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5.xml" ContentType="application/vnd.openxmlformats-officedocument.drawingml.chartshapes+xml"/>
  <Override PartName="/xl/charts/chart1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Ruchi\Ruchi G-drive\LORD MANUSCRIPT\LORD mauscript_03192020\05 Communications Biology\00 Revision\00 Final manuscript\00 Figures-KB\CommsBioFormatFigs092921\"/>
    </mc:Choice>
  </mc:AlternateContent>
  <xr:revisionPtr revIDLastSave="0" documentId="13_ncr:1_{3F9815A5-CD80-4A3C-B13D-54DD1932DBFA}" xr6:coauthVersionLast="46" xr6:coauthVersionMax="46" xr10:uidLastSave="{00000000-0000-0000-0000-000000000000}"/>
  <bookViews>
    <workbookView xWindow="28680" yWindow="-120" windowWidth="29040" windowHeight="15840" xr2:uid="{35FE6FC6-D965-495E-A9B0-4144E486E97C}"/>
  </bookViews>
  <sheets>
    <sheet name="Fig1F" sheetId="7" r:id="rId1"/>
    <sheet name="Fig2A,B" sheetId="8" r:id="rId2"/>
    <sheet name="Fig3a" sheetId="9" r:id="rId3"/>
    <sheet name="Fig3b" sheetId="10" r:id="rId4"/>
    <sheet name="Fig3d" sheetId="11" r:id="rId5"/>
    <sheet name="Fig3e-f" sheetId="12" r:id="rId6"/>
    <sheet name="Fig3g-h" sheetId="13" r:id="rId7"/>
    <sheet name="Fig3j" sheetId="14" r:id="rId8"/>
    <sheet name="Fig4c" sheetId="15" r:id="rId9"/>
    <sheet name="Fig4d" sheetId="16" r:id="rId10"/>
    <sheet name="Fig4e" sheetId="17" r:id="rId11"/>
    <sheet name="Fig4f,g p1" sheetId="20" r:id="rId12"/>
    <sheet name="Fig4f,g p2" sheetId="21" r:id="rId13"/>
    <sheet name="Fig4f,g p3" sheetId="22" r:id="rId14"/>
    <sheet name="Fig4f,g p4" sheetId="23" r:id="rId15"/>
    <sheet name="Fig4h" sheetId="18" r:id="rId16"/>
    <sheet name="Fig4i" sheetId="19" r:id="rId17"/>
    <sheet name="Fig5g" sheetId="1" r:id="rId18"/>
    <sheet name="Fig 5h" sheetId="2" r:id="rId19"/>
    <sheet name="Fig6d" sheetId="3" r:id="rId20"/>
    <sheet name="Fig6e" sheetId="4" r:id="rId21"/>
    <sheet name="Fig6f" sheetId="5" r:id="rId22"/>
    <sheet name="Fig6g" sheetId="6" r:id="rId23"/>
    <sheet name="Supplementary Figure S2c" sheetId="24" r:id="rId24"/>
    <sheet name="Supplementary S3a" sheetId="25" r:id="rId25"/>
    <sheet name="Supplementary S4d" sheetId="27" r:id="rId26"/>
    <sheet name="Supplementary S5a" sheetId="28" r:id="rId27"/>
    <sheet name="Supplementary S5b" sheetId="26" r:id="rId28"/>
    <sheet name="Supplementary S6c-d" sheetId="29" r:id="rId29"/>
    <sheet name="Supplementary 6e" sheetId="30" r:id="rId30"/>
    <sheet name="Supplementary 6f" sheetId="31" r:id="rId31"/>
  </sheets>
  <externalReferences>
    <externalReference r:id="rId32"/>
    <externalReference r:id="rId33"/>
    <externalReference r:id="rId34"/>
    <externalReference r:id="rId35"/>
    <externalReference r:id="rId36"/>
  </externalReferences>
  <definedNames>
    <definedName name="ATMOSPHERIC_PRESSURE">'[1]Assay Configuration'!#REF!</definedName>
    <definedName name="BACKGROUND_CORRECTION_INDICATOR">'[1]Assay Configuration'!#REF!</definedName>
    <definedName name="BarChartArea">'Fig4f,g p1'!$A$93:$L$157</definedName>
    <definedName name="BUFFER_CAPACITY">'[1]Assay Configuration'!#REF!</definedName>
    <definedName name="ChartByGroup_Range">OFFSET('Fig4f,g p1'!$AA$25,0,0,COUNTA('Fig4f,g p1'!$N$25:$N$139),COUNTA('Fig4f,g p1'!$AA$25:$AL$25))</definedName>
    <definedName name="ECAR_RATE_B">#REF!</definedName>
    <definedName name="FIRST_RATE_PLATE_B">#REF!</definedName>
    <definedName name="GROUP_RATE_B">#REF!</definedName>
    <definedName name="GroupRange">OFFSET([1]groups!$O$1,0,0,COUNTA([1]groups!$O$1:$O$500),2)</definedName>
    <definedName name="Measurement" localSheetId="11">'Fig4f,g p1'!$AA$200</definedName>
    <definedName name="N_ECAR_RATE_DATUM">#REF!</definedName>
    <definedName name="N_FIRST_RATE_PLATE_LZ">#REF!</definedName>
    <definedName name="N_GROUP_RATE_DATUM">#REF!</definedName>
    <definedName name="N_OCR_RATE_DATUM">#REF!</definedName>
    <definedName name="N_OCRECAR_RATE_DATUM">#REF!</definedName>
    <definedName name="N_PPR_RATE_DATUM">#REF!</definedName>
    <definedName name="N_RATE_DATA_LZ">#REF!</definedName>
    <definedName name="N_TIME_RATE_DATUM">#REF!</definedName>
    <definedName name="N_WELL_RATE_DATUM">#REF!</definedName>
    <definedName name="O2_CALC_METHOD">'[1]Assay Configuration'!#REF!</definedName>
    <definedName name="O2_CALC_VALUE">'[1]Assay Configuration'!#REF!</definedName>
    <definedName name="O2_PERCENTAGE">'[1]Assay Configuration'!#REF!</definedName>
    <definedName name="OCR_RATE_B">#REF!</definedName>
    <definedName name="OCRECAR_RATE_B">#REF!</definedName>
    <definedName name="plate_range" localSheetId="11">OFFSET('Fig4f,g p1'!$HN$22,0,0,COUNTA('Fig4f,g p1'!$HN$22:$HN$32)+1,COUNTA('Fig4f,g p1'!$HN$22:$HZ$22)+1)</definedName>
    <definedName name="PPR_RATE_B">#REF!</definedName>
    <definedName name="_xlnm.Print_Area" localSheetId="11">'Fig4f,g p1'!$A$1:$L$50</definedName>
    <definedName name="_xlnm.Print_Area" localSheetId="12">'Fig4f,g p2'!$A$1:$M$67</definedName>
    <definedName name="_xlnm.Print_Area" localSheetId="13">'Fig4f,g p3'!$B$1:$T$34</definedName>
    <definedName name="Range_Categories">OFFSET('Fig4f,g p1'!$AA$25,0,0,COUNTA('Fig4f,g p1'!$N$25:$N$503),1)</definedName>
    <definedName name="Range_OCR_Data">'Fig4f,g p1'!$AA$103</definedName>
    <definedName name="Rate_Data">OFFSET('[1]L-Rate'!$A$1,0,0,COUNTA('[1]L-Rate'!$A:$A),COUNTA('[1]L-Rate'!$1:$1))</definedName>
    <definedName name="RATE_DATA_B">#REF!</definedName>
    <definedName name="TIME_RATE_B">#REF!</definedName>
    <definedName name="WELL_RATE_B">#REF!</definedName>
    <definedName name="Wells_Range">OFFSET('[1]L-Rate'!$B$2,0,0,COUNTA('[1]L-Rate'!$B$2:$B$1048576),1)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" i="31" l="1"/>
  <c r="O67" i="31"/>
  <c r="B85" i="31"/>
  <c r="C85" i="31" s="1"/>
  <c r="D85" i="31" s="1"/>
  <c r="E85" i="31" s="1"/>
  <c r="B84" i="31"/>
  <c r="C84" i="31" s="1"/>
  <c r="D84" i="31" s="1"/>
  <c r="E84" i="31" s="1"/>
  <c r="B83" i="31"/>
  <c r="C83" i="31" s="1"/>
  <c r="D83" i="31" s="1"/>
  <c r="E83" i="31" s="1"/>
  <c r="D82" i="31"/>
  <c r="E82" i="31" s="1"/>
  <c r="C82" i="31"/>
  <c r="B82" i="31"/>
  <c r="B81" i="31"/>
  <c r="C81" i="31" s="1"/>
  <c r="D81" i="31" s="1"/>
  <c r="E81" i="31" s="1"/>
  <c r="B80" i="31"/>
  <c r="C80" i="31" s="1"/>
  <c r="D80" i="31" s="1"/>
  <c r="E80" i="31" s="1"/>
  <c r="D79" i="31"/>
  <c r="E79" i="31" s="1"/>
  <c r="C79" i="31"/>
  <c r="B79" i="31"/>
  <c r="B78" i="31"/>
  <c r="C78" i="31" s="1"/>
  <c r="D78" i="31" s="1"/>
  <c r="E78" i="31" s="1"/>
  <c r="B77" i="31"/>
  <c r="C77" i="31" s="1"/>
  <c r="D77" i="31" s="1"/>
  <c r="E77" i="31" s="1"/>
  <c r="B76" i="31"/>
  <c r="C76" i="31" s="1"/>
  <c r="D76" i="31" s="1"/>
  <c r="E76" i="31" s="1"/>
  <c r="B75" i="31"/>
  <c r="C75" i="31" s="1"/>
  <c r="D75" i="31" s="1"/>
  <c r="E75" i="31" s="1"/>
  <c r="D74" i="31"/>
  <c r="E74" i="31" s="1"/>
  <c r="C74" i="31"/>
  <c r="B74" i="31"/>
  <c r="B73" i="31"/>
  <c r="C73" i="31" s="1"/>
  <c r="D73" i="31" s="1"/>
  <c r="E73" i="31" s="1"/>
  <c r="B72" i="31"/>
  <c r="C72" i="31" s="1"/>
  <c r="D72" i="31" s="1"/>
  <c r="E72" i="31" s="1"/>
  <c r="B71" i="31"/>
  <c r="B70" i="31"/>
  <c r="C70" i="31" s="1"/>
  <c r="D70" i="31" s="1"/>
  <c r="E70" i="31" s="1"/>
  <c r="E69" i="31"/>
  <c r="D69" i="31"/>
  <c r="C69" i="31"/>
  <c r="B69" i="31"/>
  <c r="B68" i="31"/>
  <c r="D67" i="31"/>
  <c r="E67" i="31" s="1"/>
  <c r="C67" i="31"/>
  <c r="B67" i="31"/>
  <c r="B66" i="31"/>
  <c r="C66" i="31" s="1"/>
  <c r="D66" i="31" s="1"/>
  <c r="E66" i="31" s="1"/>
  <c r="B65" i="31"/>
  <c r="C65" i="31" s="1"/>
  <c r="D65" i="31" s="1"/>
  <c r="E65" i="31" s="1"/>
  <c r="B64" i="31"/>
  <c r="C64" i="31" s="1"/>
  <c r="D64" i="31" s="1"/>
  <c r="E64" i="31" s="1"/>
  <c r="B63" i="31"/>
  <c r="C63" i="31" s="1"/>
  <c r="D63" i="31" s="1"/>
  <c r="E63" i="31" s="1"/>
  <c r="D62" i="31"/>
  <c r="E62" i="31" s="1"/>
  <c r="C62" i="31"/>
  <c r="B62" i="31"/>
  <c r="B61" i="31"/>
  <c r="C61" i="31" s="1"/>
  <c r="D61" i="31" s="1"/>
  <c r="E61" i="31" s="1"/>
  <c r="B60" i="31"/>
  <c r="C60" i="31" s="1"/>
  <c r="D60" i="31" s="1"/>
  <c r="E60" i="31" s="1"/>
  <c r="B59" i="31"/>
  <c r="C59" i="31" s="1"/>
  <c r="D59" i="31" s="1"/>
  <c r="E59" i="31" s="1"/>
  <c r="B58" i="31"/>
  <c r="C58" i="31" s="1"/>
  <c r="D58" i="31" s="1"/>
  <c r="E58" i="31" s="1"/>
  <c r="B57" i="31"/>
  <c r="C57" i="31" s="1"/>
  <c r="D57" i="31" s="1"/>
  <c r="E57" i="31" s="1"/>
  <c r="B56" i="31"/>
  <c r="C56" i="31" s="1"/>
  <c r="D56" i="31" s="1"/>
  <c r="E56" i="31" s="1"/>
  <c r="B55" i="31"/>
  <c r="C55" i="31" s="1"/>
  <c r="D55" i="31" s="1"/>
  <c r="E55" i="31" s="1"/>
  <c r="D54" i="31"/>
  <c r="E54" i="31" s="1"/>
  <c r="C54" i="31"/>
  <c r="B54" i="31"/>
  <c r="B53" i="31"/>
  <c r="C53" i="31" s="1"/>
  <c r="D53" i="31" s="1"/>
  <c r="E53" i="31" s="1"/>
  <c r="D52" i="31"/>
  <c r="E52" i="31" s="1"/>
  <c r="C52" i="31"/>
  <c r="B52" i="31"/>
  <c r="B51" i="31"/>
  <c r="C51" i="31" s="1"/>
  <c r="D51" i="31" s="1"/>
  <c r="E51" i="31" s="1"/>
  <c r="B50" i="31"/>
  <c r="B49" i="31"/>
  <c r="C49" i="31" s="1"/>
  <c r="D49" i="31" s="1"/>
  <c r="E49" i="31" s="1"/>
  <c r="B48" i="31"/>
  <c r="C48" i="31" s="1"/>
  <c r="D48" i="31" s="1"/>
  <c r="E48" i="31" s="1"/>
  <c r="B47" i="31"/>
  <c r="B46" i="31"/>
  <c r="C46" i="31" s="1"/>
  <c r="D46" i="31" s="1"/>
  <c r="E46" i="31" s="1"/>
  <c r="C42" i="31"/>
  <c r="B42" i="31"/>
  <c r="C71" i="31" s="1"/>
  <c r="D71" i="31" s="1"/>
  <c r="E71" i="31" s="1"/>
  <c r="B41" i="31"/>
  <c r="B40" i="31"/>
  <c r="C40" i="31" s="1"/>
  <c r="B39" i="31"/>
  <c r="C39" i="31" s="1"/>
  <c r="B38" i="31"/>
  <c r="C38" i="31" s="1"/>
  <c r="B37" i="31"/>
  <c r="C37" i="31" s="1"/>
  <c r="C36" i="31"/>
  <c r="B36" i="31"/>
  <c r="C35" i="31"/>
  <c r="B35" i="31"/>
  <c r="F62" i="31" l="1"/>
  <c r="G62" i="31"/>
  <c r="G78" i="31"/>
  <c r="L51" i="31" s="1"/>
  <c r="F78" i="31"/>
  <c r="K51" i="31" s="1"/>
  <c r="O71" i="31"/>
  <c r="N71" i="31"/>
  <c r="G70" i="31"/>
  <c r="L57" i="31" s="1"/>
  <c r="F70" i="31"/>
  <c r="K57" i="31" s="1"/>
  <c r="G54" i="31"/>
  <c r="L58" i="31" s="1"/>
  <c r="F54" i="31"/>
  <c r="K58" i="31" s="1"/>
  <c r="F58" i="31"/>
  <c r="K50" i="31" s="1"/>
  <c r="G58" i="31"/>
  <c r="N67" i="31"/>
  <c r="M67" i="31"/>
  <c r="C44" i="31" a="1"/>
  <c r="C44" i="31" s="1"/>
  <c r="F74" i="31"/>
  <c r="K59" i="31" s="1"/>
  <c r="G74" i="31"/>
  <c r="L59" i="31" s="1"/>
  <c r="G82" i="31"/>
  <c r="F82" i="31"/>
  <c r="C68" i="31"/>
  <c r="D68" i="31" s="1"/>
  <c r="E68" i="31" s="1"/>
  <c r="G66" i="31" s="1"/>
  <c r="L55" i="31" s="1"/>
  <c r="C41" i="31"/>
  <c r="C47" i="31"/>
  <c r="D47" i="31" s="1"/>
  <c r="E47" i="31" s="1"/>
  <c r="G46" i="31" s="1"/>
  <c r="L54" i="31" s="1"/>
  <c r="C50" i="31"/>
  <c r="D50" i="31" s="1"/>
  <c r="E50" i="31" s="1"/>
  <c r="F46" i="31" l="1"/>
  <c r="K54" i="31" s="1"/>
  <c r="G50" i="31"/>
  <c r="L56" i="31" s="1"/>
  <c r="F50" i="31"/>
  <c r="K56" i="31" s="1"/>
  <c r="L50" i="31"/>
  <c r="F66" i="31"/>
  <c r="K55" i="31" s="1"/>
  <c r="M71" i="31"/>
  <c r="E13" i="30" l="1"/>
  <c r="E12" i="30"/>
  <c r="E11" i="30"/>
  <c r="F11" i="30" s="1"/>
  <c r="E10" i="30"/>
  <c r="E9" i="30"/>
  <c r="H8" i="30"/>
  <c r="E8" i="30"/>
  <c r="F8" i="30" s="1"/>
  <c r="G8" i="30" s="1"/>
  <c r="E7" i="30"/>
  <c r="E6" i="30"/>
  <c r="H5" i="30" s="1"/>
  <c r="E5" i="30"/>
  <c r="E4" i="30"/>
  <c r="E3" i="30"/>
  <c r="H2" i="30"/>
  <c r="E2" i="30"/>
  <c r="F2" i="30" s="1"/>
  <c r="G2" i="30" s="1"/>
  <c r="F5" i="30" l="1"/>
  <c r="G5" i="30" s="1"/>
  <c r="E33" i="29"/>
  <c r="E32" i="29"/>
  <c r="E31" i="29"/>
  <c r="E30" i="29"/>
  <c r="G30" i="29" s="1"/>
  <c r="E29" i="29"/>
  <c r="E28" i="29"/>
  <c r="E27" i="29"/>
  <c r="E26" i="29"/>
  <c r="G26" i="29" s="1"/>
  <c r="E25" i="29"/>
  <c r="E24" i="29"/>
  <c r="E23" i="29"/>
  <c r="E22" i="29"/>
  <c r="I22" i="29" s="1"/>
  <c r="E21" i="29"/>
  <c r="E20" i="29"/>
  <c r="E19" i="29"/>
  <c r="E18" i="29"/>
  <c r="G18" i="29" s="1"/>
  <c r="E17" i="29"/>
  <c r="E16" i="29"/>
  <c r="E15" i="29"/>
  <c r="G14" i="29"/>
  <c r="E14" i="29"/>
  <c r="E13" i="29"/>
  <c r="E12" i="29"/>
  <c r="E11" i="29"/>
  <c r="E10" i="29"/>
  <c r="I10" i="29" s="1"/>
  <c r="E9" i="29"/>
  <c r="G6" i="29" s="1"/>
  <c r="E8" i="29"/>
  <c r="E7" i="29"/>
  <c r="E6" i="29"/>
  <c r="I6" i="29" s="1"/>
  <c r="E5" i="29"/>
  <c r="E4" i="29"/>
  <c r="E3" i="29"/>
  <c r="E2" i="29"/>
  <c r="I2" i="29" s="1"/>
  <c r="E17" i="28"/>
  <c r="E18" i="28" s="1"/>
  <c r="E16" i="28"/>
  <c r="E15" i="28"/>
  <c r="E14" i="28"/>
  <c r="E13" i="28"/>
  <c r="E12" i="28"/>
  <c r="E11" i="28"/>
  <c r="E7" i="28"/>
  <c r="E6" i="28"/>
  <c r="E5" i="28"/>
  <c r="E8" i="28" s="1"/>
  <c r="E9" i="28" s="1"/>
  <c r="E4" i="28"/>
  <c r="E3" i="28"/>
  <c r="E2" i="28"/>
  <c r="I4" i="28" s="1"/>
  <c r="P18" i="27"/>
  <c r="Q11" i="27"/>
  <c r="Q10" i="27"/>
  <c r="Q9" i="27"/>
  <c r="Q8" i="27"/>
  <c r="P15" i="27" s="1"/>
  <c r="Q5" i="27"/>
  <c r="Q4" i="27"/>
  <c r="Q3" i="27"/>
  <c r="Q2" i="27"/>
  <c r="O14" i="27" s="1"/>
  <c r="G2" i="29" l="1"/>
  <c r="G10" i="29"/>
  <c r="I26" i="29"/>
  <c r="I18" i="29"/>
  <c r="G22" i="29"/>
  <c r="I3" i="28"/>
  <c r="I5" i="28" s="1"/>
  <c r="R14" i="27"/>
  <c r="P14" i="27"/>
  <c r="O15" i="27"/>
  <c r="B80" i="26"/>
  <c r="C78" i="26"/>
  <c r="B78" i="26"/>
  <c r="C77" i="26"/>
  <c r="B77" i="26"/>
  <c r="D61" i="26"/>
  <c r="E61" i="26" s="1"/>
  <c r="F61" i="26" s="1"/>
  <c r="H61" i="26" s="1"/>
  <c r="D60" i="26"/>
  <c r="E60" i="26" s="1"/>
  <c r="F60" i="26" s="1"/>
  <c r="H60" i="26" s="1"/>
  <c r="D59" i="26"/>
  <c r="E59" i="26" s="1"/>
  <c r="F59" i="26" s="1"/>
  <c r="H59" i="26" s="1"/>
  <c r="D58" i="26"/>
  <c r="E58" i="26" s="1"/>
  <c r="F58" i="26" s="1"/>
  <c r="H58" i="26" s="1"/>
  <c r="D57" i="26"/>
  <c r="E57" i="26" s="1"/>
  <c r="F57" i="26" s="1"/>
  <c r="H57" i="26" s="1"/>
  <c r="D56" i="26"/>
  <c r="E56" i="26" s="1"/>
  <c r="F56" i="26" s="1"/>
  <c r="H56" i="26" s="1"/>
  <c r="D55" i="26"/>
  <c r="E55" i="26" s="1"/>
  <c r="F55" i="26" s="1"/>
  <c r="H55" i="26" s="1"/>
  <c r="D54" i="26"/>
  <c r="E54" i="26" s="1"/>
  <c r="F54" i="26" s="1"/>
  <c r="H54" i="26" s="1"/>
  <c r="D53" i="26"/>
  <c r="E53" i="26" s="1"/>
  <c r="F53" i="26" s="1"/>
  <c r="H53" i="26" s="1"/>
  <c r="D52" i="26"/>
  <c r="E52" i="26" s="1"/>
  <c r="F52" i="26" s="1"/>
  <c r="H52" i="26" s="1"/>
  <c r="D51" i="26"/>
  <c r="E51" i="26" s="1"/>
  <c r="F51" i="26" s="1"/>
  <c r="H51" i="26" s="1"/>
  <c r="D50" i="26"/>
  <c r="E50" i="26" s="1"/>
  <c r="F50" i="26" s="1"/>
  <c r="H50" i="26" s="1"/>
  <c r="D47" i="26"/>
  <c r="D46" i="26"/>
  <c r="D45" i="26"/>
  <c r="D44" i="26"/>
  <c r="D43" i="26"/>
  <c r="D42" i="26"/>
  <c r="E41" i="26"/>
  <c r="E42" i="26" s="1"/>
  <c r="E43" i="26" s="1"/>
  <c r="E44" i="26" s="1"/>
  <c r="E45" i="26" s="1"/>
  <c r="E46" i="26" s="1"/>
  <c r="D41" i="26"/>
  <c r="D40" i="26"/>
  <c r="D10" i="12" l="1"/>
  <c r="D11" i="12"/>
  <c r="D12" i="12"/>
  <c r="D13" i="12"/>
  <c r="D14" i="12"/>
  <c r="D15" i="12"/>
  <c r="D16" i="12"/>
  <c r="D17" i="12"/>
  <c r="D6" i="12"/>
  <c r="D7" i="12"/>
  <c r="D8" i="12"/>
  <c r="D9" i="12"/>
  <c r="D3" i="12"/>
  <c r="D4" i="12"/>
  <c r="D5" i="12"/>
  <c r="D2" i="12"/>
  <c r="B35" i="24" l="1"/>
  <c r="B33" i="24"/>
  <c r="B32" i="24"/>
  <c r="B15" i="24"/>
  <c r="B14" i="24"/>
  <c r="B24" i="19" l="1"/>
  <c r="C23" i="19"/>
  <c r="B23" i="19"/>
  <c r="C22" i="19"/>
  <c r="B22" i="19"/>
  <c r="C4" i="18" l="1"/>
  <c r="C8" i="18"/>
  <c r="X122" i="17"/>
  <c r="X123" i="17"/>
  <c r="X124" i="17"/>
  <c r="X125" i="17"/>
  <c r="X126" i="17"/>
  <c r="X127" i="17"/>
  <c r="X128" i="17"/>
  <c r="X121" i="17"/>
  <c r="AR123" i="17" s="1"/>
  <c r="P25" i="17"/>
  <c r="W25" i="17"/>
  <c r="X25" i="17"/>
  <c r="Y25" i="17"/>
  <c r="P26" i="17"/>
  <c r="W26" i="17"/>
  <c r="Y26" i="17" s="1"/>
  <c r="X26" i="17"/>
  <c r="W27" i="17"/>
  <c r="X27" i="17"/>
  <c r="Y27" i="17"/>
  <c r="W28" i="17"/>
  <c r="X28" i="17"/>
  <c r="Y28" i="17"/>
  <c r="P29" i="17"/>
  <c r="W29" i="17"/>
  <c r="X29" i="17"/>
  <c r="Y29" i="17"/>
  <c r="P30" i="17"/>
  <c r="W30" i="17"/>
  <c r="Y30" i="17" s="1"/>
  <c r="X30" i="17"/>
  <c r="W31" i="17"/>
  <c r="X31" i="17"/>
  <c r="Y31" i="17"/>
  <c r="W32" i="17"/>
  <c r="X32" i="17"/>
  <c r="Y32" i="17"/>
  <c r="P37" i="17"/>
  <c r="W37" i="17"/>
  <c r="X37" i="17"/>
  <c r="Y37" i="17"/>
  <c r="P38" i="17"/>
  <c r="W38" i="17"/>
  <c r="Y38" i="17" s="1"/>
  <c r="X38" i="17"/>
  <c r="W39" i="17"/>
  <c r="X39" i="17"/>
  <c r="Y39" i="17"/>
  <c r="W40" i="17"/>
  <c r="X40" i="17"/>
  <c r="Y40" i="17"/>
  <c r="P41" i="17"/>
  <c r="W41" i="17"/>
  <c r="X41" i="17"/>
  <c r="Y41" i="17"/>
  <c r="P42" i="17"/>
  <c r="W42" i="17"/>
  <c r="Y42" i="17" s="1"/>
  <c r="X42" i="17"/>
  <c r="W43" i="17"/>
  <c r="X43" i="17"/>
  <c r="Y43" i="17"/>
  <c r="W44" i="17"/>
  <c r="X44" i="17"/>
  <c r="Y44" i="17"/>
  <c r="P49" i="17"/>
  <c r="W49" i="17"/>
  <c r="X49" i="17"/>
  <c r="Y49" i="17"/>
  <c r="P50" i="17"/>
  <c r="W50" i="17"/>
  <c r="Y50" i="17" s="1"/>
  <c r="X50" i="17"/>
  <c r="W51" i="17"/>
  <c r="X51" i="17"/>
  <c r="Y51" i="17"/>
  <c r="W52" i="17"/>
  <c r="X52" i="17"/>
  <c r="Y52" i="17"/>
  <c r="P53" i="17"/>
  <c r="W53" i="17"/>
  <c r="X53" i="17"/>
  <c r="Y53" i="17"/>
  <c r="P54" i="17"/>
  <c r="W54" i="17"/>
  <c r="Y54" i="17" s="1"/>
  <c r="X54" i="17"/>
  <c r="W55" i="17"/>
  <c r="X55" i="17"/>
  <c r="Y55" i="17"/>
  <c r="W56" i="17"/>
  <c r="X56" i="17"/>
  <c r="Y56" i="17"/>
  <c r="P61" i="17"/>
  <c r="W61" i="17"/>
  <c r="X61" i="17"/>
  <c r="Y61" i="17"/>
  <c r="P62" i="17"/>
  <c r="W62" i="17"/>
  <c r="Y62" i="17" s="1"/>
  <c r="X62" i="17"/>
  <c r="W63" i="17"/>
  <c r="X63" i="17"/>
  <c r="Y63" i="17"/>
  <c r="W64" i="17"/>
  <c r="X64" i="17"/>
  <c r="Y64" i="17"/>
  <c r="P65" i="17"/>
  <c r="W65" i="17"/>
  <c r="X65" i="17"/>
  <c r="Y65" i="17"/>
  <c r="P66" i="17"/>
  <c r="W66" i="17"/>
  <c r="Y66" i="17" s="1"/>
  <c r="X66" i="17"/>
  <c r="W67" i="17"/>
  <c r="X67" i="17"/>
  <c r="Y67" i="17"/>
  <c r="W68" i="17"/>
  <c r="X68" i="17"/>
  <c r="Y68" i="17"/>
  <c r="P73" i="17"/>
  <c r="W73" i="17"/>
  <c r="X73" i="17"/>
  <c r="Y73" i="17"/>
  <c r="P74" i="17"/>
  <c r="W74" i="17"/>
  <c r="Y74" i="17" s="1"/>
  <c r="X74" i="17"/>
  <c r="W75" i="17"/>
  <c r="X75" i="17"/>
  <c r="Y75" i="17"/>
  <c r="W76" i="17"/>
  <c r="X76" i="17"/>
  <c r="Y76" i="17"/>
  <c r="P77" i="17"/>
  <c r="W77" i="17"/>
  <c r="X77" i="17"/>
  <c r="Y77" i="17"/>
  <c r="P78" i="17"/>
  <c r="W78" i="17"/>
  <c r="Y78" i="17" s="1"/>
  <c r="X78" i="17"/>
  <c r="W79" i="17"/>
  <c r="X79" i="17"/>
  <c r="Y79" i="17"/>
  <c r="W80" i="17"/>
  <c r="X80" i="17"/>
  <c r="Y80" i="17"/>
  <c r="P85" i="17"/>
  <c r="W85" i="17"/>
  <c r="X85" i="17"/>
  <c r="Y85" i="17"/>
  <c r="P86" i="17"/>
  <c r="W86" i="17"/>
  <c r="Y86" i="17" s="1"/>
  <c r="X86" i="17"/>
  <c r="W87" i="17"/>
  <c r="X87" i="17"/>
  <c r="Y87" i="17"/>
  <c r="W88" i="17"/>
  <c r="X88" i="17"/>
  <c r="Y88" i="17"/>
  <c r="P89" i="17"/>
  <c r="W89" i="17"/>
  <c r="X89" i="17"/>
  <c r="Y89" i="17"/>
  <c r="P90" i="17"/>
  <c r="W90" i="17"/>
  <c r="Y90" i="17" s="1"/>
  <c r="X90" i="17"/>
  <c r="W91" i="17"/>
  <c r="X91" i="17"/>
  <c r="Y91" i="17"/>
  <c r="W92" i="17"/>
  <c r="X92" i="17"/>
  <c r="Y92" i="17"/>
  <c r="P97" i="17"/>
  <c r="W97" i="17"/>
  <c r="X97" i="17"/>
  <c r="Y97" i="17"/>
  <c r="P98" i="17"/>
  <c r="W98" i="17"/>
  <c r="Y98" i="17" s="1"/>
  <c r="X98" i="17"/>
  <c r="W99" i="17"/>
  <c r="X99" i="17"/>
  <c r="Y99" i="17"/>
  <c r="W100" i="17"/>
  <c r="X100" i="17"/>
  <c r="Y100" i="17"/>
  <c r="P101" i="17"/>
  <c r="W101" i="17"/>
  <c r="X101" i="17"/>
  <c r="Y101" i="17"/>
  <c r="P102" i="17"/>
  <c r="W102" i="17"/>
  <c r="Y102" i="17" s="1"/>
  <c r="X102" i="17"/>
  <c r="W103" i="17"/>
  <c r="X103" i="17"/>
  <c r="Y103" i="17"/>
  <c r="W104" i="17"/>
  <c r="X104" i="17"/>
  <c r="Y104" i="17"/>
  <c r="P109" i="17"/>
  <c r="W109" i="17"/>
  <c r="X109" i="17"/>
  <c r="Y109" i="17"/>
  <c r="P110" i="17"/>
  <c r="W110" i="17"/>
  <c r="Y110" i="17" s="1"/>
  <c r="X110" i="17"/>
  <c r="W111" i="17"/>
  <c r="X111" i="17"/>
  <c r="Y111" i="17"/>
  <c r="W112" i="17"/>
  <c r="X112" i="17"/>
  <c r="Y112" i="17"/>
  <c r="P113" i="17"/>
  <c r="W113" i="17"/>
  <c r="X113" i="17"/>
  <c r="Y113" i="17"/>
  <c r="P114" i="17"/>
  <c r="W114" i="17"/>
  <c r="Y114" i="17" s="1"/>
  <c r="X114" i="17"/>
  <c r="W115" i="17"/>
  <c r="X115" i="17"/>
  <c r="Y115" i="17"/>
  <c r="W116" i="17"/>
  <c r="X116" i="17"/>
  <c r="Y116" i="17"/>
  <c r="AY143" i="17"/>
  <c r="AY142" i="17"/>
  <c r="AY140" i="17"/>
  <c r="AY138" i="17"/>
  <c r="AX138" i="17"/>
  <c r="AS130" i="17"/>
  <c r="AS124" i="17"/>
  <c r="AM130" i="17"/>
  <c r="AM124" i="17"/>
  <c r="P126" i="17"/>
  <c r="P125" i="17"/>
  <c r="P122" i="17"/>
  <c r="P121" i="17"/>
  <c r="AX141" i="17"/>
  <c r="AX140" i="17"/>
  <c r="AX139" i="17"/>
  <c r="BE131" i="17"/>
  <c r="BD131" i="17"/>
  <c r="AX131" i="17"/>
  <c r="AW131" i="17"/>
  <c r="BD130" i="17"/>
  <c r="BE130" i="17" s="1"/>
  <c r="AX130" i="17"/>
  <c r="AW130" i="17"/>
  <c r="BD129" i="17"/>
  <c r="BE129" i="17" s="1"/>
  <c r="AX129" i="17"/>
  <c r="AW129" i="17"/>
  <c r="W128" i="17"/>
  <c r="W127" i="17"/>
  <c r="Y127" i="17" s="1"/>
  <c r="W126" i="17"/>
  <c r="BD125" i="17"/>
  <c r="BE125" i="17" s="1"/>
  <c r="AW125" i="17"/>
  <c r="AX125" i="17" s="1"/>
  <c r="W125" i="17"/>
  <c r="BE124" i="17"/>
  <c r="BD124" i="17"/>
  <c r="AW124" i="17"/>
  <c r="AX124" i="17" s="1"/>
  <c r="W124" i="17"/>
  <c r="BD123" i="17"/>
  <c r="BE123" i="17" s="1"/>
  <c r="AX123" i="17"/>
  <c r="AW123" i="17"/>
  <c r="W123" i="17"/>
  <c r="W122" i="17"/>
  <c r="W121" i="17"/>
  <c r="Y124" i="17" l="1"/>
  <c r="AJ123" i="17"/>
  <c r="AJ129" i="17"/>
  <c r="Y123" i="17"/>
  <c r="Y125" i="17"/>
  <c r="AK129" i="17"/>
  <c r="Y121" i="17"/>
  <c r="AP123" i="17"/>
  <c r="Y128" i="17"/>
  <c r="Y122" i="17"/>
  <c r="Y126" i="17"/>
  <c r="BG123" i="17"/>
  <c r="BG129" i="17"/>
  <c r="AZ123" i="17"/>
  <c r="AL129" i="17"/>
  <c r="AP129" i="17"/>
  <c r="AQ129" i="17"/>
  <c r="AK123" i="17"/>
  <c r="AR129" i="17"/>
  <c r="AL123" i="17"/>
  <c r="AQ123" i="17"/>
  <c r="AZ129" i="17"/>
  <c r="AX142" i="17" l="1"/>
  <c r="AY141" i="17"/>
  <c r="AX143" i="17"/>
  <c r="AY139" i="17"/>
  <c r="AY146" i="17" l="1"/>
  <c r="AY145" i="17"/>
  <c r="AY147" i="17"/>
  <c r="AX146" i="17"/>
  <c r="AX145" i="17"/>
  <c r="C21" i="15" l="1"/>
  <c r="B21" i="15"/>
  <c r="F19" i="15"/>
  <c r="E19" i="15"/>
  <c r="C19" i="15"/>
  <c r="B19" i="15"/>
  <c r="F18" i="15"/>
  <c r="E18" i="15"/>
  <c r="C18" i="15"/>
  <c r="B18" i="15"/>
  <c r="D16" i="15"/>
  <c r="G15" i="15"/>
  <c r="D15" i="15"/>
  <c r="G14" i="15"/>
  <c r="D14" i="15"/>
  <c r="G13" i="15"/>
  <c r="D13" i="15"/>
  <c r="G12" i="15"/>
  <c r="D12" i="15"/>
  <c r="G11" i="15"/>
  <c r="D11" i="15"/>
  <c r="G10" i="15"/>
  <c r="D10" i="15"/>
  <c r="G9" i="15"/>
  <c r="D9" i="15"/>
  <c r="G8" i="15"/>
  <c r="D8" i="15"/>
  <c r="G7" i="15"/>
  <c r="D7" i="15"/>
  <c r="G6" i="15"/>
  <c r="D6" i="15"/>
  <c r="G5" i="15"/>
  <c r="D5" i="15"/>
  <c r="D21" i="15" l="1"/>
  <c r="D18" i="15"/>
  <c r="G18" i="15"/>
  <c r="D19" i="15"/>
  <c r="G19" i="15"/>
  <c r="B98" i="14"/>
  <c r="B97" i="14"/>
  <c r="F94" i="14"/>
  <c r="G95" i="14"/>
  <c r="F95" i="14"/>
  <c r="C95" i="14"/>
  <c r="B95" i="14"/>
  <c r="G94" i="14"/>
  <c r="C94" i="14"/>
  <c r="B94" i="14"/>
  <c r="D67" i="14"/>
  <c r="D66" i="14"/>
  <c r="D65" i="14"/>
  <c r="D64" i="14"/>
  <c r="E63" i="14"/>
  <c r="D63" i="14"/>
  <c r="F63" i="14" s="1"/>
  <c r="G63" i="14" s="1"/>
  <c r="H63" i="14" s="1"/>
  <c r="D62" i="14"/>
  <c r="E61" i="14"/>
  <c r="D61" i="14"/>
  <c r="F61" i="14" s="1"/>
  <c r="G61" i="14" s="1"/>
  <c r="H61" i="14" s="1"/>
  <c r="D60" i="14"/>
  <c r="E59" i="14"/>
  <c r="D59" i="14"/>
  <c r="F59" i="14" s="1"/>
  <c r="G59" i="14" s="1"/>
  <c r="H59" i="14" s="1"/>
  <c r="D58" i="14"/>
  <c r="D55" i="14"/>
  <c r="E65" i="14" s="1"/>
  <c r="F65" i="14" s="1"/>
  <c r="G65" i="14" s="1"/>
  <c r="H65" i="14" s="1"/>
  <c r="E54" i="14"/>
  <c r="D54" i="14"/>
  <c r="F54" i="14" s="1"/>
  <c r="D53" i="14"/>
  <c r="D52" i="14"/>
  <c r="D51" i="14"/>
  <c r="E50" i="14"/>
  <c r="D50" i="14"/>
  <c r="F50" i="14" s="1"/>
  <c r="D49" i="14"/>
  <c r="D48" i="14"/>
  <c r="E55" i="14" l="1"/>
  <c r="E64" i="14"/>
  <c r="F64" i="14" s="1"/>
  <c r="G64" i="14" s="1"/>
  <c r="H64" i="14" s="1"/>
  <c r="F55" i="14"/>
  <c r="E48" i="14"/>
  <c r="F48" i="14" s="1"/>
  <c r="E52" i="14"/>
  <c r="F52" i="14" s="1"/>
  <c r="E58" i="14"/>
  <c r="F58" i="14" s="1"/>
  <c r="G58" i="14" s="1"/>
  <c r="H58" i="14" s="1"/>
  <c r="E60" i="14"/>
  <c r="F60" i="14" s="1"/>
  <c r="G60" i="14" s="1"/>
  <c r="H60" i="14" s="1"/>
  <c r="E62" i="14"/>
  <c r="F62" i="14" s="1"/>
  <c r="G62" i="14" s="1"/>
  <c r="H62" i="14" s="1"/>
  <c r="E66" i="14"/>
  <c r="F66" i="14" s="1"/>
  <c r="G66" i="14" s="1"/>
  <c r="H66" i="14" s="1"/>
  <c r="E49" i="14"/>
  <c r="F49" i="14" s="1"/>
  <c r="E53" i="14"/>
  <c r="F53" i="14" s="1"/>
  <c r="E67" i="14"/>
  <c r="F67" i="14" s="1"/>
  <c r="G67" i="14" s="1"/>
  <c r="H67" i="14" s="1"/>
  <c r="E51" i="14"/>
  <c r="F51" i="14" s="1"/>
  <c r="K62" i="14" l="1"/>
  <c r="K60" i="14"/>
  <c r="N60" i="14"/>
  <c r="K65" i="14"/>
  <c r="K58" i="14"/>
  <c r="N58" i="14"/>
  <c r="F2" i="13" l="1"/>
  <c r="P17" i="13"/>
  <c r="M17" i="13"/>
  <c r="F17" i="13"/>
  <c r="F16" i="13"/>
  <c r="Q15" i="13"/>
  <c r="P15" i="13"/>
  <c r="N15" i="13"/>
  <c r="M15" i="13"/>
  <c r="F15" i="13"/>
  <c r="Q14" i="13"/>
  <c r="P14" i="13"/>
  <c r="N14" i="13"/>
  <c r="M14" i="13"/>
  <c r="F14" i="13"/>
  <c r="F13" i="13"/>
  <c r="F12" i="13"/>
  <c r="F11" i="13"/>
  <c r="F10" i="13"/>
  <c r="F9" i="13"/>
  <c r="F8" i="13"/>
  <c r="F7" i="13"/>
  <c r="F6" i="13"/>
  <c r="F5" i="13"/>
  <c r="F4" i="13"/>
  <c r="F3" i="13"/>
  <c r="H13" i="12" l="1"/>
  <c r="J10" i="12"/>
  <c r="J11" i="12" s="1"/>
  <c r="H10" i="12"/>
  <c r="H11" i="12" s="1"/>
  <c r="J9" i="12"/>
  <c r="H9" i="12"/>
  <c r="D28" i="11" l="1"/>
  <c r="B28" i="11"/>
  <c r="E28" i="11"/>
  <c r="C28" i="11"/>
  <c r="D27" i="11"/>
  <c r="B27" i="11"/>
  <c r="E27" i="11"/>
  <c r="C27" i="11"/>
  <c r="D26" i="11"/>
  <c r="B26" i="11"/>
  <c r="E26" i="11"/>
  <c r="C26" i="11"/>
  <c r="C19" i="10" l="1"/>
  <c r="D19" i="10"/>
  <c r="E19" i="10"/>
  <c r="B19" i="10"/>
  <c r="C18" i="10"/>
  <c r="D18" i="10"/>
  <c r="E18" i="10"/>
  <c r="B18" i="10"/>
  <c r="C17" i="10"/>
  <c r="D17" i="10"/>
  <c r="E17" i="10"/>
  <c r="E25" i="9" l="1"/>
  <c r="C26" i="9"/>
  <c r="C29" i="9"/>
  <c r="E27" i="9"/>
  <c r="C27" i="9"/>
  <c r="E26" i="9"/>
  <c r="C25" i="9"/>
  <c r="J23" i="8" l="1"/>
  <c r="L19" i="8"/>
  <c r="L18" i="8"/>
  <c r="I18" i="8"/>
  <c r="F18" i="8"/>
  <c r="L8" i="8"/>
  <c r="I8" i="8"/>
  <c r="F8" i="8"/>
  <c r="C8" i="8"/>
  <c r="L7" i="8"/>
  <c r="I7" i="8"/>
  <c r="F7" i="8"/>
  <c r="C7" i="8"/>
  <c r="L6" i="8"/>
  <c r="I6" i="8"/>
  <c r="F6" i="8"/>
  <c r="C6" i="8"/>
  <c r="L5" i="8"/>
  <c r="I5" i="8"/>
  <c r="F5" i="8"/>
  <c r="C5" i="8"/>
  <c r="L4" i="8"/>
  <c r="I4" i="8"/>
  <c r="F4" i="8"/>
  <c r="C4" i="8"/>
  <c r="L3" i="8"/>
  <c r="L20" i="8" s="1"/>
  <c r="I3" i="8"/>
  <c r="F3" i="8"/>
  <c r="F20" i="8" s="1"/>
  <c r="C3" i="8"/>
  <c r="D23" i="8" s="1"/>
  <c r="F19" i="8" l="1"/>
  <c r="I19" i="8"/>
  <c r="C20" i="8"/>
  <c r="C18" i="8"/>
  <c r="C19" i="8"/>
  <c r="I20" i="8"/>
  <c r="L58" i="7" l="1"/>
  <c r="L57" i="7"/>
  <c r="P88" i="7"/>
  <c r="D96" i="7"/>
  <c r="D95" i="7"/>
  <c r="D94" i="7"/>
  <c r="D93" i="7"/>
  <c r="D92" i="7"/>
  <c r="D91" i="7"/>
  <c r="D90" i="7"/>
  <c r="D89" i="7"/>
  <c r="D88" i="7"/>
  <c r="D87" i="7"/>
  <c r="D86" i="7"/>
  <c r="Q83" i="7"/>
  <c r="P83" i="7"/>
  <c r="M83" i="7"/>
  <c r="L83" i="7"/>
  <c r="D85" i="7"/>
  <c r="Q82" i="7"/>
  <c r="P82" i="7"/>
  <c r="M82" i="7"/>
  <c r="L82" i="7"/>
  <c r="D84" i="7"/>
  <c r="Q81" i="7"/>
  <c r="P81" i="7"/>
  <c r="M81" i="7"/>
  <c r="L81" i="7"/>
  <c r="D83" i="7"/>
  <c r="D82" i="7"/>
  <c r="D81" i="7"/>
  <c r="D80" i="7"/>
  <c r="Q88" i="7"/>
  <c r="N79" i="7"/>
  <c r="D79" i="7"/>
  <c r="N78" i="7"/>
  <c r="D78" i="7"/>
  <c r="N77" i="7"/>
  <c r="D77" i="7"/>
  <c r="N76" i="7"/>
  <c r="D76" i="7"/>
  <c r="R75" i="7"/>
  <c r="N75" i="7"/>
  <c r="D75" i="7"/>
  <c r="R74" i="7"/>
  <c r="N74" i="7"/>
  <c r="D74" i="7"/>
  <c r="R73" i="7"/>
  <c r="N73" i="7"/>
  <c r="D73" i="7"/>
  <c r="R72" i="7"/>
  <c r="N72" i="7"/>
  <c r="D72" i="7"/>
  <c r="R71" i="7"/>
  <c r="N71" i="7"/>
  <c r="D71" i="7"/>
  <c r="R70" i="7"/>
  <c r="N70" i="7"/>
  <c r="D70" i="7"/>
  <c r="R69" i="7"/>
  <c r="N69" i="7"/>
  <c r="D69" i="7"/>
  <c r="R68" i="7"/>
  <c r="N68" i="7"/>
  <c r="D68" i="7"/>
  <c r="R67" i="7"/>
  <c r="N67" i="7"/>
  <c r="D67" i="7"/>
  <c r="R66" i="7"/>
  <c r="N66" i="7"/>
  <c r="D66" i="7"/>
  <c r="R65" i="7"/>
  <c r="N65" i="7"/>
  <c r="D65" i="7"/>
  <c r="R64" i="7"/>
  <c r="R81" i="7" s="1"/>
  <c r="N64" i="7"/>
  <c r="N81" i="7" s="1"/>
  <c r="D64" i="7"/>
  <c r="R63" i="7"/>
  <c r="N63" i="7"/>
  <c r="D63" i="7"/>
  <c r="D62" i="7"/>
  <c r="D61" i="7"/>
  <c r="D60" i="7"/>
  <c r="D59" i="7"/>
  <c r="D58" i="7"/>
  <c r="D57" i="7"/>
  <c r="D54" i="7"/>
  <c r="E52" i="7" s="1"/>
  <c r="F52" i="7" s="1"/>
  <c r="E53" i="7"/>
  <c r="D53" i="7"/>
  <c r="F53" i="7" s="1"/>
  <c r="D52" i="7"/>
  <c r="D51" i="7"/>
  <c r="D50" i="7"/>
  <c r="E49" i="7"/>
  <c r="D49" i="7"/>
  <c r="F49" i="7" s="1"/>
  <c r="D48" i="7"/>
  <c r="D47" i="7"/>
  <c r="F47" i="7" l="1"/>
  <c r="N82" i="7"/>
  <c r="R88" i="7"/>
  <c r="N83" i="7"/>
  <c r="E50" i="7"/>
  <c r="F50" i="7" s="1"/>
  <c r="E54" i="7"/>
  <c r="F54" i="7" s="1"/>
  <c r="R83" i="7"/>
  <c r="R82" i="7"/>
  <c r="E51" i="7"/>
  <c r="F51" i="7" s="1"/>
  <c r="E47" i="7"/>
  <c r="E48" i="7"/>
  <c r="F48" i="7" s="1"/>
  <c r="E87" i="7" l="1"/>
  <c r="F87" i="7" s="1"/>
  <c r="G87" i="7" s="1"/>
  <c r="H87" i="7" s="1"/>
  <c r="E76" i="7"/>
  <c r="F76" i="7" s="1"/>
  <c r="G76" i="7" s="1"/>
  <c r="H76" i="7" s="1"/>
  <c r="E62" i="7"/>
  <c r="F62" i="7" s="1"/>
  <c r="G62" i="7" s="1"/>
  <c r="H62" i="7" s="1"/>
  <c r="E94" i="7"/>
  <c r="F94" i="7" s="1"/>
  <c r="G94" i="7" s="1"/>
  <c r="H94" i="7" s="1"/>
  <c r="E89" i="7"/>
  <c r="F89" i="7" s="1"/>
  <c r="G89" i="7" s="1"/>
  <c r="H89" i="7" s="1"/>
  <c r="E74" i="7"/>
  <c r="F74" i="7" s="1"/>
  <c r="G74" i="7" s="1"/>
  <c r="H74" i="7" s="1"/>
  <c r="E93" i="7"/>
  <c r="F93" i="7" s="1"/>
  <c r="G93" i="7" s="1"/>
  <c r="H93" i="7" s="1"/>
  <c r="E77" i="7"/>
  <c r="F77" i="7" s="1"/>
  <c r="G77" i="7" s="1"/>
  <c r="H77" i="7" s="1"/>
  <c r="E70" i="7"/>
  <c r="F70" i="7" s="1"/>
  <c r="G70" i="7" s="1"/>
  <c r="H70" i="7" s="1"/>
  <c r="E96" i="7"/>
  <c r="F96" i="7" s="1"/>
  <c r="G96" i="7" s="1"/>
  <c r="H96" i="7" s="1"/>
  <c r="E83" i="7"/>
  <c r="F83" i="7" s="1"/>
  <c r="G83" i="7" s="1"/>
  <c r="H83" i="7" s="1"/>
  <c r="E67" i="7"/>
  <c r="F67" i="7" s="1"/>
  <c r="G67" i="7" s="1"/>
  <c r="H67" i="7" s="1"/>
  <c r="E59" i="7"/>
  <c r="F59" i="7" s="1"/>
  <c r="G59" i="7" s="1"/>
  <c r="H59" i="7" s="1"/>
  <c r="E88" i="7"/>
  <c r="F88" i="7" s="1"/>
  <c r="G88" i="7" s="1"/>
  <c r="H88" i="7" s="1"/>
  <c r="E82" i="7"/>
  <c r="F82" i="7" s="1"/>
  <c r="G82" i="7" s="1"/>
  <c r="H82" i="7" s="1"/>
  <c r="E91" i="7"/>
  <c r="F91" i="7" s="1"/>
  <c r="G91" i="7" s="1"/>
  <c r="H91" i="7" s="1"/>
  <c r="E84" i="7"/>
  <c r="F84" i="7" s="1"/>
  <c r="G84" i="7" s="1"/>
  <c r="H84" i="7" s="1"/>
  <c r="E81" i="7"/>
  <c r="F81" i="7" s="1"/>
  <c r="G81" i="7" s="1"/>
  <c r="H81" i="7" s="1"/>
  <c r="E72" i="7"/>
  <c r="F72" i="7" s="1"/>
  <c r="G72" i="7" s="1"/>
  <c r="H72" i="7" s="1"/>
  <c r="E58" i="7"/>
  <c r="F58" i="7" s="1"/>
  <c r="G58" i="7" s="1"/>
  <c r="H58" i="7" s="1"/>
  <c r="E65" i="7"/>
  <c r="F65" i="7" s="1"/>
  <c r="G65" i="7" s="1"/>
  <c r="H65" i="7" s="1"/>
  <c r="E61" i="7"/>
  <c r="F61" i="7" s="1"/>
  <c r="G61" i="7" s="1"/>
  <c r="H61" i="7" s="1"/>
  <c r="E57" i="7"/>
  <c r="F57" i="7" s="1"/>
  <c r="G57" i="7" s="1"/>
  <c r="H57" i="7" s="1"/>
  <c r="E86" i="7"/>
  <c r="F86" i="7" s="1"/>
  <c r="G86" i="7" s="1"/>
  <c r="H86" i="7" s="1"/>
  <c r="E85" i="7"/>
  <c r="F85" i="7" s="1"/>
  <c r="G85" i="7" s="1"/>
  <c r="H85" i="7" s="1"/>
  <c r="E79" i="7"/>
  <c r="F79" i="7" s="1"/>
  <c r="G79" i="7" s="1"/>
  <c r="H79" i="7" s="1"/>
  <c r="E75" i="7"/>
  <c r="F75" i="7" s="1"/>
  <c r="G75" i="7" s="1"/>
  <c r="H75" i="7" s="1"/>
  <c r="E63" i="7"/>
  <c r="F63" i="7" s="1"/>
  <c r="G63" i="7" s="1"/>
  <c r="H63" i="7" s="1"/>
  <c r="E71" i="7"/>
  <c r="F71" i="7" s="1"/>
  <c r="G71" i="7" s="1"/>
  <c r="H71" i="7" s="1"/>
  <c r="E78" i="7"/>
  <c r="F78" i="7" s="1"/>
  <c r="G78" i="7" s="1"/>
  <c r="H78" i="7" s="1"/>
  <c r="E64" i="7"/>
  <c r="F64" i="7" s="1"/>
  <c r="G64" i="7" s="1"/>
  <c r="H64" i="7" s="1"/>
  <c r="E95" i="7"/>
  <c r="F95" i="7" s="1"/>
  <c r="G95" i="7" s="1"/>
  <c r="H95" i="7" s="1"/>
  <c r="E68" i="7"/>
  <c r="F68" i="7" s="1"/>
  <c r="G68" i="7" s="1"/>
  <c r="H68" i="7" s="1"/>
  <c r="E66" i="7"/>
  <c r="F66" i="7" s="1"/>
  <c r="G66" i="7" s="1"/>
  <c r="H66" i="7" s="1"/>
  <c r="E60" i="7"/>
  <c r="F60" i="7" s="1"/>
  <c r="G60" i="7" s="1"/>
  <c r="H60" i="7" s="1"/>
  <c r="E92" i="7"/>
  <c r="F92" i="7" s="1"/>
  <c r="G92" i="7" s="1"/>
  <c r="H92" i="7" s="1"/>
  <c r="E69" i="7"/>
  <c r="F69" i="7" s="1"/>
  <c r="G69" i="7" s="1"/>
  <c r="H69" i="7" s="1"/>
  <c r="E90" i="7"/>
  <c r="F90" i="7" s="1"/>
  <c r="G90" i="7" s="1"/>
  <c r="H90" i="7" s="1"/>
  <c r="E80" i="7"/>
  <c r="F80" i="7" s="1"/>
  <c r="G80" i="7" s="1"/>
  <c r="H80" i="7" s="1"/>
  <c r="E73" i="7"/>
  <c r="F73" i="7" s="1"/>
  <c r="G73" i="7" s="1"/>
  <c r="H73" i="7" s="1"/>
  <c r="R58" i="7" l="1"/>
  <c r="R57" i="7"/>
  <c r="Q58" i="7"/>
  <c r="Q57" i="7"/>
  <c r="O58" i="7"/>
  <c r="O57" i="7"/>
  <c r="N57" i="7"/>
  <c r="N58" i="7"/>
  <c r="T58" i="7"/>
  <c r="T57" i="7"/>
  <c r="S58" i="7"/>
  <c r="S57" i="7"/>
  <c r="M58" i="7"/>
  <c r="M57" i="7"/>
  <c r="B14" i="6" l="1"/>
  <c r="C12" i="6" l="1"/>
  <c r="B12" i="6"/>
  <c r="C11" i="6"/>
  <c r="B11" i="6"/>
  <c r="C10" i="6"/>
  <c r="B10" i="6"/>
  <c r="C18" i="5" l="1"/>
  <c r="D18" i="5"/>
  <c r="E18" i="5"/>
  <c r="B18" i="5"/>
  <c r="C17" i="5"/>
  <c r="D17" i="5"/>
  <c r="E17" i="5"/>
  <c r="B17" i="5"/>
  <c r="C16" i="5"/>
  <c r="D16" i="5"/>
  <c r="E16" i="5"/>
  <c r="B16" i="5"/>
  <c r="O16" i="4" l="1"/>
  <c r="O13" i="4"/>
  <c r="O12" i="4"/>
  <c r="Q13" i="4"/>
  <c r="Q12" i="4"/>
  <c r="M13" i="4"/>
  <c r="M12" i="4"/>
  <c r="L10" i="3" l="1"/>
  <c r="N10" i="3"/>
  <c r="O10" i="3"/>
  <c r="K10" i="3"/>
  <c r="L14" i="3"/>
  <c r="L12" i="3"/>
  <c r="O9" i="3"/>
  <c r="N9" i="3"/>
  <c r="L9" i="3"/>
  <c r="K9" i="3"/>
  <c r="O8" i="3"/>
  <c r="N8" i="3"/>
  <c r="L8" i="3"/>
  <c r="K8" i="3"/>
  <c r="L16" i="3"/>
  <c r="G17" i="3"/>
  <c r="G16" i="3"/>
  <c r="G15" i="3"/>
  <c r="G14" i="3"/>
  <c r="G13" i="3"/>
  <c r="G12" i="3"/>
  <c r="G11" i="3"/>
  <c r="G10" i="3"/>
  <c r="G7" i="3"/>
  <c r="G6" i="3"/>
  <c r="G4" i="3"/>
  <c r="G3" i="3"/>
  <c r="G2" i="3"/>
  <c r="O33" i="2"/>
  <c r="P36" i="2"/>
  <c r="M12" i="2"/>
  <c r="W36" i="2"/>
  <c r="T36" i="2"/>
  <c r="T35" i="2"/>
  <c r="S35" i="2"/>
  <c r="L35" i="2"/>
  <c r="T34" i="2"/>
  <c r="S34" i="2"/>
  <c r="P34" i="2"/>
  <c r="O34" i="2"/>
  <c r="L34" i="2"/>
  <c r="T33" i="2"/>
  <c r="S33" i="2"/>
  <c r="W23" i="2" s="1"/>
  <c r="P33" i="2"/>
  <c r="L33" i="2"/>
  <c r="L32" i="2"/>
  <c r="L31" i="2"/>
  <c r="L30" i="2"/>
  <c r="K23" i="2"/>
  <c r="J23" i="2"/>
  <c r="K22" i="2"/>
  <c r="J22" i="2"/>
  <c r="K21" i="2"/>
  <c r="J21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K11" i="2"/>
  <c r="J11" i="2"/>
  <c r="Q13" i="2"/>
  <c r="P13" i="2"/>
  <c r="N13" i="2"/>
  <c r="M13" i="2"/>
  <c r="Q12" i="2"/>
  <c r="P12" i="2"/>
  <c r="N12" i="2"/>
  <c r="V23" i="2" l="1"/>
  <c r="V24" i="2"/>
  <c r="W26" i="2"/>
  <c r="W29" i="2"/>
  <c r="W28" i="2"/>
  <c r="W24" i="2"/>
  <c r="V21" i="2"/>
  <c r="V25" i="2"/>
  <c r="W21" i="2"/>
  <c r="W25" i="2"/>
  <c r="V26" i="2"/>
  <c r="V22" i="2"/>
  <c r="V27" i="2"/>
  <c r="W22" i="2"/>
  <c r="W27" i="2"/>
  <c r="V28" i="2"/>
  <c r="C19" i="1"/>
  <c r="B19" i="1"/>
  <c r="C18" i="1"/>
  <c r="B18" i="1"/>
  <c r="C17" i="1"/>
  <c r="B17" i="1"/>
  <c r="W35" i="2" l="1"/>
  <c r="W33" i="2"/>
  <c r="W34" i="2"/>
  <c r="V35" i="2"/>
  <c r="V33" i="2"/>
  <c r="V3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<sst xmlns="http://schemas.openxmlformats.org/spreadsheetml/2006/main" count="2883" uniqueCount="680">
  <si>
    <t>Metformin-treated</t>
  </si>
  <si>
    <t>L-ORD</t>
  </si>
  <si>
    <t>Untreated</t>
  </si>
  <si>
    <t>Mean</t>
  </si>
  <si>
    <t>std dev</t>
  </si>
  <si>
    <t>stderr</t>
  </si>
  <si>
    <t>Apical secreted BhB</t>
  </si>
  <si>
    <t>360.23g/mol</t>
  </si>
  <si>
    <t>POS</t>
  </si>
  <si>
    <t>POS+Metf</t>
  </si>
  <si>
    <t>NPD1</t>
  </si>
  <si>
    <t>Maresin</t>
  </si>
  <si>
    <t>Ratio to IS</t>
  </si>
  <si>
    <t>Medium 01 combined</t>
  </si>
  <si>
    <t>LORPF-1A 9/1/18</t>
  </si>
  <si>
    <t>Medium 08 combined</t>
  </si>
  <si>
    <t>POS + Metf treatment</t>
  </si>
  <si>
    <t>Conversion factor</t>
  </si>
  <si>
    <t>* This is when each sample was run separately.</t>
  </si>
  <si>
    <t>pg in the sample</t>
  </si>
  <si>
    <t>Medium 02</t>
  </si>
  <si>
    <t>LOR-1A 9/12/18</t>
  </si>
  <si>
    <t>Medium 03</t>
  </si>
  <si>
    <t>LOR-1A 9/13/18 0.5% RPE</t>
  </si>
  <si>
    <t>Medium 04</t>
  </si>
  <si>
    <t>LOR 1A 9/14/18 0.5%</t>
  </si>
  <si>
    <t>Medium 05</t>
  </si>
  <si>
    <t>LOR 1A 9/15/18 0.5%</t>
  </si>
  <si>
    <t>Medium 06</t>
  </si>
  <si>
    <t>LOR 1A 9/16/18 0.5%</t>
  </si>
  <si>
    <t>Medium 07</t>
  </si>
  <si>
    <t>LOR 1A 9/17/18 0.5</t>
  </si>
  <si>
    <t>Medium 08</t>
  </si>
  <si>
    <t>Medium 09</t>
  </si>
  <si>
    <t>Normalized</t>
  </si>
  <si>
    <t>Medium 10</t>
  </si>
  <si>
    <t>Medium 11</t>
  </si>
  <si>
    <t>L-ORD Metformin</t>
  </si>
  <si>
    <t>Medium 12</t>
  </si>
  <si>
    <t>Medium 13</t>
  </si>
  <si>
    <t>Medium 14</t>
  </si>
  <si>
    <t>Ratio/IS</t>
  </si>
  <si>
    <t>SUM</t>
  </si>
  <si>
    <t>10S,17S-diHDHA</t>
  </si>
  <si>
    <t>10R,17S-diHDHA</t>
  </si>
  <si>
    <t>control 1</t>
  </si>
  <si>
    <t>LORPF2-E1 POS FED</t>
  </si>
  <si>
    <t>control 2</t>
  </si>
  <si>
    <t>control 3</t>
  </si>
  <si>
    <t>METF treated 01</t>
  </si>
  <si>
    <t>LORPF2-E1 POS FED+METF</t>
  </si>
  <si>
    <t>METF treated 02</t>
  </si>
  <si>
    <t>Std error</t>
  </si>
  <si>
    <t>METF treated 03</t>
  </si>
  <si>
    <t>N</t>
  </si>
  <si>
    <t>ttest</t>
  </si>
  <si>
    <t>NPD1 Molecular Wt</t>
  </si>
  <si>
    <t>* This is when all the samples were pooled together.</t>
  </si>
  <si>
    <t>LORD 1A</t>
  </si>
  <si>
    <t>LORD 1A (samples ran separately)</t>
  </si>
  <si>
    <t>LORD 1A (samples pooled together)</t>
  </si>
  <si>
    <t>* Note: control 3 and METF treated 03 were mislabeled. Data from these samples has been placed into their correct respective positions but excluded from final analysis</t>
  </si>
  <si>
    <t>B-actin</t>
  </si>
  <si>
    <t>apoe</t>
  </si>
  <si>
    <t>APOE/BACTIN</t>
  </si>
  <si>
    <t>METFORMIN</t>
  </si>
  <si>
    <t>9I</t>
  </si>
  <si>
    <t>LORD</t>
  </si>
  <si>
    <t>1A</t>
  </si>
  <si>
    <t>9I-M</t>
  </si>
  <si>
    <t>1A-M</t>
  </si>
  <si>
    <t>Z8</t>
  </si>
  <si>
    <t>E1</t>
  </si>
  <si>
    <t>Z8-M</t>
  </si>
  <si>
    <t>E1-M</t>
  </si>
  <si>
    <t>Lane No.</t>
  </si>
  <si>
    <t>Adj. Total Band Vol. (Int)</t>
  </si>
  <si>
    <t>Total Band Vol. (Int)</t>
  </si>
  <si>
    <t>Adj. Total Lane Vol. (Int)</t>
  </si>
  <si>
    <t>Total Lane Vol. (Int)</t>
  </si>
  <si>
    <t>Bkgd. Vol. (Int)</t>
  </si>
  <si>
    <t>Norm. Factor</t>
  </si>
  <si>
    <t>N/A</t>
  </si>
  <si>
    <t>Healthy</t>
  </si>
  <si>
    <t>Healthy-M</t>
  </si>
  <si>
    <t>L-ORD-M</t>
  </si>
  <si>
    <t>Healthy vs L-ORD</t>
  </si>
  <si>
    <t>L-ORD vs Metf L-ORD</t>
  </si>
  <si>
    <t>Healthy vs Metf Healthy</t>
  </si>
  <si>
    <t>n</t>
  </si>
  <si>
    <t>Label</t>
  </si>
  <si>
    <t>Area</t>
  </si>
  <si>
    <t>Stdev</t>
  </si>
  <si>
    <t>Mode</t>
  </si>
  <si>
    <t>Min</t>
  </si>
  <si>
    <t>Max</t>
  </si>
  <si>
    <t>IntDen</t>
  </si>
  <si>
    <t>RawIntDen</t>
  </si>
  <si>
    <t>Ap</t>
  </si>
  <si>
    <t>Metformin</t>
  </si>
  <si>
    <t>Ba</t>
  </si>
  <si>
    <t>9i_untreated_2MIP-Image Export-18_c2.tif</t>
  </si>
  <si>
    <t>9i_untreated_2MIPjmedit-Image Export-25_c2.tif</t>
  </si>
  <si>
    <t>L3_metf_3MIP-Image Export-15_c2.tif</t>
  </si>
  <si>
    <t>L3_metf_5MIP-Image Export-16_c2.tif</t>
  </si>
  <si>
    <t>L3_untreated_6MIP-Image Export-11_c2.tif</t>
  </si>
  <si>
    <t>L3_untreated_7MIP-Image Export-12_c2.tif</t>
  </si>
  <si>
    <t>L3_untreated_8MIP-Image Export-13_c2.tif</t>
  </si>
  <si>
    <t>L3_untreated_9MIP-Image Export-14_c2.tif</t>
  </si>
  <si>
    <t>L3_untreated_10MIP-Image Export-26_c2.tif</t>
  </si>
  <si>
    <t>Z8_untreated_9MIP-Image Export-17_c2.tif</t>
  </si>
  <si>
    <t>Z8_untreated_10MIP-Image Export-02_c2-1.tif</t>
  </si>
  <si>
    <t>L3_metf_4MIP-Image Export-09_c2.tif</t>
  </si>
  <si>
    <t>L3_metf_5MIP-Image Export-10_c2.tif</t>
  </si>
  <si>
    <t>Basal</t>
  </si>
  <si>
    <t>Stderr</t>
  </si>
  <si>
    <t>VEGF secretion (ng/ml)</t>
  </si>
  <si>
    <t>AICAR</t>
  </si>
  <si>
    <t>L3</t>
  </si>
  <si>
    <t>Y9</t>
  </si>
  <si>
    <t>SAFIRE;   Serial number: 12901300200;   Firmware: V 2.10 04/02 Safire;   XFLUOR4 Version: V 4.51</t>
  </si>
  <si>
    <t>Date:</t>
  </si>
  <si>
    <t>Time:</t>
  </si>
  <si>
    <t>VEGF in 5% media</t>
  </si>
  <si>
    <t>Measurement mode:</t>
  </si>
  <si>
    <t>Absorbance</t>
  </si>
  <si>
    <t>6 hours</t>
  </si>
  <si>
    <t>Measurement wavelength:</t>
  </si>
  <si>
    <t>nm</t>
  </si>
  <si>
    <t>Reference wavelength:</t>
  </si>
  <si>
    <t>Number of flashes:</t>
  </si>
  <si>
    <t>Plate definition file:</t>
  </si>
  <si>
    <t>COS96ft.pdf</t>
  </si>
  <si>
    <t>Time between move and read:</t>
  </si>
  <si>
    <t>ms</t>
  </si>
  <si>
    <t>Shake duration (Orbital Normal):</t>
  </si>
  <si>
    <t>s</t>
  </si>
  <si>
    <t>Shake settle time:</t>
  </si>
  <si>
    <t>Dual wave data (difference)</t>
  </si>
  <si>
    <t>Temperature: 24.6 °C</t>
  </si>
  <si>
    <t>&lt;&gt;</t>
  </si>
  <si>
    <t>A</t>
  </si>
  <si>
    <t>B</t>
  </si>
  <si>
    <t>C</t>
  </si>
  <si>
    <t>D</t>
  </si>
  <si>
    <t>E</t>
  </si>
  <si>
    <t>F</t>
  </si>
  <si>
    <t>G</t>
  </si>
  <si>
    <t>H</t>
  </si>
  <si>
    <t>Rawdata (dual wave measurement with measurement filter)</t>
  </si>
  <si>
    <t>1000 pg/mL</t>
  </si>
  <si>
    <t>Z8 Ap1</t>
  </si>
  <si>
    <t>9i Ap4</t>
  </si>
  <si>
    <t>Z8 Ba2</t>
  </si>
  <si>
    <t>E1 Ba5</t>
  </si>
  <si>
    <t>E1 Ap3</t>
  </si>
  <si>
    <t>500 pg/mL</t>
  </si>
  <si>
    <t>Z8 Ap2</t>
  </si>
  <si>
    <t>9i Ap5</t>
  </si>
  <si>
    <t>Z8 Ba3</t>
  </si>
  <si>
    <t>1A Ba1</t>
  </si>
  <si>
    <t>E1 Ap4</t>
  </si>
  <si>
    <t>250 pg/mL</t>
  </si>
  <si>
    <t>Z8 Ap3</t>
  </si>
  <si>
    <t>9i Ba1</t>
  </si>
  <si>
    <t>Z8 Ba4</t>
  </si>
  <si>
    <t>1A Ba2</t>
  </si>
  <si>
    <t>E1 Ap5</t>
  </si>
  <si>
    <t>125 pg/mL</t>
  </si>
  <si>
    <t>Z8 Ap4</t>
  </si>
  <si>
    <t>9i Ba2</t>
  </si>
  <si>
    <t>Z8 Ba5</t>
  </si>
  <si>
    <t>1A Ba3</t>
  </si>
  <si>
    <t>1A Ap1</t>
  </si>
  <si>
    <t>62.5 pg/mL</t>
  </si>
  <si>
    <t>Z8 Ap5</t>
  </si>
  <si>
    <t>9i Ba3</t>
  </si>
  <si>
    <t>E1 Ba1</t>
  </si>
  <si>
    <t>1A Ba4</t>
  </si>
  <si>
    <t>1A Ap2</t>
  </si>
  <si>
    <t>31.3 pg/mL</t>
  </si>
  <si>
    <t>9i Ap1</t>
  </si>
  <si>
    <t>9i Ba4</t>
  </si>
  <si>
    <t>E1 Ba2</t>
  </si>
  <si>
    <t>1A Ba5</t>
  </si>
  <si>
    <t>1A Ap3</t>
  </si>
  <si>
    <t>15.6 pg/mL</t>
  </si>
  <si>
    <t>9i Ap2</t>
  </si>
  <si>
    <t>9i Ba5</t>
  </si>
  <si>
    <t>E1 Ba3</t>
  </si>
  <si>
    <t>E1 Ap1</t>
  </si>
  <si>
    <t>1A Ap4</t>
  </si>
  <si>
    <t>0pg/ml</t>
  </si>
  <si>
    <t>9i Ap3</t>
  </si>
  <si>
    <t>Z8 Ba1</t>
  </si>
  <si>
    <t>E1 Ba4</t>
  </si>
  <si>
    <t>E1 Ap2</t>
  </si>
  <si>
    <t>1A Ap5</t>
  </si>
  <si>
    <t>pg/mL</t>
  </si>
  <si>
    <t>Replicate 1</t>
  </si>
  <si>
    <t>Replicate 2</t>
  </si>
  <si>
    <t>Average</t>
  </si>
  <si>
    <t>Blank</t>
  </si>
  <si>
    <t>Corrected</t>
  </si>
  <si>
    <t>AP</t>
  </si>
  <si>
    <t>Sample</t>
  </si>
  <si>
    <t>VEGF Quantification</t>
  </si>
  <si>
    <t>ng/mL</t>
  </si>
  <si>
    <t>9i</t>
  </si>
  <si>
    <t xml:space="preserve">  </t>
  </si>
  <si>
    <t>Ratio</t>
  </si>
  <si>
    <t>Healthy-iRPE</t>
  </si>
  <si>
    <t>L-ORD-iRPE</t>
  </si>
  <si>
    <t>Ba/Ap</t>
  </si>
  <si>
    <t>Previous Data</t>
  </si>
  <si>
    <t>from 9/14/17</t>
  </si>
  <si>
    <t>mean</t>
  </si>
  <si>
    <t>pval</t>
  </si>
  <si>
    <t>avg</t>
  </si>
  <si>
    <t>Healthy vs L-ORD (Basal)</t>
  </si>
  <si>
    <t>Healthy vs L-ORD (Apical)</t>
  </si>
  <si>
    <t>LORCF1-Y9</t>
  </si>
  <si>
    <t>LORCF2-4G</t>
  </si>
  <si>
    <t>LORCF2-9I</t>
  </si>
  <si>
    <t>LORCF1-Z8</t>
  </si>
  <si>
    <t>LORPF2-E1</t>
  </si>
  <si>
    <t>LORPF2-L3</t>
  </si>
  <si>
    <t>LORPF1-K8</t>
  </si>
  <si>
    <t>pAMPK</t>
  </si>
  <si>
    <t>pAMPK levels (% of control)</t>
  </si>
  <si>
    <t>5% serum</t>
  </si>
  <si>
    <t>rec CTRP5</t>
  </si>
  <si>
    <t>+</t>
  </si>
  <si>
    <t>-</t>
  </si>
  <si>
    <t>p-AMPK levels (% of control)</t>
  </si>
  <si>
    <t>BAM15</t>
  </si>
  <si>
    <t>Avg</t>
  </si>
  <si>
    <t>Std</t>
  </si>
  <si>
    <t>PGC1alpha/Bactin</t>
  </si>
  <si>
    <t>Total PGC alpha</t>
  </si>
  <si>
    <t>TTEST</t>
  </si>
  <si>
    <t>9i 1-A P-PGC1a_1(Chemiluminescence).raw16</t>
  </si>
  <si>
    <t>Z8 E1 P-PGC1a_1(Chemiluminescence).raw16</t>
  </si>
  <si>
    <t>P-PGCalpha/B-actin</t>
  </si>
  <si>
    <t>P-PGCalpha</t>
  </si>
  <si>
    <t>Temperature: 24.5 °C</t>
  </si>
  <si>
    <t>PLATEMAP (Malika N.)</t>
  </si>
  <si>
    <t>1A Ap-1un</t>
  </si>
  <si>
    <t>1A Ap-1ARA</t>
  </si>
  <si>
    <t>1A Ap-2ARA</t>
  </si>
  <si>
    <t>1A Ap-2 un</t>
  </si>
  <si>
    <t>1A Ap-3ARA</t>
  </si>
  <si>
    <t>1A Ba-1ARA</t>
  </si>
  <si>
    <t>1A Ba-1un</t>
  </si>
  <si>
    <t>1A Ba-2ARA</t>
  </si>
  <si>
    <t>1A Ba-3ARA</t>
  </si>
  <si>
    <t>1A Ba-2un</t>
  </si>
  <si>
    <t>0 pg/mL</t>
  </si>
  <si>
    <t>ara-A</t>
  </si>
  <si>
    <t>From 3-12-2018</t>
  </si>
  <si>
    <t>L3 + 1mM ARA</t>
  </si>
  <si>
    <t>(outlier)</t>
  </si>
  <si>
    <t>COMBINED (L3 and 1A) with outlier removal</t>
  </si>
  <si>
    <r>
      <t>1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 ara-A</t>
    </r>
  </si>
  <si>
    <t>PEDF ratio</t>
  </si>
  <si>
    <t>Phospholipase A2 Activity</t>
  </si>
  <si>
    <t>PLATEMAP</t>
  </si>
  <si>
    <t>Fluorescence Top</t>
  </si>
  <si>
    <t>Z8 5%-1</t>
  </si>
  <si>
    <t>Z8 5%-2</t>
  </si>
  <si>
    <t>Z8 5%-3</t>
  </si>
  <si>
    <t>Excitation wavelength:</t>
  </si>
  <si>
    <t>Z8 0% -1</t>
  </si>
  <si>
    <t>Z8 0% -2</t>
  </si>
  <si>
    <t>Z8 0% -3</t>
  </si>
  <si>
    <t>Emission wavelength:</t>
  </si>
  <si>
    <t>9i 5%-1</t>
  </si>
  <si>
    <t>9i 5%-2</t>
  </si>
  <si>
    <t>9i 5%-3</t>
  </si>
  <si>
    <t>9i 0% -1</t>
  </si>
  <si>
    <t>9i 0% -2</t>
  </si>
  <si>
    <t>9i 0% -3</t>
  </si>
  <si>
    <t>Excitation bandwidth:</t>
  </si>
  <si>
    <t>...</t>
  </si>
  <si>
    <t>Emission bandwidth:</t>
  </si>
  <si>
    <t>Gain (Manual):</t>
  </si>
  <si>
    <t>Lag time:</t>
  </si>
  <si>
    <t>µs</t>
  </si>
  <si>
    <t>Integration time:</t>
  </si>
  <si>
    <t>Part of the plate:</t>
  </si>
  <si>
    <t>A1 - C12</t>
  </si>
  <si>
    <t>Multiple reads per well (Xline):</t>
  </si>
  <si>
    <t>3x1</t>
  </si>
  <si>
    <t>Z-Position (Manual):</t>
  </si>
  <si>
    <t>µm</t>
  </si>
  <si>
    <t>Number of kinetic cycles:</t>
  </si>
  <si>
    <t>Kinetic interval:</t>
  </si>
  <si>
    <t>Time between move and flash:</t>
  </si>
  <si>
    <t>Cycle Number: 1</t>
  </si>
  <si>
    <t>Rawdata</t>
  </si>
  <si>
    <t>Temperature: 26.7 °C</t>
  </si>
  <si>
    <t>rep 1</t>
  </si>
  <si>
    <t>rep 2</t>
  </si>
  <si>
    <t>average</t>
  </si>
  <si>
    <t>blank</t>
  </si>
  <si>
    <t>corr avg</t>
  </si>
  <si>
    <t>Z8 5%</t>
  </si>
  <si>
    <t>Z8 0%</t>
  </si>
  <si>
    <t>9i 5%</t>
  </si>
  <si>
    <t>9i 0%</t>
  </si>
  <si>
    <t>Cycle Number: 2</t>
  </si>
  <si>
    <t>Elapsed time after first cycle:</t>
  </si>
  <si>
    <t>seconds</t>
  </si>
  <si>
    <t>Temperature: 26.8 °C</t>
  </si>
  <si>
    <t>Cycle Number: 3</t>
  </si>
  <si>
    <t>Cycle Number: 4</t>
  </si>
  <si>
    <t>Cycle Number: 5</t>
  </si>
  <si>
    <t>Temperature: 26.9 °C</t>
  </si>
  <si>
    <t>Cycle Number: 6</t>
  </si>
  <si>
    <t>Temperature: 27 °C</t>
  </si>
  <si>
    <t>Cycle Number: 7</t>
  </si>
  <si>
    <t>Cycle Number: 8</t>
  </si>
  <si>
    <t>Temperature: 27.1 °C</t>
  </si>
  <si>
    <t>Cycle Number: 9</t>
  </si>
  <si>
    <t>Units/mL</t>
  </si>
  <si>
    <t>50uL loaded in Phospholipase assay</t>
  </si>
  <si>
    <t>conc (Units/mL)</t>
  </si>
  <si>
    <t>total protein conc (ug/mL)</t>
  </si>
  <si>
    <t>total protein (ug)</t>
  </si>
  <si>
    <t>PEDFR/protein</t>
  </si>
  <si>
    <t>corr</t>
  </si>
  <si>
    <t>Standard Curve</t>
  </si>
  <si>
    <t>Z8-5%</t>
  </si>
  <si>
    <t>Z8-0%</t>
  </si>
  <si>
    <t>9i-5%</t>
  </si>
  <si>
    <t>9i-0%</t>
  </si>
  <si>
    <t>K8 (n=6)</t>
  </si>
  <si>
    <t>E1 (n=6)</t>
  </si>
  <si>
    <t>Z8 (n=6)</t>
  </si>
  <si>
    <t>9i (n=6)</t>
  </si>
  <si>
    <t>NPD1 apical secretion</t>
  </si>
  <si>
    <t>Phagocytosis assay</t>
  </si>
  <si>
    <t>4G</t>
  </si>
  <si>
    <t xml:space="preserve"> </t>
  </si>
  <si>
    <t xml:space="preserve">   </t>
  </si>
  <si>
    <t>Seahorse XF Cell Mito Stress Test</t>
  </si>
  <si>
    <t>Legend:</t>
  </si>
  <si>
    <t>Single-File Summary Report</t>
  </si>
  <si>
    <t>Background</t>
  </si>
  <si>
    <t>Unassigned Well</t>
  </si>
  <si>
    <t>Unselected Well</t>
  </si>
  <si>
    <t>Assigned Well</t>
  </si>
  <si>
    <t>Assay Name:</t>
  </si>
  <si>
    <t>LORD_XF Cell Mito Stress Test_06-07-2019_PatvsCtrl</t>
  </si>
  <si>
    <t>Last Run:</t>
  </si>
  <si>
    <t>6/7/2019 3:06 PM</t>
  </si>
  <si>
    <t>Project Name:</t>
  </si>
  <si>
    <t/>
  </si>
  <si>
    <t>Principal Investigator:</t>
  </si>
  <si>
    <t>Parameter</t>
  </si>
  <si>
    <t>SEM</t>
  </si>
  <si>
    <t>Proton Leak</t>
  </si>
  <si>
    <t>Maximal Respiration</t>
  </si>
  <si>
    <t>Spare Respiratory Capacity</t>
  </si>
  <si>
    <t>Non Mitochondrial Oxygen Consumption</t>
  </si>
  <si>
    <t>ATP Production</t>
  </si>
  <si>
    <t>Coupling Efficiency (%)</t>
  </si>
  <si>
    <t>Spare Respiratory Capacity (%)</t>
  </si>
  <si>
    <t>Acute Response</t>
  </si>
  <si>
    <t>Group Name</t>
  </si>
  <si>
    <t>Basal Error</t>
  </si>
  <si>
    <t>Proton Leak Error</t>
  </si>
  <si>
    <t>Maximal Error</t>
  </si>
  <si>
    <t>Spare Error</t>
  </si>
  <si>
    <t>Non- mito error</t>
  </si>
  <si>
    <t>Atp production Error</t>
  </si>
  <si>
    <t>Coupling Efficiency Error</t>
  </si>
  <si>
    <t>Spare Percent Error</t>
  </si>
  <si>
    <t>Acute Response Error</t>
  </si>
  <si>
    <t xml:space="preserve">    File Name:</t>
  </si>
  <si>
    <t xml:space="preserve">    For MST Report Generator.xlsx</t>
  </si>
  <si>
    <t xml:space="preserve">    Report Generator Version: 3.0.5</t>
  </si>
  <si>
    <t>For MST Report Generator.xlsx</t>
  </si>
  <si>
    <t>5/12/2014 5:37:14 PM</t>
  </si>
  <si>
    <t>Time (min)</t>
  </si>
  <si>
    <t>Group Name: L3</t>
  </si>
  <si>
    <t>Measurement</t>
  </si>
  <si>
    <t>OCR
(pmol/min)</t>
  </si>
  <si>
    <t>ECAR
(mpH/min)</t>
  </si>
  <si>
    <t>Group Name: Z8</t>
  </si>
  <si>
    <t>W0003933418B**+435-6+134-2300F+250-2***000A+211-4**+450-1125&amp;</t>
  </si>
  <si>
    <t>V0496726318V</t>
  </si>
  <si>
    <t>Assay Wells</t>
  </si>
  <si>
    <t>Non-Mitochondrial Oxygen Consumption</t>
  </si>
  <si>
    <t>Basal Respiration</t>
  </si>
  <si>
    <t>Spare Respiratory Capacity as a %</t>
  </si>
  <si>
    <t>Coupling Efficiency</t>
  </si>
  <si>
    <t>Assay Name</t>
  </si>
  <si>
    <t>Last Run</t>
  </si>
  <si>
    <t>Project Name</t>
  </si>
  <si>
    <t>Plate Barcode</t>
  </si>
  <si>
    <t>Cartridge Barcode</t>
  </si>
  <si>
    <t>B09</t>
  </si>
  <si>
    <t>B10</t>
  </si>
  <si>
    <t>B11</t>
  </si>
  <si>
    <t>C09</t>
  </si>
  <si>
    <t>C10</t>
  </si>
  <si>
    <t>C11</t>
  </si>
  <si>
    <t>D09</t>
  </si>
  <si>
    <t>D10</t>
  </si>
  <si>
    <t>D11</t>
  </si>
  <si>
    <t>F09</t>
  </si>
  <si>
    <t>F10</t>
  </si>
  <si>
    <t>F11</t>
  </si>
  <si>
    <t>G09</t>
  </si>
  <si>
    <t>G10</t>
  </si>
  <si>
    <t>G11</t>
  </si>
  <si>
    <t>H09</t>
  </si>
  <si>
    <t>H10</t>
  </si>
  <si>
    <t>H11</t>
  </si>
  <si>
    <t>B02</t>
  </si>
  <si>
    <t>B03</t>
  </si>
  <si>
    <t>B04</t>
  </si>
  <si>
    <t>C02</t>
  </si>
  <si>
    <t>C03</t>
  </si>
  <si>
    <t>C04</t>
  </si>
  <si>
    <t>D02</t>
  </si>
  <si>
    <t>D03</t>
  </si>
  <si>
    <t>D04</t>
  </si>
  <si>
    <t>F02</t>
  </si>
  <si>
    <t>F03</t>
  </si>
  <si>
    <t>F04</t>
  </si>
  <si>
    <t>G02</t>
  </si>
  <si>
    <t>G03</t>
  </si>
  <si>
    <t>G04</t>
  </si>
  <si>
    <t>H02</t>
  </si>
  <si>
    <t>H03</t>
  </si>
  <si>
    <t>H04</t>
  </si>
  <si>
    <t>Seahorse XF Cell Mito Stress Test Bar Charts</t>
  </si>
  <si>
    <t>1. Average Assay Parameter Calculations:</t>
  </si>
  <si>
    <t>2. ECAR Kinetic Graph:</t>
  </si>
  <si>
    <t xml:space="preserve">3. Kinetic Rate Data: </t>
  </si>
  <si>
    <t>Assay Well Parameter Calculations</t>
  </si>
  <si>
    <t>Normalized to % of Baseline in 0% serum</t>
  </si>
  <si>
    <t>9i 1A</t>
  </si>
  <si>
    <t>Coomassie blue</t>
  </si>
  <si>
    <t>Z8 E1</t>
  </si>
  <si>
    <t>IntDen (int)</t>
  </si>
  <si>
    <t>9i_APOE006</t>
  </si>
  <si>
    <t>9i_APOE007</t>
  </si>
  <si>
    <t>9i_APOE008</t>
  </si>
  <si>
    <t>9i_APOE009</t>
  </si>
  <si>
    <t>9i_APOE010</t>
  </si>
  <si>
    <t>9i_APOE011</t>
  </si>
  <si>
    <t>Z8_APOE001</t>
  </si>
  <si>
    <t>Z8_APOE002</t>
  </si>
  <si>
    <t>Z8_APOE003</t>
  </si>
  <si>
    <t>Z8_APOE004</t>
  </si>
  <si>
    <t>Z8_APOE005</t>
  </si>
  <si>
    <t>StdError</t>
  </si>
  <si>
    <t>1A_APOE01</t>
  </si>
  <si>
    <t>1A_APOE01001</t>
  </si>
  <si>
    <t>1A_APOE01002</t>
  </si>
  <si>
    <t>1A_APOE01003</t>
  </si>
  <si>
    <t>1A_APOE01004</t>
  </si>
  <si>
    <t>1A_APOE01005</t>
  </si>
  <si>
    <t>E1_APOE1006</t>
  </si>
  <si>
    <t>E1_APOE1007</t>
  </si>
  <si>
    <t>E1_APOE1008</t>
  </si>
  <si>
    <t>E1_APOE1009</t>
  </si>
  <si>
    <t>E1_APOE1010</t>
  </si>
  <si>
    <t>E1_APOE1011</t>
  </si>
  <si>
    <t>E1_APOE1012</t>
  </si>
  <si>
    <t>E1_APOE1013</t>
  </si>
  <si>
    <t>Pval</t>
  </si>
  <si>
    <t>CTRP5</t>
  </si>
  <si>
    <t>MFRP</t>
  </si>
  <si>
    <t>ΔCt</t>
  </si>
  <si>
    <t>z8</t>
  </si>
  <si>
    <t>Sample: 25ul of a 0.2M solution</t>
  </si>
  <si>
    <t>Stock sample was suspended in 100uL of 0.2M</t>
  </si>
  <si>
    <t>Dilution of sample:</t>
  </si>
  <si>
    <t>60ul stock sample + 15 uL sucrose</t>
  </si>
  <si>
    <t>(20% dilution)</t>
  </si>
  <si>
    <t>Temperature: 27.7 °C</t>
  </si>
  <si>
    <t>MAP</t>
  </si>
  <si>
    <t xml:space="preserve">Ceramidase Assay </t>
  </si>
  <si>
    <t>S8: 10uM</t>
  </si>
  <si>
    <t>Z8 1</t>
  </si>
  <si>
    <t>E1 1</t>
  </si>
  <si>
    <t>Samples were diluted by 20%</t>
  </si>
  <si>
    <t>S7: 5uM</t>
  </si>
  <si>
    <t>Z8 2</t>
  </si>
  <si>
    <t>E1 2</t>
  </si>
  <si>
    <t>S6: 2.5uM</t>
  </si>
  <si>
    <t>Z83</t>
  </si>
  <si>
    <t>E1 3</t>
  </si>
  <si>
    <t>S5: 1.25uM</t>
  </si>
  <si>
    <t>9i 1</t>
  </si>
  <si>
    <t>1-A 1</t>
  </si>
  <si>
    <t>S4: 0.625</t>
  </si>
  <si>
    <t>9i 2</t>
  </si>
  <si>
    <t>1-A 2</t>
  </si>
  <si>
    <t>S3: 0,3125</t>
  </si>
  <si>
    <t>9i 3</t>
  </si>
  <si>
    <t>1-A 3</t>
  </si>
  <si>
    <t>S2: 0.156</t>
  </si>
  <si>
    <t>NEG CTRL</t>
  </si>
  <si>
    <t>uM</t>
  </si>
  <si>
    <t>pmol</t>
  </si>
  <si>
    <t>10uM =10 umol/L =10,000 nmol/L = 10,000,000 pmol/L</t>
  </si>
  <si>
    <t>1 uM = 1 pmol/uL</t>
  </si>
  <si>
    <t>1 uM = 1000000 pmol/l</t>
  </si>
  <si>
    <t>volume: 100uL</t>
  </si>
  <si>
    <t>Mass = (10 uM) (162.14 mol/L) (100uL)</t>
  </si>
  <si>
    <t>pmols</t>
  </si>
  <si>
    <t>pmols/h</t>
  </si>
  <si>
    <t>protein (mg)</t>
  </si>
  <si>
    <t>pmols/h/mg</t>
  </si>
  <si>
    <t>Mass= (10 x 10^-6 mol/L) (162.14 mol/L) (100 x 10^-6 L)</t>
  </si>
  <si>
    <t>Z8-1</t>
  </si>
  <si>
    <t>Mass= 0.16214 ug</t>
  </si>
  <si>
    <t>Z8-2</t>
  </si>
  <si>
    <t>Z8-3</t>
  </si>
  <si>
    <t xml:space="preserve">Mass (g) = No. Moles (mol) x Molar Mass (g/mol) </t>
  </si>
  <si>
    <t>9i-1</t>
  </si>
  <si>
    <t>9i-2</t>
  </si>
  <si>
    <t>Umbelliferone: 162.14 g/mol</t>
  </si>
  <si>
    <t>9i-3</t>
  </si>
  <si>
    <t>E1-1</t>
  </si>
  <si>
    <t>0.162140 ug = No. Moles (mol) x 162.14 g/mol</t>
  </si>
  <si>
    <t>E1-2</t>
  </si>
  <si>
    <t>E1-3</t>
  </si>
  <si>
    <t>0.162140 x 10^-6 g = No Moles (mol) x 162.14 g/mol</t>
  </si>
  <si>
    <t>1A-1</t>
  </si>
  <si>
    <t>1A-2</t>
  </si>
  <si>
    <t>No. Moles = 1000 pmol</t>
  </si>
  <si>
    <t>1A-3</t>
  </si>
  <si>
    <t>* Use avg protein content of all transwells</t>
  </si>
  <si>
    <t>FOR Z8-2 which did not have enough sample to run a BCA</t>
  </si>
  <si>
    <t>(y+90.482)/2.957 = x</t>
  </si>
  <si>
    <r>
      <t>pmol/</t>
    </r>
    <r>
      <rPr>
        <b/>
        <sz val="11"/>
        <color rgb="FF000000"/>
        <rFont val="Calibri"/>
        <family val="2"/>
        <scheme val="minor"/>
      </rPr>
      <t>h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rgb="FF000000"/>
        <rFont val="Calibri"/>
        <family val="2"/>
        <scheme val="minor"/>
      </rPr>
      <t>mg</t>
    </r>
  </si>
  <si>
    <t>Control</t>
  </si>
  <si>
    <t>Patient</t>
  </si>
  <si>
    <t>Std Error</t>
  </si>
  <si>
    <t>ADIPOR1_01</t>
  </si>
  <si>
    <t>5% media</t>
  </si>
  <si>
    <t>Lane</t>
  </si>
  <si>
    <t>Band No.</t>
  </si>
  <si>
    <t>Band Label</t>
  </si>
  <si>
    <t>Mol. Wt. (KDa)</t>
  </si>
  <si>
    <t>Relative Front</t>
  </si>
  <si>
    <t>Adj. Volume (Int)</t>
  </si>
  <si>
    <t>Volume (Int)</t>
  </si>
  <si>
    <t>Abs. Quant.</t>
  </si>
  <si>
    <t>Rel. Quant.</t>
  </si>
  <si>
    <t>Band %</t>
  </si>
  <si>
    <t>Lane %</t>
  </si>
  <si>
    <t>ADIPOR1</t>
  </si>
  <si>
    <t>GAPDH</t>
  </si>
  <si>
    <t>NORM</t>
  </si>
  <si>
    <t>Std Err</t>
  </si>
  <si>
    <t>fold more</t>
  </si>
  <si>
    <t>L-ORD iRPE</t>
  </si>
  <si>
    <t>pvalue</t>
  </si>
  <si>
    <t>gapdh_1</t>
  </si>
  <si>
    <t>HPRT1</t>
  </si>
  <si>
    <t>delta Ct</t>
  </si>
  <si>
    <t>Using HKG:  HPRT1</t>
  </si>
  <si>
    <t>LORPF1-A</t>
  </si>
  <si>
    <t>Yellow denotes the samples where gDNA removed</t>
  </si>
  <si>
    <t>Fold difference</t>
  </si>
  <si>
    <t>(test sample/control sample)</t>
  </si>
  <si>
    <t>Fold up/down</t>
  </si>
  <si>
    <t>2^-deltaCt</t>
  </si>
  <si>
    <t>LORCF2-9i</t>
  </si>
  <si>
    <t>samples</t>
  </si>
  <si>
    <t>ng/ml</t>
  </si>
  <si>
    <t>normalized</t>
  </si>
  <si>
    <t>avg normalized</t>
  </si>
  <si>
    <t>MOI 0.5 AP1</t>
  </si>
  <si>
    <t>MOI 0.5 AP2</t>
  </si>
  <si>
    <t>MOI 0.5 AP3</t>
  </si>
  <si>
    <t>MOI 0.5 AP4</t>
  </si>
  <si>
    <t>MOI 1.5 AP1</t>
  </si>
  <si>
    <t>MOI 1.5 AP2</t>
  </si>
  <si>
    <t>MOI 1.5 AP3</t>
  </si>
  <si>
    <t>MOI 1.5 AP4</t>
  </si>
  <si>
    <t>MOI 3.0 AP1</t>
  </si>
  <si>
    <t>MOI 3.0 AP2</t>
  </si>
  <si>
    <t>MOI 3.0 AP3</t>
  </si>
  <si>
    <t>MOI 3.0 AP4</t>
  </si>
  <si>
    <t>T=0 MOI 0.5 AP1</t>
  </si>
  <si>
    <t>T=0 MOI 0.5 AP2</t>
  </si>
  <si>
    <t>T=0 MOI 0.5 AP3</t>
  </si>
  <si>
    <t>T=0 MOI 0.5 AP4</t>
  </si>
  <si>
    <t>MOI 0.5 BA1</t>
  </si>
  <si>
    <t>MOI 0.5 BA2</t>
  </si>
  <si>
    <t>MOI 0.5 BA3</t>
  </si>
  <si>
    <t>MOI 0.5 BA4</t>
  </si>
  <si>
    <t>MOI 1.5 BA1</t>
  </si>
  <si>
    <t>MOI 1.5 BA2</t>
  </si>
  <si>
    <t>MOI 1.5 BA3</t>
  </si>
  <si>
    <t>MOI 1.5 BA4</t>
  </si>
  <si>
    <t>MOI 3.0 BA1</t>
  </si>
  <si>
    <t>MOI 3.0 BA2</t>
  </si>
  <si>
    <t>MOI 3.0 BA3</t>
  </si>
  <si>
    <t>MOI 3.0 BA4</t>
  </si>
  <si>
    <t>T=0 MOI 0.5 BA1</t>
  </si>
  <si>
    <t>T=0 MOI 0.5 BA2</t>
  </si>
  <si>
    <t>T=0 MOI 0.5 BA3</t>
  </si>
  <si>
    <t>T=0 MOI 0.5 BA4</t>
  </si>
  <si>
    <t>MOI 0.5-1</t>
  </si>
  <si>
    <t>MOI 0.5-2</t>
  </si>
  <si>
    <t>MOI 0.5-3</t>
  </si>
  <si>
    <t>MOI 1.5-1</t>
  </si>
  <si>
    <t>MOI 1.5-2</t>
  </si>
  <si>
    <t>MOI 1.5-3</t>
  </si>
  <si>
    <t>MOI 3.0-1</t>
  </si>
  <si>
    <t>MOI 3.0-2</t>
  </si>
  <si>
    <t>MOI 3.0-3</t>
  </si>
  <si>
    <t>Ctl-1</t>
  </si>
  <si>
    <t>Ctl-2</t>
  </si>
  <si>
    <t>Ctl-3</t>
  </si>
  <si>
    <t>0.5 MOI Ap1</t>
  </si>
  <si>
    <t>3.0 MOI Ap1</t>
  </si>
  <si>
    <t>1.5 MOI Ba1</t>
  </si>
  <si>
    <t>T=0 1.5 MOI Ba1</t>
  </si>
  <si>
    <t>0.5 MOI Ap2</t>
  </si>
  <si>
    <t>3.0 MOI Ap2</t>
  </si>
  <si>
    <t>1.5 MOI Ba2</t>
  </si>
  <si>
    <t>T=0 1.5 MOI Ba2</t>
  </si>
  <si>
    <t>0.5 MOI Ap3</t>
  </si>
  <si>
    <t>3.0 MOI Ap3</t>
  </si>
  <si>
    <t>1.5 MOI Ba3</t>
  </si>
  <si>
    <t>T=0 1.5 MOI Ba3</t>
  </si>
  <si>
    <t>0.5 MOI Ap4</t>
  </si>
  <si>
    <t>3.0 MOI Ap4</t>
  </si>
  <si>
    <t>1.5 MOI Ba4</t>
  </si>
  <si>
    <t>T=0 1.5 MOI Ba4</t>
  </si>
  <si>
    <t>1.5 MOI Ap1</t>
  </si>
  <si>
    <t>T=0 1.5 MOI AP1</t>
  </si>
  <si>
    <t>0.5 MOI Ba1</t>
  </si>
  <si>
    <t>3.0 MOI Ba1</t>
  </si>
  <si>
    <t>T=0 3.0 MOI Ba1</t>
  </si>
  <si>
    <t>1.5 MOI Ap2</t>
  </si>
  <si>
    <t>T=0 1.5 MOI AP2</t>
  </si>
  <si>
    <t>0.5 MOI Ba2</t>
  </si>
  <si>
    <t>3.0 MOI Ba2</t>
  </si>
  <si>
    <t>T=0 3.0 MOI Ba2</t>
  </si>
  <si>
    <t>1.5 MOI Ap3</t>
  </si>
  <si>
    <t>T=0 1.5 MOI AP3</t>
  </si>
  <si>
    <t>0.5 MOI Ba3</t>
  </si>
  <si>
    <t>3.0 MOI Ba3</t>
  </si>
  <si>
    <t>T=0 3.0 MOI Ba3</t>
  </si>
  <si>
    <t>1.5 MOI Ap4</t>
  </si>
  <si>
    <t>T=0 1.5 MOI AP4</t>
  </si>
  <si>
    <t>0.5 MOI Ba4</t>
  </si>
  <si>
    <t>3.0 MOI Ba4</t>
  </si>
  <si>
    <t>T=0 3.0 MOI Ba4</t>
  </si>
  <si>
    <t>pg/ml</t>
  </si>
  <si>
    <t>slope:</t>
  </si>
  <si>
    <t>xdilution factor (25)</t>
  </si>
  <si>
    <t>Zeroed</t>
  </si>
  <si>
    <t>solve for y</t>
  </si>
  <si>
    <t>T=0 MOI 1.5 Ap</t>
  </si>
  <si>
    <t>T=0 MOI 1.5 Ba</t>
  </si>
  <si>
    <t>MOI 0.5 Ap</t>
  </si>
  <si>
    <t>MOI 0.5 Ba</t>
  </si>
  <si>
    <t>ttest (ap vs ba for MOI 1.5)</t>
  </si>
  <si>
    <t>MOI 1.5 Ap</t>
  </si>
  <si>
    <t>MOI 1.5 Ba</t>
  </si>
  <si>
    <t>MOI 3.0 Ap</t>
  </si>
  <si>
    <t>MOI 3.0 Ba</t>
  </si>
  <si>
    <t>T=0 3.0 MOI Ap1</t>
  </si>
  <si>
    <t>T=0 3.0 MOI Ap2</t>
  </si>
  <si>
    <t>T=0 3.0 MOI Ap3</t>
  </si>
  <si>
    <t>T=0 3.0 MOI Ap4</t>
  </si>
  <si>
    <t>ttest (ap vs ap for MOI 1.5 before and after)</t>
  </si>
  <si>
    <t>ttest (ba vs ba for MOI 1.5 before and after)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</si>
</sst>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d/m/yy"/>
    <numFmt numFmtId="165" formatCode="hh:mm"/>
    <numFmt numFmtId="166" formatCode="0.0000"/>
    <numFmt numFmtId="167" formatCode="0.000"/>
    <numFmt numFmtId="168" formatCode="mm/dd/yyyy\ hh:mm:ss\ AM/PM"/>
    <numFmt numFmtId="169" formatCode="0.0"/>
    <numFmt numFmtId="170" formatCode="0.0%"/>
    <numFmt numFmtId="171" formatCode="#0.0"/>
    <numFmt numFmtId="172" formatCode="#0.00"/>
    <numFmt numFmtId="173" formatCode="#0.00%"/>
    <numFmt numFmtId="174" formatCode="#0.0%"/>
    <numFmt numFmtId="175" formatCode="#,##0.000"/>
    <numFmt numFmtId="176" formatCode="#,##0.0000000000000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theme="4" tint="-0.499984740745262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3" tint="-0.499984740745262"/>
      <name val="Calibri(body)"/>
    </font>
    <font>
      <u/>
      <sz val="11"/>
      <color theme="10"/>
      <name val="Calibri"/>
      <family val="2"/>
      <scheme val="minor"/>
    </font>
    <font>
      <u/>
      <sz val="11"/>
      <color theme="10"/>
      <name val="Calibri(body)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8"/>
      <color indexed="9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1F497D"/>
      <name val="Calibri"/>
      <family val="2"/>
      <scheme val="minor"/>
    </font>
    <font>
      <b/>
      <sz val="20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92D050"/>
      </bottom>
      <diagonal/>
    </border>
    <border>
      <left/>
      <right/>
      <top style="medium">
        <color rgb="FF92D050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rgb="FF1F497D"/>
      </left>
      <right/>
      <top style="medium">
        <color rgb="FF1F497D"/>
      </top>
      <bottom/>
      <diagonal/>
    </border>
    <border>
      <left style="medium">
        <color rgb="FF1F497D"/>
      </left>
      <right style="thin">
        <color rgb="FF4F81BD"/>
      </right>
      <top style="medium">
        <color rgb="FF1F497D"/>
      </top>
      <bottom/>
      <diagonal/>
    </border>
    <border>
      <left/>
      <right/>
      <top style="medium">
        <color rgb="FF1F497D"/>
      </top>
      <bottom/>
      <diagonal/>
    </border>
    <border>
      <left/>
      <right style="medium">
        <color rgb="FF1F497D"/>
      </right>
      <top style="medium">
        <color rgb="FF1F497D"/>
      </top>
      <bottom/>
      <diagonal/>
    </border>
    <border>
      <left style="medium">
        <color rgb="FF1F497D"/>
      </left>
      <right style="medium">
        <color rgb="FF1F497D"/>
      </right>
      <top style="medium">
        <color rgb="FF1F497D"/>
      </top>
      <bottom/>
      <diagonal/>
    </border>
    <border>
      <left/>
      <right style="thin">
        <color rgb="FF4F81BD"/>
      </right>
      <top style="medium">
        <color rgb="FF1F497D"/>
      </top>
      <bottom/>
      <diagonal/>
    </border>
    <border>
      <left style="medium">
        <color rgb="FF1F497D"/>
      </left>
      <right style="medium">
        <color rgb="FF1F497D"/>
      </right>
      <top style="thin">
        <color rgb="FF4F81BD"/>
      </top>
      <bottom/>
      <diagonal/>
    </border>
    <border>
      <left/>
      <right style="medium">
        <color rgb="FF1F497D"/>
      </right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medium">
        <color rgb="FF1F497D"/>
      </left>
      <right style="medium">
        <color rgb="FF1F497D"/>
      </right>
      <top style="thin">
        <color rgb="FF4F81BD"/>
      </top>
      <bottom style="medium">
        <color rgb="FF1F497D"/>
      </bottom>
      <diagonal/>
    </border>
    <border>
      <left/>
      <right style="medium">
        <color rgb="FF1F497D"/>
      </right>
      <top style="thin">
        <color rgb="FF4F81BD"/>
      </top>
      <bottom style="medium">
        <color rgb="FF1F497D"/>
      </bottom>
      <diagonal/>
    </border>
    <border>
      <left/>
      <right style="thin">
        <color rgb="FF4F81BD"/>
      </right>
      <top style="thin">
        <color rgb="FF4F81BD"/>
      </top>
      <bottom style="medium">
        <color rgb="FF1F497D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03">
    <xf numFmtId="0" fontId="0" fillId="0" borderId="0" xfId="0"/>
    <xf numFmtId="14" fontId="6" fillId="0" borderId="0" xfId="0" applyNumberFormat="1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2" borderId="0" xfId="0" applyFill="1"/>
    <xf numFmtId="0" fontId="3" fillId="0" borderId="7" xfId="0" applyFont="1" applyBorder="1"/>
    <xf numFmtId="0" fontId="3" fillId="2" borderId="0" xfId="0" applyFont="1" applyFill="1"/>
    <xf numFmtId="0" fontId="0" fillId="3" borderId="0" xfId="0" applyFill="1"/>
    <xf numFmtId="0" fontId="3" fillId="3" borderId="0" xfId="0" applyFont="1" applyFill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4" borderId="0" xfId="0" applyFill="1"/>
    <xf numFmtId="0" fontId="0" fillId="0" borderId="0" xfId="0" applyBorder="1"/>
    <xf numFmtId="0" fontId="7" fillId="0" borderId="0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7" fillId="0" borderId="0" xfId="0" applyFont="1"/>
    <xf numFmtId="0" fontId="3" fillId="0" borderId="0" xfId="0" applyFont="1" applyFill="1"/>
    <xf numFmtId="0" fontId="4" fillId="0" borderId="0" xfId="0" applyFont="1" applyFill="1"/>
    <xf numFmtId="0" fontId="0" fillId="0" borderId="0" xfId="0" applyFont="1" applyFill="1"/>
    <xf numFmtId="0" fontId="7" fillId="0" borderId="0" xfId="0" applyFon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8" fillId="5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166" fontId="0" fillId="0" borderId="0" xfId="0" applyNumberForma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/>
    <xf numFmtId="14" fontId="0" fillId="0" borderId="0" xfId="0" applyNumberForma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166" fontId="0" fillId="0" borderId="0" xfId="0" applyNumberFormat="1" applyFill="1"/>
    <xf numFmtId="0" fontId="9" fillId="0" borderId="0" xfId="0" applyFont="1" applyFill="1" applyAlignment="1">
      <alignment horizontal="right"/>
    </xf>
    <xf numFmtId="166" fontId="7" fillId="0" borderId="0" xfId="0" applyNumberFormat="1" applyFont="1" applyFill="1"/>
    <xf numFmtId="0" fontId="0" fillId="0" borderId="16" xfId="0" applyFill="1" applyBorder="1"/>
    <xf numFmtId="0" fontId="7" fillId="0" borderId="0" xfId="0" applyFont="1" applyFill="1" applyAlignment="1">
      <alignment horizontal="right"/>
    </xf>
    <xf numFmtId="0" fontId="7" fillId="0" borderId="16" xfId="0" applyFont="1" applyFill="1" applyBorder="1" applyAlignment="1">
      <alignment horizontal="right"/>
    </xf>
    <xf numFmtId="0" fontId="0" fillId="0" borderId="16" xfId="0" applyFont="1" applyFill="1" applyBorder="1"/>
    <xf numFmtId="0" fontId="7" fillId="0" borderId="0" xfId="0" applyFont="1" applyFill="1" applyBorder="1" applyAlignment="1">
      <alignment horizontal="right"/>
    </xf>
    <xf numFmtId="0" fontId="0" fillId="0" borderId="0" xfId="0" applyFont="1" applyFill="1" applyBorder="1"/>
    <xf numFmtId="0" fontId="0" fillId="0" borderId="0" xfId="0" applyFont="1" applyFill="1" applyAlignment="1">
      <alignment horizontal="right"/>
    </xf>
    <xf numFmtId="0" fontId="0" fillId="0" borderId="0" xfId="0" quotePrefix="1" applyAlignment="1">
      <alignment horizontal="center"/>
    </xf>
    <xf numFmtId="0" fontId="11" fillId="0" borderId="0" xfId="0" applyFont="1"/>
    <xf numFmtId="0" fontId="0" fillId="0" borderId="20" xfId="0" applyBorder="1"/>
    <xf numFmtId="0" fontId="0" fillId="0" borderId="13" xfId="0" applyBorder="1"/>
    <xf numFmtId="0" fontId="0" fillId="0" borderId="14" xfId="0" applyBorder="1"/>
    <xf numFmtId="0" fontId="0" fillId="0" borderId="17" xfId="0" applyFont="1" applyBorder="1"/>
    <xf numFmtId="0" fontId="0" fillId="0" borderId="18" xfId="0" applyFont="1" applyBorder="1"/>
    <xf numFmtId="167" fontId="0" fillId="0" borderId="0" xfId="0" applyNumberFormat="1" applyFont="1" applyFill="1"/>
    <xf numFmtId="166" fontId="0" fillId="0" borderId="12" xfId="0" applyNumberFormat="1" applyFont="1" applyFill="1" applyBorder="1"/>
    <xf numFmtId="0" fontId="7" fillId="0" borderId="16" xfId="0" applyFont="1" applyBorder="1"/>
    <xf numFmtId="0" fontId="9" fillId="0" borderId="0" xfId="0" applyFont="1" applyFill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/>
    <xf numFmtId="9" fontId="0" fillId="0" borderId="0" xfId="0" applyNumberFormat="1"/>
    <xf numFmtId="2" fontId="0" fillId="9" borderId="0" xfId="0" applyNumberFormat="1" applyFill="1" applyAlignment="1">
      <alignment horizontal="center"/>
    </xf>
    <xf numFmtId="2" fontId="0" fillId="8" borderId="0" xfId="0" applyNumberFormat="1" applyFill="1" applyAlignment="1">
      <alignment horizontal="center"/>
    </xf>
    <xf numFmtId="0" fontId="13" fillId="0" borderId="0" xfId="0" applyFont="1"/>
    <xf numFmtId="0" fontId="7" fillId="10" borderId="0" xfId="0" applyFont="1" applyFill="1"/>
    <xf numFmtId="0" fontId="7" fillId="8" borderId="0" xfId="0" applyFont="1" applyFill="1"/>
    <xf numFmtId="1" fontId="13" fillId="0" borderId="0" xfId="0" applyNumberFormat="1" applyFont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11" borderId="0" xfId="0" applyNumberFormat="1" applyFill="1" applyAlignment="1">
      <alignment horizontal="center"/>
    </xf>
    <xf numFmtId="0" fontId="0" fillId="11" borderId="0" xfId="0" applyFill="1"/>
    <xf numFmtId="2" fontId="3" fillId="0" borderId="0" xfId="0" applyNumberFormat="1" applyFont="1" applyAlignment="1">
      <alignment horizontal="center"/>
    </xf>
    <xf numFmtId="2" fontId="0" fillId="0" borderId="0" xfId="0" applyNumberFormat="1"/>
    <xf numFmtId="1" fontId="8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13" fillId="0" borderId="0" xfId="0" applyFont="1" applyFill="1"/>
    <xf numFmtId="1" fontId="13" fillId="0" borderId="0" xfId="0" applyNumberFormat="1" applyFont="1" applyFill="1"/>
    <xf numFmtId="1" fontId="0" fillId="0" borderId="0" xfId="0" applyNumberFormat="1" applyFill="1"/>
    <xf numFmtId="1" fontId="13" fillId="0" borderId="0" xfId="0" applyNumberFormat="1" applyFont="1" applyFill="1" applyAlignment="1">
      <alignment horizontal="center"/>
    </xf>
    <xf numFmtId="1" fontId="0" fillId="9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8" borderId="0" xfId="0" applyNumberFormat="1" applyFill="1" applyAlignment="1">
      <alignment horizontal="center"/>
    </xf>
    <xf numFmtId="1" fontId="0" fillId="11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Protection="1">
      <protection locked="0"/>
    </xf>
    <xf numFmtId="0" fontId="15" fillId="0" borderId="0" xfId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/>
    <xf numFmtId="0" fontId="0" fillId="6" borderId="1" xfId="0" applyFill="1" applyBorder="1"/>
    <xf numFmtId="0" fontId="5" fillId="12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17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168" fontId="18" fillId="0" borderId="0" xfId="0" applyNumberFormat="1" applyFont="1" applyAlignment="1" applyProtection="1">
      <alignment horizontal="left" vertical="center" wrapText="1"/>
      <protection locked="0"/>
    </xf>
    <xf numFmtId="2" fontId="0" fillId="0" borderId="0" xfId="0" applyNumberFormat="1" applyAlignment="1" applyProtection="1">
      <alignment horizontal="left"/>
      <protection locked="0"/>
    </xf>
    <xf numFmtId="169" fontId="0" fillId="0" borderId="0" xfId="0" applyNumberFormat="1" applyProtection="1">
      <protection locked="0"/>
    </xf>
    <xf numFmtId="169" fontId="0" fillId="0" borderId="0" xfId="0" applyNumberFormat="1" applyAlignment="1" applyProtection="1">
      <alignment vertical="center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21" fillId="0" borderId="0" xfId="2" applyFont="1" applyBorder="1" applyAlignment="1" applyProtection="1">
      <alignment vertical="center"/>
      <protection locked="0"/>
    </xf>
    <xf numFmtId="11" fontId="0" fillId="0" borderId="0" xfId="0" applyNumberFormat="1" applyProtection="1">
      <protection locked="0"/>
    </xf>
    <xf numFmtId="0" fontId="0" fillId="0" borderId="0" xfId="0" applyAlignment="1">
      <alignment horizontal="right"/>
    </xf>
    <xf numFmtId="167" fontId="0" fillId="0" borderId="0" xfId="0" applyNumberFormat="1" applyProtection="1">
      <protection locked="0"/>
    </xf>
    <xf numFmtId="167" fontId="4" fillId="0" borderId="24" xfId="0" applyNumberFormat="1" applyFont="1" applyBorder="1" applyAlignment="1" applyProtection="1">
      <alignment horizontal="center" wrapText="1"/>
      <protection locked="0"/>
    </xf>
    <xf numFmtId="167" fontId="0" fillId="0" borderId="1" xfId="0" applyNumberFormat="1" applyBorder="1" applyAlignment="1">
      <alignment horizontal="center" wrapText="1"/>
    </xf>
    <xf numFmtId="167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67" fontId="22" fillId="0" borderId="25" xfId="0" applyNumberFormat="1" applyFont="1" applyBorder="1" applyAlignment="1" applyProtection="1">
      <alignment horizontal="center"/>
      <protection locked="0"/>
    </xf>
    <xf numFmtId="167" fontId="4" fillId="0" borderId="26" xfId="0" applyNumberFormat="1" applyFont="1" applyBorder="1" applyAlignment="1" applyProtection="1">
      <alignment horizontal="center"/>
      <protection locked="0"/>
    </xf>
    <xf numFmtId="167" fontId="4" fillId="0" borderId="18" xfId="0" applyNumberFormat="1" applyFont="1" applyBorder="1" applyAlignment="1" applyProtection="1">
      <alignment horizontal="center"/>
      <protection locked="0"/>
    </xf>
    <xf numFmtId="167" fontId="4" fillId="0" borderId="27" xfId="0" applyNumberFormat="1" applyFont="1" applyBorder="1" applyAlignment="1" applyProtection="1">
      <alignment horizontal="center"/>
      <protection locked="0"/>
    </xf>
    <xf numFmtId="167" fontId="4" fillId="0" borderId="24" xfId="0" applyNumberFormat="1" applyFont="1" applyBorder="1" applyAlignment="1" applyProtection="1">
      <alignment horizontal="center"/>
      <protection locked="0"/>
    </xf>
    <xf numFmtId="167" fontId="4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9" fontId="4" fillId="0" borderId="0" xfId="0" applyNumberFormat="1" applyFont="1" applyAlignment="1" applyProtection="1">
      <alignment vertical="center"/>
      <protection locked="0"/>
    </xf>
    <xf numFmtId="170" fontId="4" fillId="0" borderId="0" xfId="0" applyNumberFormat="1" applyFont="1" applyAlignment="1" applyProtection="1">
      <alignment vertical="center"/>
      <protection locked="0"/>
    </xf>
    <xf numFmtId="49" fontId="23" fillId="0" borderId="0" xfId="0" applyNumberFormat="1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67" fontId="22" fillId="0" borderId="28" xfId="0" applyNumberFormat="1" applyFont="1" applyBorder="1" applyAlignment="1" applyProtection="1">
      <alignment horizontal="right"/>
      <protection locked="0"/>
    </xf>
    <xf numFmtId="171" fontId="0" fillId="0" borderId="29" xfId="0" applyNumberFormat="1" applyBorder="1" applyAlignment="1" applyProtection="1">
      <alignment horizontal="center" wrapText="1"/>
      <protection locked="0"/>
    </xf>
    <xf numFmtId="171" fontId="0" fillId="0" borderId="19" xfId="0" applyNumberFormat="1" applyBorder="1" applyAlignment="1">
      <alignment horizontal="center" wrapText="1"/>
    </xf>
    <xf numFmtId="171" fontId="0" fillId="0" borderId="30" xfId="0" applyNumberFormat="1" applyBorder="1" applyAlignment="1">
      <alignment horizontal="center" wrapText="1"/>
    </xf>
    <xf numFmtId="171" fontId="0" fillId="0" borderId="24" xfId="0" applyNumberFormat="1" applyBorder="1" applyAlignment="1" applyProtection="1">
      <alignment horizontal="center" wrapText="1"/>
      <protection locked="0"/>
    </xf>
    <xf numFmtId="167" fontId="0" fillId="0" borderId="1" xfId="0" applyNumberFormat="1" applyBorder="1" applyAlignment="1" applyProtection="1">
      <alignment horizontal="center" wrapText="1"/>
      <protection locked="0"/>
    </xf>
    <xf numFmtId="167" fontId="0" fillId="0" borderId="1" xfId="0" applyNumberFormat="1" applyBorder="1" applyAlignment="1" applyProtection="1">
      <alignment horizontal="center"/>
      <protection locked="0"/>
    </xf>
    <xf numFmtId="169" fontId="23" fillId="0" borderId="0" xfId="0" applyNumberFormat="1" applyFont="1" applyAlignment="1" applyProtection="1">
      <alignment vertical="center"/>
      <protection locked="0"/>
    </xf>
    <xf numFmtId="49" fontId="23" fillId="0" borderId="0" xfId="0" applyNumberFormat="1" applyFont="1" applyAlignment="1" applyProtection="1">
      <alignment vertical="center"/>
      <protection locked="0"/>
    </xf>
    <xf numFmtId="172" fontId="23" fillId="0" borderId="0" xfId="0" applyNumberFormat="1" applyFont="1" applyAlignment="1" applyProtection="1">
      <alignment horizontal="center" vertical="center"/>
      <protection locked="0"/>
    </xf>
    <xf numFmtId="173" fontId="23" fillId="0" borderId="0" xfId="0" applyNumberFormat="1" applyFont="1" applyAlignment="1" applyProtection="1">
      <alignment horizontal="center" vertical="center"/>
      <protection locked="0"/>
    </xf>
    <xf numFmtId="171" fontId="0" fillId="0" borderId="29" xfId="0" applyNumberFormat="1" applyBorder="1" applyAlignment="1" applyProtection="1">
      <alignment horizontal="center"/>
      <protection locked="0"/>
    </xf>
    <xf numFmtId="171" fontId="0" fillId="0" borderId="19" xfId="0" applyNumberFormat="1" applyBorder="1" applyAlignment="1" applyProtection="1">
      <alignment horizontal="center"/>
      <protection locked="0"/>
    </xf>
    <xf numFmtId="171" fontId="0" fillId="0" borderId="30" xfId="0" applyNumberFormat="1" applyBorder="1" applyAlignment="1" applyProtection="1">
      <alignment horizontal="center"/>
      <protection locked="0"/>
    </xf>
    <xf numFmtId="171" fontId="0" fillId="0" borderId="24" xfId="0" applyNumberFormat="1" applyBorder="1" applyAlignment="1" applyProtection="1">
      <alignment horizontal="center"/>
      <protection locked="0"/>
    </xf>
    <xf numFmtId="169" fontId="23" fillId="0" borderId="0" xfId="0" applyNumberFormat="1" applyFont="1" applyAlignment="1" applyProtection="1">
      <alignment horizontal="center" vertical="center"/>
      <protection locked="0"/>
    </xf>
    <xf numFmtId="170" fontId="23" fillId="0" borderId="0" xfId="0" applyNumberFormat="1" applyFont="1" applyAlignment="1" applyProtection="1">
      <alignment horizontal="center" vertical="center"/>
      <protection locked="0"/>
    </xf>
    <xf numFmtId="174" fontId="0" fillId="0" borderId="29" xfId="0" applyNumberFormat="1" applyBorder="1" applyAlignment="1" applyProtection="1">
      <alignment horizontal="center"/>
      <protection locked="0"/>
    </xf>
    <xf numFmtId="174" fontId="0" fillId="0" borderId="19" xfId="0" applyNumberFormat="1" applyBorder="1" applyAlignment="1" applyProtection="1">
      <alignment horizontal="center"/>
      <protection locked="0"/>
    </xf>
    <xf numFmtId="174" fontId="0" fillId="0" borderId="30" xfId="0" applyNumberFormat="1" applyBorder="1" applyAlignment="1" applyProtection="1">
      <alignment horizontal="center"/>
      <protection locked="0"/>
    </xf>
    <xf numFmtId="174" fontId="0" fillId="0" borderId="24" xfId="0" applyNumberFormat="1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167" fontId="22" fillId="0" borderId="31" xfId="0" applyNumberFormat="1" applyFont="1" applyBorder="1" applyAlignment="1" applyProtection="1">
      <alignment horizontal="right"/>
      <protection locked="0"/>
    </xf>
    <xf numFmtId="171" fontId="0" fillId="0" borderId="32" xfId="0" applyNumberFormat="1" applyBorder="1" applyAlignment="1" applyProtection="1">
      <alignment horizontal="center"/>
      <protection locked="0"/>
    </xf>
    <xf numFmtId="171" fontId="0" fillId="0" borderId="33" xfId="0" applyNumberFormat="1" applyBorder="1" applyAlignment="1" applyProtection="1">
      <alignment horizontal="center"/>
      <protection locked="0"/>
    </xf>
    <xf numFmtId="171" fontId="0" fillId="0" borderId="34" xfId="0" applyNumberFormat="1" applyBorder="1" applyAlignment="1" applyProtection="1">
      <alignment horizontal="center"/>
      <protection locked="0"/>
    </xf>
    <xf numFmtId="167" fontId="4" fillId="0" borderId="0" xfId="0" applyNumberFormat="1" applyFont="1" applyAlignment="1" applyProtection="1">
      <alignment horizontal="right"/>
      <protection locked="0"/>
    </xf>
    <xf numFmtId="167" fontId="0" fillId="0" borderId="0" xfId="0" applyNumberFormat="1" applyAlignment="1" applyProtection="1">
      <alignment horizontal="center"/>
      <protection locked="0"/>
    </xf>
    <xf numFmtId="0" fontId="24" fillId="0" borderId="0" xfId="0" applyFont="1" applyAlignment="1" applyProtection="1">
      <alignment vertical="center"/>
      <protection locked="0"/>
    </xf>
    <xf numFmtId="169" fontId="24" fillId="0" borderId="0" xfId="0" applyNumberFormat="1" applyFont="1" applyAlignment="1" applyProtection="1">
      <alignment horizontal="center" vertical="center"/>
      <protection locked="0"/>
    </xf>
    <xf numFmtId="170" fontId="2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9" fontId="24" fillId="0" borderId="0" xfId="0" applyNumberFormat="1" applyFont="1" applyAlignment="1" applyProtection="1">
      <alignment vertical="center" wrapText="1"/>
      <protection locked="0"/>
    </xf>
    <xf numFmtId="49" fontId="24" fillId="0" borderId="0" xfId="0" applyNumberFormat="1" applyFont="1" applyAlignment="1" applyProtection="1">
      <alignment vertical="center"/>
      <protection locked="0"/>
    </xf>
    <xf numFmtId="172" fontId="24" fillId="0" borderId="0" xfId="0" applyNumberFormat="1" applyFont="1" applyAlignment="1" applyProtection="1">
      <alignment horizontal="center" vertical="center"/>
      <protection locked="0"/>
    </xf>
    <xf numFmtId="173" fontId="24" fillId="0" borderId="0" xfId="0" applyNumberFormat="1" applyFont="1" applyAlignment="1" applyProtection="1">
      <alignment horizontal="center" vertical="center"/>
      <protection locked="0"/>
    </xf>
    <xf numFmtId="169" fontId="24" fillId="0" borderId="0" xfId="0" applyNumberFormat="1" applyFont="1" applyAlignment="1" applyProtection="1">
      <alignment vertical="center"/>
      <protection locked="0"/>
    </xf>
    <xf numFmtId="167" fontId="4" fillId="0" borderId="35" xfId="0" applyNumberFormat="1" applyFont="1" applyBorder="1" applyAlignment="1" applyProtection="1">
      <alignment horizontal="center"/>
      <protection locked="0"/>
    </xf>
    <xf numFmtId="49" fontId="0" fillId="0" borderId="36" xfId="0" applyNumberFormat="1" applyBorder="1" applyProtection="1">
      <protection locked="0"/>
    </xf>
    <xf numFmtId="172" fontId="0" fillId="0" borderId="36" xfId="0" applyNumberFormat="1" applyBorder="1" applyProtection="1">
      <protection locked="0"/>
    </xf>
    <xf numFmtId="173" fontId="0" fillId="0" borderId="36" xfId="0" applyNumberFormat="1" applyBorder="1" applyProtection="1">
      <protection locked="0"/>
    </xf>
    <xf numFmtId="49" fontId="24" fillId="0" borderId="0" xfId="0" applyNumberFormat="1" applyFont="1" applyAlignment="1" applyProtection="1">
      <alignment horizontal="left" vertical="center" wrapText="1"/>
      <protection locked="0"/>
    </xf>
    <xf numFmtId="172" fontId="24" fillId="0" borderId="0" xfId="0" applyNumberFormat="1" applyFont="1" applyAlignment="1" applyProtection="1">
      <alignment horizontal="left" vertical="center" wrapText="1"/>
      <protection locked="0"/>
    </xf>
    <xf numFmtId="173" fontId="24" fillId="0" borderId="0" xfId="0" applyNumberFormat="1" applyFont="1" applyAlignment="1" applyProtection="1">
      <alignment horizontal="left" vertical="center" wrapText="1"/>
      <protection locked="0"/>
    </xf>
    <xf numFmtId="172" fontId="0" fillId="0" borderId="0" xfId="0" applyNumberFormat="1" applyProtection="1">
      <protection locked="0"/>
    </xf>
    <xf numFmtId="173" fontId="0" fillId="0" borderId="0" xfId="0" applyNumberFormat="1" applyProtection="1">
      <protection locked="0"/>
    </xf>
    <xf numFmtId="169" fontId="25" fillId="0" borderId="0" xfId="0" applyNumberFormat="1" applyFont="1" applyAlignment="1" applyProtection="1">
      <alignment vertical="center"/>
      <protection locked="0"/>
    </xf>
    <xf numFmtId="169" fontId="25" fillId="0" borderId="15" xfId="0" applyNumberFormat="1" applyFont="1" applyBorder="1" applyAlignment="1" applyProtection="1">
      <alignment vertical="center"/>
      <protection locked="0"/>
    </xf>
    <xf numFmtId="169" fontId="24" fillId="0" borderId="16" xfId="0" applyNumberFormat="1" applyFont="1" applyBorder="1" applyAlignment="1" applyProtection="1">
      <alignment horizontal="center" vertical="center"/>
      <protection locked="0"/>
    </xf>
    <xf numFmtId="169" fontId="24" fillId="0" borderId="20" xfId="0" applyNumberFormat="1" applyFont="1" applyBorder="1" applyAlignment="1" applyProtection="1">
      <alignment horizontal="center" vertical="center"/>
      <protection locked="0"/>
    </xf>
    <xf numFmtId="169" fontId="25" fillId="0" borderId="17" xfId="0" applyNumberFormat="1" applyFont="1" applyBorder="1" applyAlignment="1" applyProtection="1">
      <alignment vertical="center"/>
      <protection locked="0"/>
    </xf>
    <xf numFmtId="169" fontId="24" fillId="0" borderId="13" xfId="0" applyNumberFormat="1" applyFont="1" applyBorder="1" applyAlignment="1" applyProtection="1">
      <alignment horizontal="center" vertical="center"/>
      <protection locked="0"/>
    </xf>
    <xf numFmtId="0" fontId="25" fillId="0" borderId="17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13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69" fontId="28" fillId="0" borderId="0" xfId="0" applyNumberFormat="1" applyFont="1" applyAlignment="1" applyProtection="1">
      <alignment vertical="center"/>
      <protection locked="0"/>
    </xf>
    <xf numFmtId="169" fontId="26" fillId="0" borderId="0" xfId="0" applyNumberFormat="1" applyFon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24" fillId="0" borderId="0" xfId="0" applyNumberFormat="1" applyFont="1" applyAlignment="1" applyProtection="1">
      <alignment horizontal="center" vertical="center"/>
      <protection locked="0"/>
    </xf>
    <xf numFmtId="0" fontId="4" fillId="13" borderId="37" xfId="0" applyFont="1" applyFill="1" applyBorder="1"/>
    <xf numFmtId="0" fontId="4" fillId="13" borderId="0" xfId="0" applyFont="1" applyFill="1"/>
    <xf numFmtId="0" fontId="4" fillId="14" borderId="0" xfId="0" applyFont="1" applyFill="1"/>
    <xf numFmtId="0" fontId="4" fillId="13" borderId="0" xfId="0" applyFont="1" applyFill="1" applyProtection="1">
      <protection locked="0"/>
    </xf>
    <xf numFmtId="0" fontId="4" fillId="14" borderId="0" xfId="0" applyFont="1" applyFill="1" applyProtection="1">
      <protection locked="0"/>
    </xf>
    <xf numFmtId="2" fontId="0" fillId="0" borderId="0" xfId="0" applyNumberFormat="1" applyAlignment="1">
      <alignment horizontal="left"/>
    </xf>
    <xf numFmtId="169" fontId="0" fillId="0" borderId="0" xfId="0" applyNumberFormat="1"/>
    <xf numFmtId="0" fontId="4" fillId="14" borderId="37" xfId="0" applyFont="1" applyFill="1" applyBorder="1"/>
    <xf numFmtId="0" fontId="0" fillId="14" borderId="0" xfId="0" applyFill="1"/>
    <xf numFmtId="0" fontId="4" fillId="13" borderId="37" xfId="0" applyFont="1" applyFill="1" applyBorder="1" applyProtection="1">
      <protection locked="0"/>
    </xf>
    <xf numFmtId="0" fontId="4" fillId="14" borderId="37" xfId="0" applyFont="1" applyFill="1" applyBorder="1" applyProtection="1">
      <protection locked="0"/>
    </xf>
    <xf numFmtId="0" fontId="0" fillId="14" borderId="0" xfId="0" applyFill="1" applyProtection="1">
      <protection locked="0"/>
    </xf>
    <xf numFmtId="169" fontId="0" fillId="14" borderId="0" xfId="0" applyNumberFormat="1" applyFill="1" applyProtection="1">
      <protection locked="0"/>
    </xf>
    <xf numFmtId="170" fontId="0" fillId="0" borderId="0" xfId="0" applyNumberFormat="1" applyAlignment="1" applyProtection="1">
      <alignment vertical="center"/>
      <protection locked="0"/>
    </xf>
    <xf numFmtId="0" fontId="29" fillId="0" borderId="0" xfId="0" applyFont="1"/>
    <xf numFmtId="0" fontId="0" fillId="0" borderId="0" xfId="0" applyAlignment="1">
      <alignment horizontal="left"/>
    </xf>
    <xf numFmtId="0" fontId="30" fillId="15" borderId="38" xfId="0" applyFont="1" applyFill="1" applyBorder="1" applyAlignment="1">
      <alignment horizontal="center" wrapText="1"/>
    </xf>
    <xf numFmtId="0" fontId="30" fillId="15" borderId="39" xfId="0" applyFont="1" applyFill="1" applyBorder="1" applyAlignment="1">
      <alignment horizontal="center" wrapText="1"/>
    </xf>
    <xf numFmtId="0" fontId="30" fillId="15" borderId="40" xfId="0" applyFont="1" applyFill="1" applyBorder="1" applyAlignment="1">
      <alignment horizontal="center" wrapText="1"/>
    </xf>
    <xf numFmtId="0" fontId="30" fillId="15" borderId="41" xfId="0" applyFont="1" applyFill="1" applyBorder="1" applyAlignment="1">
      <alignment horizontal="center" wrapText="1"/>
    </xf>
    <xf numFmtId="0" fontId="30" fillId="0" borderId="42" xfId="0" applyFont="1" applyBorder="1" applyAlignment="1">
      <alignment horizontal="center"/>
    </xf>
    <xf numFmtId="171" fontId="30" fillId="0" borderId="41" xfId="0" applyNumberFormat="1" applyFont="1" applyBorder="1" applyAlignment="1">
      <alignment horizontal="center"/>
    </xf>
    <xf numFmtId="171" fontId="26" fillId="0" borderId="43" xfId="0" applyNumberFormat="1" applyFont="1" applyBorder="1" applyAlignment="1">
      <alignment horizontal="center"/>
    </xf>
    <xf numFmtId="171" fontId="26" fillId="0" borderId="41" xfId="0" applyNumberFormat="1" applyFont="1" applyBorder="1" applyAlignment="1">
      <alignment horizontal="center"/>
    </xf>
    <xf numFmtId="0" fontId="30" fillId="0" borderId="44" xfId="0" applyFont="1" applyBorder="1" applyAlignment="1">
      <alignment horizontal="center"/>
    </xf>
    <xf numFmtId="171" fontId="30" fillId="0" borderId="45" xfId="0" applyNumberFormat="1" applyFont="1" applyBorder="1" applyAlignment="1">
      <alignment horizontal="center"/>
    </xf>
    <xf numFmtId="171" fontId="26" fillId="0" borderId="46" xfId="0" applyNumberFormat="1" applyFont="1" applyBorder="1" applyAlignment="1">
      <alignment horizontal="center"/>
    </xf>
    <xf numFmtId="171" fontId="26" fillId="0" borderId="45" xfId="0" applyNumberFormat="1" applyFont="1" applyBorder="1" applyAlignment="1">
      <alignment horizontal="center"/>
    </xf>
    <xf numFmtId="0" fontId="30" fillId="0" borderId="47" xfId="0" applyFont="1" applyBorder="1" applyAlignment="1">
      <alignment horizontal="center"/>
    </xf>
    <xf numFmtId="171" fontId="30" fillId="0" borderId="48" xfId="0" applyNumberFormat="1" applyFont="1" applyBorder="1" applyAlignment="1">
      <alignment horizontal="center"/>
    </xf>
    <xf numFmtId="171" fontId="26" fillId="0" borderId="49" xfId="0" applyNumberFormat="1" applyFont="1" applyBorder="1" applyAlignment="1">
      <alignment horizontal="center"/>
    </xf>
    <xf numFmtId="171" fontId="26" fillId="0" borderId="48" xfId="0" applyNumberFormat="1" applyFont="1" applyBorder="1" applyAlignment="1">
      <alignment horizontal="center"/>
    </xf>
    <xf numFmtId="0" fontId="30" fillId="16" borderId="21" xfId="0" applyFont="1" applyFill="1" applyBorder="1" applyAlignment="1">
      <alignment horizontal="center" vertical="center" wrapText="1"/>
    </xf>
    <xf numFmtId="0" fontId="30" fillId="16" borderId="22" xfId="0" applyFont="1" applyFill="1" applyBorder="1" applyAlignment="1">
      <alignment horizontal="center" vertical="center" wrapText="1"/>
    </xf>
    <xf numFmtId="0" fontId="30" fillId="16" borderId="50" xfId="0" applyFont="1" applyFill="1" applyBorder="1" applyAlignment="1">
      <alignment horizontal="center" vertical="center" wrapText="1"/>
    </xf>
    <xf numFmtId="0" fontId="30" fillId="16" borderId="5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172" fontId="32" fillId="0" borderId="53" xfId="0" applyNumberFormat="1" applyFont="1" applyBorder="1" applyAlignment="1">
      <alignment horizontal="center" vertical="center"/>
    </xf>
    <xf numFmtId="172" fontId="32" fillId="0" borderId="2" xfId="0" applyNumberFormat="1" applyFont="1" applyBorder="1" applyAlignment="1">
      <alignment horizontal="center" vertical="center"/>
    </xf>
    <xf numFmtId="173" fontId="32" fillId="0" borderId="2" xfId="0" applyNumberFormat="1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32" fillId="0" borderId="55" xfId="0" applyFont="1" applyBorder="1" applyAlignment="1">
      <alignment horizontal="center" vertical="center"/>
    </xf>
    <xf numFmtId="172" fontId="32" fillId="0" borderId="54" xfId="0" applyNumberFormat="1" applyFont="1" applyBorder="1" applyAlignment="1">
      <alignment horizontal="center" vertical="center"/>
    </xf>
    <xf numFmtId="172" fontId="32" fillId="0" borderId="56" xfId="0" applyNumberFormat="1" applyFont="1" applyBorder="1" applyAlignment="1">
      <alignment horizontal="center" vertical="center"/>
    </xf>
    <xf numFmtId="173" fontId="32" fillId="0" borderId="56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33" fillId="0" borderId="0" xfId="0" applyFont="1"/>
    <xf numFmtId="0" fontId="3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49" fontId="31" fillId="0" borderId="52" xfId="0" applyNumberFormat="1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67" fontId="4" fillId="0" borderId="21" xfId="0" applyNumberFormat="1" applyFont="1" applyBorder="1" applyAlignment="1" applyProtection="1">
      <alignment horizontal="center" wrapText="1"/>
      <protection locked="0"/>
    </xf>
    <xf numFmtId="167" fontId="0" fillId="0" borderId="22" xfId="0" applyNumberFormat="1" applyBorder="1" applyAlignment="1">
      <alignment horizontal="center" wrapText="1"/>
    </xf>
    <xf numFmtId="167" fontId="0" fillId="0" borderId="23" xfId="0" applyNumberFormat="1" applyBorder="1" applyAlignment="1">
      <alignment horizontal="center" wrapText="1"/>
    </xf>
    <xf numFmtId="0" fontId="0" fillId="0" borderId="0" xfId="0" applyProtection="1">
      <protection locked="0"/>
    </xf>
    <xf numFmtId="49" fontId="16" fillId="0" borderId="0" xfId="0" applyNumberFormat="1" applyFont="1" applyAlignment="1">
      <alignment horizontal="center" wrapText="1"/>
    </xf>
    <xf numFmtId="0" fontId="4" fillId="0" borderId="21" xfId="0" applyFont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2" fillId="0" borderId="0" xfId="0" applyFont="1"/>
    <xf numFmtId="166" fontId="35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167" fontId="0" fillId="0" borderId="0" xfId="0" applyNumberFormat="1"/>
    <xf numFmtId="0" fontId="37" fillId="0" borderId="0" xfId="0" applyFont="1"/>
    <xf numFmtId="175" fontId="0" fillId="0" borderId="0" xfId="0" applyNumberFormat="1"/>
    <xf numFmtId="176" fontId="0" fillId="0" borderId="0" xfId="0" applyNumberFormat="1"/>
    <xf numFmtId="176" fontId="37" fillId="0" borderId="0" xfId="0" applyNumberFormat="1" applyFont="1"/>
    <xf numFmtId="166" fontId="0" fillId="0" borderId="15" xfId="0" applyNumberFormat="1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166" fontId="7" fillId="0" borderId="0" xfId="0" applyNumberFormat="1" applyFont="1"/>
    <xf numFmtId="0" fontId="38" fillId="0" borderId="0" xfId="0" applyFont="1"/>
    <xf numFmtId="0" fontId="7" fillId="19" borderId="1" xfId="0" applyFont="1" applyFill="1" applyBorder="1" applyAlignment="1">
      <alignment horizontal="center"/>
    </xf>
    <xf numFmtId="167" fontId="0" fillId="4" borderId="0" xfId="0" applyNumberFormat="1" applyFill="1"/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theme" Target="theme/theme1.xml"/><Relationship Id="rId40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Phospholipase</a:t>
            </a:r>
            <a:r>
              <a:rPr lang="en-US" baseline="0"/>
              <a:t> A2 Activity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[2]Sheet1!$BP$131:$BR$131</c:f>
                <c:numCache>
                  <c:formatCode>General</c:formatCode>
                  <c:ptCount val="3"/>
                </c:numCache>
              </c:numRef>
            </c:plus>
            <c:minus>
              <c:numRef>
                <c:f>[2]Sheet1!$BP$131:$BR$131</c:f>
                <c:numCache>
                  <c:formatCode>General</c:formatCode>
                  <c:ptCount val="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[2]Sheet1!$BP$128:$BR$128</c:f>
              <c:numCache>
                <c:formatCode>General</c:formatCode>
                <c:ptCount val="3"/>
              </c:numCache>
            </c:numRef>
          </c:cat>
          <c:val>
            <c:numRef>
              <c:f>[2]Sheet1!$BP$129:$BR$129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9C83-48B2-A214-9B53BFA55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9621432"/>
        <c:axId val="499493920"/>
      </c:barChart>
      <c:catAx>
        <c:axId val="4996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9493920"/>
        <c:crosses val="autoZero"/>
        <c:auto val="1"/>
        <c:lblAlgn val="ctr"/>
        <c:lblOffset val="100"/>
        <c:noMultiLvlLbl val="0"/>
      </c:catAx>
      <c:valAx>
        <c:axId val="49949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9621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'Fig4f,g p1'!$CA$41</c:f>
              <c:strCache>
                <c:ptCount val="1"/>
                <c:pt idx="0">
                  <c:v>L3</c:v>
                </c:pt>
              </c:strCache>
            </c:strRef>
          </c:tx>
          <c:spPr>
            <a:solidFill>
              <a:srgbClr val="4A7EBB"/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2"/>
                <c:pt idx="0">
                  <c:v>6</c:v>
                </c:pt>
                <c:pt idx="1">
                  <c:v>11</c:v>
                </c:pt>
              </c:numLit>
            </c:plus>
            <c:minus>
              <c:numLit>
                <c:formatCode>General</c:formatCode>
                <c:ptCount val="2"/>
                <c:pt idx="0">
                  <c:v>6</c:v>
                </c:pt>
                <c:pt idx="1">
                  <c:v>11</c:v>
                </c:pt>
              </c:numLit>
            </c:minus>
          </c:errBars>
          <c:cat>
            <c:strRef>
              <c:f>('Fig4f,g p1'!$CB$40,'Fig4f,g p1'!$CH$40)</c:f>
              <c:strCache>
                <c:ptCount val="2"/>
                <c:pt idx="0">
                  <c:v>Basal</c:v>
                </c:pt>
                <c:pt idx="1">
                  <c:v>Spare Respiratory Capacity</c:v>
                </c:pt>
              </c:strCache>
            </c:strRef>
          </c:cat>
          <c:val>
            <c:numRef>
              <c:f>('Fig4f,g p1'!$CB$41,'Fig4f,g p1'!$CH$41)</c:f>
              <c:numCache>
                <c:formatCode>#0.00</c:formatCode>
                <c:ptCount val="2"/>
                <c:pt idx="0">
                  <c:v>30.588741302490234</c:v>
                </c:pt>
                <c:pt idx="1">
                  <c:v>92.780349731445313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C-471F-91A1-C7E352AEEDFA}"/>
            </c:ext>
          </c:extLst>
        </c:ser>
        <c:ser>
          <c:idx val="1"/>
          <c:order val="1"/>
          <c:tx>
            <c:strRef>
              <c:f>'Fig4f,g p1'!$CA$42</c:f>
              <c:strCache>
                <c:ptCount val="1"/>
                <c:pt idx="0">
                  <c:v>Z8</c:v>
                </c:pt>
              </c:strCache>
            </c:strRef>
          </c:tx>
          <c:spPr>
            <a:solidFill>
              <a:srgbClr val="BE4B48"/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2"/>
                <c:pt idx="0">
                  <c:v>24</c:v>
                </c:pt>
                <c:pt idx="1">
                  <c:v>27</c:v>
                </c:pt>
              </c:numLit>
            </c:plus>
            <c:minus>
              <c:numLit>
                <c:formatCode>General</c:formatCode>
                <c:ptCount val="2"/>
                <c:pt idx="0">
                  <c:v>24</c:v>
                </c:pt>
                <c:pt idx="1">
                  <c:v>27</c:v>
                </c:pt>
              </c:numLit>
            </c:minus>
          </c:errBars>
          <c:cat>
            <c:strRef>
              <c:f>('Fig4f,g p1'!$CB$40,'Fig4f,g p1'!$CH$40)</c:f>
              <c:strCache>
                <c:ptCount val="2"/>
                <c:pt idx="0">
                  <c:v>Basal</c:v>
                </c:pt>
                <c:pt idx="1">
                  <c:v>Spare Respiratory Capacity</c:v>
                </c:pt>
              </c:strCache>
            </c:strRef>
          </c:cat>
          <c:val>
            <c:numRef>
              <c:f>('Fig4f,g p1'!$CB$42,'Fig4f,g p1'!$CH$42)</c:f>
              <c:numCache>
                <c:formatCode>#0.00</c:formatCode>
                <c:ptCount val="2"/>
                <c:pt idx="0">
                  <c:v>109.66173553466797</c:v>
                </c:pt>
                <c:pt idx="1">
                  <c:v>66.494728088378906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BC-471F-91A1-C7E352AEE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773568"/>
        <c:axId val="218059840"/>
      </c:barChart>
      <c:catAx>
        <c:axId val="21777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lang="en-US" sz="1100" b="0"/>
            </a:pPr>
            <a:endParaRPr lang="en-US"/>
          </a:p>
        </c:txPr>
        <c:crossAx val="218059840"/>
        <c:crosses val="autoZero"/>
        <c:auto val="1"/>
        <c:lblAlgn val="ctr"/>
        <c:lblOffset val="100"/>
        <c:noMultiLvlLbl val="0"/>
      </c:catAx>
      <c:valAx>
        <c:axId val="218059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17773568"/>
        <c:crosses val="autoZero"/>
        <c:crossBetween val="between"/>
      </c:valAx>
      <c:spPr>
        <a:effectLst/>
      </c:spPr>
    </c:plotArea>
    <c:plotVisOnly val="0"/>
    <c:dispBlanksAs val="gap"/>
    <c:showDLblsOverMax val="0"/>
  </c:chart>
  <c:spPr>
    <a:solidFill>
      <a:schemeClr val="bg1"/>
    </a:solidFill>
    <a:ln w="25400">
      <a:noFill/>
      <a:prstDash val="solid"/>
    </a:ln>
  </c:spPr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'Fig4f,g p1'!$CA$41</c:f>
              <c:strCache>
                <c:ptCount val="1"/>
                <c:pt idx="0">
                  <c:v>L3</c:v>
                </c:pt>
              </c:strCache>
            </c:strRef>
          </c:tx>
          <c:spPr>
            <a:solidFill>
              <a:srgbClr val="4A7EBB"/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2"/>
                <c:pt idx="0">
                  <c:v>8</c:v>
                </c:pt>
                <c:pt idx="1">
                  <c:v>2</c:v>
                </c:pt>
              </c:numLit>
            </c:plus>
            <c:minus>
              <c:numLit>
                <c:formatCode>General</c:formatCode>
                <c:ptCount val="2"/>
                <c:pt idx="0">
                  <c:v>8</c:v>
                </c:pt>
                <c:pt idx="1">
                  <c:v>2</c:v>
                </c:pt>
              </c:numLit>
            </c:minus>
          </c:errBars>
          <c:cat>
            <c:strRef>
              <c:f>('Fig4f,g p1'!$CD$40,'Fig4f,g p1'!$CL$40)</c:f>
              <c:strCache>
                <c:ptCount val="2"/>
                <c:pt idx="0">
                  <c:v>Proton Leak</c:v>
                </c:pt>
                <c:pt idx="1">
                  <c:v>ATP Production</c:v>
                </c:pt>
              </c:strCache>
            </c:strRef>
          </c:cat>
          <c:val>
            <c:numRef>
              <c:f>('Fig4f,g p1'!$CD$41,'Fig4f,g p1'!$CL$41)</c:f>
              <c:numCache>
                <c:formatCode>#0.00</c:formatCode>
                <c:ptCount val="2"/>
                <c:pt idx="0">
                  <c:v>9.1843929290771484</c:v>
                </c:pt>
                <c:pt idx="1">
                  <c:v>21.404346466064453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CD-4692-A3DE-EA267499F896}"/>
            </c:ext>
          </c:extLst>
        </c:ser>
        <c:ser>
          <c:idx val="1"/>
          <c:order val="1"/>
          <c:tx>
            <c:strRef>
              <c:f>'Fig4f,g p1'!$CA$42</c:f>
              <c:strCache>
                <c:ptCount val="1"/>
                <c:pt idx="0">
                  <c:v>Z8</c:v>
                </c:pt>
              </c:strCache>
            </c:strRef>
          </c:tx>
          <c:spPr>
            <a:solidFill>
              <a:srgbClr val="BE4B48"/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2"/>
                <c:pt idx="0">
                  <c:v>15</c:v>
                </c:pt>
                <c:pt idx="1">
                  <c:v>16</c:v>
                </c:pt>
              </c:numLit>
            </c:plus>
            <c:minus>
              <c:numLit>
                <c:formatCode>General</c:formatCode>
                <c:ptCount val="2"/>
                <c:pt idx="0">
                  <c:v>15</c:v>
                </c:pt>
                <c:pt idx="1">
                  <c:v>16</c:v>
                </c:pt>
              </c:numLit>
            </c:minus>
          </c:errBars>
          <c:cat>
            <c:strRef>
              <c:f>('Fig4f,g p1'!$CD$40,'Fig4f,g p1'!$CL$40)</c:f>
              <c:strCache>
                <c:ptCount val="2"/>
                <c:pt idx="0">
                  <c:v>Proton Leak</c:v>
                </c:pt>
                <c:pt idx="1">
                  <c:v>ATP Production</c:v>
                </c:pt>
              </c:strCache>
            </c:strRef>
          </c:cat>
          <c:val>
            <c:numRef>
              <c:f>('Fig4f,g p1'!$CD$42,'Fig4f,g p1'!$CL$42)</c:f>
              <c:numCache>
                <c:formatCode>#0.00</c:formatCode>
                <c:ptCount val="2"/>
                <c:pt idx="0">
                  <c:v>50.997001647949219</c:v>
                </c:pt>
                <c:pt idx="1">
                  <c:v>58.664726257324219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CD-4692-A3DE-EA267499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774592"/>
        <c:axId val="218063424"/>
      </c:barChart>
      <c:catAx>
        <c:axId val="217774592"/>
        <c:scaling>
          <c:orientation val="minMax"/>
        </c:scaling>
        <c:delete val="0"/>
        <c:axPos val="b"/>
        <c:numFmt formatCode="#0.0" sourceLinked="0"/>
        <c:majorTickMark val="none"/>
        <c:minorTickMark val="none"/>
        <c:tickLblPos val="nextTo"/>
        <c:txPr>
          <a:bodyPr rot="0" vert="horz"/>
          <a:lstStyle/>
          <a:p>
            <a:pPr>
              <a:defRPr lang="en-US" sz="1100" b="0"/>
            </a:pPr>
            <a:endParaRPr lang="en-US"/>
          </a:p>
        </c:txPr>
        <c:crossAx val="218063424"/>
        <c:crosses val="autoZero"/>
        <c:auto val="1"/>
        <c:lblAlgn val="ctr"/>
        <c:lblOffset val="100"/>
        <c:noMultiLvlLbl val="0"/>
      </c:catAx>
      <c:valAx>
        <c:axId val="2180634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17774592"/>
        <c:crosses val="autoZero"/>
        <c:crossBetween val="between"/>
      </c:valAx>
      <c:spPr>
        <a:effectLst/>
      </c:spPr>
    </c:plotArea>
    <c:plotVisOnly val="0"/>
    <c:dispBlanksAs val="gap"/>
    <c:showDLblsOverMax val="0"/>
  </c:chart>
  <c:spPr>
    <a:solidFill>
      <a:schemeClr val="bg1"/>
    </a:solidFill>
    <a:ln w="25400"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p1'!$CN$40</c:f>
              <c:strCache>
                <c:ptCount val="1"/>
                <c:pt idx="0">
                  <c:v>Coupling Efficiency (%)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D2D6-4012-B75F-87C62CA7C4C3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D2D6-4012-B75F-87C62CA7C4C3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p1'!$CO$41:$CO$42</c:f>
                <c:numCache>
                  <c:formatCode>General</c:formatCode>
                  <c:ptCount val="2"/>
                  <c:pt idx="0">
                    <c:v>0.18316479027271271</c:v>
                  </c:pt>
                  <c:pt idx="1">
                    <c:v>7.2937123477458954E-2</c:v>
                  </c:pt>
                </c:numCache>
              </c:numRef>
            </c:plus>
            <c:minus>
              <c:numRef>
                <c:f>'Fig4f,g p1'!$CO$41:$CO$42</c:f>
                <c:numCache>
                  <c:formatCode>General</c:formatCode>
                  <c:ptCount val="2"/>
                  <c:pt idx="0">
                    <c:v>0.18316479027271271</c:v>
                  </c:pt>
                  <c:pt idx="1">
                    <c:v>7.2937123477458954E-2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p1'!$CN$41:$CN$42</c:f>
              <c:numCache>
                <c:formatCode>#0.00%</c:formatCode>
                <c:ptCount val="2"/>
                <c:pt idx="0">
                  <c:v>1.0886602401733398</c:v>
                </c:pt>
                <c:pt idx="1">
                  <c:v>0.61361247301101685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D6-4012-B75F-87C62CA7C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775104"/>
        <c:axId val="218070336"/>
      </c:barChart>
      <c:catAx>
        <c:axId val="2177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8070336"/>
        <c:crosses val="autoZero"/>
        <c:auto val="1"/>
        <c:lblAlgn val="ctr"/>
        <c:lblOffset val="100"/>
        <c:noMultiLvlLbl val="0"/>
      </c:catAx>
      <c:valAx>
        <c:axId val="2180703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%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17775104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p1'!$CP$40</c:f>
              <c:strCache>
                <c:ptCount val="1"/>
                <c:pt idx="0">
                  <c:v>Spare Respiratory Capacity (%)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90DA-4AE7-A191-1357FA268F3E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90DA-4AE7-A191-1357FA268F3E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p1'!$CQ$41:$CQ$42</c:f>
                <c:numCache>
                  <c:formatCode>General</c:formatCode>
                  <c:ptCount val="2"/>
                  <c:pt idx="0">
                    <c:v>0.72106200456619263</c:v>
                  </c:pt>
                  <c:pt idx="1">
                    <c:v>0.43025672435760498</c:v>
                  </c:pt>
                </c:numCache>
              </c:numRef>
            </c:plus>
            <c:minus>
              <c:numRef>
                <c:f>'Fig4f,g p1'!$CQ$41:$CQ$42</c:f>
                <c:numCache>
                  <c:formatCode>General</c:formatCode>
                  <c:ptCount val="2"/>
                  <c:pt idx="0">
                    <c:v>0.72106200456619263</c:v>
                  </c:pt>
                  <c:pt idx="1">
                    <c:v>0.43025672435760498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p1'!$CP$41:$CP$42</c:f>
              <c:numCache>
                <c:formatCode>#0.00%</c:formatCode>
                <c:ptCount val="2"/>
                <c:pt idx="0">
                  <c:v>5.3837499618530273</c:v>
                </c:pt>
                <c:pt idx="1">
                  <c:v>2.6837253570556641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DA-4AE7-A191-1357FA268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176384"/>
        <c:axId val="218244800"/>
      </c:barChart>
      <c:catAx>
        <c:axId val="18017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8244800"/>
        <c:crosses val="autoZero"/>
        <c:auto val="1"/>
        <c:lblAlgn val="ctr"/>
        <c:lblOffset val="100"/>
        <c:noMultiLvlLbl val="0"/>
      </c:catAx>
      <c:valAx>
        <c:axId val="218244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%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180176384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p1'!$CR$40</c:f>
              <c:strCache>
                <c:ptCount val="1"/>
                <c:pt idx="0">
                  <c:v>Acute Response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6D85-4CDD-9FC2-D23767BA81C4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6D85-4CDD-9FC2-D23767BA81C4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p1'!$CS$41:$CS$42</c:f>
                <c:numCache>
                  <c:formatCode>General</c:formatCode>
                  <c:ptCount val="2"/>
                </c:numCache>
              </c:numRef>
            </c:plus>
            <c:minus>
              <c:numRef>
                <c:f>'Fig4f,g p1'!$CS$41:$CS$42</c:f>
                <c:numCache>
                  <c:formatCode>General</c:formatCode>
                  <c:ptCount val="2"/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p1'!$CR$41:$CR$42</c:f>
              <c:numCache>
                <c:formatCode>#0.00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6D85-4CDD-9FC2-D23767BA8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775616"/>
        <c:axId val="218248256"/>
      </c:barChart>
      <c:catAx>
        <c:axId val="21777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8248256"/>
        <c:crosses val="autoZero"/>
        <c:auto val="1"/>
        <c:lblAlgn val="ctr"/>
        <c:lblOffset val="100"/>
        <c:noMultiLvlLbl val="0"/>
      </c:catAx>
      <c:valAx>
        <c:axId val="218248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17775616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xMode val="edge"/>
          <c:yMode val="edge"/>
          <c:x val="0.30374819011337356"/>
          <c:y val="0.14302968467113825"/>
          <c:w val="0"/>
          <c:h val="0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'Fig4f,g p1'!$AB$103</c:f>
              <c:strCache>
                <c:ptCount val="1"/>
                <c:pt idx="0">
                  <c:v>L3</c:v>
                </c:pt>
              </c:strCache>
            </c:strRef>
          </c:tx>
          <c:spPr>
            <a:ln w="15875" cap="rnd" cmpd="sng" algn="ctr">
              <a:noFill/>
              <a:prstDash val="solid"/>
              <a:round/>
            </a:ln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  <a:extLst>
              <a:ext uri="{91240B29-F687-4F45-9708-019B960494DF}">
                <a14:hiddenLine xmlns:a14="http://schemas.microsoft.com/office/drawing/2010/main" w="15875" cap="rnd" cmpd="sng" algn="ctr">
                  <a:solidFill>
                    <a:srgbClr val="4F81BD">
                      <a:shade val="95000"/>
                      <a:satMod val="105000"/>
                    </a:srgbClr>
                  </a:solidFill>
                  <a:prstDash val="solid"/>
                  <a:round/>
                </a14:hiddenLine>
              </a:ext>
            </a:extLst>
          </c:spPr>
          <c:marker>
            <c:symbol val="square"/>
            <c:size val="10"/>
            <c:spPr>
              <a:solidFill>
                <a:srgbClr val="4F81BD"/>
              </a:solidFill>
              <a:ln w="25400" cap="flat" cmpd="sng" algn="ctr">
                <a:noFill/>
                <a:prstDash val="solid"/>
                <a:round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  <a:extLst>
                <a:ext uri="{91240B29-F687-4F45-9708-019B960494DF}">
                  <a14:hiddenLine xmlns:a14="http://schemas.microsoft.com/office/drawing/2010/main" w="25400" cap="flat" cmpd="sng" algn="ctr">
                    <a:noFill/>
                    <a:prstDash val="solid"/>
                    <a:round/>
                  </a14:hiddenLine>
                </a:ext>
              </a:extLst>
            </c:spPr>
          </c:marker>
          <c:xVal>
            <c:numRef>
              <c:f>'Fig4f,g p1'!$AA$104:$AA$115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p1'!$AB$104:$AB$115</c:f>
              <c:numCache>
                <c:formatCode>0.0</c:formatCode>
                <c:ptCount val="12"/>
                <c:pt idx="0">
                  <c:v>60.108000157792034</c:v>
                </c:pt>
                <c:pt idx="1">
                  <c:v>72.08506186236734</c:v>
                </c:pt>
                <c:pt idx="2">
                  <c:v>75.249882350475488</c:v>
                </c:pt>
                <c:pt idx="3">
                  <c:v>55.829193425609986</c:v>
                </c:pt>
                <c:pt idx="4">
                  <c:v>53.84553631069528</c:v>
                </c:pt>
                <c:pt idx="5">
                  <c:v>56.432448395105851</c:v>
                </c:pt>
                <c:pt idx="6">
                  <c:v>156.15625246322921</c:v>
                </c:pt>
                <c:pt idx="7">
                  <c:v>167.79661906036256</c:v>
                </c:pt>
                <c:pt idx="8">
                  <c:v>168.03023055814342</c:v>
                </c:pt>
                <c:pt idx="9">
                  <c:v>44.661142591298017</c:v>
                </c:pt>
                <c:pt idx="10">
                  <c:v>48.37404034486817</c:v>
                </c:pt>
                <c:pt idx="11">
                  <c:v>50.364017676580133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BA-4499-82AC-DD679F370D8D}"/>
            </c:ext>
          </c:extLst>
        </c:ser>
        <c:ser>
          <c:idx val="1"/>
          <c:order val="1"/>
          <c:tx>
            <c:strRef>
              <c:f>'Fig4f,g p1'!$AC$103</c:f>
              <c:strCache>
                <c:ptCount val="1"/>
                <c:pt idx="0">
                  <c:v>Z8</c:v>
                </c:pt>
              </c:strCache>
            </c:strRef>
          </c:tx>
          <c:spPr>
            <a:ln w="15875" cap="rnd" cmpd="sng" algn="ctr">
              <a:noFill/>
              <a:prstDash val="solid"/>
              <a:round/>
            </a:ln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  <a:extLst>
              <a:ext uri="{91240B29-F687-4F45-9708-019B960494DF}">
                <a14:hiddenLine xmlns:a14="http://schemas.microsoft.com/office/drawing/2010/main" w="15875" cap="rnd" cmpd="sng" algn="ctr">
                  <a:solidFill>
                    <a:srgbClr val="C0504D">
                      <a:shade val="95000"/>
                      <a:satMod val="105000"/>
                    </a:srgbClr>
                  </a:solidFill>
                  <a:prstDash val="solid"/>
                  <a:round/>
                </a14:hiddenLine>
              </a:ext>
            </a:extLst>
          </c:spPr>
          <c:marker>
            <c:symbol val="square"/>
            <c:size val="10"/>
            <c:spPr>
              <a:gradFill rotWithShape="1">
                <a:gsLst>
                  <a:gs pos="0">
                    <a:srgbClr val="C0504D">
                      <a:shade val="51000"/>
                      <a:satMod val="130000"/>
                    </a:srgbClr>
                  </a:gs>
                  <a:gs pos="80000">
                    <a:srgbClr val="C0504D">
                      <a:shade val="93000"/>
                      <a:satMod val="130000"/>
                    </a:srgbClr>
                  </a:gs>
                  <a:gs pos="100000">
                    <a:srgbClr val="C0504D">
                      <a:shade val="94000"/>
                      <a:satMod val="135000"/>
                    </a:srgbClr>
                  </a:gs>
                </a:gsLst>
                <a:lin ang="16200000" scaled="0"/>
              </a:gradFill>
              <a:ln w="25400" cap="flat" cmpd="sng" algn="ctr">
                <a:noFill/>
                <a:prstDash val="solid"/>
                <a:round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  <a:extLst>
                <a:ext uri="{91240B29-F687-4F45-9708-019B960494DF}">
                  <a14:hiddenLine xmlns:a14="http://schemas.microsoft.com/office/drawing/2010/main" w="25400" cap="flat" cmpd="sng" algn="ctr">
                    <a:noFill/>
                    <a:prstDash val="solid"/>
                    <a:round/>
                  </a14:hiddenLine>
                </a:ext>
              </a:extLst>
            </c:spPr>
          </c:marker>
          <c:xVal>
            <c:numRef>
              <c:f>'Fig4f,g p1'!$AA$104:$AA$115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p1'!$AC$104:$AC$115</c:f>
              <c:numCache>
                <c:formatCode>0.0</c:formatCode>
                <c:ptCount val="12"/>
                <c:pt idx="0">
                  <c:v>157.18302159637221</c:v>
                </c:pt>
                <c:pt idx="1">
                  <c:v>176.34091515215798</c:v>
                </c:pt>
                <c:pt idx="2">
                  <c:v>179.67085356712593</c:v>
                </c:pt>
                <c:pt idx="3">
                  <c:v>134.63337680252152</c:v>
                </c:pt>
                <c:pt idx="4">
                  <c:v>124.11209122255683</c:v>
                </c:pt>
                <c:pt idx="5">
                  <c:v>121.00612622317004</c:v>
                </c:pt>
                <c:pt idx="6">
                  <c:v>246.16558873966466</c:v>
                </c:pt>
                <c:pt idx="7">
                  <c:v>224.42062365230564</c:v>
                </c:pt>
                <c:pt idx="8">
                  <c:v>221.21583730806913</c:v>
                </c:pt>
                <c:pt idx="9">
                  <c:v>79.52099090497434</c:v>
                </c:pt>
                <c:pt idx="10">
                  <c:v>72.026451280567343</c:v>
                </c:pt>
                <c:pt idx="11">
                  <c:v>70.009126199343598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BA-4499-82AC-DD679F370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803840"/>
        <c:axId val="249802688"/>
      </c:scatterChart>
      <c:valAx>
        <c:axId val="24980384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 cap="flat" cmpd="sng" algn="ctr">
                <a:solidFill>
                  <a:sysClr val="windowText" lastClr="000000">
                    <a:tint val="75000"/>
                    <a:shade val="95000"/>
                    <a:satMod val="105000"/>
                  </a:sysClr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lang="en-US" sz="1100"/>
            </a:pPr>
            <a:endParaRPr lang="en-US"/>
          </a:p>
        </c:txPr>
        <c:crossAx val="249802688"/>
        <c:crosses val="autoZero"/>
        <c:crossBetween val="midCat"/>
      </c:valAx>
      <c:valAx>
        <c:axId val="249802688"/>
        <c:scaling>
          <c:orientation val="minMax"/>
        </c:scaling>
        <c:delete val="0"/>
        <c:axPos val="l"/>
        <c:numFmt formatCode="#0.0" sourceLinked="0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 cap="flat" cmpd="sng" algn="ctr">
                <a:solidFill>
                  <a:sysClr val="windowText" lastClr="000000">
                    <a:tint val="75000"/>
                    <a:shade val="95000"/>
                    <a:satMod val="105000"/>
                  </a:sysClr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lang="en-US" sz="1100"/>
            </a:pPr>
            <a:endParaRPr lang="en-US"/>
          </a:p>
        </c:txPr>
        <c:crossAx val="249803840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1.0384553508149524E-2"/>
          <c:y val="0.10437301313839818"/>
          <c:w val="0.26740225283485025"/>
          <c:h val="6.9582008758932126E-2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rgbClr val="A0A0A0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1421" l="0.70000000000000062" r="0.70000000000000062" t="0.75000000000001421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xMode val="edge"/>
          <c:yMode val="edge"/>
          <c:x val="0.30374819011337356"/>
          <c:y val="0.14302968467113825"/>
          <c:w val="0"/>
          <c:h val="0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'Fig4f,g p1'!$AB$103</c:f>
              <c:strCache>
                <c:ptCount val="1"/>
                <c:pt idx="0">
                  <c:v>L3</c:v>
                </c:pt>
              </c:strCache>
            </c:strRef>
          </c:tx>
          <c:spPr>
            <a:ln w="15875" cap="rnd" cmpd="sng" algn="ctr">
              <a:noFill/>
              <a:prstDash val="solid"/>
              <a:round/>
            </a:ln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  <a:extLst>
              <a:ext uri="{91240B29-F687-4F45-9708-019B960494DF}">
                <a14:hiddenLine xmlns:a14="http://schemas.microsoft.com/office/drawing/2010/main" w="15875" cap="rnd" cmpd="sng" algn="ctr">
                  <a:solidFill>
                    <a:srgbClr val="4F81BD">
                      <a:shade val="95000"/>
                      <a:satMod val="105000"/>
                    </a:srgbClr>
                  </a:solidFill>
                  <a:prstDash val="solid"/>
                  <a:round/>
                </a14:hiddenLine>
              </a:ext>
            </a:extLst>
          </c:spPr>
          <c:marker>
            <c:symbol val="square"/>
            <c:size val="10"/>
            <c:spPr>
              <a:solidFill>
                <a:srgbClr val="4F81BD"/>
              </a:solidFill>
              <a:ln w="25400" cap="flat" cmpd="sng" algn="ctr">
                <a:noFill/>
                <a:prstDash val="solid"/>
                <a:round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  <a:extLst>
                <a:ext uri="{91240B29-F687-4F45-9708-019B960494DF}">
                  <a14:hiddenLine xmlns:a14="http://schemas.microsoft.com/office/drawing/2010/main" w="25400" cap="flat" cmpd="sng" algn="ctr">
                    <a:noFill/>
                    <a:prstDash val="solid"/>
                    <a:round/>
                  </a14:hiddenLine>
                </a:ext>
              </a:extLst>
            </c:spPr>
          </c:marker>
          <c:xVal>
            <c:numRef>
              <c:f>'Fig4f,g p1'!$AA$104:$AA$115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p1'!$AB$104:$AB$115</c:f>
              <c:numCache>
                <c:formatCode>0.0</c:formatCode>
                <c:ptCount val="12"/>
                <c:pt idx="0">
                  <c:v>60.108000157792034</c:v>
                </c:pt>
                <c:pt idx="1">
                  <c:v>72.08506186236734</c:v>
                </c:pt>
                <c:pt idx="2">
                  <c:v>75.249882350475488</c:v>
                </c:pt>
                <c:pt idx="3">
                  <c:v>55.829193425609986</c:v>
                </c:pt>
                <c:pt idx="4">
                  <c:v>53.84553631069528</c:v>
                </c:pt>
                <c:pt idx="5">
                  <c:v>56.432448395105851</c:v>
                </c:pt>
                <c:pt idx="6">
                  <c:v>156.15625246322921</c:v>
                </c:pt>
                <c:pt idx="7">
                  <c:v>167.79661906036256</c:v>
                </c:pt>
                <c:pt idx="8">
                  <c:v>168.03023055814342</c:v>
                </c:pt>
                <c:pt idx="9">
                  <c:v>44.661142591298017</c:v>
                </c:pt>
                <c:pt idx="10">
                  <c:v>48.37404034486817</c:v>
                </c:pt>
                <c:pt idx="11">
                  <c:v>50.364017676580133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9B-4CF0-919F-8AADAABFF430}"/>
            </c:ext>
          </c:extLst>
        </c:ser>
        <c:ser>
          <c:idx val="1"/>
          <c:order val="1"/>
          <c:tx>
            <c:strRef>
              <c:f>'Fig4f,g p1'!$AC$103</c:f>
              <c:strCache>
                <c:ptCount val="1"/>
                <c:pt idx="0">
                  <c:v>Z8</c:v>
                </c:pt>
              </c:strCache>
            </c:strRef>
          </c:tx>
          <c:spPr>
            <a:ln w="15875" cap="rnd" cmpd="sng" algn="ctr">
              <a:noFill/>
              <a:prstDash val="solid"/>
              <a:round/>
            </a:ln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  <a:extLst>
              <a:ext uri="{91240B29-F687-4F45-9708-019B960494DF}">
                <a14:hiddenLine xmlns:a14="http://schemas.microsoft.com/office/drawing/2010/main" w="15875" cap="rnd" cmpd="sng" algn="ctr">
                  <a:solidFill>
                    <a:srgbClr val="C0504D">
                      <a:shade val="95000"/>
                      <a:satMod val="105000"/>
                    </a:srgbClr>
                  </a:solidFill>
                  <a:prstDash val="solid"/>
                  <a:round/>
                </a14:hiddenLine>
              </a:ext>
            </a:extLst>
          </c:spPr>
          <c:marker>
            <c:symbol val="square"/>
            <c:size val="10"/>
            <c:spPr>
              <a:gradFill rotWithShape="1">
                <a:gsLst>
                  <a:gs pos="0">
                    <a:srgbClr val="C0504D">
                      <a:shade val="51000"/>
                      <a:satMod val="130000"/>
                    </a:srgbClr>
                  </a:gs>
                  <a:gs pos="80000">
                    <a:srgbClr val="C0504D">
                      <a:shade val="93000"/>
                      <a:satMod val="130000"/>
                    </a:srgbClr>
                  </a:gs>
                  <a:gs pos="100000">
                    <a:srgbClr val="C0504D">
                      <a:shade val="94000"/>
                      <a:satMod val="135000"/>
                    </a:srgbClr>
                  </a:gs>
                </a:gsLst>
                <a:lin ang="16200000" scaled="0"/>
              </a:gradFill>
              <a:ln w="25400" cap="flat" cmpd="sng" algn="ctr">
                <a:noFill/>
                <a:prstDash val="solid"/>
                <a:round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  <a:extLst>
                <a:ext uri="{91240B29-F687-4F45-9708-019B960494DF}">
                  <a14:hiddenLine xmlns:a14="http://schemas.microsoft.com/office/drawing/2010/main" w="25400" cap="flat" cmpd="sng" algn="ctr">
                    <a:noFill/>
                    <a:prstDash val="solid"/>
                    <a:round/>
                  </a14:hiddenLine>
                </a:ext>
              </a:extLst>
            </c:spPr>
          </c:marker>
          <c:xVal>
            <c:numRef>
              <c:f>'Fig4f,g p1'!$AA$104:$AA$115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p1'!$AC$104:$AC$115</c:f>
              <c:numCache>
                <c:formatCode>0.0</c:formatCode>
                <c:ptCount val="12"/>
                <c:pt idx="0">
                  <c:v>157.18302159637221</c:v>
                </c:pt>
                <c:pt idx="1">
                  <c:v>176.34091515215798</c:v>
                </c:pt>
                <c:pt idx="2">
                  <c:v>179.67085356712593</c:v>
                </c:pt>
                <c:pt idx="3">
                  <c:v>134.63337680252152</c:v>
                </c:pt>
                <c:pt idx="4">
                  <c:v>124.11209122255683</c:v>
                </c:pt>
                <c:pt idx="5">
                  <c:v>121.00612622317004</c:v>
                </c:pt>
                <c:pt idx="6">
                  <c:v>246.16558873966466</c:v>
                </c:pt>
                <c:pt idx="7">
                  <c:v>224.42062365230564</c:v>
                </c:pt>
                <c:pt idx="8">
                  <c:v>221.21583730806913</c:v>
                </c:pt>
                <c:pt idx="9">
                  <c:v>79.52099090497434</c:v>
                </c:pt>
                <c:pt idx="10">
                  <c:v>72.026451280567343</c:v>
                </c:pt>
                <c:pt idx="11">
                  <c:v>70.009126199343598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9B-4CF0-919F-8AADAABFF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282752"/>
        <c:axId val="282857408"/>
      </c:scatterChart>
      <c:valAx>
        <c:axId val="21828275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 cap="flat" cmpd="sng" algn="ctr">
                <a:solidFill>
                  <a:sysClr val="windowText" lastClr="000000">
                    <a:tint val="75000"/>
                    <a:shade val="95000"/>
                    <a:satMod val="105000"/>
                  </a:sysClr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lang="en-US" sz="1100"/>
            </a:pPr>
            <a:endParaRPr lang="en-US"/>
          </a:p>
        </c:txPr>
        <c:crossAx val="282857408"/>
        <c:crosses val="autoZero"/>
        <c:crossBetween val="midCat"/>
      </c:valAx>
      <c:valAx>
        <c:axId val="282857408"/>
        <c:scaling>
          <c:orientation val="minMax"/>
        </c:scaling>
        <c:delete val="0"/>
        <c:axPos val="l"/>
        <c:numFmt formatCode="#0.0" sourceLinked="0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 cap="flat" cmpd="sng" algn="ctr">
                <a:solidFill>
                  <a:sysClr val="windowText" lastClr="000000">
                    <a:tint val="75000"/>
                    <a:shade val="95000"/>
                    <a:satMod val="105000"/>
                  </a:sysClr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lang="en-US" sz="1100"/>
            </a:pPr>
            <a:endParaRPr lang="en-US"/>
          </a:p>
        </c:txPr>
        <c:crossAx val="218282752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1.0384553508149524E-2"/>
          <c:y val="0.10437301313839818"/>
          <c:w val="0.26740225283485025"/>
          <c:h val="6.9582008758932126E-2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rgbClr val="A0A0A0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1421" l="0.70000000000000062" r="0.70000000000000062" t="0.75000000000001421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p1'!$CB$40</c:f>
              <c:strCache>
                <c:ptCount val="1"/>
                <c:pt idx="0">
                  <c:v>Basal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BB6B-4919-B286-4B7AF8063B1B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BB6B-4919-B286-4B7AF8063B1B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p1'!$CC$41:$CC$42</c:f>
                <c:numCache>
                  <c:formatCode>General</c:formatCode>
                  <c:ptCount val="2"/>
                  <c:pt idx="0">
                    <c:v>6.7104434967041016</c:v>
                  </c:pt>
                  <c:pt idx="1">
                    <c:v>24.807689666748047</c:v>
                  </c:pt>
                </c:numCache>
              </c:numRef>
            </c:plus>
            <c:minus>
              <c:numRef>
                <c:f>'Fig4f,g p1'!$CC$41:$CC$42</c:f>
                <c:numCache>
                  <c:formatCode>General</c:formatCode>
                  <c:ptCount val="2"/>
                  <c:pt idx="0">
                    <c:v>6.7104434967041016</c:v>
                  </c:pt>
                  <c:pt idx="1">
                    <c:v>24.807689666748047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p1'!$CB$41:$CB$42</c:f>
              <c:numCache>
                <c:formatCode>#0.00</c:formatCode>
                <c:ptCount val="2"/>
                <c:pt idx="0">
                  <c:v>30.588741302490234</c:v>
                </c:pt>
                <c:pt idx="1">
                  <c:v>109.66173553466797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6B-4919-B286-4B7AF8063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467648"/>
        <c:axId val="443424064"/>
      </c:barChart>
      <c:catAx>
        <c:axId val="221467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443424064"/>
        <c:crosses val="autoZero"/>
        <c:auto val="1"/>
        <c:lblAlgn val="ctr"/>
        <c:lblOffset val="100"/>
        <c:noMultiLvlLbl val="0"/>
      </c:catAx>
      <c:valAx>
        <c:axId val="4434240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21467648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p1'!$CD$40</c:f>
              <c:strCache>
                <c:ptCount val="1"/>
                <c:pt idx="0">
                  <c:v>Proton Leak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A2E2-4156-A755-5468381AFC45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A2E2-4156-A755-5468381AFC45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p1'!$CE$41:$CE$42</c:f>
                <c:numCache>
                  <c:formatCode>General</c:formatCode>
                  <c:ptCount val="2"/>
                  <c:pt idx="0">
                    <c:v>8.2654228210449219</c:v>
                  </c:pt>
                  <c:pt idx="1">
                    <c:v>15.70079517364502</c:v>
                  </c:pt>
                </c:numCache>
              </c:numRef>
            </c:plus>
            <c:minus>
              <c:numRef>
                <c:f>'Fig4f,g p1'!$CE$41:$CE$42</c:f>
                <c:numCache>
                  <c:formatCode>General</c:formatCode>
                  <c:ptCount val="2"/>
                  <c:pt idx="0">
                    <c:v>8.2654228210449219</c:v>
                  </c:pt>
                  <c:pt idx="1">
                    <c:v>15.70079517364502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p1'!$CD$41:$CD$42</c:f>
              <c:numCache>
                <c:formatCode>#0.00</c:formatCode>
                <c:ptCount val="2"/>
                <c:pt idx="0">
                  <c:v>9.1843929290771484</c:v>
                </c:pt>
                <c:pt idx="1">
                  <c:v>50.997001647949219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E2-4156-A755-5468381AF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553408"/>
        <c:axId val="443681024"/>
      </c:barChart>
      <c:catAx>
        <c:axId val="2495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443681024"/>
        <c:crosses val="autoZero"/>
        <c:auto val="1"/>
        <c:lblAlgn val="ctr"/>
        <c:lblOffset val="100"/>
        <c:noMultiLvlLbl val="0"/>
      </c:catAx>
      <c:valAx>
        <c:axId val="4436810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9100529100529089E-2"/>
              <c:y val="0.30445146703406689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49553408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p1'!$CF$40</c:f>
              <c:strCache>
                <c:ptCount val="1"/>
                <c:pt idx="0">
                  <c:v>Maximal Respiration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AB0E-4DB3-9548-A29E23E8A7C4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AB0E-4DB3-9548-A29E23E8A7C4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p1'!$CG$41:$CG$42</c:f>
                <c:numCache>
                  <c:formatCode>General</c:formatCode>
                  <c:ptCount val="2"/>
                  <c:pt idx="0">
                    <c:v>13.020377159118652</c:v>
                  </c:pt>
                  <c:pt idx="1">
                    <c:v>28.591287612915039</c:v>
                  </c:pt>
                </c:numCache>
              </c:numRef>
            </c:plus>
            <c:minus>
              <c:numRef>
                <c:f>'Fig4f,g p1'!$CG$41:$CG$42</c:f>
                <c:numCache>
                  <c:formatCode>General</c:formatCode>
                  <c:ptCount val="2"/>
                  <c:pt idx="0">
                    <c:v>13.020377159118652</c:v>
                  </c:pt>
                  <c:pt idx="1">
                    <c:v>28.591287612915039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p1'!$CF$41:$CF$42</c:f>
              <c:numCache>
                <c:formatCode>#0.00</c:formatCode>
                <c:ptCount val="2"/>
                <c:pt idx="0">
                  <c:v>123.36908721923828</c:v>
                </c:pt>
                <c:pt idx="1">
                  <c:v>176.15643310546875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0E-4DB3-9548-A29E23E8A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555968"/>
        <c:axId val="443683904"/>
      </c:barChart>
      <c:catAx>
        <c:axId val="24955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443683904"/>
        <c:crosses val="autoZero"/>
        <c:auto val="1"/>
        <c:lblAlgn val="ctr"/>
        <c:lblOffset val="100"/>
        <c:noMultiLvlLbl val="0"/>
      </c:catAx>
      <c:valAx>
        <c:axId val="4436839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49555968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US"/>
            </a:pPr>
            <a:r>
              <a:rPr lang="en-US"/>
              <a:t>Mitochondrial Respiration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'Fig4f,g p1'!$AB$103</c:f>
              <c:strCache>
                <c:ptCount val="1"/>
                <c:pt idx="0">
                  <c:v>L3</c:v>
                </c:pt>
              </c:strCache>
            </c:strRef>
          </c:tx>
          <c:spPr>
            <a:ln w="15875"/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</c:spPr>
          <c:marker>
            <c:symbol val="circle"/>
            <c:size val="10"/>
            <c:spPr>
              <a:solidFill>
                <a:schemeClr val="accent1"/>
              </a:solidFill>
              <a:ln w="25400">
                <a:noFill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'Fig4f,g p1'!$AJ$104:$AJ$115</c:f>
                <c:numCache>
                  <c:formatCode>General</c:formatCode>
                  <c:ptCount val="12"/>
                  <c:pt idx="0">
                    <c:v>7.5273472022116978</c:v>
                  </c:pt>
                  <c:pt idx="1">
                    <c:v>8.101449445862686</c:v>
                  </c:pt>
                  <c:pt idx="2">
                    <c:v>8.5319027207527913</c:v>
                  </c:pt>
                  <c:pt idx="3">
                    <c:v>9.8051896742385445</c:v>
                  </c:pt>
                  <c:pt idx="4">
                    <c:v>10.038248033004889</c:v>
                  </c:pt>
                  <c:pt idx="5">
                    <c:v>10.306272560628253</c:v>
                  </c:pt>
                  <c:pt idx="6">
                    <c:v>23.016213250030191</c:v>
                  </c:pt>
                  <c:pt idx="7">
                    <c:v>17.252953454849859</c:v>
                  </c:pt>
                  <c:pt idx="8">
                    <c:v>14.017423844230814</c:v>
                  </c:pt>
                  <c:pt idx="9">
                    <c:v>2.7961884428705184</c:v>
                  </c:pt>
                  <c:pt idx="10">
                    <c:v>2.9939102973456637</c:v>
                  </c:pt>
                  <c:pt idx="11">
                    <c:v>2.9967438785875045</c:v>
                  </c:pt>
                </c:numCache>
              </c:numRef>
            </c:plus>
            <c:minus>
              <c:numRef>
                <c:f>'Fig4f,g p1'!$AJ$104:$AJ$115</c:f>
                <c:numCache>
                  <c:formatCode>General</c:formatCode>
                  <c:ptCount val="12"/>
                  <c:pt idx="0">
                    <c:v>7.5273472022116978</c:v>
                  </c:pt>
                  <c:pt idx="1">
                    <c:v>8.101449445862686</c:v>
                  </c:pt>
                  <c:pt idx="2">
                    <c:v>8.5319027207527913</c:v>
                  </c:pt>
                  <c:pt idx="3">
                    <c:v>9.8051896742385445</c:v>
                  </c:pt>
                  <c:pt idx="4">
                    <c:v>10.038248033004889</c:v>
                  </c:pt>
                  <c:pt idx="5">
                    <c:v>10.306272560628253</c:v>
                  </c:pt>
                  <c:pt idx="6">
                    <c:v>23.016213250030191</c:v>
                  </c:pt>
                  <c:pt idx="7">
                    <c:v>17.252953454849859</c:v>
                  </c:pt>
                  <c:pt idx="8">
                    <c:v>14.017423844230814</c:v>
                  </c:pt>
                  <c:pt idx="9">
                    <c:v>2.7961884428705184</c:v>
                  </c:pt>
                  <c:pt idx="10">
                    <c:v>2.9939102973456637</c:v>
                  </c:pt>
                  <c:pt idx="11">
                    <c:v>2.9967438785875045</c:v>
                  </c:pt>
                </c:numCache>
              </c:numRef>
            </c:minus>
          </c:errBars>
          <c:xVal>
            <c:numRef>
              <c:f>'Fig4f,g p1'!$AA$104:$AA$115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p1'!$AB$104:$AB$115</c:f>
              <c:numCache>
                <c:formatCode>0.0</c:formatCode>
                <c:ptCount val="12"/>
                <c:pt idx="0">
                  <c:v>60.108000157792034</c:v>
                </c:pt>
                <c:pt idx="1">
                  <c:v>72.08506186236734</c:v>
                </c:pt>
                <c:pt idx="2">
                  <c:v>75.249882350475488</c:v>
                </c:pt>
                <c:pt idx="3">
                  <c:v>55.829193425609986</c:v>
                </c:pt>
                <c:pt idx="4">
                  <c:v>53.84553631069528</c:v>
                </c:pt>
                <c:pt idx="5">
                  <c:v>56.432448395105851</c:v>
                </c:pt>
                <c:pt idx="6">
                  <c:v>156.15625246322921</c:v>
                </c:pt>
                <c:pt idx="7">
                  <c:v>167.79661906036256</c:v>
                </c:pt>
                <c:pt idx="8">
                  <c:v>168.03023055814342</c:v>
                </c:pt>
                <c:pt idx="9">
                  <c:v>44.661142591298017</c:v>
                </c:pt>
                <c:pt idx="10">
                  <c:v>48.37404034486817</c:v>
                </c:pt>
                <c:pt idx="11">
                  <c:v>50.364017676580133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70-4329-83B8-DA0B8951FB6E}"/>
            </c:ext>
          </c:extLst>
        </c:ser>
        <c:ser>
          <c:idx val="1"/>
          <c:order val="1"/>
          <c:tx>
            <c:strRef>
              <c:f>'Fig4f,g p1'!$AC$103</c:f>
              <c:strCache>
                <c:ptCount val="1"/>
                <c:pt idx="0">
                  <c:v>Z8</c:v>
                </c:pt>
              </c:strCache>
            </c:strRef>
          </c:tx>
          <c:spPr>
            <a:ln w="15875"/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</c:spPr>
          <c:marker>
            <c:symbol val="circle"/>
            <c:size val="10"/>
            <c:spPr>
              <a:ln w="25400">
                <a:noFill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'Fig4f,g p1'!$AK$104:$AK$115</c:f>
                <c:numCache>
                  <c:formatCode>General</c:formatCode>
                  <c:ptCount val="12"/>
                  <c:pt idx="0">
                    <c:v>29.163958724573138</c:v>
                  </c:pt>
                  <c:pt idx="1">
                    <c:v>30.022486457713534</c:v>
                  </c:pt>
                  <c:pt idx="2">
                    <c:v>30.179869534871468</c:v>
                  </c:pt>
                  <c:pt idx="3">
                    <c:v>23.418665194836301</c:v>
                  </c:pt>
                  <c:pt idx="4">
                    <c:v>21.332755773790879</c:v>
                  </c:pt>
                  <c:pt idx="5">
                    <c:v>20.298056273733042</c:v>
                  </c:pt>
                  <c:pt idx="6">
                    <c:v>32.664675780787157</c:v>
                  </c:pt>
                  <c:pt idx="7">
                    <c:v>23.27834535408968</c:v>
                  </c:pt>
                  <c:pt idx="8">
                    <c:v>20.651536269092272</c:v>
                  </c:pt>
                  <c:pt idx="9">
                    <c:v>12.368010327503541</c:v>
                  </c:pt>
                  <c:pt idx="10">
                    <c:v>7.7110292964380029</c:v>
                  </c:pt>
                  <c:pt idx="11">
                    <c:v>6.0178313168965616</c:v>
                  </c:pt>
                </c:numCache>
              </c:numRef>
            </c:plus>
            <c:minus>
              <c:numRef>
                <c:f>'Fig4f,g p1'!$AK$104:$AK$115</c:f>
                <c:numCache>
                  <c:formatCode>General</c:formatCode>
                  <c:ptCount val="12"/>
                  <c:pt idx="0">
                    <c:v>29.163958724573138</c:v>
                  </c:pt>
                  <c:pt idx="1">
                    <c:v>30.022486457713534</c:v>
                  </c:pt>
                  <c:pt idx="2">
                    <c:v>30.179869534871468</c:v>
                  </c:pt>
                  <c:pt idx="3">
                    <c:v>23.418665194836301</c:v>
                  </c:pt>
                  <c:pt idx="4">
                    <c:v>21.332755773790879</c:v>
                  </c:pt>
                  <c:pt idx="5">
                    <c:v>20.298056273733042</c:v>
                  </c:pt>
                  <c:pt idx="6">
                    <c:v>32.664675780787157</c:v>
                  </c:pt>
                  <c:pt idx="7">
                    <c:v>23.27834535408968</c:v>
                  </c:pt>
                  <c:pt idx="8">
                    <c:v>20.651536269092272</c:v>
                  </c:pt>
                  <c:pt idx="9">
                    <c:v>12.368010327503541</c:v>
                  </c:pt>
                  <c:pt idx="10">
                    <c:v>7.7110292964380029</c:v>
                  </c:pt>
                  <c:pt idx="11">
                    <c:v>6.0178313168965616</c:v>
                  </c:pt>
                </c:numCache>
              </c:numRef>
            </c:minus>
          </c:errBars>
          <c:xVal>
            <c:numRef>
              <c:f>'Fig4f,g p1'!$AA$104:$AA$115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p1'!$AC$104:$AC$115</c:f>
              <c:numCache>
                <c:formatCode>0.0</c:formatCode>
                <c:ptCount val="12"/>
                <c:pt idx="0">
                  <c:v>157.18302159637221</c:v>
                </c:pt>
                <c:pt idx="1">
                  <c:v>176.34091515215798</c:v>
                </c:pt>
                <c:pt idx="2">
                  <c:v>179.67085356712593</c:v>
                </c:pt>
                <c:pt idx="3">
                  <c:v>134.63337680252152</c:v>
                </c:pt>
                <c:pt idx="4">
                  <c:v>124.11209122255683</c:v>
                </c:pt>
                <c:pt idx="5">
                  <c:v>121.00612622317004</c:v>
                </c:pt>
                <c:pt idx="6">
                  <c:v>246.16558873966466</c:v>
                </c:pt>
                <c:pt idx="7">
                  <c:v>224.42062365230564</c:v>
                </c:pt>
                <c:pt idx="8">
                  <c:v>221.21583730806913</c:v>
                </c:pt>
                <c:pt idx="9">
                  <c:v>79.52099090497434</c:v>
                </c:pt>
                <c:pt idx="10">
                  <c:v>72.026451280567343</c:v>
                </c:pt>
                <c:pt idx="11">
                  <c:v>70.009126199343598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70-4329-83B8-DA0B8951F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823488"/>
        <c:axId val="156824064"/>
      </c:scatterChart>
      <c:valAx>
        <c:axId val="156823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156824064"/>
        <c:crosses val="autoZero"/>
        <c:crossBetween val="midCat"/>
      </c:valAx>
      <c:valAx>
        <c:axId val="1568240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15682348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1421" l="0.70000000000000062" r="0.70000000000000062" t="0.750000000000014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p1'!$CH$40</c:f>
              <c:strCache>
                <c:ptCount val="1"/>
                <c:pt idx="0">
                  <c:v>Spare Respiratory Capacity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5BAB-4A85-AB15-7443B9578A55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5BAB-4A85-AB15-7443B9578A55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p1'!$CI$41:$CI$42</c:f>
                <c:numCache>
                  <c:formatCode>General</c:formatCode>
                  <c:ptCount val="2"/>
                  <c:pt idx="0">
                    <c:v>11.981222152709961</c:v>
                  </c:pt>
                  <c:pt idx="1">
                    <c:v>27.664392471313477</c:v>
                  </c:pt>
                </c:numCache>
              </c:numRef>
            </c:plus>
            <c:minus>
              <c:numRef>
                <c:f>'Fig4f,g p1'!$CI$41:$CI$42</c:f>
                <c:numCache>
                  <c:formatCode>General</c:formatCode>
                  <c:ptCount val="2"/>
                  <c:pt idx="0">
                    <c:v>11.981222152709961</c:v>
                  </c:pt>
                  <c:pt idx="1">
                    <c:v>27.664392471313477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p1'!$CH$41:$CH$42</c:f>
              <c:numCache>
                <c:formatCode>#0.00</c:formatCode>
                <c:ptCount val="2"/>
                <c:pt idx="0">
                  <c:v>92.780349731445313</c:v>
                </c:pt>
                <c:pt idx="1">
                  <c:v>66.494728088378906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AB-4A85-AB15-7443B9578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468160"/>
        <c:axId val="443818560"/>
      </c:barChart>
      <c:catAx>
        <c:axId val="22146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443818560"/>
        <c:crosses val="autoZero"/>
        <c:auto val="1"/>
        <c:lblAlgn val="ctr"/>
        <c:lblOffset val="100"/>
        <c:noMultiLvlLbl val="0"/>
      </c:catAx>
      <c:valAx>
        <c:axId val="443818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21468160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 sz="1440" b="1" i="0" u="none" strike="noStrike" baseline="0"/>
              <a:t>Non-mitochondrial Oxygen Consumption</a:t>
            </a:r>
            <a:endParaRPr lang="en-IN"/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p1'!$CJ$40</c:f>
              <c:strCache>
                <c:ptCount val="1"/>
                <c:pt idx="0">
                  <c:v>Non Mitochondrial Oxygen Consumption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B625-4815-AF82-1D47FC54ED38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B625-4815-AF82-1D47FC54ED38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p1'!$CK$41:$CK$42</c:f>
                <c:numCache>
                  <c:formatCode>General</c:formatCode>
                  <c:ptCount val="2"/>
                  <c:pt idx="0">
                    <c:v>2.7961885929107666</c:v>
                  </c:pt>
                  <c:pt idx="1">
                    <c:v>6.0178313255310059</c:v>
                  </c:pt>
                </c:numCache>
              </c:numRef>
            </c:plus>
            <c:minus>
              <c:numRef>
                <c:f>'Fig4f,g p1'!$CK$41:$CK$42</c:f>
                <c:numCache>
                  <c:formatCode>General</c:formatCode>
                  <c:ptCount val="2"/>
                  <c:pt idx="0">
                    <c:v>2.7961885929107666</c:v>
                  </c:pt>
                  <c:pt idx="1">
                    <c:v>6.0178313255310059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p1'!$CJ$41:$CJ$42</c:f>
              <c:numCache>
                <c:formatCode>#0.00</c:formatCode>
                <c:ptCount val="2"/>
                <c:pt idx="0">
                  <c:v>44.661140441894531</c:v>
                </c:pt>
                <c:pt idx="1">
                  <c:v>70.009124755859375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25-4815-AF82-1D47FC54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757952"/>
        <c:axId val="443821440"/>
      </c:barChart>
      <c:catAx>
        <c:axId val="22175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443821440"/>
        <c:crosses val="autoZero"/>
        <c:auto val="1"/>
        <c:lblAlgn val="ctr"/>
        <c:lblOffset val="100"/>
        <c:noMultiLvlLbl val="0"/>
      </c:catAx>
      <c:valAx>
        <c:axId val="4438214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21757952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p1'!$CL$40</c:f>
              <c:strCache>
                <c:ptCount val="1"/>
                <c:pt idx="0">
                  <c:v>ATP Production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BA99-4E1A-BFB2-26FC6D8F9F56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BA99-4E1A-BFB2-26FC6D8F9F56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p1'!$CM$41:$CM$42</c:f>
                <c:numCache>
                  <c:formatCode>General</c:formatCode>
                  <c:ptCount val="2"/>
                  <c:pt idx="0">
                    <c:v>2.1522860527038574</c:v>
                  </c:pt>
                  <c:pt idx="1">
                    <c:v>16.068958282470703</c:v>
                  </c:pt>
                </c:numCache>
              </c:numRef>
            </c:plus>
            <c:minus>
              <c:numRef>
                <c:f>'Fig4f,g p1'!$CM$41:$CM$42</c:f>
                <c:numCache>
                  <c:formatCode>General</c:formatCode>
                  <c:ptCount val="2"/>
                  <c:pt idx="0">
                    <c:v>2.1522860527038574</c:v>
                  </c:pt>
                  <c:pt idx="1">
                    <c:v>16.068958282470703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p1'!$CL$41:$CL$42</c:f>
              <c:numCache>
                <c:formatCode>#0.00</c:formatCode>
                <c:ptCount val="2"/>
                <c:pt idx="0">
                  <c:v>21.404346466064453</c:v>
                </c:pt>
                <c:pt idx="1">
                  <c:v>58.664726257324219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99-4E1A-BFB2-26FC6D8F9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675776"/>
        <c:axId val="443824320"/>
      </c:barChart>
      <c:catAx>
        <c:axId val="24967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443824320"/>
        <c:crosses val="autoZero"/>
        <c:auto val="1"/>
        <c:lblAlgn val="ctr"/>
        <c:lblOffset val="100"/>
        <c:noMultiLvlLbl val="0"/>
      </c:catAx>
      <c:valAx>
        <c:axId val="4438243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49675776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p1'!$CN$40</c:f>
              <c:strCache>
                <c:ptCount val="1"/>
                <c:pt idx="0">
                  <c:v>Coupling Efficiency (%)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F1A0-4BB2-B7ED-1FBF99303E63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F1A0-4BB2-B7ED-1FBF99303E63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p1'!$CO$41:$CO$42</c:f>
                <c:numCache>
                  <c:formatCode>General</c:formatCode>
                  <c:ptCount val="2"/>
                  <c:pt idx="0">
                    <c:v>0.18316479027271271</c:v>
                  </c:pt>
                  <c:pt idx="1">
                    <c:v>7.2937123477458954E-2</c:v>
                  </c:pt>
                </c:numCache>
              </c:numRef>
            </c:plus>
            <c:minus>
              <c:numRef>
                <c:f>'Fig4f,g p1'!$CO$41:$CO$42</c:f>
                <c:numCache>
                  <c:formatCode>General</c:formatCode>
                  <c:ptCount val="2"/>
                  <c:pt idx="0">
                    <c:v>0.18316479027271271</c:v>
                  </c:pt>
                  <c:pt idx="1">
                    <c:v>7.2937123477458954E-2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p1'!$CN$41:$CN$42</c:f>
              <c:numCache>
                <c:formatCode>#0.00%</c:formatCode>
                <c:ptCount val="2"/>
                <c:pt idx="0">
                  <c:v>1.0886602401733398</c:v>
                </c:pt>
                <c:pt idx="1">
                  <c:v>0.61361247301101685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A0-4BB2-B7ED-1FBF99303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676288"/>
        <c:axId val="217162880"/>
      </c:barChart>
      <c:catAx>
        <c:axId val="24967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7162880"/>
        <c:crosses val="autoZero"/>
        <c:auto val="1"/>
        <c:lblAlgn val="ctr"/>
        <c:lblOffset val="100"/>
        <c:noMultiLvlLbl val="0"/>
      </c:catAx>
      <c:valAx>
        <c:axId val="217162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%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49676288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p1'!$CP$40</c:f>
              <c:strCache>
                <c:ptCount val="1"/>
                <c:pt idx="0">
                  <c:v>Spare Respiratory Capacity (%)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AC8C-48CA-933C-56BDD03837FA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AC8C-48CA-933C-56BDD03837FA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p1'!$CQ$41:$CQ$42</c:f>
                <c:numCache>
                  <c:formatCode>General</c:formatCode>
                  <c:ptCount val="2"/>
                  <c:pt idx="0">
                    <c:v>0.72106200456619263</c:v>
                  </c:pt>
                  <c:pt idx="1">
                    <c:v>0.43025672435760498</c:v>
                  </c:pt>
                </c:numCache>
              </c:numRef>
            </c:plus>
            <c:minus>
              <c:numRef>
                <c:f>'Fig4f,g p1'!$CQ$41:$CQ$42</c:f>
                <c:numCache>
                  <c:formatCode>General</c:formatCode>
                  <c:ptCount val="2"/>
                  <c:pt idx="0">
                    <c:v>0.72106200456619263</c:v>
                  </c:pt>
                  <c:pt idx="1">
                    <c:v>0.43025672435760498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p1'!$CP$41:$CP$42</c:f>
              <c:numCache>
                <c:formatCode>#0.00%</c:formatCode>
                <c:ptCount val="2"/>
                <c:pt idx="0">
                  <c:v>5.3837499618530273</c:v>
                </c:pt>
                <c:pt idx="1">
                  <c:v>2.6837253570556641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8C-48CA-933C-56BDD0383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758976"/>
        <c:axId val="217165760"/>
      </c:barChart>
      <c:catAx>
        <c:axId val="22175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7165760"/>
        <c:crosses val="autoZero"/>
        <c:auto val="1"/>
        <c:lblAlgn val="ctr"/>
        <c:lblOffset val="100"/>
        <c:noMultiLvlLbl val="0"/>
      </c:catAx>
      <c:valAx>
        <c:axId val="217165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%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21758976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p1'!$CR$40</c:f>
              <c:strCache>
                <c:ptCount val="1"/>
                <c:pt idx="0">
                  <c:v>Acute Response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7511-4352-ACA2-27257F693E59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7511-4352-ACA2-27257F693E59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p1'!$CS$41:$CS$42</c:f>
                <c:numCache>
                  <c:formatCode>General</c:formatCode>
                  <c:ptCount val="2"/>
                </c:numCache>
              </c:numRef>
            </c:plus>
            <c:minus>
              <c:numRef>
                <c:f>'Fig4f,g p1'!$CS$41:$CS$42</c:f>
                <c:numCache>
                  <c:formatCode>General</c:formatCode>
                  <c:ptCount val="2"/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p1'!$CR$41:$CR$42</c:f>
              <c:numCache>
                <c:formatCode>#0.00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7511-4352-ACA2-27257F693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759488"/>
        <c:axId val="217168640"/>
      </c:barChart>
      <c:catAx>
        <c:axId val="22175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7168640"/>
        <c:crosses val="autoZero"/>
        <c:auto val="1"/>
        <c:lblAlgn val="ctr"/>
        <c:lblOffset val="100"/>
        <c:noMultiLvlLbl val="0"/>
      </c:catAx>
      <c:valAx>
        <c:axId val="2171686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21759488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xMode val="edge"/>
          <c:yMode val="edge"/>
          <c:x val="0.30374819011337356"/>
          <c:y val="0.14302968467113825"/>
          <c:w val="0"/>
          <c:h val="0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'Fig4f,g p1'!$AB$103</c:f>
              <c:strCache>
                <c:ptCount val="1"/>
                <c:pt idx="0">
                  <c:v>L3</c:v>
                </c:pt>
              </c:strCache>
            </c:strRef>
          </c:tx>
          <c:spPr>
            <a:ln w="15875" cap="rnd" cmpd="sng" algn="ctr">
              <a:noFill/>
              <a:prstDash val="solid"/>
              <a:round/>
            </a:ln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  <a:extLst>
              <a:ext uri="{91240B29-F687-4F45-9708-019B960494DF}">
                <a14:hiddenLine xmlns:a14="http://schemas.microsoft.com/office/drawing/2010/main" w="15875" cap="rnd" cmpd="sng" algn="ctr">
                  <a:solidFill>
                    <a:srgbClr val="4F81BD">
                      <a:shade val="95000"/>
                      <a:satMod val="105000"/>
                    </a:srgbClr>
                  </a:solidFill>
                  <a:prstDash val="solid"/>
                  <a:round/>
                </a14:hiddenLine>
              </a:ext>
            </a:extLst>
          </c:spPr>
          <c:marker>
            <c:symbol val="square"/>
            <c:size val="10"/>
            <c:spPr>
              <a:solidFill>
                <a:srgbClr val="4F81BD"/>
              </a:solidFill>
              <a:ln w="25400" cap="flat" cmpd="sng" algn="ctr">
                <a:noFill/>
                <a:prstDash val="solid"/>
                <a:round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  <a:extLst>
                <a:ext uri="{91240B29-F687-4F45-9708-019B960494DF}">
                  <a14:hiddenLine xmlns:a14="http://schemas.microsoft.com/office/drawing/2010/main" w="25400" cap="flat" cmpd="sng" algn="ctr">
                    <a:noFill/>
                    <a:prstDash val="solid"/>
                    <a:round/>
                  </a14:hiddenLine>
                </a:ext>
              </a:extLst>
            </c:spPr>
          </c:marker>
          <c:xVal>
            <c:numRef>
              <c:f>'Fig4f,g p1'!$AA$104:$AA$115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p1'!$AB$104:$AB$115</c:f>
              <c:numCache>
                <c:formatCode>0.0</c:formatCode>
                <c:ptCount val="12"/>
                <c:pt idx="0">
                  <c:v>60.108000157792034</c:v>
                </c:pt>
                <c:pt idx="1">
                  <c:v>72.08506186236734</c:v>
                </c:pt>
                <c:pt idx="2">
                  <c:v>75.249882350475488</c:v>
                </c:pt>
                <c:pt idx="3">
                  <c:v>55.829193425609986</c:v>
                </c:pt>
                <c:pt idx="4">
                  <c:v>53.84553631069528</c:v>
                </c:pt>
                <c:pt idx="5">
                  <c:v>56.432448395105851</c:v>
                </c:pt>
                <c:pt idx="6">
                  <c:v>156.15625246322921</c:v>
                </c:pt>
                <c:pt idx="7">
                  <c:v>167.79661906036256</c:v>
                </c:pt>
                <c:pt idx="8">
                  <c:v>168.03023055814342</c:v>
                </c:pt>
                <c:pt idx="9">
                  <c:v>44.661142591298017</c:v>
                </c:pt>
                <c:pt idx="10">
                  <c:v>48.37404034486817</c:v>
                </c:pt>
                <c:pt idx="11">
                  <c:v>50.364017676580133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44-4E49-A882-14602F86DDD8}"/>
            </c:ext>
          </c:extLst>
        </c:ser>
        <c:ser>
          <c:idx val="1"/>
          <c:order val="1"/>
          <c:tx>
            <c:strRef>
              <c:f>'Fig4f,g p1'!$AC$103</c:f>
              <c:strCache>
                <c:ptCount val="1"/>
                <c:pt idx="0">
                  <c:v>Z8</c:v>
                </c:pt>
              </c:strCache>
            </c:strRef>
          </c:tx>
          <c:spPr>
            <a:ln w="15875" cap="rnd" cmpd="sng" algn="ctr">
              <a:noFill/>
              <a:prstDash val="solid"/>
              <a:round/>
            </a:ln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  <a:extLst>
              <a:ext uri="{91240B29-F687-4F45-9708-019B960494DF}">
                <a14:hiddenLine xmlns:a14="http://schemas.microsoft.com/office/drawing/2010/main" w="15875" cap="rnd" cmpd="sng" algn="ctr">
                  <a:solidFill>
                    <a:srgbClr val="C0504D">
                      <a:shade val="95000"/>
                      <a:satMod val="105000"/>
                    </a:srgbClr>
                  </a:solidFill>
                  <a:prstDash val="solid"/>
                  <a:round/>
                </a14:hiddenLine>
              </a:ext>
            </a:extLst>
          </c:spPr>
          <c:marker>
            <c:symbol val="square"/>
            <c:size val="10"/>
            <c:spPr>
              <a:gradFill rotWithShape="1">
                <a:gsLst>
                  <a:gs pos="0">
                    <a:srgbClr val="C0504D">
                      <a:shade val="51000"/>
                      <a:satMod val="130000"/>
                    </a:srgbClr>
                  </a:gs>
                  <a:gs pos="80000">
                    <a:srgbClr val="C0504D">
                      <a:shade val="93000"/>
                      <a:satMod val="130000"/>
                    </a:srgbClr>
                  </a:gs>
                  <a:gs pos="100000">
                    <a:srgbClr val="C0504D">
                      <a:shade val="94000"/>
                      <a:satMod val="135000"/>
                    </a:srgbClr>
                  </a:gs>
                </a:gsLst>
                <a:lin ang="16200000" scaled="0"/>
              </a:gradFill>
              <a:ln w="25400" cap="flat" cmpd="sng" algn="ctr">
                <a:noFill/>
                <a:prstDash val="solid"/>
                <a:round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  <a:extLst>
                <a:ext uri="{91240B29-F687-4F45-9708-019B960494DF}">
                  <a14:hiddenLine xmlns:a14="http://schemas.microsoft.com/office/drawing/2010/main" w="25400" cap="flat" cmpd="sng" algn="ctr">
                    <a:noFill/>
                    <a:prstDash val="solid"/>
                    <a:round/>
                  </a14:hiddenLine>
                </a:ext>
              </a:extLst>
            </c:spPr>
          </c:marker>
          <c:xVal>
            <c:numRef>
              <c:f>'Fig4f,g p1'!$AA$104:$AA$115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p1'!$AC$104:$AC$115</c:f>
              <c:numCache>
                <c:formatCode>0.0</c:formatCode>
                <c:ptCount val="12"/>
                <c:pt idx="0">
                  <c:v>157.18302159637221</c:v>
                </c:pt>
                <c:pt idx="1">
                  <c:v>176.34091515215798</c:v>
                </c:pt>
                <c:pt idx="2">
                  <c:v>179.67085356712593</c:v>
                </c:pt>
                <c:pt idx="3">
                  <c:v>134.63337680252152</c:v>
                </c:pt>
                <c:pt idx="4">
                  <c:v>124.11209122255683</c:v>
                </c:pt>
                <c:pt idx="5">
                  <c:v>121.00612622317004</c:v>
                </c:pt>
                <c:pt idx="6">
                  <c:v>246.16558873966466</c:v>
                </c:pt>
                <c:pt idx="7">
                  <c:v>224.42062365230564</c:v>
                </c:pt>
                <c:pt idx="8">
                  <c:v>221.21583730806913</c:v>
                </c:pt>
                <c:pt idx="9">
                  <c:v>79.52099090497434</c:v>
                </c:pt>
                <c:pt idx="10">
                  <c:v>72.026451280567343</c:v>
                </c:pt>
                <c:pt idx="11">
                  <c:v>70.009126199343598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44-4E49-A882-14602F86D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911872"/>
        <c:axId val="416199168"/>
      </c:scatterChart>
      <c:valAx>
        <c:axId val="28291187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 cap="flat" cmpd="sng" algn="ctr">
                <a:solidFill>
                  <a:sysClr val="windowText" lastClr="000000">
                    <a:tint val="75000"/>
                    <a:shade val="95000"/>
                    <a:satMod val="105000"/>
                  </a:sysClr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lang="en-US" sz="1100"/>
            </a:pPr>
            <a:endParaRPr lang="en-US"/>
          </a:p>
        </c:txPr>
        <c:crossAx val="416199168"/>
        <c:crosses val="autoZero"/>
        <c:crossBetween val="midCat"/>
      </c:valAx>
      <c:valAx>
        <c:axId val="416199168"/>
        <c:scaling>
          <c:orientation val="minMax"/>
        </c:scaling>
        <c:delete val="0"/>
        <c:axPos val="l"/>
        <c:numFmt formatCode="#0.0" sourceLinked="0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91240B29-F687-4F45-9708-019B960494DF}">
              <a14:hiddenLine xmlns:a14="http://schemas.microsoft.com/office/drawing/2010/main" w="9525" cap="flat" cmpd="sng" algn="ctr">
                <a:solidFill>
                  <a:sysClr val="windowText" lastClr="000000">
                    <a:tint val="75000"/>
                    <a:shade val="95000"/>
                    <a:satMod val="105000"/>
                  </a:sysClr>
                </a:solidFill>
                <a:prstDash val="solid"/>
                <a:round/>
              </a14:hiddenLine>
            </a:ext>
          </a:extLst>
        </c:spPr>
        <c:txPr>
          <a:bodyPr/>
          <a:lstStyle/>
          <a:p>
            <a:pPr>
              <a:defRPr lang="en-US" sz="1100"/>
            </a:pPr>
            <a:endParaRPr lang="en-US"/>
          </a:p>
        </c:txPr>
        <c:crossAx val="282911872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1.0384553508149524E-2"/>
          <c:y val="0.10437301313839818"/>
          <c:w val="0.26740225283485025"/>
          <c:h val="6.9582008758932126E-2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rgbClr val="A0A0A0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1421" l="0.70000000000000062" r="0.70000000000000062" t="0.75000000000001421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US"/>
            </a:pPr>
            <a:r>
              <a:rPr lang="en-US"/>
              <a:t>ECAR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'Fig4f,g p1'!$AN$103</c:f>
              <c:strCache>
                <c:ptCount val="1"/>
                <c:pt idx="0">
                  <c:v>L3</c:v>
                </c:pt>
              </c:strCache>
            </c:strRef>
          </c:tx>
          <c:spPr>
            <a:ln w="15875"/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</c:spPr>
          <c:marker>
            <c:symbol val="circle"/>
            <c:size val="10"/>
            <c:spPr>
              <a:ln w="25400">
                <a:noFill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'Fig4f,g p1'!$AV$104:$AV$115</c:f>
                <c:numCache>
                  <c:formatCode>General</c:formatCode>
                  <c:ptCount val="12"/>
                  <c:pt idx="0">
                    <c:v>2.8228883803547267</c:v>
                  </c:pt>
                  <c:pt idx="1">
                    <c:v>2.59781685630578</c:v>
                  </c:pt>
                  <c:pt idx="2">
                    <c:v>2.5071939388112834</c:v>
                  </c:pt>
                  <c:pt idx="3">
                    <c:v>2.2822147232379946</c:v>
                  </c:pt>
                  <c:pt idx="4">
                    <c:v>2.2657374596258344</c:v>
                  </c:pt>
                  <c:pt idx="5">
                    <c:v>2.265501774104159</c:v>
                  </c:pt>
                  <c:pt idx="6">
                    <c:v>4.4153292410089708</c:v>
                  </c:pt>
                  <c:pt idx="7">
                    <c:v>3.0638407494323534</c:v>
                  </c:pt>
                  <c:pt idx="8">
                    <c:v>2.9762269638237897</c:v>
                  </c:pt>
                  <c:pt idx="9">
                    <c:v>4.8087773377158118</c:v>
                  </c:pt>
                  <c:pt idx="10">
                    <c:v>4.447695355837098</c:v>
                  </c:pt>
                  <c:pt idx="11">
                    <c:v>4.3292860862389659</c:v>
                  </c:pt>
                </c:numCache>
              </c:numRef>
            </c:plus>
            <c:minus>
              <c:numRef>
                <c:f>'Fig4f,g p1'!$AV$104:$AV$115</c:f>
                <c:numCache>
                  <c:formatCode>General</c:formatCode>
                  <c:ptCount val="12"/>
                  <c:pt idx="0">
                    <c:v>2.8228883803547267</c:v>
                  </c:pt>
                  <c:pt idx="1">
                    <c:v>2.59781685630578</c:v>
                  </c:pt>
                  <c:pt idx="2">
                    <c:v>2.5071939388112834</c:v>
                  </c:pt>
                  <c:pt idx="3">
                    <c:v>2.2822147232379946</c:v>
                  </c:pt>
                  <c:pt idx="4">
                    <c:v>2.2657374596258344</c:v>
                  </c:pt>
                  <c:pt idx="5">
                    <c:v>2.265501774104159</c:v>
                  </c:pt>
                  <c:pt idx="6">
                    <c:v>4.4153292410089708</c:v>
                  </c:pt>
                  <c:pt idx="7">
                    <c:v>3.0638407494323534</c:v>
                  </c:pt>
                  <c:pt idx="8">
                    <c:v>2.9762269638237897</c:v>
                  </c:pt>
                  <c:pt idx="9">
                    <c:v>4.8087773377158118</c:v>
                  </c:pt>
                  <c:pt idx="10">
                    <c:v>4.447695355837098</c:v>
                  </c:pt>
                  <c:pt idx="11">
                    <c:v>4.3292860862389659</c:v>
                  </c:pt>
                </c:numCache>
              </c:numRef>
            </c:minus>
          </c:errBars>
          <c:xVal>
            <c:numRef>
              <c:f>'Fig4f,g p1'!$AM$104:$AM$115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p1'!$AN$104:$AN$115</c:f>
              <c:numCache>
                <c:formatCode>0.0</c:formatCode>
                <c:ptCount val="12"/>
                <c:pt idx="0">
                  <c:v>49.04787815804125</c:v>
                </c:pt>
                <c:pt idx="1">
                  <c:v>48.032271416025281</c:v>
                </c:pt>
                <c:pt idx="2">
                  <c:v>48.039897564099562</c:v>
                </c:pt>
                <c:pt idx="3">
                  <c:v>50.500767232486915</c:v>
                </c:pt>
                <c:pt idx="4">
                  <c:v>51.369848479658295</c:v>
                </c:pt>
                <c:pt idx="5">
                  <c:v>50.810791612511025</c:v>
                </c:pt>
                <c:pt idx="6">
                  <c:v>51.337124167840059</c:v>
                </c:pt>
                <c:pt idx="7">
                  <c:v>47.675977678301962</c:v>
                </c:pt>
                <c:pt idx="8">
                  <c:v>45.574795043665844</c:v>
                </c:pt>
                <c:pt idx="9">
                  <c:v>49.879099196227045</c:v>
                </c:pt>
                <c:pt idx="10">
                  <c:v>48.590660773987352</c:v>
                </c:pt>
                <c:pt idx="11">
                  <c:v>47.818470418084729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36-49B0-8A24-52A9C53400B7}"/>
            </c:ext>
          </c:extLst>
        </c:ser>
        <c:ser>
          <c:idx val="1"/>
          <c:order val="1"/>
          <c:tx>
            <c:strRef>
              <c:f>'Fig4f,g p1'!$AO$103</c:f>
              <c:strCache>
                <c:ptCount val="1"/>
                <c:pt idx="0">
                  <c:v>Z8</c:v>
                </c:pt>
              </c:strCache>
            </c:strRef>
          </c:tx>
          <c:spPr>
            <a:ln w="15875"/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</c:spPr>
          <c:marker>
            <c:symbol val="circle"/>
            <c:size val="10"/>
            <c:spPr>
              <a:ln w="25400">
                <a:noFill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'Fig4f,g p1'!$AW$104:$AW$115</c:f>
                <c:numCache>
                  <c:formatCode>General</c:formatCode>
                  <c:ptCount val="12"/>
                  <c:pt idx="0">
                    <c:v>7.4270085332383147</c:v>
                  </c:pt>
                  <c:pt idx="1">
                    <c:v>7.1488317567899653</c:v>
                  </c:pt>
                  <c:pt idx="2">
                    <c:v>7.1190162520334441</c:v>
                  </c:pt>
                  <c:pt idx="3">
                    <c:v>9.0832527433170771</c:v>
                  </c:pt>
                  <c:pt idx="4">
                    <c:v>8.5911143192534141</c:v>
                  </c:pt>
                  <c:pt idx="5">
                    <c:v>8.2998818744696603</c:v>
                  </c:pt>
                  <c:pt idx="6">
                    <c:v>10.701715814739037</c:v>
                  </c:pt>
                  <c:pt idx="7">
                    <c:v>9.4950292534528469</c:v>
                  </c:pt>
                  <c:pt idx="8">
                    <c:v>9.1127388574587087</c:v>
                  </c:pt>
                  <c:pt idx="9">
                    <c:v>10.97292901065518</c:v>
                  </c:pt>
                  <c:pt idx="10">
                    <c:v>10.091191010437326</c:v>
                  </c:pt>
                  <c:pt idx="11">
                    <c:v>9.8058629912797439</c:v>
                  </c:pt>
                </c:numCache>
              </c:numRef>
            </c:plus>
            <c:minus>
              <c:numRef>
                <c:f>'Fig4f,g p1'!$AW$104:$AW$115</c:f>
                <c:numCache>
                  <c:formatCode>General</c:formatCode>
                  <c:ptCount val="12"/>
                  <c:pt idx="0">
                    <c:v>7.4270085332383147</c:v>
                  </c:pt>
                  <c:pt idx="1">
                    <c:v>7.1488317567899653</c:v>
                  </c:pt>
                  <c:pt idx="2">
                    <c:v>7.1190162520334441</c:v>
                  </c:pt>
                  <c:pt idx="3">
                    <c:v>9.0832527433170771</c:v>
                  </c:pt>
                  <c:pt idx="4">
                    <c:v>8.5911143192534141</c:v>
                  </c:pt>
                  <c:pt idx="5">
                    <c:v>8.2998818744696603</c:v>
                  </c:pt>
                  <c:pt idx="6">
                    <c:v>10.701715814739037</c:v>
                  </c:pt>
                  <c:pt idx="7">
                    <c:v>9.4950292534528469</c:v>
                  </c:pt>
                  <c:pt idx="8">
                    <c:v>9.1127388574587087</c:v>
                  </c:pt>
                  <c:pt idx="9">
                    <c:v>10.97292901065518</c:v>
                  </c:pt>
                  <c:pt idx="10">
                    <c:v>10.091191010437326</c:v>
                  </c:pt>
                  <c:pt idx="11">
                    <c:v>9.8058629912797439</c:v>
                  </c:pt>
                </c:numCache>
              </c:numRef>
            </c:minus>
          </c:errBars>
          <c:xVal>
            <c:numRef>
              <c:f>'Fig4f,g p1'!$AM$104:$AM$115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p1'!$AO$104:$AO$115</c:f>
              <c:numCache>
                <c:formatCode>0.0</c:formatCode>
                <c:ptCount val="12"/>
                <c:pt idx="0">
                  <c:v>63.309527879813118</c:v>
                </c:pt>
                <c:pt idx="1">
                  <c:v>60.822581191108981</c:v>
                </c:pt>
                <c:pt idx="2">
                  <c:v>60.449645177910497</c:v>
                </c:pt>
                <c:pt idx="3">
                  <c:v>69.850272102123384</c:v>
                </c:pt>
                <c:pt idx="4">
                  <c:v>69.727157689292298</c:v>
                </c:pt>
                <c:pt idx="5">
                  <c:v>67.731526199163156</c:v>
                </c:pt>
                <c:pt idx="6">
                  <c:v>75.886092732225677</c:v>
                </c:pt>
                <c:pt idx="7">
                  <c:v>69.201403166706385</c:v>
                </c:pt>
                <c:pt idx="8">
                  <c:v>65.767310630059683</c:v>
                </c:pt>
                <c:pt idx="9">
                  <c:v>73.03705799706421</c:v>
                </c:pt>
                <c:pt idx="10">
                  <c:v>68.999450024670494</c:v>
                </c:pt>
                <c:pt idx="11">
                  <c:v>67.297866849015946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36-49B0-8A24-52A9C5340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568320"/>
        <c:axId val="249798656"/>
      </c:scatterChart>
      <c:valAx>
        <c:axId val="22156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49798656"/>
        <c:crosses val="autoZero"/>
        <c:crossBetween val="midCat"/>
      </c:valAx>
      <c:valAx>
        <c:axId val="2497986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ECAR (mpH/min)</a:t>
                </a:r>
              </a:p>
            </c:rich>
          </c:tx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21568320"/>
        <c:crosses val="autoZero"/>
        <c:crossBetween val="midCat"/>
      </c:valAx>
    </c:plotArea>
    <c:legend>
      <c:legendPos val="t"/>
      <c:overlay val="0"/>
      <c:txPr>
        <a:bodyPr/>
        <a:lstStyle/>
        <a:p>
          <a:pPr>
            <a:defRPr lang="en-US" sz="9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421" l="0.70000000000000062" r="0.70000000000000062" t="0.750000000000014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US"/>
            </a:pPr>
            <a:r>
              <a:rPr lang="en-US"/>
              <a:t>ECAR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'Fig4f,g p1'!$AN$103</c:f>
              <c:strCache>
                <c:ptCount val="1"/>
                <c:pt idx="0">
                  <c:v>L3</c:v>
                </c:pt>
              </c:strCache>
            </c:strRef>
          </c:tx>
          <c:spPr>
            <a:ln w="15875"/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</c:spPr>
          <c:marker>
            <c:symbol val="circle"/>
            <c:size val="10"/>
            <c:spPr>
              <a:ln w="25400">
                <a:noFill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'Fig4f,g p1'!$AV$104:$AV$115</c:f>
                <c:numCache>
                  <c:formatCode>General</c:formatCode>
                  <c:ptCount val="12"/>
                  <c:pt idx="0">
                    <c:v>2.8228883803547267</c:v>
                  </c:pt>
                  <c:pt idx="1">
                    <c:v>2.59781685630578</c:v>
                  </c:pt>
                  <c:pt idx="2">
                    <c:v>2.5071939388112834</c:v>
                  </c:pt>
                  <c:pt idx="3">
                    <c:v>2.2822147232379946</c:v>
                  </c:pt>
                  <c:pt idx="4">
                    <c:v>2.2657374596258344</c:v>
                  </c:pt>
                  <c:pt idx="5">
                    <c:v>2.265501774104159</c:v>
                  </c:pt>
                  <c:pt idx="6">
                    <c:v>4.4153292410089708</c:v>
                  </c:pt>
                  <c:pt idx="7">
                    <c:v>3.0638407494323534</c:v>
                  </c:pt>
                  <c:pt idx="8">
                    <c:v>2.9762269638237897</c:v>
                  </c:pt>
                  <c:pt idx="9">
                    <c:v>4.8087773377158118</c:v>
                  </c:pt>
                  <c:pt idx="10">
                    <c:v>4.447695355837098</c:v>
                  </c:pt>
                  <c:pt idx="11">
                    <c:v>4.3292860862389659</c:v>
                  </c:pt>
                </c:numCache>
              </c:numRef>
            </c:plus>
            <c:minus>
              <c:numRef>
                <c:f>'Fig4f,g p1'!$AV$104:$AV$115</c:f>
                <c:numCache>
                  <c:formatCode>General</c:formatCode>
                  <c:ptCount val="12"/>
                  <c:pt idx="0">
                    <c:v>2.8228883803547267</c:v>
                  </c:pt>
                  <c:pt idx="1">
                    <c:v>2.59781685630578</c:v>
                  </c:pt>
                  <c:pt idx="2">
                    <c:v>2.5071939388112834</c:v>
                  </c:pt>
                  <c:pt idx="3">
                    <c:v>2.2822147232379946</c:v>
                  </c:pt>
                  <c:pt idx="4">
                    <c:v>2.2657374596258344</c:v>
                  </c:pt>
                  <c:pt idx="5">
                    <c:v>2.265501774104159</c:v>
                  </c:pt>
                  <c:pt idx="6">
                    <c:v>4.4153292410089708</c:v>
                  </c:pt>
                  <c:pt idx="7">
                    <c:v>3.0638407494323534</c:v>
                  </c:pt>
                  <c:pt idx="8">
                    <c:v>2.9762269638237897</c:v>
                  </c:pt>
                  <c:pt idx="9">
                    <c:v>4.8087773377158118</c:v>
                  </c:pt>
                  <c:pt idx="10">
                    <c:v>4.447695355837098</c:v>
                  </c:pt>
                  <c:pt idx="11">
                    <c:v>4.3292860862389659</c:v>
                  </c:pt>
                </c:numCache>
              </c:numRef>
            </c:minus>
          </c:errBars>
          <c:xVal>
            <c:numRef>
              <c:f>'Fig4f,g p1'!$AM$104:$AM$115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p1'!$AN$104:$AN$115</c:f>
              <c:numCache>
                <c:formatCode>0.0</c:formatCode>
                <c:ptCount val="12"/>
                <c:pt idx="0">
                  <c:v>49.04787815804125</c:v>
                </c:pt>
                <c:pt idx="1">
                  <c:v>48.032271416025281</c:v>
                </c:pt>
                <c:pt idx="2">
                  <c:v>48.039897564099562</c:v>
                </c:pt>
                <c:pt idx="3">
                  <c:v>50.500767232486915</c:v>
                </c:pt>
                <c:pt idx="4">
                  <c:v>51.369848479658295</c:v>
                </c:pt>
                <c:pt idx="5">
                  <c:v>50.810791612511025</c:v>
                </c:pt>
                <c:pt idx="6">
                  <c:v>51.337124167840059</c:v>
                </c:pt>
                <c:pt idx="7">
                  <c:v>47.675977678301962</c:v>
                </c:pt>
                <c:pt idx="8">
                  <c:v>45.574795043665844</c:v>
                </c:pt>
                <c:pt idx="9">
                  <c:v>49.879099196227045</c:v>
                </c:pt>
                <c:pt idx="10">
                  <c:v>48.590660773987352</c:v>
                </c:pt>
                <c:pt idx="11">
                  <c:v>47.818470418084729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F4-45AD-9131-89C4D107CEB6}"/>
            </c:ext>
          </c:extLst>
        </c:ser>
        <c:ser>
          <c:idx val="1"/>
          <c:order val="1"/>
          <c:tx>
            <c:strRef>
              <c:f>'Fig4f,g p1'!$AO$103</c:f>
              <c:strCache>
                <c:ptCount val="1"/>
                <c:pt idx="0">
                  <c:v>Z8</c:v>
                </c:pt>
              </c:strCache>
            </c:strRef>
          </c:tx>
          <c:spPr>
            <a:ln w="15875"/>
            <a:effectLst>
              <a:outerShdw blurRad="63500" dist="37357" dir="2700000" rotWithShape="0">
                <a:scrgbClr r="0" g="0" b="0">
                  <a:alpha val="0"/>
                </a:scrgbClr>
              </a:outerShdw>
            </a:effectLst>
          </c:spPr>
          <c:marker>
            <c:symbol val="circle"/>
            <c:size val="10"/>
            <c:spPr>
              <a:ln w="25400">
                <a:noFill/>
              </a:ln>
              <a:effectLst>
                <a:outerShdw blurRad="63500" dist="37357" dir="2700000" rotWithShape="0">
                  <a:scrgbClr r="0" g="0" b="0">
                    <a:alpha val="0"/>
                  </a:scrgb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'Fig4f,g p1'!$AW$104:$AW$115</c:f>
                <c:numCache>
                  <c:formatCode>General</c:formatCode>
                  <c:ptCount val="12"/>
                  <c:pt idx="0">
                    <c:v>7.4270085332383147</c:v>
                  </c:pt>
                  <c:pt idx="1">
                    <c:v>7.1488317567899653</c:v>
                  </c:pt>
                  <c:pt idx="2">
                    <c:v>7.1190162520334441</c:v>
                  </c:pt>
                  <c:pt idx="3">
                    <c:v>9.0832527433170771</c:v>
                  </c:pt>
                  <c:pt idx="4">
                    <c:v>8.5911143192534141</c:v>
                  </c:pt>
                  <c:pt idx="5">
                    <c:v>8.2998818744696603</c:v>
                  </c:pt>
                  <c:pt idx="6">
                    <c:v>10.701715814739037</c:v>
                  </c:pt>
                  <c:pt idx="7">
                    <c:v>9.4950292534528469</c:v>
                  </c:pt>
                  <c:pt idx="8">
                    <c:v>9.1127388574587087</c:v>
                  </c:pt>
                  <c:pt idx="9">
                    <c:v>10.97292901065518</c:v>
                  </c:pt>
                  <c:pt idx="10">
                    <c:v>10.091191010437326</c:v>
                  </c:pt>
                  <c:pt idx="11">
                    <c:v>9.8058629912797439</c:v>
                  </c:pt>
                </c:numCache>
              </c:numRef>
            </c:plus>
            <c:minus>
              <c:numRef>
                <c:f>'Fig4f,g p1'!$AW$104:$AW$115</c:f>
                <c:numCache>
                  <c:formatCode>General</c:formatCode>
                  <c:ptCount val="12"/>
                  <c:pt idx="0">
                    <c:v>7.4270085332383147</c:v>
                  </c:pt>
                  <c:pt idx="1">
                    <c:v>7.1488317567899653</c:v>
                  </c:pt>
                  <c:pt idx="2">
                    <c:v>7.1190162520334441</c:v>
                  </c:pt>
                  <c:pt idx="3">
                    <c:v>9.0832527433170771</c:v>
                  </c:pt>
                  <c:pt idx="4">
                    <c:v>8.5911143192534141</c:v>
                  </c:pt>
                  <c:pt idx="5">
                    <c:v>8.2998818744696603</c:v>
                  </c:pt>
                  <c:pt idx="6">
                    <c:v>10.701715814739037</c:v>
                  </c:pt>
                  <c:pt idx="7">
                    <c:v>9.4950292534528469</c:v>
                  </c:pt>
                  <c:pt idx="8">
                    <c:v>9.1127388574587087</c:v>
                  </c:pt>
                  <c:pt idx="9">
                    <c:v>10.97292901065518</c:v>
                  </c:pt>
                  <c:pt idx="10">
                    <c:v>10.091191010437326</c:v>
                  </c:pt>
                  <c:pt idx="11">
                    <c:v>9.8058629912797439</c:v>
                  </c:pt>
                </c:numCache>
              </c:numRef>
            </c:minus>
          </c:errBars>
          <c:xVal>
            <c:numRef>
              <c:f>'Fig4f,g p1'!$AM$104:$AM$115</c:f>
              <c:numCache>
                <c:formatCode>0.00</c:formatCode>
                <c:ptCount val="12"/>
                <c:pt idx="0">
                  <c:v>1.3102739916666699</c:v>
                </c:pt>
                <c:pt idx="1">
                  <c:v>7.7739625183333301</c:v>
                </c:pt>
                <c:pt idx="2">
                  <c:v>14.2340777483333</c:v>
                </c:pt>
                <c:pt idx="3">
                  <c:v>20.804598953333301</c:v>
                </c:pt>
                <c:pt idx="4">
                  <c:v>27.267552916666698</c:v>
                </c:pt>
                <c:pt idx="5">
                  <c:v>33.728310489999998</c:v>
                </c:pt>
                <c:pt idx="6">
                  <c:v>40.296015326666698</c:v>
                </c:pt>
                <c:pt idx="7">
                  <c:v>46.7590356966667</c:v>
                </c:pt>
                <c:pt idx="8">
                  <c:v>53.222543411666699</c:v>
                </c:pt>
                <c:pt idx="9">
                  <c:v>59.7942080066667</c:v>
                </c:pt>
                <c:pt idx="10">
                  <c:v>66.259901198333296</c:v>
                </c:pt>
                <c:pt idx="11">
                  <c:v>72.721005581666702</c:v>
                </c:pt>
              </c:numCache>
            </c:numRef>
          </c:xVal>
          <c:yVal>
            <c:numRef>
              <c:f>'Fig4f,g p1'!$AO$104:$AO$115</c:f>
              <c:numCache>
                <c:formatCode>0.0</c:formatCode>
                <c:ptCount val="12"/>
                <c:pt idx="0">
                  <c:v>63.309527879813118</c:v>
                </c:pt>
                <c:pt idx="1">
                  <c:v>60.822581191108981</c:v>
                </c:pt>
                <c:pt idx="2">
                  <c:v>60.449645177910497</c:v>
                </c:pt>
                <c:pt idx="3">
                  <c:v>69.850272102123384</c:v>
                </c:pt>
                <c:pt idx="4">
                  <c:v>69.727157689292298</c:v>
                </c:pt>
                <c:pt idx="5">
                  <c:v>67.731526199163156</c:v>
                </c:pt>
                <c:pt idx="6">
                  <c:v>75.886092732225677</c:v>
                </c:pt>
                <c:pt idx="7">
                  <c:v>69.201403166706385</c:v>
                </c:pt>
                <c:pt idx="8">
                  <c:v>65.767310630059683</c:v>
                </c:pt>
                <c:pt idx="9">
                  <c:v>73.03705799706421</c:v>
                </c:pt>
                <c:pt idx="10">
                  <c:v>68.999450024670494</c:v>
                </c:pt>
                <c:pt idx="11">
                  <c:v>67.297866849015946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F4-45AD-9131-89C4D107C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72896"/>
        <c:axId val="179873472"/>
      </c:scatterChart>
      <c:valAx>
        <c:axId val="179872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Time (min)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179873472"/>
        <c:crosses val="autoZero"/>
        <c:crossBetween val="midCat"/>
      </c:valAx>
      <c:valAx>
        <c:axId val="1798734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ECAR (mpH/min)</a:t>
                </a:r>
              </a:p>
            </c:rich>
          </c:tx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179872896"/>
        <c:crosses val="autoZero"/>
        <c:crossBetween val="midCat"/>
      </c:valAx>
    </c:plotArea>
    <c:legend>
      <c:legendPos val="t"/>
      <c:overlay val="0"/>
      <c:txPr>
        <a:bodyPr/>
        <a:lstStyle/>
        <a:p>
          <a:pPr>
            <a:defRPr lang="en-US" sz="9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421" l="0.70000000000000062" r="0.70000000000000062" t="0.750000000000014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p1'!$CB$40</c:f>
              <c:strCache>
                <c:ptCount val="1"/>
                <c:pt idx="0">
                  <c:v>Basal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7FCB-4177-BE16-F1B0645A9231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7FCB-4177-BE16-F1B0645A9231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p1'!$CC$41:$CC$42</c:f>
                <c:numCache>
                  <c:formatCode>General</c:formatCode>
                  <c:ptCount val="2"/>
                  <c:pt idx="0">
                    <c:v>6.7104434967041016</c:v>
                  </c:pt>
                  <c:pt idx="1">
                    <c:v>24.807689666748047</c:v>
                  </c:pt>
                </c:numCache>
              </c:numRef>
            </c:plus>
            <c:minus>
              <c:numRef>
                <c:f>'Fig4f,g p1'!$CC$41:$CC$42</c:f>
                <c:numCache>
                  <c:formatCode>General</c:formatCode>
                  <c:ptCount val="2"/>
                  <c:pt idx="0">
                    <c:v>6.7104434967041016</c:v>
                  </c:pt>
                  <c:pt idx="1">
                    <c:v>24.807689666748047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p1'!$CB$41:$CB$42</c:f>
              <c:numCache>
                <c:formatCode>#0.00</c:formatCode>
                <c:ptCount val="2"/>
                <c:pt idx="0">
                  <c:v>30.588741302490234</c:v>
                </c:pt>
                <c:pt idx="1">
                  <c:v>109.66173553466797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CB-4177-BE16-F1B0645A9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304384"/>
        <c:axId val="179877504"/>
      </c:barChart>
      <c:catAx>
        <c:axId val="18030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179877504"/>
        <c:crosses val="autoZero"/>
        <c:auto val="1"/>
        <c:lblAlgn val="ctr"/>
        <c:lblOffset val="100"/>
        <c:noMultiLvlLbl val="0"/>
      </c:catAx>
      <c:valAx>
        <c:axId val="1798775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180304384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p1'!$CD$40</c:f>
              <c:strCache>
                <c:ptCount val="1"/>
                <c:pt idx="0">
                  <c:v>Proton Leak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CDF9-437C-B3EA-72EAF28961E3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CDF9-437C-B3EA-72EAF28961E3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p1'!$CE$41:$CE$42</c:f>
                <c:numCache>
                  <c:formatCode>General</c:formatCode>
                  <c:ptCount val="2"/>
                  <c:pt idx="0">
                    <c:v>8.2654228210449219</c:v>
                  </c:pt>
                  <c:pt idx="1">
                    <c:v>15.70079517364502</c:v>
                  </c:pt>
                </c:numCache>
              </c:numRef>
            </c:plus>
            <c:minus>
              <c:numRef>
                <c:f>'Fig4f,g p1'!$CE$41:$CE$42</c:f>
                <c:numCache>
                  <c:formatCode>General</c:formatCode>
                  <c:ptCount val="2"/>
                  <c:pt idx="0">
                    <c:v>8.2654228210449219</c:v>
                  </c:pt>
                  <c:pt idx="1">
                    <c:v>15.70079517364502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p1'!$CD$41:$CD$42</c:f>
              <c:numCache>
                <c:formatCode>#0.00</c:formatCode>
                <c:ptCount val="2"/>
                <c:pt idx="0">
                  <c:v>9.1843929290771484</c:v>
                </c:pt>
                <c:pt idx="1">
                  <c:v>50.997001647949219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F9-437C-B3EA-72EAF2896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063936"/>
        <c:axId val="216652544"/>
      </c:barChart>
      <c:catAx>
        <c:axId val="20906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6652544"/>
        <c:crosses val="autoZero"/>
        <c:auto val="1"/>
        <c:lblAlgn val="ctr"/>
        <c:lblOffset val="100"/>
        <c:noMultiLvlLbl val="0"/>
      </c:catAx>
      <c:valAx>
        <c:axId val="216652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9100529100529089E-2"/>
              <c:y val="0.30445146703406689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09063936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p1'!$CF$40</c:f>
              <c:strCache>
                <c:ptCount val="1"/>
                <c:pt idx="0">
                  <c:v>Maximal Respiration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6629-4FC1-9670-224B915530D9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6629-4FC1-9670-224B915530D9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p1'!$CG$41:$CG$42</c:f>
                <c:numCache>
                  <c:formatCode>General</c:formatCode>
                  <c:ptCount val="2"/>
                  <c:pt idx="0">
                    <c:v>13.020377159118652</c:v>
                  </c:pt>
                  <c:pt idx="1">
                    <c:v>28.591287612915039</c:v>
                  </c:pt>
                </c:numCache>
              </c:numRef>
            </c:plus>
            <c:minus>
              <c:numRef>
                <c:f>'Fig4f,g p1'!$CG$41:$CG$42</c:f>
                <c:numCache>
                  <c:formatCode>General</c:formatCode>
                  <c:ptCount val="2"/>
                  <c:pt idx="0">
                    <c:v>13.020377159118652</c:v>
                  </c:pt>
                  <c:pt idx="1">
                    <c:v>28.591287612915039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p1'!$CF$41:$CF$42</c:f>
              <c:numCache>
                <c:formatCode>#0.00</c:formatCode>
                <c:ptCount val="2"/>
                <c:pt idx="0">
                  <c:v>123.36908721923828</c:v>
                </c:pt>
                <c:pt idx="1">
                  <c:v>176.15643310546875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29-4FC1-9670-224B91553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597376"/>
        <c:axId val="216811200"/>
      </c:barChart>
      <c:catAx>
        <c:axId val="21059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6811200"/>
        <c:crosses val="autoZero"/>
        <c:auto val="1"/>
        <c:lblAlgn val="ctr"/>
        <c:lblOffset val="100"/>
        <c:noMultiLvlLbl val="0"/>
      </c:catAx>
      <c:valAx>
        <c:axId val="2168112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10597376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p1'!$CH$40</c:f>
              <c:strCache>
                <c:ptCount val="1"/>
                <c:pt idx="0">
                  <c:v>Spare Respiratory Capacity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5FD0-4B3B-9865-DC762A939452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5FD0-4B3B-9865-DC762A939452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p1'!$CI$41:$CI$42</c:f>
                <c:numCache>
                  <c:formatCode>General</c:formatCode>
                  <c:ptCount val="2"/>
                  <c:pt idx="0">
                    <c:v>11.981222152709961</c:v>
                  </c:pt>
                  <c:pt idx="1">
                    <c:v>27.664392471313477</c:v>
                  </c:pt>
                </c:numCache>
              </c:numRef>
            </c:plus>
            <c:minus>
              <c:numRef>
                <c:f>'Fig4f,g p1'!$CI$41:$CI$42</c:f>
                <c:numCache>
                  <c:formatCode>General</c:formatCode>
                  <c:ptCount val="2"/>
                  <c:pt idx="0">
                    <c:v>11.981222152709961</c:v>
                  </c:pt>
                  <c:pt idx="1">
                    <c:v>27.664392471313477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p1'!$CH$41:$CH$42</c:f>
              <c:numCache>
                <c:formatCode>#0.00</c:formatCode>
                <c:ptCount val="2"/>
                <c:pt idx="0">
                  <c:v>92.780349731445313</c:v>
                </c:pt>
                <c:pt idx="1">
                  <c:v>66.494728088378906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D0-4B3B-9865-DC762A939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583104"/>
        <c:axId val="217213184"/>
      </c:barChart>
      <c:catAx>
        <c:axId val="21758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7213184"/>
        <c:crosses val="autoZero"/>
        <c:auto val="1"/>
        <c:lblAlgn val="ctr"/>
        <c:lblOffset val="100"/>
        <c:noMultiLvlLbl val="0"/>
      </c:catAx>
      <c:valAx>
        <c:axId val="2172131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17583104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 sz="1440" b="1" i="0" u="none" strike="noStrike" baseline="0"/>
              <a:t>Non-mitochondrial Oxygen Consumption</a:t>
            </a:r>
            <a:endParaRPr lang="en-IN"/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p1'!$CJ$40</c:f>
              <c:strCache>
                <c:ptCount val="1"/>
                <c:pt idx="0">
                  <c:v>Non Mitochondrial Oxygen Consumption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E74C-4069-9810-B2F1E873D15C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E74C-4069-9810-B2F1E873D15C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p1'!$CK$41:$CK$42</c:f>
                <c:numCache>
                  <c:formatCode>General</c:formatCode>
                  <c:ptCount val="2"/>
                  <c:pt idx="0">
                    <c:v>2.7961885929107666</c:v>
                  </c:pt>
                  <c:pt idx="1">
                    <c:v>6.0178313255310059</c:v>
                  </c:pt>
                </c:numCache>
              </c:numRef>
            </c:plus>
            <c:minus>
              <c:numRef>
                <c:f>'Fig4f,g p1'!$CK$41:$CK$42</c:f>
                <c:numCache>
                  <c:formatCode>General</c:formatCode>
                  <c:ptCount val="2"/>
                  <c:pt idx="0">
                    <c:v>2.7961885929107666</c:v>
                  </c:pt>
                  <c:pt idx="1">
                    <c:v>6.0178313255310059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p1'!$CJ$41:$CJ$42</c:f>
              <c:numCache>
                <c:formatCode>#0.00</c:formatCode>
                <c:ptCount val="2"/>
                <c:pt idx="0">
                  <c:v>44.661140441894531</c:v>
                </c:pt>
                <c:pt idx="1">
                  <c:v>70.009124755859375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4C-4069-9810-B2F1E873D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772032"/>
        <c:axId val="217392832"/>
      </c:barChart>
      <c:catAx>
        <c:axId val="21777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7392832"/>
        <c:crosses val="autoZero"/>
        <c:auto val="1"/>
        <c:lblAlgn val="ctr"/>
        <c:lblOffset val="100"/>
        <c:noMultiLvlLbl val="0"/>
      </c:catAx>
      <c:valAx>
        <c:axId val="217392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17772032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'Fig4f,g p1'!$CL$40</c:f>
              <c:strCache>
                <c:ptCount val="1"/>
                <c:pt idx="0">
                  <c:v>ATP Production</c:v>
                </c:pt>
              </c:strCache>
            </c:strRef>
          </c:tx>
          <c:spPr>
            <a:solidFill>
              <a:srgbClr val="4F81BD">
                <a:shade val="51000"/>
                <a:satMod val="130000"/>
              </a:srgbClr>
            </a:solidFill>
            <a:ln w="25400"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4A7EBB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A692-4DAF-88CF-8D2DFD79D6F7}"/>
              </c:ext>
            </c:extLst>
          </c:dPt>
          <c:dPt>
            <c:idx val="1"/>
            <c:invertIfNegative val="0"/>
            <c:bubble3D val="0"/>
            <c:spPr>
              <a:solidFill>
                <a:srgbClr val="BE4B48"/>
              </a:solidFill>
              <a:ln w="25400">
                <a:noFill/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3-A692-4DAF-88CF-8D2DFD79D6F7}"/>
              </c:ext>
            </c:extLst>
          </c:dPt>
          <c:errBars>
            <c:errBarType val="both"/>
            <c:errValType val="cust"/>
            <c:noEndCap val="0"/>
            <c:plus>
              <c:numRef>
                <c:f>'Fig4f,g p1'!$CM$41:$CM$42</c:f>
                <c:numCache>
                  <c:formatCode>General</c:formatCode>
                  <c:ptCount val="2"/>
                  <c:pt idx="0">
                    <c:v>2.1522860527038574</c:v>
                  </c:pt>
                  <c:pt idx="1">
                    <c:v>16.068958282470703</c:v>
                  </c:pt>
                </c:numCache>
              </c:numRef>
            </c:plus>
            <c:minus>
              <c:numRef>
                <c:f>'Fig4f,g p1'!$CM$41:$CM$42</c:f>
                <c:numCache>
                  <c:formatCode>General</c:formatCode>
                  <c:ptCount val="2"/>
                  <c:pt idx="0">
                    <c:v>2.1522860527038574</c:v>
                  </c:pt>
                  <c:pt idx="1">
                    <c:v>16.068958282470703</c:v>
                  </c:pt>
                </c:numCache>
              </c:numRef>
            </c:minus>
          </c:errBars>
          <c:cat>
            <c:strRef>
              <c:f>'Fig4f,g p1'!$CA$41:$CA$42</c:f>
              <c:strCache>
                <c:ptCount val="2"/>
                <c:pt idx="0">
                  <c:v>L3</c:v>
                </c:pt>
                <c:pt idx="1">
                  <c:v>Z8</c:v>
                </c:pt>
              </c:strCache>
            </c:strRef>
          </c:cat>
          <c:val>
            <c:numRef>
              <c:f>'Fig4f,g p1'!$CL$41:$CL$42</c:f>
              <c:numCache>
                <c:formatCode>#0.00</c:formatCode>
                <c:ptCount val="2"/>
                <c:pt idx="0">
                  <c:v>21.404346466064453</c:v>
                </c:pt>
                <c:pt idx="1">
                  <c:v>58.664726257324219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92-4DAF-88CF-8D2DFD79D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773056"/>
        <c:axId val="218056384"/>
      </c:barChart>
      <c:catAx>
        <c:axId val="21777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3300000" vert="horz"/>
          <a:lstStyle/>
          <a:p>
            <a:pPr>
              <a:defRPr lang="en-US" sz="1100"/>
            </a:pPr>
            <a:endParaRPr lang="en-US"/>
          </a:p>
        </c:txPr>
        <c:crossAx val="218056384"/>
        <c:crosses val="autoZero"/>
        <c:auto val="1"/>
        <c:lblAlgn val="ctr"/>
        <c:lblOffset val="100"/>
        <c:noMultiLvlLbl val="0"/>
      </c:catAx>
      <c:valAx>
        <c:axId val="2180563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OCR (pmol/min)</a:t>
                </a:r>
              </a:p>
            </c:rich>
          </c:tx>
          <c:layout>
            <c:manualLayout>
              <c:xMode val="edge"/>
              <c:yMode val="edge"/>
              <c:x val="2.7624309392265192E-2"/>
              <c:y val="0.28480472811149882"/>
            </c:manualLayout>
          </c:layout>
          <c:overlay val="0"/>
        </c:title>
        <c:numFmt formatCode="#0.0" sourceLinked="0"/>
        <c:majorTickMark val="out"/>
        <c:minorTickMark val="none"/>
        <c:tickLblPos val="nextTo"/>
        <c:txPr>
          <a:bodyPr/>
          <a:lstStyle/>
          <a:p>
            <a:pPr>
              <a:defRPr lang="en-US" sz="1100"/>
            </a:pPr>
            <a:endParaRPr lang="en-US"/>
          </a:p>
        </c:txPr>
        <c:crossAx val="217773056"/>
        <c:crosses val="autoZero"/>
        <c:crossBetween val="between"/>
      </c:valAx>
    </c:plotArea>
    <c:plotVisOnly val="0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tiff"/><Relationship Id="rId2" Type="http://schemas.openxmlformats.org/officeDocument/2006/relationships/image" Target="../media/image8.jpeg"/><Relationship Id="rId1" Type="http://schemas.openxmlformats.org/officeDocument/2006/relationships/image" Target="../media/image7.tiff"/><Relationship Id="rId4" Type="http://schemas.openxmlformats.org/officeDocument/2006/relationships/image" Target="../media/image10.tif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tiff"/><Relationship Id="rId1" Type="http://schemas.openxmlformats.org/officeDocument/2006/relationships/image" Target="../media/image1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iff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17" Type="http://schemas.openxmlformats.org/officeDocument/2006/relationships/chart" Target="../charts/chart16.xml"/><Relationship Id="rId2" Type="http://schemas.openxmlformats.org/officeDocument/2006/relationships/chart" Target="../charts/chart3.xml"/><Relationship Id="rId16" Type="http://schemas.openxmlformats.org/officeDocument/2006/relationships/chart" Target="../charts/chart15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5" Type="http://schemas.openxmlformats.org/officeDocument/2006/relationships/image" Target="../media/image6.jpg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14" Type="http://schemas.openxmlformats.org/officeDocument/2006/relationships/image" Target="../media/image5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10" Type="http://schemas.openxmlformats.org/officeDocument/2006/relationships/chart" Target="../charts/chart26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196850</xdr:colOff>
      <xdr:row>18</xdr:row>
      <xdr:rowOff>139700</xdr:rowOff>
    </xdr:from>
    <xdr:to>
      <xdr:col>18</xdr:col>
      <xdr:colOff>554990</xdr:colOff>
      <xdr:row>43</xdr:row>
      <xdr:rowOff>93472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A9CF0A3-ECC4-488D-B1DA-036E072B8DB4}"/>
            </a:ext>
          </a:extLst>
        </xdr:cNvPr>
        <xdr:cNvGrpSpPr/>
      </xdr:nvGrpSpPr>
      <xdr:grpSpPr>
        <a:xfrm>
          <a:off x="200025" y="3400425"/>
          <a:ext cx="12232640" cy="4474972"/>
          <a:chOff x="6448425" y="3121025"/>
          <a:chExt cx="11324590" cy="4478147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13BAB221-EF14-4A87-962A-83E5C7773D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48425" y="3133725"/>
            <a:ext cx="5571490" cy="4465447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5908977C-729E-4FC4-A473-09620CE1C8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01525" y="3121025"/>
            <a:ext cx="5571490" cy="4459097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8E2C70A9-783E-4486-A62D-515493FEFADB}"/>
              </a:ext>
            </a:extLst>
          </xdr:cNvPr>
          <xdr:cNvSpPr txBox="1"/>
        </xdr:nvSpPr>
        <xdr:spPr>
          <a:xfrm>
            <a:off x="13208307" y="4241287"/>
            <a:ext cx="32220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Z8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7E5874DE-2A16-411B-B741-255730A51007}"/>
              </a:ext>
            </a:extLst>
          </xdr:cNvPr>
          <xdr:cNvSpPr txBox="1"/>
        </xdr:nvSpPr>
        <xdr:spPr>
          <a:xfrm>
            <a:off x="13513107" y="4241287"/>
            <a:ext cx="32220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Z8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7EC7C60B-8F72-4E61-8BE7-3BDD33EAC424}"/>
              </a:ext>
            </a:extLst>
          </xdr:cNvPr>
          <xdr:cNvSpPr txBox="1"/>
        </xdr:nvSpPr>
        <xdr:spPr>
          <a:xfrm>
            <a:off x="13875057" y="4236357"/>
            <a:ext cx="32502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E1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D4B2E05B-45AC-4E36-947C-2794B460F243}"/>
              </a:ext>
            </a:extLst>
          </xdr:cNvPr>
          <xdr:cNvSpPr txBox="1"/>
        </xdr:nvSpPr>
        <xdr:spPr>
          <a:xfrm>
            <a:off x="14217957" y="4237086"/>
            <a:ext cx="32502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E1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581F6842-D35A-49F3-B89F-95E5D7CEDE48}"/>
              </a:ext>
            </a:extLst>
          </xdr:cNvPr>
          <xdr:cNvSpPr txBox="1"/>
        </xdr:nvSpPr>
        <xdr:spPr>
          <a:xfrm>
            <a:off x="15265707" y="4236781"/>
            <a:ext cx="32502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E1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48E8A97F-66A3-474F-9B71-98822555184F}"/>
              </a:ext>
            </a:extLst>
          </xdr:cNvPr>
          <xdr:cNvSpPr txBox="1"/>
        </xdr:nvSpPr>
        <xdr:spPr>
          <a:xfrm>
            <a:off x="15627657" y="4236781"/>
            <a:ext cx="32502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E1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8820ED0A-2E19-4451-A4E3-09645C51CCA9}"/>
              </a:ext>
            </a:extLst>
          </xdr:cNvPr>
          <xdr:cNvSpPr txBox="1"/>
        </xdr:nvSpPr>
        <xdr:spPr>
          <a:xfrm>
            <a:off x="14618007" y="4237298"/>
            <a:ext cx="32220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Z8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8FD2F1F-479F-4FB3-BE1C-C8CF22196080}"/>
              </a:ext>
            </a:extLst>
          </xdr:cNvPr>
          <xdr:cNvSpPr txBox="1"/>
        </xdr:nvSpPr>
        <xdr:spPr>
          <a:xfrm>
            <a:off x="14922807" y="4237298"/>
            <a:ext cx="32220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Z8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9FBF5324-ABE9-4B57-8661-0984C144B418}"/>
              </a:ext>
            </a:extLst>
          </xdr:cNvPr>
          <xdr:cNvSpPr txBox="1"/>
        </xdr:nvSpPr>
        <xdr:spPr>
          <a:xfrm>
            <a:off x="14941857" y="3913957"/>
            <a:ext cx="8084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Metformin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35D3B1A5-0FDD-4DA2-B1BB-1F7D701B466B}"/>
              </a:ext>
            </a:extLst>
          </xdr:cNvPr>
          <xdr:cNvSpPr txBox="1"/>
        </xdr:nvSpPr>
        <xdr:spPr>
          <a:xfrm>
            <a:off x="13475007" y="3931981"/>
            <a:ext cx="77514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Untreated</a:t>
            </a: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2E203F47-543D-491F-8E7F-DE8793D34BFE}"/>
              </a:ext>
            </a:extLst>
          </xdr:cNvPr>
          <xdr:cNvCxnSpPr/>
        </xdr:nvCxnSpPr>
        <xdr:spPr>
          <a:xfrm>
            <a:off x="14560857" y="3590925"/>
            <a:ext cx="0" cy="397827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88A83E02-E5D2-4D36-A5E8-AF61F976B9ED}"/>
              </a:ext>
            </a:extLst>
          </xdr:cNvPr>
          <xdr:cNvCxnSpPr/>
        </xdr:nvCxnSpPr>
        <xdr:spPr>
          <a:xfrm flipH="1">
            <a:off x="13068300" y="4172052"/>
            <a:ext cx="297118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B7FED970-B31D-40A0-9AB4-5F6DBBD2F76B}"/>
              </a:ext>
            </a:extLst>
          </xdr:cNvPr>
          <xdr:cNvSpPr txBox="1"/>
        </xdr:nvSpPr>
        <xdr:spPr>
          <a:xfrm>
            <a:off x="7648881" y="4316974"/>
            <a:ext cx="28854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9i</a:t>
            </a: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94605834-A531-42F8-A379-814A194F30AB}"/>
              </a:ext>
            </a:extLst>
          </xdr:cNvPr>
          <xdr:cNvSpPr txBox="1"/>
        </xdr:nvSpPr>
        <xdr:spPr>
          <a:xfrm>
            <a:off x="7991781" y="4325168"/>
            <a:ext cx="28854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9i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81D5EC76-574D-4962-81DA-D73CD42AB373}"/>
              </a:ext>
            </a:extLst>
          </xdr:cNvPr>
          <xdr:cNvSpPr txBox="1"/>
        </xdr:nvSpPr>
        <xdr:spPr>
          <a:xfrm>
            <a:off x="8323350" y="4316974"/>
            <a:ext cx="33778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1A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BA38B716-119D-4DCC-AE4D-1A08890C0FAC}"/>
              </a:ext>
            </a:extLst>
          </xdr:cNvPr>
          <xdr:cNvSpPr txBox="1"/>
        </xdr:nvSpPr>
        <xdr:spPr>
          <a:xfrm>
            <a:off x="8640248" y="4325168"/>
            <a:ext cx="33778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1A</a:t>
            </a: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36DF9482-5E12-4D2B-AB55-9BDB9895A53D}"/>
              </a:ext>
            </a:extLst>
          </xdr:cNvPr>
          <xdr:cNvSpPr txBox="1"/>
        </xdr:nvSpPr>
        <xdr:spPr>
          <a:xfrm>
            <a:off x="9029380" y="4315130"/>
            <a:ext cx="28854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9i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77CA7624-3353-4D11-B36A-573927EC12A2}"/>
              </a:ext>
            </a:extLst>
          </xdr:cNvPr>
          <xdr:cNvSpPr txBox="1"/>
        </xdr:nvSpPr>
        <xdr:spPr>
          <a:xfrm>
            <a:off x="9345149" y="4325168"/>
            <a:ext cx="28854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9i</a:t>
            </a: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D6913C1-34CC-405C-8DBA-982147DC7A74}"/>
              </a:ext>
            </a:extLst>
          </xdr:cNvPr>
          <xdr:cNvSpPr txBox="1"/>
        </xdr:nvSpPr>
        <xdr:spPr>
          <a:xfrm>
            <a:off x="9687231" y="4316974"/>
            <a:ext cx="33778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1A</a:t>
            </a: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B99DF423-7453-4ED6-842E-960541850553}"/>
              </a:ext>
            </a:extLst>
          </xdr:cNvPr>
          <xdr:cNvSpPr txBox="1"/>
        </xdr:nvSpPr>
        <xdr:spPr>
          <a:xfrm>
            <a:off x="10030131" y="4305300"/>
            <a:ext cx="33778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1A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3971D299-3738-466F-8D66-0B4297F5BBE9}"/>
              </a:ext>
            </a:extLst>
          </xdr:cNvPr>
          <xdr:cNvSpPr txBox="1"/>
        </xdr:nvSpPr>
        <xdr:spPr>
          <a:xfrm>
            <a:off x="9420531" y="3997325"/>
            <a:ext cx="80849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Metformin</a:t>
            </a:r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3A1481C2-7B92-4C87-BE94-8BBE241F1F73}"/>
              </a:ext>
            </a:extLst>
          </xdr:cNvPr>
          <xdr:cNvSpPr txBox="1"/>
        </xdr:nvSpPr>
        <xdr:spPr>
          <a:xfrm>
            <a:off x="7953681" y="4001831"/>
            <a:ext cx="77514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Untreated</a:t>
            </a:r>
          </a:p>
        </xdr:txBody>
      </xdr:sp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5000453B-3217-4391-9631-DAACA8A90C8E}"/>
              </a:ext>
            </a:extLst>
          </xdr:cNvPr>
          <xdr:cNvCxnSpPr/>
        </xdr:nvCxnSpPr>
        <xdr:spPr>
          <a:xfrm>
            <a:off x="8963331" y="3559175"/>
            <a:ext cx="0" cy="398145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DA9DCAAD-47BC-47C1-B351-83F367FF68EA}"/>
              </a:ext>
            </a:extLst>
          </xdr:cNvPr>
          <xdr:cNvCxnSpPr/>
        </xdr:nvCxnSpPr>
        <xdr:spPr>
          <a:xfrm flipH="1">
            <a:off x="7620000" y="4218036"/>
            <a:ext cx="2722613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22</xdr:row>
      <xdr:rowOff>28575</xdr:rowOff>
    </xdr:from>
    <xdr:to>
      <xdr:col>10</xdr:col>
      <xdr:colOff>186690</xdr:colOff>
      <xdr:row>45</xdr:row>
      <xdr:rowOff>109347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62D087-424D-4D28-B70B-14DE346A8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4219575"/>
          <a:ext cx="5577840" cy="446227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50</xdr:row>
      <xdr:rowOff>19050</xdr:rowOff>
    </xdr:from>
    <xdr:to>
      <xdr:col>10</xdr:col>
      <xdr:colOff>186690</xdr:colOff>
      <xdr:row>73</xdr:row>
      <xdr:rowOff>99822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B2D146-0AE6-444F-9D07-B47300AB0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9544050"/>
          <a:ext cx="5577840" cy="4462272"/>
        </a:xfrm>
        <a:prstGeom prst="rect">
          <a:avLst/>
        </a:prstGeom>
      </xdr:spPr>
    </xdr:pic>
    <xdr:clientData/>
  </xdr:twoCellAnchor>
  <xdr:twoCellAnchor editAs="oneCell">
    <xdr:from>
      <xdr:col>10</xdr:col>
      <xdr:colOff>409575</xdr:colOff>
      <xdr:row>22</xdr:row>
      <xdr:rowOff>28575</xdr:rowOff>
    </xdr:from>
    <xdr:to>
      <xdr:col>19</xdr:col>
      <xdr:colOff>501015</xdr:colOff>
      <xdr:row>45</xdr:row>
      <xdr:rowOff>109347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9C6B76F-76BC-41D7-AA2F-0A1F9BD91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4219575"/>
          <a:ext cx="5577840" cy="4462272"/>
        </a:xfrm>
        <a:prstGeom prst="rect">
          <a:avLst/>
        </a:prstGeom>
      </xdr:spPr>
    </xdr:pic>
    <xdr:clientData/>
  </xdr:twoCellAnchor>
  <xdr:twoCellAnchor editAs="oneCell">
    <xdr:from>
      <xdr:col>10</xdr:col>
      <xdr:colOff>485775</xdr:colOff>
      <xdr:row>50</xdr:row>
      <xdr:rowOff>19050</xdr:rowOff>
    </xdr:from>
    <xdr:to>
      <xdr:col>19</xdr:col>
      <xdr:colOff>577215</xdr:colOff>
      <xdr:row>73</xdr:row>
      <xdr:rowOff>99822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F160521-C88B-4601-8FE4-D0D316F60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9544050"/>
          <a:ext cx="5577840" cy="4462272"/>
        </a:xfrm>
        <a:prstGeom prst="rect">
          <a:avLst/>
        </a:prstGeom>
      </xdr:spPr>
    </xdr:pic>
    <xdr:clientData/>
  </xdr:twoCellAnchor>
  <xdr:oneCellAnchor>
    <xdr:from>
      <xdr:col>12</xdr:col>
      <xdr:colOff>228600</xdr:colOff>
      <xdr:row>29</xdr:row>
      <xdr:rowOff>40249</xdr:rowOff>
    </xdr:from>
    <xdr:ext cx="28854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836D162-C5FA-4B1F-85A6-2FEEE0C0F38F}"/>
            </a:ext>
          </a:extLst>
        </xdr:cNvPr>
        <xdr:cNvSpPr txBox="1"/>
      </xdr:nvSpPr>
      <xdr:spPr>
        <a:xfrm>
          <a:off x="7487572" y="5609301"/>
          <a:ext cx="28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9i</a:t>
          </a:r>
        </a:p>
      </xdr:txBody>
    </xdr:sp>
    <xdr:clientData/>
  </xdr:oneCellAnchor>
  <xdr:oneCellAnchor>
    <xdr:from>
      <xdr:col>12</xdr:col>
      <xdr:colOff>581025</xdr:colOff>
      <xdr:row>29</xdr:row>
      <xdr:rowOff>42093</xdr:rowOff>
    </xdr:from>
    <xdr:ext cx="28854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9D0B81C-3B81-4994-BBD6-E9EA31BC5219}"/>
            </a:ext>
          </a:extLst>
        </xdr:cNvPr>
        <xdr:cNvSpPr txBox="1"/>
      </xdr:nvSpPr>
      <xdr:spPr>
        <a:xfrm>
          <a:off x="7839997" y="5611145"/>
          <a:ext cx="28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9i</a:t>
          </a:r>
        </a:p>
      </xdr:txBody>
    </xdr:sp>
    <xdr:clientData/>
  </xdr:oneCellAnchor>
  <xdr:oneCellAnchor>
    <xdr:from>
      <xdr:col>13</xdr:col>
      <xdr:colOff>293469</xdr:colOff>
      <xdr:row>29</xdr:row>
      <xdr:rowOff>40249</xdr:rowOff>
    </xdr:from>
    <xdr:ext cx="337785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E457043-5648-4CCC-937E-9062B8303700}"/>
            </a:ext>
          </a:extLst>
        </xdr:cNvPr>
        <xdr:cNvSpPr txBox="1"/>
      </xdr:nvSpPr>
      <xdr:spPr>
        <a:xfrm>
          <a:off x="8167237" y="5584911"/>
          <a:ext cx="3377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1A</a:t>
          </a:r>
        </a:p>
      </xdr:txBody>
    </xdr:sp>
    <xdr:clientData/>
  </xdr:oneCellAnchor>
  <xdr:oneCellAnchor>
    <xdr:from>
      <xdr:col>14</xdr:col>
      <xdr:colOff>767</xdr:colOff>
      <xdr:row>29</xdr:row>
      <xdr:rowOff>42093</xdr:rowOff>
    </xdr:from>
    <xdr:ext cx="337785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C0BC350-A249-4819-9429-E62050A3F463}"/>
            </a:ext>
          </a:extLst>
        </xdr:cNvPr>
        <xdr:cNvSpPr txBox="1"/>
      </xdr:nvSpPr>
      <xdr:spPr>
        <a:xfrm>
          <a:off x="8482884" y="5586755"/>
          <a:ext cx="3377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1A</a:t>
          </a:r>
        </a:p>
      </xdr:txBody>
    </xdr:sp>
    <xdr:clientData/>
  </xdr:oneCellAnchor>
  <xdr:oneCellAnchor>
    <xdr:from>
      <xdr:col>14</xdr:col>
      <xdr:colOff>389899</xdr:colOff>
      <xdr:row>29</xdr:row>
      <xdr:rowOff>38405</xdr:rowOff>
    </xdr:from>
    <xdr:ext cx="28854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A9529E4-7ABA-42AE-B3AB-EFD9BCBEBB1E}"/>
            </a:ext>
          </a:extLst>
        </xdr:cNvPr>
        <xdr:cNvSpPr txBox="1"/>
      </xdr:nvSpPr>
      <xdr:spPr>
        <a:xfrm>
          <a:off x="8872016" y="5583067"/>
          <a:ext cx="28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9i</a:t>
          </a:r>
        </a:p>
      </xdr:txBody>
    </xdr:sp>
    <xdr:clientData/>
  </xdr:oneCellAnchor>
  <xdr:oneCellAnchor>
    <xdr:from>
      <xdr:col>15</xdr:col>
      <xdr:colOff>99243</xdr:colOff>
      <xdr:row>29</xdr:row>
      <xdr:rowOff>42093</xdr:rowOff>
    </xdr:from>
    <xdr:ext cx="28854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5D97F9C-4E47-48F4-9485-38956104D2A6}"/>
            </a:ext>
          </a:extLst>
        </xdr:cNvPr>
        <xdr:cNvSpPr txBox="1"/>
      </xdr:nvSpPr>
      <xdr:spPr>
        <a:xfrm>
          <a:off x="9178719" y="5611145"/>
          <a:ext cx="28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9i</a:t>
          </a:r>
        </a:p>
      </xdr:txBody>
    </xdr:sp>
    <xdr:clientData/>
  </xdr:oneCellAnchor>
  <xdr:oneCellAnchor>
    <xdr:from>
      <xdr:col>15</xdr:col>
      <xdr:colOff>438150</xdr:colOff>
      <xdr:row>29</xdr:row>
      <xdr:rowOff>40249</xdr:rowOff>
    </xdr:from>
    <xdr:ext cx="337785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D3620CCE-5A2A-4110-8AC6-0821152D8426}"/>
            </a:ext>
          </a:extLst>
        </xdr:cNvPr>
        <xdr:cNvSpPr txBox="1"/>
      </xdr:nvSpPr>
      <xdr:spPr>
        <a:xfrm>
          <a:off x="9517626" y="5609301"/>
          <a:ext cx="3377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1A</a:t>
          </a:r>
        </a:p>
      </xdr:txBody>
    </xdr:sp>
    <xdr:clientData/>
  </xdr:oneCellAnchor>
  <xdr:oneCellAnchor>
    <xdr:from>
      <xdr:col>16</xdr:col>
      <xdr:colOff>171450</xdr:colOff>
      <xdr:row>29</xdr:row>
      <xdr:rowOff>28575</xdr:rowOff>
    </xdr:from>
    <xdr:ext cx="337785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D0553DE-6478-4B69-A01F-F888E12502B4}"/>
            </a:ext>
          </a:extLst>
        </xdr:cNvPr>
        <xdr:cNvSpPr txBox="1"/>
      </xdr:nvSpPr>
      <xdr:spPr>
        <a:xfrm>
          <a:off x="9886950" y="5553075"/>
          <a:ext cx="3377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1A</a:t>
          </a:r>
        </a:p>
      </xdr:txBody>
    </xdr:sp>
    <xdr:clientData/>
  </xdr:oneCellAnchor>
  <xdr:oneCellAnchor>
    <xdr:from>
      <xdr:col>12</xdr:col>
      <xdr:colOff>342900</xdr:colOff>
      <xdr:row>58</xdr:row>
      <xdr:rowOff>82037</xdr:rowOff>
    </xdr:from>
    <xdr:ext cx="322204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C757F7E-8A0E-4BCD-B1B4-CDC26EF1147F}"/>
            </a:ext>
          </a:extLst>
        </xdr:cNvPr>
        <xdr:cNvSpPr txBox="1"/>
      </xdr:nvSpPr>
      <xdr:spPr>
        <a:xfrm>
          <a:off x="7601872" y="11220142"/>
          <a:ext cx="3222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Z8</a:t>
          </a:r>
        </a:p>
      </xdr:txBody>
    </xdr:sp>
    <xdr:clientData/>
  </xdr:oneCellAnchor>
  <xdr:oneCellAnchor>
    <xdr:from>
      <xdr:col>13</xdr:col>
      <xdr:colOff>38100</xdr:colOff>
      <xdr:row>58</xdr:row>
      <xdr:rowOff>82037</xdr:rowOff>
    </xdr:from>
    <xdr:ext cx="322204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40396AE-252E-4C30-90F3-9984734DDE99}"/>
            </a:ext>
          </a:extLst>
        </xdr:cNvPr>
        <xdr:cNvSpPr txBox="1"/>
      </xdr:nvSpPr>
      <xdr:spPr>
        <a:xfrm>
          <a:off x="7903906" y="11220142"/>
          <a:ext cx="3222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Z8</a:t>
          </a:r>
        </a:p>
      </xdr:txBody>
    </xdr:sp>
    <xdr:clientData/>
  </xdr:oneCellAnchor>
  <xdr:oneCellAnchor>
    <xdr:from>
      <xdr:col>13</xdr:col>
      <xdr:colOff>409575</xdr:colOff>
      <xdr:row>58</xdr:row>
      <xdr:rowOff>83457</xdr:rowOff>
    </xdr:from>
    <xdr:ext cx="325025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93F0B27-F0E8-4144-9C27-72397A0B1243}"/>
            </a:ext>
          </a:extLst>
        </xdr:cNvPr>
        <xdr:cNvSpPr txBox="1"/>
      </xdr:nvSpPr>
      <xdr:spPr>
        <a:xfrm>
          <a:off x="8283343" y="11172782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E1</a:t>
          </a:r>
        </a:p>
      </xdr:txBody>
    </xdr:sp>
    <xdr:clientData/>
  </xdr:oneCellAnchor>
  <xdr:oneCellAnchor>
    <xdr:from>
      <xdr:col>14</xdr:col>
      <xdr:colOff>133350</xdr:colOff>
      <xdr:row>58</xdr:row>
      <xdr:rowOff>84186</xdr:rowOff>
    </xdr:from>
    <xdr:ext cx="325025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0240723-4D00-4DC8-8E7B-F506B410C042}"/>
            </a:ext>
          </a:extLst>
        </xdr:cNvPr>
        <xdr:cNvSpPr txBox="1"/>
      </xdr:nvSpPr>
      <xdr:spPr>
        <a:xfrm>
          <a:off x="8605991" y="11222291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E1</a:t>
          </a:r>
        </a:p>
      </xdr:txBody>
    </xdr:sp>
    <xdr:clientData/>
  </xdr:oneCellAnchor>
  <xdr:oneCellAnchor>
    <xdr:from>
      <xdr:col>15</xdr:col>
      <xdr:colOff>571500</xdr:colOff>
      <xdr:row>58</xdr:row>
      <xdr:rowOff>83881</xdr:rowOff>
    </xdr:from>
    <xdr:ext cx="325025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EC285A6-E44A-491C-A34A-B8C7E306D0EA}"/>
            </a:ext>
          </a:extLst>
        </xdr:cNvPr>
        <xdr:cNvSpPr txBox="1"/>
      </xdr:nvSpPr>
      <xdr:spPr>
        <a:xfrm>
          <a:off x="9650976" y="11221986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E1</a:t>
          </a:r>
        </a:p>
      </xdr:txBody>
    </xdr:sp>
    <xdr:clientData/>
  </xdr:oneCellAnchor>
  <xdr:oneCellAnchor>
    <xdr:from>
      <xdr:col>16</xdr:col>
      <xdr:colOff>333375</xdr:colOff>
      <xdr:row>58</xdr:row>
      <xdr:rowOff>83881</xdr:rowOff>
    </xdr:from>
    <xdr:ext cx="325025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1CBC980-D0D5-4B49-B042-F35FA16114EA}"/>
            </a:ext>
          </a:extLst>
        </xdr:cNvPr>
        <xdr:cNvSpPr txBox="1"/>
      </xdr:nvSpPr>
      <xdr:spPr>
        <a:xfrm>
          <a:off x="10019685" y="11221986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E1</a:t>
          </a:r>
        </a:p>
      </xdr:txBody>
    </xdr:sp>
    <xdr:clientData/>
  </xdr:oneCellAnchor>
  <xdr:oneCellAnchor>
    <xdr:from>
      <xdr:col>14</xdr:col>
      <xdr:colOff>533400</xdr:colOff>
      <xdr:row>58</xdr:row>
      <xdr:rowOff>84398</xdr:rowOff>
    </xdr:from>
    <xdr:ext cx="322204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8321B69-4DDB-4B50-9A7D-4D0CA60CBFCC}"/>
            </a:ext>
          </a:extLst>
        </xdr:cNvPr>
        <xdr:cNvSpPr txBox="1"/>
      </xdr:nvSpPr>
      <xdr:spPr>
        <a:xfrm>
          <a:off x="9015517" y="11173723"/>
          <a:ext cx="3222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Z8</a:t>
          </a:r>
        </a:p>
      </xdr:txBody>
    </xdr:sp>
    <xdr:clientData/>
  </xdr:oneCellAnchor>
  <xdr:oneCellAnchor>
    <xdr:from>
      <xdr:col>15</xdr:col>
      <xdr:colOff>228600</xdr:colOff>
      <xdr:row>58</xdr:row>
      <xdr:rowOff>84398</xdr:rowOff>
    </xdr:from>
    <xdr:ext cx="322204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3E9E67D-BA67-4B7B-9A6C-9D6BEB512123}"/>
            </a:ext>
          </a:extLst>
        </xdr:cNvPr>
        <xdr:cNvSpPr txBox="1"/>
      </xdr:nvSpPr>
      <xdr:spPr>
        <a:xfrm>
          <a:off x="9319065" y="11173723"/>
          <a:ext cx="3222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Z8</a:t>
          </a:r>
        </a:p>
      </xdr:txBody>
    </xdr:sp>
    <xdr:clientData/>
  </xdr:oneCellAnchor>
  <xdr:oneCellAnchor>
    <xdr:from>
      <xdr:col>15</xdr:col>
      <xdr:colOff>257175</xdr:colOff>
      <xdr:row>56</xdr:row>
      <xdr:rowOff>129357</xdr:rowOff>
    </xdr:from>
    <xdr:ext cx="80849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875C11B-8D55-4FB9-A98F-C87618EE6112}"/>
            </a:ext>
          </a:extLst>
        </xdr:cNvPr>
        <xdr:cNvSpPr txBox="1"/>
      </xdr:nvSpPr>
      <xdr:spPr>
        <a:xfrm>
          <a:off x="9336651" y="10883389"/>
          <a:ext cx="8084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Metformin</a:t>
          </a:r>
        </a:p>
      </xdr:txBody>
    </xdr:sp>
    <xdr:clientData/>
  </xdr:oneCellAnchor>
  <xdr:oneCellAnchor>
    <xdr:from>
      <xdr:col>13</xdr:col>
      <xdr:colOff>9525</xdr:colOff>
      <xdr:row>56</xdr:row>
      <xdr:rowOff>141031</xdr:rowOff>
    </xdr:from>
    <xdr:ext cx="775149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7BCEB92-6A1B-4DDB-808E-AD2B5E739476}"/>
            </a:ext>
          </a:extLst>
        </xdr:cNvPr>
        <xdr:cNvSpPr txBox="1"/>
      </xdr:nvSpPr>
      <xdr:spPr>
        <a:xfrm>
          <a:off x="7875331" y="10895063"/>
          <a:ext cx="77514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Untreated</a:t>
          </a:r>
        </a:p>
      </xdr:txBody>
    </xdr:sp>
    <xdr:clientData/>
  </xdr:oneCellAnchor>
  <xdr:oneCellAnchor>
    <xdr:from>
      <xdr:col>15</xdr:col>
      <xdr:colOff>171450</xdr:colOff>
      <xdr:row>27</xdr:row>
      <xdr:rowOff>85725</xdr:rowOff>
    </xdr:from>
    <xdr:ext cx="80849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CBDC534-96C6-4B42-8491-6C14FF66A183}"/>
            </a:ext>
          </a:extLst>
        </xdr:cNvPr>
        <xdr:cNvSpPr txBox="1"/>
      </xdr:nvSpPr>
      <xdr:spPr>
        <a:xfrm>
          <a:off x="9277350" y="5229225"/>
          <a:ext cx="8084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Metformin</a:t>
          </a:r>
        </a:p>
      </xdr:txBody>
    </xdr:sp>
    <xdr:clientData/>
  </xdr:oneCellAnchor>
  <xdr:oneCellAnchor>
    <xdr:from>
      <xdr:col>12</xdr:col>
      <xdr:colOff>533400</xdr:colOff>
      <xdr:row>27</xdr:row>
      <xdr:rowOff>83881</xdr:rowOff>
    </xdr:from>
    <xdr:ext cx="775149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7D63C26-AA77-4F66-A3AD-CE1CB6C2F79D}"/>
            </a:ext>
          </a:extLst>
        </xdr:cNvPr>
        <xdr:cNvSpPr txBox="1"/>
      </xdr:nvSpPr>
      <xdr:spPr>
        <a:xfrm>
          <a:off x="7792372" y="5268861"/>
          <a:ext cx="77514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Untreated</a:t>
          </a:r>
        </a:p>
      </xdr:txBody>
    </xdr:sp>
    <xdr:clientData/>
  </xdr:oneCellAnchor>
  <xdr:twoCellAnchor>
    <xdr:from>
      <xdr:col>14</xdr:col>
      <xdr:colOff>333375</xdr:colOff>
      <xdr:row>22</xdr:row>
      <xdr:rowOff>57150</xdr:rowOff>
    </xdr:from>
    <xdr:to>
      <xdr:col>14</xdr:col>
      <xdr:colOff>333375</xdr:colOff>
      <xdr:row>44</xdr:row>
      <xdr:rowOff>57150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D4CEC12A-707C-4599-8947-B04217B7A225}"/>
            </a:ext>
          </a:extLst>
        </xdr:cNvPr>
        <xdr:cNvCxnSpPr/>
      </xdr:nvCxnSpPr>
      <xdr:spPr>
        <a:xfrm>
          <a:off x="8829675" y="4248150"/>
          <a:ext cx="0" cy="419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50</xdr:row>
      <xdr:rowOff>171450</xdr:rowOff>
    </xdr:from>
    <xdr:to>
      <xdr:col>14</xdr:col>
      <xdr:colOff>485775</xdr:colOff>
      <xdr:row>72</xdr:row>
      <xdr:rowOff>171450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FAE994E2-589A-4879-9156-D1151AA752E9}"/>
            </a:ext>
          </a:extLst>
        </xdr:cNvPr>
        <xdr:cNvCxnSpPr/>
      </xdr:nvCxnSpPr>
      <xdr:spPr>
        <a:xfrm>
          <a:off x="8982075" y="9696450"/>
          <a:ext cx="0" cy="419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199718</xdr:colOff>
      <xdr:row>58</xdr:row>
      <xdr:rowOff>15977</xdr:rowOff>
    </xdr:from>
    <xdr:to>
      <xdr:col>17</xdr:col>
      <xdr:colOff>122903</xdr:colOff>
      <xdr:row>58</xdr:row>
      <xdr:rowOff>15977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C80E9C8-CDFA-4C0D-B0F4-DF86BF79CB0A}"/>
            </a:ext>
          </a:extLst>
        </xdr:cNvPr>
        <xdr:cNvCxnSpPr/>
      </xdr:nvCxnSpPr>
      <xdr:spPr>
        <a:xfrm flipH="1">
          <a:off x="7458690" y="11154082"/>
          <a:ext cx="295735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199719</xdr:colOff>
      <xdr:row>28</xdr:row>
      <xdr:rowOff>122286</xdr:rowOff>
    </xdr:from>
    <xdr:to>
      <xdr:col>16</xdr:col>
      <xdr:colOff>483932</xdr:colOff>
      <xdr:row>28</xdr:row>
      <xdr:rowOff>122286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965C18CF-7565-45F3-A526-F93AA0BBC008}"/>
            </a:ext>
          </a:extLst>
        </xdr:cNvPr>
        <xdr:cNvCxnSpPr/>
      </xdr:nvCxnSpPr>
      <xdr:spPr>
        <a:xfrm flipH="1">
          <a:off x="7458691" y="5499302"/>
          <a:ext cx="271155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30</xdr:row>
      <xdr:rowOff>104775</xdr:rowOff>
    </xdr:from>
    <xdr:to>
      <xdr:col>8</xdr:col>
      <xdr:colOff>504190</xdr:colOff>
      <xdr:row>55</xdr:row>
      <xdr:rowOff>48895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9457058-5994-49DA-B312-AC17DC5B1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5534025"/>
          <a:ext cx="5581015" cy="4468495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476250</xdr:colOff>
      <xdr:row>30</xdr:row>
      <xdr:rowOff>114300</xdr:rowOff>
    </xdr:from>
    <xdr:to>
      <xdr:col>18</xdr:col>
      <xdr:colOff>570865</xdr:colOff>
      <xdr:row>55</xdr:row>
      <xdr:rowOff>58420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529B9E5-C89F-4959-B025-D646CC86D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5543550"/>
          <a:ext cx="5581015" cy="4468495"/>
        </a:xfrm>
        <a:prstGeom prst="rect">
          <a:avLst/>
        </a:prstGeom>
      </xdr:spPr>
    </xdr:pic>
    <xdr:clientData/>
  </xdr:twoCellAnchor>
  <xdr:oneCellAnchor>
    <xdr:from>
      <xdr:col>2</xdr:col>
      <xdr:colOff>425450</xdr:colOff>
      <xdr:row>36</xdr:row>
      <xdr:rowOff>120650</xdr:rowOff>
    </xdr:from>
    <xdr:ext cx="337785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7E75603-AD30-479B-8255-1E2CE1D3E653}"/>
            </a:ext>
          </a:extLst>
        </xdr:cNvPr>
        <xdr:cNvSpPr txBox="1"/>
      </xdr:nvSpPr>
      <xdr:spPr>
        <a:xfrm>
          <a:off x="1644650" y="6635750"/>
          <a:ext cx="3377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1A</a:t>
          </a:r>
        </a:p>
      </xdr:txBody>
    </xdr:sp>
    <xdr:clientData/>
  </xdr:oneCellAnchor>
  <xdr:oneCellAnchor>
    <xdr:from>
      <xdr:col>3</xdr:col>
      <xdr:colOff>149225</xdr:colOff>
      <xdr:row>36</xdr:row>
      <xdr:rowOff>114300</xdr:rowOff>
    </xdr:from>
    <xdr:ext cx="337785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87A9187-23EE-4A53-8E67-87F3231289AA}"/>
            </a:ext>
          </a:extLst>
        </xdr:cNvPr>
        <xdr:cNvSpPr txBox="1"/>
      </xdr:nvSpPr>
      <xdr:spPr>
        <a:xfrm>
          <a:off x="1978025" y="6629400"/>
          <a:ext cx="3377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1A</a:t>
          </a:r>
        </a:p>
      </xdr:txBody>
    </xdr:sp>
    <xdr:clientData/>
  </xdr:oneCellAnchor>
  <xdr:oneCellAnchor>
    <xdr:from>
      <xdr:col>3</xdr:col>
      <xdr:colOff>482600</xdr:colOff>
      <xdr:row>36</xdr:row>
      <xdr:rowOff>114300</xdr:rowOff>
    </xdr:from>
    <xdr:ext cx="325025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56CA63D-8B6B-422D-8E35-49191B346A48}"/>
            </a:ext>
          </a:extLst>
        </xdr:cNvPr>
        <xdr:cNvSpPr txBox="1"/>
      </xdr:nvSpPr>
      <xdr:spPr>
        <a:xfrm>
          <a:off x="2311400" y="6629400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E1</a:t>
          </a:r>
        </a:p>
      </xdr:txBody>
    </xdr:sp>
    <xdr:clientData/>
  </xdr:oneCellAnchor>
  <xdr:oneCellAnchor>
    <xdr:from>
      <xdr:col>4</xdr:col>
      <xdr:colOff>266700</xdr:colOff>
      <xdr:row>36</xdr:row>
      <xdr:rowOff>120650</xdr:rowOff>
    </xdr:from>
    <xdr:ext cx="325025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DA0823C-EC8E-4EDA-BF05-40E63063F968}"/>
            </a:ext>
          </a:extLst>
        </xdr:cNvPr>
        <xdr:cNvSpPr txBox="1"/>
      </xdr:nvSpPr>
      <xdr:spPr>
        <a:xfrm>
          <a:off x="2705100" y="6635750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E1</a:t>
          </a:r>
        </a:p>
      </xdr:txBody>
    </xdr:sp>
    <xdr:clientData/>
  </xdr:oneCellAnchor>
  <xdr:oneCellAnchor>
    <xdr:from>
      <xdr:col>4</xdr:col>
      <xdr:colOff>558800</xdr:colOff>
      <xdr:row>36</xdr:row>
      <xdr:rowOff>120650</xdr:rowOff>
    </xdr:from>
    <xdr:ext cx="322204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8E2384B-DE42-4259-AFC9-BF8C4812B483}"/>
            </a:ext>
          </a:extLst>
        </xdr:cNvPr>
        <xdr:cNvSpPr txBox="1"/>
      </xdr:nvSpPr>
      <xdr:spPr>
        <a:xfrm>
          <a:off x="2997200" y="6635750"/>
          <a:ext cx="3222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Z8</a:t>
          </a:r>
        </a:p>
      </xdr:txBody>
    </xdr:sp>
    <xdr:clientData/>
  </xdr:oneCellAnchor>
  <xdr:oneCellAnchor>
    <xdr:from>
      <xdr:col>5</xdr:col>
      <xdr:colOff>292100</xdr:colOff>
      <xdr:row>36</xdr:row>
      <xdr:rowOff>114300</xdr:rowOff>
    </xdr:from>
    <xdr:ext cx="322204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66668C6-0FEF-4B5A-A07F-60BD1E63178A}"/>
            </a:ext>
          </a:extLst>
        </xdr:cNvPr>
        <xdr:cNvSpPr txBox="1"/>
      </xdr:nvSpPr>
      <xdr:spPr>
        <a:xfrm>
          <a:off x="3340100" y="6629400"/>
          <a:ext cx="3222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Z8</a:t>
          </a:r>
        </a:p>
      </xdr:txBody>
    </xdr:sp>
    <xdr:clientData/>
  </xdr:oneCellAnchor>
  <xdr:oneCellAnchor>
    <xdr:from>
      <xdr:col>6</xdr:col>
      <xdr:colOff>63500</xdr:colOff>
      <xdr:row>36</xdr:row>
      <xdr:rowOff>114300</xdr:rowOff>
    </xdr:from>
    <xdr:ext cx="28854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EDC2F86-6750-4B6F-AC2C-866F0515C685}"/>
            </a:ext>
          </a:extLst>
        </xdr:cNvPr>
        <xdr:cNvSpPr txBox="1"/>
      </xdr:nvSpPr>
      <xdr:spPr>
        <a:xfrm>
          <a:off x="3721100" y="6629400"/>
          <a:ext cx="28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9i</a:t>
          </a:r>
        </a:p>
      </xdr:txBody>
    </xdr:sp>
    <xdr:clientData/>
  </xdr:oneCellAnchor>
  <xdr:oneCellAnchor>
    <xdr:from>
      <xdr:col>6</xdr:col>
      <xdr:colOff>361950</xdr:colOff>
      <xdr:row>36</xdr:row>
      <xdr:rowOff>114300</xdr:rowOff>
    </xdr:from>
    <xdr:ext cx="28854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1CC7547-D01D-457C-9833-6A299583452F}"/>
            </a:ext>
          </a:extLst>
        </xdr:cNvPr>
        <xdr:cNvSpPr txBox="1"/>
      </xdr:nvSpPr>
      <xdr:spPr>
        <a:xfrm>
          <a:off x="4019550" y="6629400"/>
          <a:ext cx="28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9i</a:t>
          </a:r>
        </a:p>
      </xdr:txBody>
    </xdr:sp>
    <xdr:clientData/>
  </xdr:oneCellAnchor>
  <xdr:oneCellAnchor>
    <xdr:from>
      <xdr:col>12</xdr:col>
      <xdr:colOff>38100</xdr:colOff>
      <xdr:row>42</xdr:row>
      <xdr:rowOff>15875</xdr:rowOff>
    </xdr:from>
    <xdr:ext cx="337785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B9AB9C0-6BD2-4802-B108-C4EE99DD416A}"/>
            </a:ext>
          </a:extLst>
        </xdr:cNvPr>
        <xdr:cNvSpPr txBox="1"/>
      </xdr:nvSpPr>
      <xdr:spPr>
        <a:xfrm>
          <a:off x="7972425" y="7616825"/>
          <a:ext cx="3377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1A</a:t>
          </a:r>
        </a:p>
      </xdr:txBody>
    </xdr:sp>
    <xdr:clientData/>
  </xdr:oneCellAnchor>
  <xdr:oneCellAnchor>
    <xdr:from>
      <xdr:col>12</xdr:col>
      <xdr:colOff>371475</xdr:colOff>
      <xdr:row>42</xdr:row>
      <xdr:rowOff>9525</xdr:rowOff>
    </xdr:from>
    <xdr:ext cx="337785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A48AB4B-613D-40ED-BEB6-21A4E0B0EFC1}"/>
            </a:ext>
          </a:extLst>
        </xdr:cNvPr>
        <xdr:cNvSpPr txBox="1"/>
      </xdr:nvSpPr>
      <xdr:spPr>
        <a:xfrm>
          <a:off x="8305800" y="7610475"/>
          <a:ext cx="3377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1A</a:t>
          </a:r>
        </a:p>
      </xdr:txBody>
    </xdr:sp>
    <xdr:clientData/>
  </xdr:oneCellAnchor>
  <xdr:oneCellAnchor>
    <xdr:from>
      <xdr:col>13</xdr:col>
      <xdr:colOff>95250</xdr:colOff>
      <xdr:row>42</xdr:row>
      <xdr:rowOff>9525</xdr:rowOff>
    </xdr:from>
    <xdr:ext cx="325025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09BE817-47FA-4C50-A9E8-A8ED0F6634B1}"/>
            </a:ext>
          </a:extLst>
        </xdr:cNvPr>
        <xdr:cNvSpPr txBox="1"/>
      </xdr:nvSpPr>
      <xdr:spPr>
        <a:xfrm>
          <a:off x="8639175" y="7610475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E1</a:t>
          </a:r>
        </a:p>
      </xdr:txBody>
    </xdr:sp>
    <xdr:clientData/>
  </xdr:oneCellAnchor>
  <xdr:oneCellAnchor>
    <xdr:from>
      <xdr:col>13</xdr:col>
      <xdr:colOff>482600</xdr:colOff>
      <xdr:row>42</xdr:row>
      <xdr:rowOff>15875</xdr:rowOff>
    </xdr:from>
    <xdr:ext cx="325025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D7D56BE-55AA-415E-8690-FC98BC796A5D}"/>
            </a:ext>
          </a:extLst>
        </xdr:cNvPr>
        <xdr:cNvSpPr txBox="1"/>
      </xdr:nvSpPr>
      <xdr:spPr>
        <a:xfrm>
          <a:off x="9026525" y="7616825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E1</a:t>
          </a:r>
        </a:p>
      </xdr:txBody>
    </xdr:sp>
    <xdr:clientData/>
  </xdr:oneCellAnchor>
  <xdr:oneCellAnchor>
    <xdr:from>
      <xdr:col>14</xdr:col>
      <xdr:colOff>171450</xdr:colOff>
      <xdr:row>42</xdr:row>
      <xdr:rowOff>15875</xdr:rowOff>
    </xdr:from>
    <xdr:ext cx="322204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D475988-F61A-4081-9116-2DBC5F2ADE9A}"/>
            </a:ext>
          </a:extLst>
        </xdr:cNvPr>
        <xdr:cNvSpPr txBox="1"/>
      </xdr:nvSpPr>
      <xdr:spPr>
        <a:xfrm>
          <a:off x="9324975" y="7616825"/>
          <a:ext cx="3222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Z8</a:t>
          </a:r>
        </a:p>
      </xdr:txBody>
    </xdr:sp>
    <xdr:clientData/>
  </xdr:oneCellAnchor>
  <xdr:oneCellAnchor>
    <xdr:from>
      <xdr:col>14</xdr:col>
      <xdr:colOff>514350</xdr:colOff>
      <xdr:row>42</xdr:row>
      <xdr:rowOff>9525</xdr:rowOff>
    </xdr:from>
    <xdr:ext cx="322204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5564041-DAFD-4948-8B95-69A35880CDD0}"/>
            </a:ext>
          </a:extLst>
        </xdr:cNvPr>
        <xdr:cNvSpPr txBox="1"/>
      </xdr:nvSpPr>
      <xdr:spPr>
        <a:xfrm>
          <a:off x="9667875" y="7610475"/>
          <a:ext cx="3222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Z8</a:t>
          </a:r>
        </a:p>
      </xdr:txBody>
    </xdr:sp>
    <xdr:clientData/>
  </xdr:oneCellAnchor>
  <xdr:oneCellAnchor>
    <xdr:from>
      <xdr:col>15</xdr:col>
      <xdr:colOff>285750</xdr:colOff>
      <xdr:row>42</xdr:row>
      <xdr:rowOff>9525</xdr:rowOff>
    </xdr:from>
    <xdr:ext cx="28854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024D4E6-ECDE-4339-A1E7-FD13DF5D3333}"/>
            </a:ext>
          </a:extLst>
        </xdr:cNvPr>
        <xdr:cNvSpPr txBox="1"/>
      </xdr:nvSpPr>
      <xdr:spPr>
        <a:xfrm>
          <a:off x="10048875" y="7610475"/>
          <a:ext cx="28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9i</a:t>
          </a:r>
        </a:p>
      </xdr:txBody>
    </xdr:sp>
    <xdr:clientData/>
  </xdr:oneCellAnchor>
  <xdr:oneCellAnchor>
    <xdr:from>
      <xdr:col>15</xdr:col>
      <xdr:colOff>577850</xdr:colOff>
      <xdr:row>42</xdr:row>
      <xdr:rowOff>9525</xdr:rowOff>
    </xdr:from>
    <xdr:ext cx="28854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18B27AD-4086-4CFC-8AE5-94E062A3C6B8}"/>
            </a:ext>
          </a:extLst>
        </xdr:cNvPr>
        <xdr:cNvSpPr txBox="1"/>
      </xdr:nvSpPr>
      <xdr:spPr>
        <a:xfrm>
          <a:off x="10340975" y="7610475"/>
          <a:ext cx="28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9i</a:t>
          </a:r>
        </a:p>
      </xdr:txBody>
    </xdr:sp>
    <xdr:clientData/>
  </xdr:oneCellAnchor>
  <xdr:oneCellAnchor>
    <xdr:from>
      <xdr:col>7</xdr:col>
      <xdr:colOff>95250</xdr:colOff>
      <xdr:row>43</xdr:row>
      <xdr:rowOff>53975</xdr:rowOff>
    </xdr:from>
    <xdr:ext cx="703078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239BBCC-CA5B-48B1-96F4-FDEE50579550}"/>
            </a:ext>
          </a:extLst>
        </xdr:cNvPr>
        <xdr:cNvSpPr txBox="1"/>
      </xdr:nvSpPr>
      <xdr:spPr>
        <a:xfrm>
          <a:off x="4981575" y="7835900"/>
          <a:ext cx="7030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ADIPOR1</a:t>
          </a:r>
        </a:p>
      </xdr:txBody>
    </xdr:sp>
    <xdr:clientData/>
  </xdr:oneCellAnchor>
  <xdr:oneCellAnchor>
    <xdr:from>
      <xdr:col>17</xdr:col>
      <xdr:colOff>196850</xdr:colOff>
      <xdr:row>44</xdr:row>
      <xdr:rowOff>57150</xdr:rowOff>
    </xdr:from>
    <xdr:ext cx="602922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C1B9ECD-BF0F-474D-B01D-6E5E730B9F7D}"/>
            </a:ext>
          </a:extLst>
        </xdr:cNvPr>
        <xdr:cNvSpPr txBox="1"/>
      </xdr:nvSpPr>
      <xdr:spPr>
        <a:xfrm>
          <a:off x="11179175" y="8020050"/>
          <a:ext cx="602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GAPDH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609600</xdr:colOff>
      <xdr:row>18</xdr:row>
      <xdr:rowOff>63500</xdr:rowOff>
    </xdr:from>
    <xdr:to>
      <xdr:col>17</xdr:col>
      <xdr:colOff>259715</xdr:colOff>
      <xdr:row>34</xdr:row>
      <xdr:rowOff>344297</xdr:rowOff>
    </xdr:to>
    <xdr:grpSp>
      <xdr:nvGrpSpPr>
        <xdr:cNvPr id="69" name="Group 68">
          <a:extLst>
            <a:ext uri="{FF2B5EF4-FFF2-40B4-BE49-F238E27FC236}">
              <a16:creationId xmlns:a16="http://schemas.microsoft.com/office/drawing/2014/main" id="{8A861CB8-314D-41A8-AE23-7E5DFC9EB88B}"/>
            </a:ext>
          </a:extLst>
        </xdr:cNvPr>
        <xdr:cNvGrpSpPr/>
      </xdr:nvGrpSpPr>
      <xdr:grpSpPr>
        <a:xfrm>
          <a:off x="6400800" y="3324225"/>
          <a:ext cx="5581015" cy="4468622"/>
          <a:chOff x="11753850" y="7791450"/>
          <a:chExt cx="5584190" cy="4465447"/>
        </a:xfrm>
      </xdr:grpSpPr>
      <xdr:pic>
        <xdr:nvPicPr>
          <xdr:cNvPr id="40" name="Picture 39">
            <a:extLst>
              <a:ext uri="{FF2B5EF4-FFF2-40B4-BE49-F238E27FC236}">
                <a16:creationId xmlns:a16="http://schemas.microsoft.com/office/drawing/2014/main" id="{023BB102-8B9D-4D7D-97ED-EA2C3ABCE2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753850" y="7791450"/>
            <a:ext cx="5584190" cy="4465447"/>
          </a:xfrm>
          <a:prstGeom prst="rect">
            <a:avLst/>
          </a:prstGeom>
        </xdr:spPr>
      </xdr:pic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E58CE0B7-5D05-40DA-BCEC-E9429F728DF1}"/>
              </a:ext>
            </a:extLst>
          </xdr:cNvPr>
          <xdr:cNvSpPr txBox="1"/>
        </xdr:nvSpPr>
        <xdr:spPr>
          <a:xfrm>
            <a:off x="12964504" y="8219049"/>
            <a:ext cx="282353" cy="2677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9i</a:t>
            </a:r>
          </a:p>
        </xdr:txBody>
      </xdr:sp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id="{9848E3C9-89E8-4B19-A1BB-EB3435E24FD3}"/>
              </a:ext>
            </a:extLst>
          </xdr:cNvPr>
          <xdr:cNvSpPr txBox="1"/>
        </xdr:nvSpPr>
        <xdr:spPr>
          <a:xfrm>
            <a:off x="13307596" y="8217718"/>
            <a:ext cx="282353" cy="2804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9i</a:t>
            </a:r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575501D9-45BD-4861-9EBE-F9AC10E0AC32}"/>
              </a:ext>
            </a:extLst>
          </xdr:cNvPr>
          <xdr:cNvSpPr txBox="1"/>
        </xdr:nvSpPr>
        <xdr:spPr>
          <a:xfrm>
            <a:off x="13633001" y="8219049"/>
            <a:ext cx="337974" cy="2677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1A</a:t>
            </a:r>
          </a:p>
        </xdr:txBody>
      </xdr:sp>
      <xdr:sp macro="" textlink="">
        <xdr:nvSpPr>
          <xdr:cNvPr id="47" name="TextBox 46">
            <a:extLst>
              <a:ext uri="{FF2B5EF4-FFF2-40B4-BE49-F238E27FC236}">
                <a16:creationId xmlns:a16="http://schemas.microsoft.com/office/drawing/2014/main" id="{E21D9322-2FF4-414B-9C11-D337C81449AC}"/>
              </a:ext>
            </a:extLst>
          </xdr:cNvPr>
          <xdr:cNvSpPr txBox="1"/>
        </xdr:nvSpPr>
        <xdr:spPr>
          <a:xfrm>
            <a:off x="13956427" y="8217718"/>
            <a:ext cx="337974" cy="2804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1A</a:t>
            </a:r>
          </a:p>
        </xdr:txBody>
      </xdr: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731BE365-5EE0-4BC3-A3BF-87474A4A4344}"/>
              </a:ext>
            </a:extLst>
          </xdr:cNvPr>
          <xdr:cNvSpPr txBox="1"/>
        </xdr:nvSpPr>
        <xdr:spPr>
          <a:xfrm>
            <a:off x="14336252" y="8217205"/>
            <a:ext cx="291878" cy="2709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9i</a:t>
            </a:r>
          </a:p>
        </xdr:txBody>
      </xdr:sp>
      <xdr:sp macro="" textlink="">
        <xdr:nvSpPr>
          <xdr:cNvPr id="49" name="TextBox 48">
            <a:extLst>
              <a:ext uri="{FF2B5EF4-FFF2-40B4-BE49-F238E27FC236}">
                <a16:creationId xmlns:a16="http://schemas.microsoft.com/office/drawing/2014/main" id="{3CE7D029-7CB1-4E3A-82D5-68109AF94F3B}"/>
              </a:ext>
            </a:extLst>
          </xdr:cNvPr>
          <xdr:cNvSpPr txBox="1"/>
        </xdr:nvSpPr>
        <xdr:spPr>
          <a:xfrm>
            <a:off x="14661723" y="8217718"/>
            <a:ext cx="282353" cy="2804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9i</a:t>
            </a:r>
          </a:p>
        </xdr:txBody>
      </xdr:sp>
      <xdr:sp macro="" textlink="">
        <xdr:nvSpPr>
          <xdr:cNvPr id="50" name="TextBox 49">
            <a:extLst>
              <a:ext uri="{FF2B5EF4-FFF2-40B4-BE49-F238E27FC236}">
                <a16:creationId xmlns:a16="http://schemas.microsoft.com/office/drawing/2014/main" id="{1FE0F398-C6C5-40ED-8B34-84CBA54144EB}"/>
              </a:ext>
            </a:extLst>
          </xdr:cNvPr>
          <xdr:cNvSpPr txBox="1"/>
        </xdr:nvSpPr>
        <xdr:spPr>
          <a:xfrm>
            <a:off x="15003997" y="8219049"/>
            <a:ext cx="337974" cy="2677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1A</a:t>
            </a:r>
          </a:p>
        </xdr:txBody>
      </xdr:sp>
      <xdr:sp macro="" textlink="">
        <xdr:nvSpPr>
          <xdr:cNvPr id="51" name="TextBox 50">
            <a:extLst>
              <a:ext uri="{FF2B5EF4-FFF2-40B4-BE49-F238E27FC236}">
                <a16:creationId xmlns:a16="http://schemas.microsoft.com/office/drawing/2014/main" id="{ADFC85B0-D7CF-4F78-8F65-9672F17F762A}"/>
              </a:ext>
            </a:extLst>
          </xdr:cNvPr>
          <xdr:cNvSpPr txBox="1"/>
        </xdr:nvSpPr>
        <xdr:spPr>
          <a:xfrm>
            <a:off x="15347089" y="8197850"/>
            <a:ext cx="337974" cy="2804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1A</a:t>
            </a:r>
          </a:p>
        </xdr:txBody>
      </xdr:sp>
      <xdr:sp macro="" textlink="">
        <xdr:nvSpPr>
          <xdr:cNvPr id="52" name="TextBox 51">
            <a:extLst>
              <a:ext uri="{FF2B5EF4-FFF2-40B4-BE49-F238E27FC236}">
                <a16:creationId xmlns:a16="http://schemas.microsoft.com/office/drawing/2014/main" id="{AC2BDA40-7881-4092-B2BE-7B7D34EB9A15}"/>
              </a:ext>
            </a:extLst>
          </xdr:cNvPr>
          <xdr:cNvSpPr txBox="1"/>
        </xdr:nvSpPr>
        <xdr:spPr>
          <a:xfrm>
            <a:off x="14737148" y="7902575"/>
            <a:ext cx="799419" cy="2613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Metformin</a:t>
            </a:r>
          </a:p>
        </xdr:txBody>
      </xdr:sp>
      <xdr:sp macro="" textlink="">
        <xdr:nvSpPr>
          <xdr:cNvPr id="53" name="TextBox 52">
            <a:extLst>
              <a:ext uri="{FF2B5EF4-FFF2-40B4-BE49-F238E27FC236}">
                <a16:creationId xmlns:a16="http://schemas.microsoft.com/office/drawing/2014/main" id="{1F511C2D-C7FD-4537-BA16-45003BD41927}"/>
              </a:ext>
            </a:extLst>
          </xdr:cNvPr>
          <xdr:cNvSpPr txBox="1"/>
        </xdr:nvSpPr>
        <xdr:spPr>
          <a:xfrm>
            <a:off x="13269475" y="7894381"/>
            <a:ext cx="769234" cy="2772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Untreated</a:t>
            </a:r>
          </a:p>
        </xdr:txBody>
      </xdr:sp>
      <xdr:cxnSp macro="">
        <xdr:nvCxnSpPr>
          <xdr:cNvPr id="54" name="Straight Connector 53">
            <a:extLst>
              <a:ext uri="{FF2B5EF4-FFF2-40B4-BE49-F238E27FC236}">
                <a16:creationId xmlns:a16="http://schemas.microsoft.com/office/drawing/2014/main" id="{543D69DE-3877-41AB-87AB-E1C63BA7FBD7}"/>
              </a:ext>
            </a:extLst>
          </xdr:cNvPr>
          <xdr:cNvCxnSpPr/>
        </xdr:nvCxnSpPr>
        <xdr:spPr>
          <a:xfrm>
            <a:off x="14279691" y="7848600"/>
            <a:ext cx="0" cy="359727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6728DF34-1225-44EB-B695-7B54E196DC12}"/>
              </a:ext>
            </a:extLst>
          </xdr:cNvPr>
          <xdr:cNvCxnSpPr/>
        </xdr:nvCxnSpPr>
        <xdr:spPr>
          <a:xfrm flipH="1">
            <a:off x="12926082" y="8126461"/>
            <a:ext cx="272414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606425</xdr:colOff>
      <xdr:row>34</xdr:row>
      <xdr:rowOff>473075</xdr:rowOff>
    </xdr:from>
    <xdr:to>
      <xdr:col>17</xdr:col>
      <xdr:colOff>247015</xdr:colOff>
      <xdr:row>54</xdr:row>
      <xdr:rowOff>29972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1EADADDB-3BBD-43AB-964B-C3AFD537988E}"/>
            </a:ext>
          </a:extLst>
        </xdr:cNvPr>
        <xdr:cNvGrpSpPr/>
      </xdr:nvGrpSpPr>
      <xdr:grpSpPr>
        <a:xfrm>
          <a:off x="6397625" y="7921625"/>
          <a:ext cx="5574665" cy="4468622"/>
          <a:chOff x="17379950" y="7800975"/>
          <a:chExt cx="5574665" cy="4468622"/>
        </a:xfrm>
      </xdr:grpSpPr>
      <xdr:pic>
        <xdr:nvPicPr>
          <xdr:cNvPr id="42" name="Picture 41">
            <a:extLst>
              <a:ext uri="{FF2B5EF4-FFF2-40B4-BE49-F238E27FC236}">
                <a16:creationId xmlns:a16="http://schemas.microsoft.com/office/drawing/2014/main" id="{E3F4C55C-17B9-47D3-87C8-B859C8178C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379950" y="7800975"/>
            <a:ext cx="5574665" cy="4468622"/>
          </a:xfrm>
          <a:prstGeom prst="rect">
            <a:avLst/>
          </a:prstGeom>
        </xdr:spPr>
      </xdr:pic>
      <xdr:grpSp>
        <xdr:nvGrpSpPr>
          <xdr:cNvPr id="70" name="Group 69">
            <a:extLst>
              <a:ext uri="{FF2B5EF4-FFF2-40B4-BE49-F238E27FC236}">
                <a16:creationId xmlns:a16="http://schemas.microsoft.com/office/drawing/2014/main" id="{BEDF79C8-771D-42A3-A867-C596966F15F1}"/>
              </a:ext>
            </a:extLst>
          </xdr:cNvPr>
          <xdr:cNvGrpSpPr/>
        </xdr:nvGrpSpPr>
        <xdr:grpSpPr>
          <a:xfrm>
            <a:off x="18430875" y="7934325"/>
            <a:ext cx="2972851" cy="3978275"/>
            <a:chOff x="18430875" y="7934325"/>
            <a:chExt cx="2972851" cy="3978275"/>
          </a:xfrm>
        </xdr:grpSpPr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888F2713-35E0-4ACC-912A-FE7AD163C87B}"/>
                </a:ext>
              </a:extLst>
            </xdr:cNvPr>
            <xdr:cNvSpPr txBox="1"/>
          </xdr:nvSpPr>
          <xdr:spPr>
            <a:xfrm>
              <a:off x="18570960" y="8584687"/>
              <a:ext cx="32873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Z8</a:t>
              </a:r>
            </a:p>
          </xdr:txBody>
        </xdr:sp>
        <xdr:sp macro="" textlink="">
          <xdr:nvSpPr>
            <xdr:cNvPr id="58" name="TextBox 57">
              <a:extLst>
                <a:ext uri="{FF2B5EF4-FFF2-40B4-BE49-F238E27FC236}">
                  <a16:creationId xmlns:a16="http://schemas.microsoft.com/office/drawing/2014/main" id="{EA38E275-8452-4392-9496-FDC35D940FE0}"/>
                </a:ext>
              </a:extLst>
            </xdr:cNvPr>
            <xdr:cNvSpPr txBox="1"/>
          </xdr:nvSpPr>
          <xdr:spPr>
            <a:xfrm>
              <a:off x="18875931" y="8584687"/>
              <a:ext cx="32873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Z8</a:t>
              </a:r>
            </a:p>
          </xdr:txBody>
        </xdr:sp>
        <xdr:sp macro="" textlink="">
          <xdr:nvSpPr>
            <xdr:cNvPr id="59" name="TextBox 58">
              <a:extLst>
                <a:ext uri="{FF2B5EF4-FFF2-40B4-BE49-F238E27FC236}">
                  <a16:creationId xmlns:a16="http://schemas.microsoft.com/office/drawing/2014/main" id="{9EDEFFE7-8CB0-4DD6-8D56-285F54BDE132}"/>
                </a:ext>
              </a:extLst>
            </xdr:cNvPr>
            <xdr:cNvSpPr txBox="1"/>
          </xdr:nvSpPr>
          <xdr:spPr>
            <a:xfrm>
              <a:off x="19238084" y="8579757"/>
              <a:ext cx="325207" cy="2582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E1</a:t>
              </a:r>
            </a:p>
          </xdr:txBody>
        </xdr: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A3812596-D25A-4085-B698-4DF3FCCCE29D}"/>
                </a:ext>
              </a:extLst>
            </xdr:cNvPr>
            <xdr:cNvSpPr txBox="1"/>
          </xdr:nvSpPr>
          <xdr:spPr>
            <a:xfrm>
              <a:off x="19581177" y="8580486"/>
              <a:ext cx="325207" cy="2582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E1</a:t>
              </a:r>
            </a:p>
          </xdr:txBody>
        </xdr:sp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16DEDB8C-3227-4F73-827D-89FCE6C898E2}"/>
                </a:ext>
              </a:extLst>
            </xdr:cNvPr>
            <xdr:cNvSpPr txBox="1"/>
          </xdr:nvSpPr>
          <xdr:spPr>
            <a:xfrm>
              <a:off x="20629514" y="8580181"/>
              <a:ext cx="325207" cy="2582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E1</a:t>
              </a:r>
            </a:p>
          </xdr:txBody>
        </xdr:sp>
        <xdr:sp macro="" textlink="">
          <xdr:nvSpPr>
            <xdr:cNvPr id="62" name="TextBox 61">
              <a:extLst>
                <a:ext uri="{FF2B5EF4-FFF2-40B4-BE49-F238E27FC236}">
                  <a16:creationId xmlns:a16="http://schemas.microsoft.com/office/drawing/2014/main" id="{05A6094D-BF7B-4ED2-BFEF-5FB9C686A981}"/>
                </a:ext>
              </a:extLst>
            </xdr:cNvPr>
            <xdr:cNvSpPr txBox="1"/>
          </xdr:nvSpPr>
          <xdr:spPr>
            <a:xfrm>
              <a:off x="20991667" y="8580181"/>
              <a:ext cx="325207" cy="2582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E1</a:t>
              </a:r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BEBDA3C9-18CB-49D7-B60F-54B61A1F7420}"/>
                </a:ext>
              </a:extLst>
            </xdr:cNvPr>
            <xdr:cNvSpPr txBox="1"/>
          </xdr:nvSpPr>
          <xdr:spPr>
            <a:xfrm>
              <a:off x="19981451" y="8580698"/>
              <a:ext cx="328735" cy="2582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Z8</a:t>
              </a:r>
            </a:p>
          </xdr:txBody>
        </xdr:sp>
        <xdr:sp macro="" textlink="">
          <xdr:nvSpPr>
            <xdr:cNvPr id="64" name="TextBox 63">
              <a:extLst>
                <a:ext uri="{FF2B5EF4-FFF2-40B4-BE49-F238E27FC236}">
                  <a16:creationId xmlns:a16="http://schemas.microsoft.com/office/drawing/2014/main" id="{8D39434F-23D3-4853-8B5F-3CB59D245934}"/>
                </a:ext>
              </a:extLst>
            </xdr:cNvPr>
            <xdr:cNvSpPr txBox="1"/>
          </xdr:nvSpPr>
          <xdr:spPr>
            <a:xfrm>
              <a:off x="20286422" y="8580698"/>
              <a:ext cx="328735" cy="2582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Z8</a:t>
              </a:r>
            </a:p>
          </xdr:txBody>
        </xdr:sp>
        <xdr:sp macro="" textlink="">
          <xdr:nvSpPr>
            <xdr:cNvPr id="65" name="TextBox 64">
              <a:extLst>
                <a:ext uri="{FF2B5EF4-FFF2-40B4-BE49-F238E27FC236}">
                  <a16:creationId xmlns:a16="http://schemas.microsoft.com/office/drawing/2014/main" id="{25DDD09F-3693-41E4-ADD8-2BBDA67B488A}"/>
                </a:ext>
              </a:extLst>
            </xdr:cNvPr>
            <xdr:cNvSpPr txBox="1"/>
          </xdr:nvSpPr>
          <xdr:spPr>
            <a:xfrm>
              <a:off x="20305482" y="8257357"/>
              <a:ext cx="80894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Metformin</a:t>
              </a:r>
            </a:p>
          </xdr:txBody>
        </xdr:sp>
        <xdr:sp macro="" textlink="">
          <xdr:nvSpPr>
            <xdr:cNvPr id="66" name="TextBox 65">
              <a:extLst>
                <a:ext uri="{FF2B5EF4-FFF2-40B4-BE49-F238E27FC236}">
                  <a16:creationId xmlns:a16="http://schemas.microsoft.com/office/drawing/2014/main" id="{D37D7E37-95DE-4865-8FB8-FB74F5B287FB}"/>
                </a:ext>
              </a:extLst>
            </xdr:cNvPr>
            <xdr:cNvSpPr txBox="1"/>
          </xdr:nvSpPr>
          <xdr:spPr>
            <a:xfrm>
              <a:off x="18837810" y="8278556"/>
              <a:ext cx="775584" cy="2550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Untreated</a:t>
              </a:r>
            </a:p>
          </xdr:txBody>
        </xdr:sp>
        <xdr:cxnSp macro="">
          <xdr:nvCxnSpPr>
            <xdr:cNvPr id="67" name="Straight Connector 66">
              <a:extLst>
                <a:ext uri="{FF2B5EF4-FFF2-40B4-BE49-F238E27FC236}">
                  <a16:creationId xmlns:a16="http://schemas.microsoft.com/office/drawing/2014/main" id="{9DC5FB7E-5714-4650-9A34-36DC92A0D201}"/>
                </a:ext>
              </a:extLst>
            </xdr:cNvPr>
            <xdr:cNvCxnSpPr/>
          </xdr:nvCxnSpPr>
          <xdr:spPr>
            <a:xfrm>
              <a:off x="19924269" y="7934325"/>
              <a:ext cx="0" cy="3978275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8" name="Straight Connector 67">
              <a:extLst>
                <a:ext uri="{FF2B5EF4-FFF2-40B4-BE49-F238E27FC236}">
                  <a16:creationId xmlns:a16="http://schemas.microsoft.com/office/drawing/2014/main" id="{200117E6-8058-46F6-8038-9DF1BC7DB969}"/>
                </a:ext>
              </a:extLst>
            </xdr:cNvPr>
            <xdr:cNvCxnSpPr/>
          </xdr:nvCxnSpPr>
          <xdr:spPr>
            <a:xfrm flipH="1">
              <a:off x="18430875" y="8515452"/>
              <a:ext cx="2972851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70</xdr:col>
      <xdr:colOff>533400</xdr:colOff>
      <xdr:row>118</xdr:row>
      <xdr:rowOff>19050</xdr:rowOff>
    </xdr:from>
    <xdr:to>
      <xdr:col>78</xdr:col>
      <xdr:colOff>457200</xdr:colOff>
      <xdr:row>132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FEBD7D-5415-4C22-99F1-7023198E1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1166812</xdr:colOff>
      <xdr:row>24</xdr:row>
      <xdr:rowOff>142876</xdr:rowOff>
    </xdr:from>
    <xdr:to>
      <xdr:col>4</xdr:col>
      <xdr:colOff>1940719</xdr:colOff>
      <xdr:row>29</xdr:row>
      <xdr:rowOff>71437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2E90BE-5D51-43B4-89A0-2B926F5E4E32}"/>
            </a:ext>
          </a:extLst>
        </xdr:cNvPr>
        <xdr:cNvSpPr/>
      </xdr:nvSpPr>
      <xdr:spPr>
        <a:xfrm>
          <a:off x="2903537" y="5149851"/>
          <a:ext cx="4123532" cy="1262061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8</xdr:row>
      <xdr:rowOff>184149</xdr:rowOff>
    </xdr:from>
    <xdr:to>
      <xdr:col>4</xdr:col>
      <xdr:colOff>83344</xdr:colOff>
      <xdr:row>25</xdr:row>
      <xdr:rowOff>11906</xdr:rowOff>
    </xdr:to>
    <xdr:graphicFrame macro="">
      <xdr:nvGraphicFramePr>
        <xdr:cNvPr id="3" name="BigChart">
          <a:extLst>
            <a:ext uri="{FF2B5EF4-FFF2-40B4-BE49-F238E27FC236}">
              <a16:creationId xmlns:a16="http://schemas.microsoft.com/office/drawing/2014/main" id="{6FC50988-704F-44A3-9EA5-0E4DEB649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110331</xdr:colOff>
      <xdr:row>41</xdr:row>
      <xdr:rowOff>517558</xdr:rowOff>
    </xdr:from>
    <xdr:to>
      <xdr:col>11</xdr:col>
      <xdr:colOff>62706</xdr:colOff>
      <xdr:row>48</xdr:row>
      <xdr:rowOff>124651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CF60ED7-26BD-421C-9FB9-9F63EBB18A0F}"/>
            </a:ext>
          </a:extLst>
        </xdr:cNvPr>
        <xdr:cNvSpPr txBox="1"/>
      </xdr:nvSpPr>
      <xdr:spPr>
        <a:xfrm>
          <a:off x="250031" y="9055133"/>
          <a:ext cx="9836150" cy="12104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Notes:</a:t>
          </a:r>
        </a:p>
      </xdr:txBody>
    </xdr:sp>
    <xdr:clientData/>
  </xdr:twoCellAnchor>
  <xdr:twoCellAnchor editAs="absolute">
    <xdr:from>
      <xdr:col>12</xdr:col>
      <xdr:colOff>371475</xdr:colOff>
      <xdr:row>4</xdr:row>
      <xdr:rowOff>254001</xdr:rowOff>
    </xdr:from>
    <xdr:to>
      <xdr:col>15</xdr:col>
      <xdr:colOff>504921</xdr:colOff>
      <xdr:row>7</xdr:row>
      <xdr:rowOff>149226</xdr:rowOff>
    </xdr:to>
    <xdr:sp macro="[1]!Launch_Tool" textlink="" fLocksText="0">
      <xdr:nvSpPr>
        <xdr:cNvPr id="5" name="editfile">
          <a:extLst>
            <a:ext uri="{FF2B5EF4-FFF2-40B4-BE49-F238E27FC236}">
              <a16:creationId xmlns:a16="http://schemas.microsoft.com/office/drawing/2014/main" id="{93031623-2ABC-4B03-A6E6-276EE8902F49}"/>
            </a:ext>
          </a:extLst>
        </xdr:cNvPr>
        <xdr:cNvSpPr/>
      </xdr:nvSpPr>
      <xdr:spPr>
        <a:xfrm>
          <a:off x="10772775" y="1292226"/>
          <a:ext cx="3152871" cy="628650"/>
        </a:xfrm>
        <a:prstGeom prst="rect">
          <a:avLst/>
        </a:prstGeom>
        <a:solidFill>
          <a:schemeClr val="tx1"/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500"/>
            <a:t>Edit</a:t>
          </a:r>
          <a:r>
            <a:rPr lang="en-IN" sz="1500" baseline="0"/>
            <a:t> Current Group Selection</a:t>
          </a:r>
          <a:endParaRPr lang="en-IN" sz="1500"/>
        </a:p>
      </xdr:txBody>
    </xdr:sp>
    <xdr:clientData fLocksWithSheet="0"/>
  </xdr:twoCellAnchor>
  <xdr:twoCellAnchor>
    <xdr:from>
      <xdr:col>12</xdr:col>
      <xdr:colOff>321469</xdr:colOff>
      <xdr:row>79</xdr:row>
      <xdr:rowOff>142877</xdr:rowOff>
    </xdr:from>
    <xdr:to>
      <xdr:col>29</xdr:col>
      <xdr:colOff>869157</xdr:colOff>
      <xdr:row>97</xdr:row>
      <xdr:rowOff>83344</xdr:rowOff>
    </xdr:to>
    <xdr:graphicFrame macro="">
      <xdr:nvGraphicFramePr>
        <xdr:cNvPr id="6" name="LittleChart">
          <a:extLst>
            <a:ext uri="{FF2B5EF4-FFF2-40B4-BE49-F238E27FC236}">
              <a16:creationId xmlns:a16="http://schemas.microsoft.com/office/drawing/2014/main" id="{89C62352-1ACA-4891-80A2-462FBC131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0</xdr:col>
      <xdr:colOff>30955</xdr:colOff>
      <xdr:row>92</xdr:row>
      <xdr:rowOff>62706</xdr:rowOff>
    </xdr:from>
    <xdr:to>
      <xdr:col>3</xdr:col>
      <xdr:colOff>795336</xdr:colOff>
      <xdr:row>104</xdr:row>
      <xdr:rowOff>163290</xdr:rowOff>
    </xdr:to>
    <xdr:graphicFrame macro="">
      <xdr:nvGraphicFramePr>
        <xdr:cNvPr id="7" name="BasalChart">
          <a:extLst>
            <a:ext uri="{FF2B5EF4-FFF2-40B4-BE49-F238E27FC236}">
              <a16:creationId xmlns:a16="http://schemas.microsoft.com/office/drawing/2014/main" id="{F738EE28-1ACA-4616-8DF9-E4D110A49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4</xdr:col>
      <xdr:colOff>28575</xdr:colOff>
      <xdr:row>92</xdr:row>
      <xdr:rowOff>74612</xdr:rowOff>
    </xdr:from>
    <xdr:to>
      <xdr:col>11</xdr:col>
      <xdr:colOff>233362</xdr:colOff>
      <xdr:row>104</xdr:row>
      <xdr:rowOff>175196</xdr:rowOff>
    </xdr:to>
    <xdr:graphicFrame macro="">
      <xdr:nvGraphicFramePr>
        <xdr:cNvPr id="8" name="ProtonLeakChart">
          <a:extLst>
            <a:ext uri="{FF2B5EF4-FFF2-40B4-BE49-F238E27FC236}">
              <a16:creationId xmlns:a16="http://schemas.microsoft.com/office/drawing/2014/main" id="{0D7A02AF-D36E-4579-B3DA-AB915F61C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>
    <xdr:from>
      <xdr:col>0</xdr:col>
      <xdr:colOff>50799</xdr:colOff>
      <xdr:row>105</xdr:row>
      <xdr:rowOff>15082</xdr:rowOff>
    </xdr:from>
    <xdr:to>
      <xdr:col>3</xdr:col>
      <xdr:colOff>815180</xdr:colOff>
      <xdr:row>117</xdr:row>
      <xdr:rowOff>115666</xdr:rowOff>
    </xdr:to>
    <xdr:graphicFrame macro="">
      <xdr:nvGraphicFramePr>
        <xdr:cNvPr id="9" name="MaximalRespirationChart">
          <a:extLst>
            <a:ext uri="{FF2B5EF4-FFF2-40B4-BE49-F238E27FC236}">
              <a16:creationId xmlns:a16="http://schemas.microsoft.com/office/drawing/2014/main" id="{46680E9E-1CEA-4BDE-9C2A-B9D5B9AB8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  <xdr:twoCellAnchor>
    <xdr:from>
      <xdr:col>4</xdr:col>
      <xdr:colOff>28575</xdr:colOff>
      <xdr:row>105</xdr:row>
      <xdr:rowOff>26988</xdr:rowOff>
    </xdr:from>
    <xdr:to>
      <xdr:col>11</xdr:col>
      <xdr:colOff>233362</xdr:colOff>
      <xdr:row>117</xdr:row>
      <xdr:rowOff>127572</xdr:rowOff>
    </xdr:to>
    <xdr:graphicFrame macro="">
      <xdr:nvGraphicFramePr>
        <xdr:cNvPr id="10" name="SpareRespiratoryCapacityChart">
          <a:extLst>
            <a:ext uri="{FF2B5EF4-FFF2-40B4-BE49-F238E27FC236}">
              <a16:creationId xmlns:a16="http://schemas.microsoft.com/office/drawing/2014/main" id="{C0B621D5-C5A3-482B-98EB-0512C6359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twoCellAnchor>
  <xdr:twoCellAnchor>
    <xdr:from>
      <xdr:col>0</xdr:col>
      <xdr:colOff>41275</xdr:colOff>
      <xdr:row>117</xdr:row>
      <xdr:rowOff>184946</xdr:rowOff>
    </xdr:from>
    <xdr:to>
      <xdr:col>3</xdr:col>
      <xdr:colOff>805656</xdr:colOff>
      <xdr:row>130</xdr:row>
      <xdr:rowOff>95030</xdr:rowOff>
    </xdr:to>
    <xdr:graphicFrame macro="">
      <xdr:nvGraphicFramePr>
        <xdr:cNvPr id="11" name="NonMitoRespirationChart">
          <a:extLst>
            <a:ext uri="{FF2B5EF4-FFF2-40B4-BE49-F238E27FC236}">
              <a16:creationId xmlns:a16="http://schemas.microsoft.com/office/drawing/2014/main" id="{080F4B5E-5DFE-4B0C-8CB1-57FA8B388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twoCellAnchor>
  <xdr:twoCellAnchor>
    <xdr:from>
      <xdr:col>4</xdr:col>
      <xdr:colOff>28575</xdr:colOff>
      <xdr:row>117</xdr:row>
      <xdr:rowOff>173040</xdr:rowOff>
    </xdr:from>
    <xdr:to>
      <xdr:col>11</xdr:col>
      <xdr:colOff>233362</xdr:colOff>
      <xdr:row>130</xdr:row>
      <xdr:rowOff>83124</xdr:rowOff>
    </xdr:to>
    <xdr:graphicFrame macro="">
      <xdr:nvGraphicFramePr>
        <xdr:cNvPr id="12" name="ATPProductionChart">
          <a:extLst>
            <a:ext uri="{FF2B5EF4-FFF2-40B4-BE49-F238E27FC236}">
              <a16:creationId xmlns:a16="http://schemas.microsoft.com/office/drawing/2014/main" id="{69753EBA-CEA9-434B-824C-ED53DACF3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twoCellAnchor>
  <xdr:twoCellAnchor>
    <xdr:from>
      <xdr:col>0</xdr:col>
      <xdr:colOff>96837</xdr:colOff>
      <xdr:row>24</xdr:row>
      <xdr:rowOff>500063</xdr:rowOff>
    </xdr:from>
    <xdr:to>
      <xdr:col>4</xdr:col>
      <xdr:colOff>11905</xdr:colOff>
      <xdr:row>41</xdr:row>
      <xdr:rowOff>178594</xdr:rowOff>
    </xdr:to>
    <xdr:graphicFrame macro="">
      <xdr:nvGraphicFramePr>
        <xdr:cNvPr id="13" name="SubChart1">
          <a:extLst>
            <a:ext uri="{FF2B5EF4-FFF2-40B4-BE49-F238E27FC236}">
              <a16:creationId xmlns:a16="http://schemas.microsoft.com/office/drawing/2014/main" id="{CCE63118-762D-48B2-BE62-15489F7DF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twoCellAnchor>
  <xdr:twoCellAnchor>
    <xdr:from>
      <xdr:col>3</xdr:col>
      <xdr:colOff>821530</xdr:colOff>
      <xdr:row>24</xdr:row>
      <xdr:rowOff>511969</xdr:rowOff>
    </xdr:from>
    <xdr:to>
      <xdr:col>11</xdr:col>
      <xdr:colOff>284161</xdr:colOff>
      <xdr:row>41</xdr:row>
      <xdr:rowOff>190500</xdr:rowOff>
    </xdr:to>
    <xdr:graphicFrame macro="">
      <xdr:nvGraphicFramePr>
        <xdr:cNvPr id="14" name="SubChart2">
          <a:extLst>
            <a:ext uri="{FF2B5EF4-FFF2-40B4-BE49-F238E27FC236}">
              <a16:creationId xmlns:a16="http://schemas.microsoft.com/office/drawing/2014/main" id="{CCBCEBF3-5CC3-4477-90BD-9515FD86C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twoCellAnchor>
  <xdr:twoCellAnchor>
    <xdr:from>
      <xdr:col>0</xdr:col>
      <xdr:colOff>47625</xdr:colOff>
      <xdr:row>130</xdr:row>
      <xdr:rowOff>119065</xdr:rowOff>
    </xdr:from>
    <xdr:to>
      <xdr:col>3</xdr:col>
      <xdr:colOff>812006</xdr:colOff>
      <xdr:row>143</xdr:row>
      <xdr:rowOff>29149</xdr:rowOff>
    </xdr:to>
    <xdr:graphicFrame macro="">
      <xdr:nvGraphicFramePr>
        <xdr:cNvPr id="15" name="CouplingEfficiencyChart">
          <a:extLst>
            <a:ext uri="{FF2B5EF4-FFF2-40B4-BE49-F238E27FC236}">
              <a16:creationId xmlns:a16="http://schemas.microsoft.com/office/drawing/2014/main" id="{3E421E8B-9891-42C8-8074-1CAAED159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twoCellAnchor>
  <xdr:twoCellAnchor>
    <xdr:from>
      <xdr:col>4</xdr:col>
      <xdr:colOff>28575</xdr:colOff>
      <xdr:row>130</xdr:row>
      <xdr:rowOff>142877</xdr:rowOff>
    </xdr:from>
    <xdr:to>
      <xdr:col>11</xdr:col>
      <xdr:colOff>233362</xdr:colOff>
      <xdr:row>143</xdr:row>
      <xdr:rowOff>52961</xdr:rowOff>
    </xdr:to>
    <xdr:graphicFrame macro="">
      <xdr:nvGraphicFramePr>
        <xdr:cNvPr id="16" name="SpareRespiratoryCapacityPctChart">
          <a:extLst>
            <a:ext uri="{FF2B5EF4-FFF2-40B4-BE49-F238E27FC236}">
              <a16:creationId xmlns:a16="http://schemas.microsoft.com/office/drawing/2014/main" id="{262DFA9A-360A-41C4-9FE8-731AB1D9F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twoCellAnchor>
  <xdr:twoCellAnchor>
    <xdr:from>
      <xdr:col>0</xdr:col>
      <xdr:colOff>47625</xdr:colOff>
      <xdr:row>143</xdr:row>
      <xdr:rowOff>83344</xdr:rowOff>
    </xdr:from>
    <xdr:to>
      <xdr:col>3</xdr:col>
      <xdr:colOff>812006</xdr:colOff>
      <xdr:row>155</xdr:row>
      <xdr:rowOff>183928</xdr:rowOff>
    </xdr:to>
    <xdr:graphicFrame macro="">
      <xdr:nvGraphicFramePr>
        <xdr:cNvPr id="17" name="AcuteResponseChart" hidden="1">
          <a:extLst>
            <a:ext uri="{FF2B5EF4-FFF2-40B4-BE49-F238E27FC236}">
              <a16:creationId xmlns:a16="http://schemas.microsoft.com/office/drawing/2014/main" id="{1BBAB32D-68CC-4B24-B95B-232049F97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twoCellAnchor>
  <xdr:twoCellAnchor>
    <xdr:from>
      <xdr:col>4</xdr:col>
      <xdr:colOff>59533</xdr:colOff>
      <xdr:row>8</xdr:row>
      <xdr:rowOff>166688</xdr:rowOff>
    </xdr:from>
    <xdr:to>
      <xdr:col>11</xdr:col>
      <xdr:colOff>178594</xdr:colOff>
      <xdr:row>24</xdr:row>
      <xdr:rowOff>185740</xdr:rowOff>
    </xdr:to>
    <xdr:pic>
      <xdr:nvPicPr>
        <xdr:cNvPr id="18" name="defaultimage">
          <a:extLst>
            <a:ext uri="{FF2B5EF4-FFF2-40B4-BE49-F238E27FC236}">
              <a16:creationId xmlns:a16="http://schemas.microsoft.com/office/drawing/2014/main" id="{06AB7A2F-D117-4E12-B3EB-39648830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5883" y="2116138"/>
          <a:ext cx="5056186" cy="30765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12</xdr:col>
      <xdr:colOff>374650</xdr:colOff>
      <xdr:row>1</xdr:row>
      <xdr:rowOff>154780</xdr:rowOff>
    </xdr:from>
    <xdr:to>
      <xdr:col>15</xdr:col>
      <xdr:colOff>503844</xdr:colOff>
      <xdr:row>3</xdr:row>
      <xdr:rowOff>142805</xdr:rowOff>
    </xdr:to>
    <xdr:sp macro="[1]!Load_New_Data" textlink="" fLocksText="0">
      <xdr:nvSpPr>
        <xdr:cNvPr id="19" name="loadfile" hidden="1">
          <a:extLst>
            <a:ext uri="{FF2B5EF4-FFF2-40B4-BE49-F238E27FC236}">
              <a16:creationId xmlns:a16="http://schemas.microsoft.com/office/drawing/2014/main" id="{0BC55720-C5FF-405F-AEB8-E3AC2B3D2139}"/>
            </a:ext>
          </a:extLst>
        </xdr:cNvPr>
        <xdr:cNvSpPr/>
      </xdr:nvSpPr>
      <xdr:spPr>
        <a:xfrm>
          <a:off x="10772775" y="335755"/>
          <a:ext cx="3154969" cy="657950"/>
        </a:xfrm>
        <a:prstGeom prst="rect">
          <a:avLst/>
        </a:prstGeom>
        <a:solidFill>
          <a:schemeClr val="tx1"/>
        </a:solidFill>
        <a:ln w="38100" cmpd="sng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500"/>
            <a:t>Load</a:t>
          </a:r>
          <a:r>
            <a:rPr lang="en-GB" sz="1500" baseline="0"/>
            <a:t> New Data File</a:t>
          </a:r>
          <a:endParaRPr lang="en-GB" sz="1500"/>
        </a:p>
      </xdr:txBody>
    </xdr:sp>
    <xdr:clientData fLocksWithSheet="0"/>
  </xdr:twoCellAnchor>
  <xdr:twoCellAnchor editAs="oneCell">
    <xdr:from>
      <xdr:col>4</xdr:col>
      <xdr:colOff>2274094</xdr:colOff>
      <xdr:row>0</xdr:row>
      <xdr:rowOff>143179</xdr:rowOff>
    </xdr:from>
    <xdr:to>
      <xdr:col>11</xdr:col>
      <xdr:colOff>144197</xdr:colOff>
      <xdr:row>2</xdr:row>
      <xdr:rowOff>216726</xdr:rowOff>
    </xdr:to>
    <xdr:pic>
      <xdr:nvPicPr>
        <xdr:cNvPr id="20" name="logoimage">
          <a:extLst>
            <a:ext uri="{FF2B5EF4-FFF2-40B4-BE49-F238E27FC236}">
              <a16:creationId xmlns:a16="http://schemas.microsoft.com/office/drawing/2014/main" id="{64226E3B-B990-4F5A-A516-584BD91C7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3619" y="140004"/>
          <a:ext cx="2797703" cy="594247"/>
        </a:xfrm>
        <a:prstGeom prst="rect">
          <a:avLst/>
        </a:prstGeom>
      </xdr:spPr>
    </xdr:pic>
    <xdr:clientData fLocksWithSheet="0"/>
  </xdr:twoCellAnchor>
  <xdr:twoCellAnchor editAs="absolute">
    <xdr:from>
      <xdr:col>12</xdr:col>
      <xdr:colOff>371475</xdr:colOff>
      <xdr:row>9</xdr:row>
      <xdr:rowOff>95249</xdr:rowOff>
    </xdr:from>
    <xdr:to>
      <xdr:col>15</xdr:col>
      <xdr:colOff>504921</xdr:colOff>
      <xdr:row>12</xdr:row>
      <xdr:rowOff>172973</xdr:rowOff>
    </xdr:to>
    <xdr:sp macro="[1]!normaliseturn" textlink="" fLocksText="0">
      <xdr:nvSpPr>
        <xdr:cNvPr id="21" name="Normalizebtn">
          <a:extLst>
            <a:ext uri="{FF2B5EF4-FFF2-40B4-BE49-F238E27FC236}">
              <a16:creationId xmlns:a16="http://schemas.microsoft.com/office/drawing/2014/main" id="{6FD7CF10-8C8A-487B-9B47-2094DA6EFFF9}"/>
            </a:ext>
          </a:extLst>
        </xdr:cNvPr>
        <xdr:cNvSpPr/>
      </xdr:nvSpPr>
      <xdr:spPr>
        <a:xfrm>
          <a:off x="10772775" y="2228849"/>
          <a:ext cx="3152871" cy="620649"/>
        </a:xfrm>
        <a:prstGeom prst="rect">
          <a:avLst/>
        </a:prstGeom>
        <a:solidFill>
          <a:srgbClr val="F2F2F2"/>
        </a:solidFill>
        <a:ln w="1270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400" b="1">
              <a:solidFill>
                <a:srgbClr val="3F3F3F"/>
              </a:solidFill>
            </a:rPr>
            <a:t>Normalize</a:t>
          </a:r>
        </a:p>
      </xdr:txBody>
    </xdr:sp>
    <xdr:clientData fLocksWithSheet="0"/>
  </xdr:twoCellAnchor>
  <xdr:twoCellAnchor>
    <xdr:from>
      <xdr:col>0</xdr:col>
      <xdr:colOff>130968</xdr:colOff>
      <xdr:row>179</xdr:row>
      <xdr:rowOff>59530</xdr:rowOff>
    </xdr:from>
    <xdr:to>
      <xdr:col>3</xdr:col>
      <xdr:colOff>750094</xdr:colOff>
      <xdr:row>187</xdr:row>
      <xdr:rowOff>47623</xdr:rowOff>
    </xdr:to>
    <xdr:sp macro="" textlink="">
      <xdr:nvSpPr>
        <xdr:cNvPr id="22" name="TxtNote">
          <a:extLst>
            <a:ext uri="{FF2B5EF4-FFF2-40B4-BE49-F238E27FC236}">
              <a16:creationId xmlns:a16="http://schemas.microsoft.com/office/drawing/2014/main" id="{61910F4C-364F-462D-906B-E7826CC17DA8}"/>
            </a:ext>
          </a:extLst>
        </xdr:cNvPr>
        <xdr:cNvSpPr txBox="1"/>
      </xdr:nvSpPr>
      <xdr:spPr>
        <a:xfrm>
          <a:off x="130968" y="34082830"/>
          <a:ext cx="4851401" cy="14390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N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</a:t>
          </a:r>
          <a:r>
            <a:rPr lang="en-I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</a:t>
          </a:r>
          <a:r>
            <a:rPr lang="en-I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Report Generator means you accept the Software License Terms, which can be found on the Project Information tab. For Research Use Only.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N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FileName: For MST Report Generators.xlsx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N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Report Generator Version: </a:t>
          </a: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3.0.6</a:t>
          </a:r>
          <a:endParaRPr lang="en-IN">
            <a:effectLst/>
          </a:endParaRPr>
        </a:p>
        <a:p>
          <a:endParaRPr lang="en-IN" sz="1100"/>
        </a:p>
      </xdr:txBody>
    </xdr:sp>
    <xdr:clientData/>
  </xdr:twoCellAnchor>
  <xdr:twoCellAnchor>
    <xdr:from>
      <xdr:col>1</xdr:col>
      <xdr:colOff>0</xdr:colOff>
      <xdr:row>399</xdr:row>
      <xdr:rowOff>0</xdr:rowOff>
    </xdr:from>
    <xdr:to>
      <xdr:col>4</xdr:col>
      <xdr:colOff>165100</xdr:colOff>
      <xdr:row>416</xdr:row>
      <xdr:rowOff>46832</xdr:rowOff>
    </xdr:to>
    <xdr:graphicFrame macro="">
      <xdr:nvGraphicFramePr>
        <xdr:cNvPr id="23" name="Legend_Chart">
          <a:extLst>
            <a:ext uri="{FF2B5EF4-FFF2-40B4-BE49-F238E27FC236}">
              <a16:creationId xmlns:a16="http://schemas.microsoft.com/office/drawing/2014/main" id="{1EF80091-7F07-4EF0-ABE7-929A97D3E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twoCellAnchor>
  <xdr:twoCellAnchor>
    <xdr:from>
      <xdr:col>13</xdr:col>
      <xdr:colOff>0</xdr:colOff>
      <xdr:row>15</xdr:row>
      <xdr:rowOff>0</xdr:rowOff>
    </xdr:from>
    <xdr:to>
      <xdr:col>18</xdr:col>
      <xdr:colOff>231775</xdr:colOff>
      <xdr:row>29</xdr:row>
      <xdr:rowOff>94457</xdr:rowOff>
    </xdr:to>
    <xdr:graphicFrame macro="">
      <xdr:nvGraphicFramePr>
        <xdr:cNvPr id="24" name="Legends">
          <a:extLst>
            <a:ext uri="{FF2B5EF4-FFF2-40B4-BE49-F238E27FC236}">
              <a16:creationId xmlns:a16="http://schemas.microsoft.com/office/drawing/2014/main" id="{2965A237-AB59-45BD-BF28-4905AAEA9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0.01299</cdr:x>
      <cdr:y>0.01546</cdr:y>
    </cdr:from>
    <cdr:to>
      <cdr:x>0.28052</cdr:x>
      <cdr:y>0.10437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3500" y="50800"/>
          <a:ext cx="1308100" cy="2921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n-US" sz="1100" b="1"/>
            <a:t>Group Legend:</a:t>
          </a:r>
        </a:p>
      </cdr:txBody>
    </cdr:sp>
  </cdr:relSizeAnchor>
  <cdr:relSizeAnchor xmlns:cdr="http://schemas.openxmlformats.org/drawingml/2006/chartDrawing">
    <cdr:from>
      <cdr:x>0.27792</cdr:x>
      <cdr:y>0.01546</cdr:y>
    </cdr:from>
    <cdr:to>
      <cdr:x>0.96883</cdr:x>
      <cdr:y>0.17396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358900" y="50800"/>
          <a:ext cx="3378200" cy="520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0.01168</cdr:x>
      <cdr:y>0.16236</cdr:y>
    </cdr:from>
    <cdr:to>
      <cdr:x>0.96771</cdr:x>
      <cdr:y>0.62261</cdr:y>
    </cdr:to>
    <cdr:sp macro="" textlink="">
      <cdr:nvSpPr>
        <cdr:cNvPr id="4" name="TxtNote"/>
        <cdr:cNvSpPr txBox="1"/>
      </cdr:nvSpPr>
      <cdr:spPr>
        <a:xfrm xmlns:a="http://schemas.openxmlformats.org/drawingml/2006/main">
          <a:off x="57125" y="533400"/>
          <a:ext cx="4674509" cy="151209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N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</a:t>
          </a:r>
          <a:r>
            <a:rPr lang="en-I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</a:t>
          </a:r>
          <a:r>
            <a:rPr lang="en-I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Report Generator means you accept the Software License Terms, which can be found on the Project Information tab. For Research Use Only.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N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FileName: For MST Report Generators.xlsx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N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Report Generator Version: </a:t>
          </a: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3.0.6</a:t>
          </a:r>
          <a:endParaRPr lang="en-IN">
            <a:effectLst/>
          </a:endParaRPr>
        </a:p>
        <a:p xmlns:a="http://schemas.openxmlformats.org/drawingml/2006/main">
          <a:endParaRPr lang="en-IN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0.01299</cdr:x>
      <cdr:y>0.01546</cdr:y>
    </cdr:from>
    <cdr:to>
      <cdr:x>0.28052</cdr:x>
      <cdr:y>0.10437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3500" y="50800"/>
          <a:ext cx="1308100" cy="2921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n-US" sz="1100" b="1"/>
            <a:t>Group Legend:</a:t>
          </a:r>
        </a:p>
      </cdr:txBody>
    </cdr:sp>
  </cdr:relSizeAnchor>
  <cdr:relSizeAnchor xmlns:cdr="http://schemas.openxmlformats.org/drawingml/2006/chartDrawing">
    <cdr:from>
      <cdr:x>0.27792</cdr:x>
      <cdr:y>0.01546</cdr:y>
    </cdr:from>
    <cdr:to>
      <cdr:x>0.96883</cdr:x>
      <cdr:y>0.17396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358900" y="50800"/>
          <a:ext cx="3378200" cy="520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0.01168</cdr:x>
      <cdr:y>0.16236</cdr:y>
    </cdr:from>
    <cdr:to>
      <cdr:x>0.96771</cdr:x>
      <cdr:y>0.62261</cdr:y>
    </cdr:to>
    <cdr:sp macro="" textlink="">
      <cdr:nvSpPr>
        <cdr:cNvPr id="4" name="TxtNote"/>
        <cdr:cNvSpPr txBox="1"/>
      </cdr:nvSpPr>
      <cdr:spPr>
        <a:xfrm xmlns:a="http://schemas.openxmlformats.org/drawingml/2006/main">
          <a:off x="57125" y="533400"/>
          <a:ext cx="4674509" cy="151209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N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 of this Report Generator means you accept the Software License Terms, which can be found on the Project Information tab. For Research Use Only.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N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Assay Name: LORD_XF Cell Mito Stress Test_06-07-2019_PatvsCtrl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N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Report Generator Version: 4.0</a:t>
          </a:r>
        </a:p>
        <a:p xmlns:a="http://schemas.openxmlformats.org/drawingml/2006/main">
          <a:endParaRPr lang="en-IN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821531</xdr:colOff>
      <xdr:row>26</xdr:row>
      <xdr:rowOff>178595</xdr:rowOff>
    </xdr:from>
    <xdr:to>
      <xdr:col>6</xdr:col>
      <xdr:colOff>107156</xdr:colOff>
      <xdr:row>39</xdr:row>
      <xdr:rowOff>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23F696-D445-419F-9283-668B07E37C90}"/>
            </a:ext>
          </a:extLst>
        </xdr:cNvPr>
        <xdr:cNvSpPr/>
      </xdr:nvSpPr>
      <xdr:spPr>
        <a:xfrm>
          <a:off x="2555081" y="5039520"/>
          <a:ext cx="5464175" cy="2170906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30955</xdr:colOff>
      <xdr:row>2</xdr:row>
      <xdr:rowOff>62706</xdr:rowOff>
    </xdr:from>
    <xdr:to>
      <xdr:col>3</xdr:col>
      <xdr:colOff>795336</xdr:colOff>
      <xdr:row>14</xdr:row>
      <xdr:rowOff>163290</xdr:rowOff>
    </xdr:to>
    <xdr:graphicFrame macro="">
      <xdr:nvGraphicFramePr>
        <xdr:cNvPr id="3" name="BasalChart">
          <a:extLst>
            <a:ext uri="{FF2B5EF4-FFF2-40B4-BE49-F238E27FC236}">
              <a16:creationId xmlns:a16="http://schemas.microsoft.com/office/drawing/2014/main" id="{2D7CCF56-771C-4A6E-927B-69C89129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4</xdr:col>
      <xdr:colOff>28575</xdr:colOff>
      <xdr:row>2</xdr:row>
      <xdr:rowOff>74612</xdr:rowOff>
    </xdr:from>
    <xdr:to>
      <xdr:col>11</xdr:col>
      <xdr:colOff>233362</xdr:colOff>
      <xdr:row>14</xdr:row>
      <xdr:rowOff>175196</xdr:rowOff>
    </xdr:to>
    <xdr:graphicFrame macro="">
      <xdr:nvGraphicFramePr>
        <xdr:cNvPr id="4" name="ProtonLeakChart">
          <a:extLst>
            <a:ext uri="{FF2B5EF4-FFF2-40B4-BE49-F238E27FC236}">
              <a16:creationId xmlns:a16="http://schemas.microsoft.com/office/drawing/2014/main" id="{1A06DAE6-AC02-4527-BF1D-BB8CBB9BB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0</xdr:col>
      <xdr:colOff>50799</xdr:colOff>
      <xdr:row>15</xdr:row>
      <xdr:rowOff>15082</xdr:rowOff>
    </xdr:from>
    <xdr:to>
      <xdr:col>3</xdr:col>
      <xdr:colOff>815180</xdr:colOff>
      <xdr:row>27</xdr:row>
      <xdr:rowOff>115666</xdr:rowOff>
    </xdr:to>
    <xdr:graphicFrame macro="">
      <xdr:nvGraphicFramePr>
        <xdr:cNvPr id="5" name="MaximalRespirationChart">
          <a:extLst>
            <a:ext uri="{FF2B5EF4-FFF2-40B4-BE49-F238E27FC236}">
              <a16:creationId xmlns:a16="http://schemas.microsoft.com/office/drawing/2014/main" id="{0CE1EFE3-509E-4682-9C70-E476C155A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4</xdr:col>
      <xdr:colOff>28575</xdr:colOff>
      <xdr:row>15</xdr:row>
      <xdr:rowOff>26988</xdr:rowOff>
    </xdr:from>
    <xdr:to>
      <xdr:col>11</xdr:col>
      <xdr:colOff>233362</xdr:colOff>
      <xdr:row>27</xdr:row>
      <xdr:rowOff>127572</xdr:rowOff>
    </xdr:to>
    <xdr:graphicFrame macro="">
      <xdr:nvGraphicFramePr>
        <xdr:cNvPr id="6" name="SpareRespiratoryCapacityChart">
          <a:extLst>
            <a:ext uri="{FF2B5EF4-FFF2-40B4-BE49-F238E27FC236}">
              <a16:creationId xmlns:a16="http://schemas.microsoft.com/office/drawing/2014/main" id="{E190BB7A-B2CD-4FF9-805D-E1D1FADA5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>
    <xdr:from>
      <xdr:col>0</xdr:col>
      <xdr:colOff>41275</xdr:colOff>
      <xdr:row>27</xdr:row>
      <xdr:rowOff>184946</xdr:rowOff>
    </xdr:from>
    <xdr:to>
      <xdr:col>3</xdr:col>
      <xdr:colOff>805656</xdr:colOff>
      <xdr:row>40</xdr:row>
      <xdr:rowOff>95030</xdr:rowOff>
    </xdr:to>
    <xdr:graphicFrame macro="">
      <xdr:nvGraphicFramePr>
        <xdr:cNvPr id="7" name="NonMitoRespirationChart">
          <a:extLst>
            <a:ext uri="{FF2B5EF4-FFF2-40B4-BE49-F238E27FC236}">
              <a16:creationId xmlns:a16="http://schemas.microsoft.com/office/drawing/2014/main" id="{618A7CE4-20C5-403F-829A-74BB2DD3A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  <xdr:twoCellAnchor>
    <xdr:from>
      <xdr:col>4</xdr:col>
      <xdr:colOff>28575</xdr:colOff>
      <xdr:row>27</xdr:row>
      <xdr:rowOff>173040</xdr:rowOff>
    </xdr:from>
    <xdr:to>
      <xdr:col>11</xdr:col>
      <xdr:colOff>233362</xdr:colOff>
      <xdr:row>40</xdr:row>
      <xdr:rowOff>83124</xdr:rowOff>
    </xdr:to>
    <xdr:graphicFrame macro="">
      <xdr:nvGraphicFramePr>
        <xdr:cNvPr id="8" name="ATPProductionChart">
          <a:extLst>
            <a:ext uri="{FF2B5EF4-FFF2-40B4-BE49-F238E27FC236}">
              <a16:creationId xmlns:a16="http://schemas.microsoft.com/office/drawing/2014/main" id="{3221C508-9997-4892-AB35-3205225B5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twoCellAnchor>
  <xdr:twoCellAnchor>
    <xdr:from>
      <xdr:col>0</xdr:col>
      <xdr:colOff>47625</xdr:colOff>
      <xdr:row>40</xdr:row>
      <xdr:rowOff>119065</xdr:rowOff>
    </xdr:from>
    <xdr:to>
      <xdr:col>3</xdr:col>
      <xdr:colOff>812006</xdr:colOff>
      <xdr:row>53</xdr:row>
      <xdr:rowOff>29149</xdr:rowOff>
    </xdr:to>
    <xdr:graphicFrame macro="">
      <xdr:nvGraphicFramePr>
        <xdr:cNvPr id="9" name="CouplingEfficiencyChart">
          <a:extLst>
            <a:ext uri="{FF2B5EF4-FFF2-40B4-BE49-F238E27FC236}">
              <a16:creationId xmlns:a16="http://schemas.microsoft.com/office/drawing/2014/main" id="{9B642B70-A9B4-498D-A926-7F54E026E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twoCellAnchor>
  <xdr:twoCellAnchor>
    <xdr:from>
      <xdr:col>4</xdr:col>
      <xdr:colOff>28575</xdr:colOff>
      <xdr:row>40</xdr:row>
      <xdr:rowOff>142877</xdr:rowOff>
    </xdr:from>
    <xdr:to>
      <xdr:col>11</xdr:col>
      <xdr:colOff>233362</xdr:colOff>
      <xdr:row>53</xdr:row>
      <xdr:rowOff>52961</xdr:rowOff>
    </xdr:to>
    <xdr:graphicFrame macro="">
      <xdr:nvGraphicFramePr>
        <xdr:cNvPr id="10" name="SpareRespiratoryCapacityPctChart">
          <a:extLst>
            <a:ext uri="{FF2B5EF4-FFF2-40B4-BE49-F238E27FC236}">
              <a16:creationId xmlns:a16="http://schemas.microsoft.com/office/drawing/2014/main" id="{041DFE71-349E-4078-9D77-3FD48FC42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twoCellAnchor>
  <xdr:twoCellAnchor>
    <xdr:from>
      <xdr:col>0</xdr:col>
      <xdr:colOff>47625</xdr:colOff>
      <xdr:row>53</xdr:row>
      <xdr:rowOff>83344</xdr:rowOff>
    </xdr:from>
    <xdr:to>
      <xdr:col>3</xdr:col>
      <xdr:colOff>812006</xdr:colOff>
      <xdr:row>65</xdr:row>
      <xdr:rowOff>183928</xdr:rowOff>
    </xdr:to>
    <xdr:graphicFrame macro="">
      <xdr:nvGraphicFramePr>
        <xdr:cNvPr id="11" name="AcuteResponseChart" hidden="1">
          <a:extLst>
            <a:ext uri="{FF2B5EF4-FFF2-40B4-BE49-F238E27FC236}">
              <a16:creationId xmlns:a16="http://schemas.microsoft.com/office/drawing/2014/main" id="{5CE7F0E4-6B42-495A-B3B4-1F76F6D66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twoCellAnchor>
  <xdr:twoCellAnchor>
    <xdr:from>
      <xdr:col>14</xdr:col>
      <xdr:colOff>0</xdr:colOff>
      <xdr:row>9</xdr:row>
      <xdr:rowOff>0</xdr:rowOff>
    </xdr:from>
    <xdr:to>
      <xdr:col>22</xdr:col>
      <xdr:colOff>12700</xdr:colOff>
      <xdr:row>26</xdr:row>
      <xdr:rowOff>46832</xdr:rowOff>
    </xdr:to>
    <xdr:graphicFrame macro="">
      <xdr:nvGraphicFramePr>
        <xdr:cNvPr id="12" name="Legend_Chart">
          <a:extLst>
            <a:ext uri="{FF2B5EF4-FFF2-40B4-BE49-F238E27FC236}">
              <a16:creationId xmlns:a16="http://schemas.microsoft.com/office/drawing/2014/main" id="{530FBFE8-F929-482B-9564-D8E28E287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0.01299</cdr:x>
      <cdr:y>0.01546</cdr:y>
    </cdr:from>
    <cdr:to>
      <cdr:x>0.28052</cdr:x>
      <cdr:y>0.10437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3500" y="50800"/>
          <a:ext cx="1308100" cy="2921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n-US" sz="1100" b="1"/>
            <a:t>Group Legend:</a:t>
          </a:r>
        </a:p>
      </cdr:txBody>
    </cdr:sp>
  </cdr:relSizeAnchor>
  <cdr:relSizeAnchor xmlns:cdr="http://schemas.openxmlformats.org/drawingml/2006/chartDrawing">
    <cdr:from>
      <cdr:x>0.27792</cdr:x>
      <cdr:y>0.01546</cdr:y>
    </cdr:from>
    <cdr:to>
      <cdr:x>0.96883</cdr:x>
      <cdr:y>0.17396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358900" y="50800"/>
          <a:ext cx="3378200" cy="520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10</xdr:col>
      <xdr:colOff>188119</xdr:colOff>
      <xdr:row>36</xdr:row>
      <xdr:rowOff>130967</xdr:rowOff>
    </xdr:to>
    <xdr:graphicFrame macro="">
      <xdr:nvGraphicFramePr>
        <xdr:cNvPr id="2" name="LittleChart">
          <a:extLst>
            <a:ext uri="{FF2B5EF4-FFF2-40B4-BE49-F238E27FC236}">
              <a16:creationId xmlns:a16="http://schemas.microsoft.com/office/drawing/2014/main" id="{B6A0019E-02AB-4A34-8120-503DC1CB5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yagishimakj\Desktop\Fig4F,G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uchi/Ruchi%20G-drive/LORD%20MANUSCRIPT/LORD%20mauscript_03192020/05%20Communications%20Biology/00%20Revision/Figure4%20all%20bar%20graphs/EnzChekPhospholipaseA2_10minPast_Z8_9i_1A_02-28-19_J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uchi/Ruchi%20G-drive/LORD%20MANUSCRIPT/LORD%20mauscript_03192020/05%20Communications%20Biology/00%20Revision/Ceramidase%20Assay%20Analysis/03-18-2021_Ceramidase%20Assay_360-446_J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uchi/Ruchi%20G-drive/LORD%20MANUSCRIPT/LORD%20mauscript_03192020/05%20Communications%20Biology/00%20Revision/ADIPOR1%20WB%20and%20geneExp%20(previously%20done%20Malika)/AdipoR1%20WB/ADIPOR1%20WB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yagishimakj\Desktop\2021\L-ORD%202021\HUMAN%20VEGF%20ELISA%2024%20HOURS%20T=0%201.5%20AND%203_JM0809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-Normalized Rate (Copy)"/>
      <sheetName val="L-Normalized Rate"/>
      <sheetName val="L-Rate"/>
      <sheetName val="Rate (Copy)"/>
      <sheetName val="Summary Printout"/>
      <sheetName val="Bar Charts"/>
      <sheetName val="Normalize"/>
      <sheetName val="Measures Sheet"/>
      <sheetName val="Assay Parameter per Well"/>
      <sheetName val="Sample Calculations"/>
      <sheetName val="Project Information"/>
      <sheetName val="styles"/>
      <sheetName val="Baselined Rate"/>
      <sheetName val="Normalized Rate"/>
      <sheetName val="Rate"/>
      <sheetName val="Assay Configuration"/>
      <sheetName val="copyrate"/>
      <sheetName val="groups"/>
      <sheetName val="Unselectedwell"/>
      <sheetName val="Image"/>
      <sheetName val="Version"/>
      <sheetName val="Fig4F,G"/>
    </sheetNames>
    <definedNames>
      <definedName name="Launch_Tool"/>
      <definedName name="Load_New_Data"/>
      <definedName name="normaliseturn"/>
    </definedNames>
    <sheetDataSet>
      <sheetData sheetId="0"/>
      <sheetData sheetId="1"/>
      <sheetData sheetId="2">
        <row r="1">
          <cell r="A1" t="str">
            <v>Measurement</v>
          </cell>
          <cell r="B1" t="str">
            <v>Well</v>
          </cell>
          <cell r="C1" t="str">
            <v>Group</v>
          </cell>
          <cell r="D1" t="str">
            <v>Time</v>
          </cell>
          <cell r="E1" t="str">
            <v>OCR</v>
          </cell>
          <cell r="F1" t="str">
            <v>ECAR</v>
          </cell>
          <cell r="G1" t="str">
            <v>PPR</v>
          </cell>
          <cell r="L1"/>
          <cell r="M1"/>
          <cell r="O1"/>
          <cell r="P1"/>
          <cell r="R1"/>
        </row>
        <row r="2">
          <cell r="A2">
            <v>1</v>
          </cell>
          <cell r="B2" t="str">
            <v>A01</v>
          </cell>
        </row>
        <row r="3">
          <cell r="A3">
            <v>1</v>
          </cell>
          <cell r="B3" t="str">
            <v>B01</v>
          </cell>
        </row>
        <row r="4">
          <cell r="A4">
            <v>1</v>
          </cell>
          <cell r="B4" t="str">
            <v>C01</v>
          </cell>
        </row>
        <row r="5">
          <cell r="A5">
            <v>1</v>
          </cell>
          <cell r="B5" t="str">
            <v>D01</v>
          </cell>
        </row>
        <row r="6">
          <cell r="A6">
            <v>1</v>
          </cell>
          <cell r="B6" t="str">
            <v>E01</v>
          </cell>
        </row>
        <row r="7">
          <cell r="A7">
            <v>1</v>
          </cell>
          <cell r="B7" t="str">
            <v>F01</v>
          </cell>
        </row>
        <row r="8">
          <cell r="A8">
            <v>1</v>
          </cell>
          <cell r="B8" t="str">
            <v>G01</v>
          </cell>
        </row>
        <row r="9">
          <cell r="A9">
            <v>1</v>
          </cell>
          <cell r="B9" t="str">
            <v>H01</v>
          </cell>
        </row>
        <row r="10">
          <cell r="A10">
            <v>2</v>
          </cell>
          <cell r="B10" t="str">
            <v>A01</v>
          </cell>
        </row>
        <row r="11">
          <cell r="A11">
            <v>2</v>
          </cell>
          <cell r="B11" t="str">
            <v>B01</v>
          </cell>
        </row>
        <row r="12">
          <cell r="A12">
            <v>2</v>
          </cell>
          <cell r="B12" t="str">
            <v>C01</v>
          </cell>
        </row>
        <row r="13">
          <cell r="A13">
            <v>2</v>
          </cell>
          <cell r="B13" t="str">
            <v>D01</v>
          </cell>
        </row>
        <row r="14">
          <cell r="A14">
            <v>2</v>
          </cell>
          <cell r="B14" t="str">
            <v>E01</v>
          </cell>
        </row>
        <row r="15">
          <cell r="A15">
            <v>2</v>
          </cell>
          <cell r="B15" t="str">
            <v>F01</v>
          </cell>
        </row>
        <row r="16">
          <cell r="A16">
            <v>2</v>
          </cell>
          <cell r="B16" t="str">
            <v>G01</v>
          </cell>
        </row>
        <row r="17">
          <cell r="A17">
            <v>2</v>
          </cell>
          <cell r="B17" t="str">
            <v>H01</v>
          </cell>
        </row>
        <row r="18">
          <cell r="A18">
            <v>3</v>
          </cell>
          <cell r="B18" t="str">
            <v>A01</v>
          </cell>
        </row>
        <row r="19">
          <cell r="A19">
            <v>3</v>
          </cell>
          <cell r="B19" t="str">
            <v>B01</v>
          </cell>
        </row>
        <row r="20">
          <cell r="A20">
            <v>3</v>
          </cell>
          <cell r="B20" t="str">
            <v>C01</v>
          </cell>
        </row>
        <row r="21">
          <cell r="A21">
            <v>3</v>
          </cell>
          <cell r="B21" t="str">
            <v>D01</v>
          </cell>
        </row>
        <row r="22">
          <cell r="A22">
            <v>3</v>
          </cell>
          <cell r="B22" t="str">
            <v>E01</v>
          </cell>
        </row>
        <row r="23">
          <cell r="A23">
            <v>3</v>
          </cell>
          <cell r="B23" t="str">
            <v>F01</v>
          </cell>
        </row>
        <row r="24">
          <cell r="A24">
            <v>3</v>
          </cell>
          <cell r="B24" t="str">
            <v>G01</v>
          </cell>
        </row>
        <row r="25">
          <cell r="A25">
            <v>3</v>
          </cell>
          <cell r="B25" t="str">
            <v>H01</v>
          </cell>
        </row>
        <row r="26">
          <cell r="A26">
            <v>4</v>
          </cell>
          <cell r="B26" t="str">
            <v>A01</v>
          </cell>
        </row>
        <row r="27">
          <cell r="A27">
            <v>4</v>
          </cell>
          <cell r="B27" t="str">
            <v>B01</v>
          </cell>
        </row>
        <row r="28">
          <cell r="A28">
            <v>4</v>
          </cell>
          <cell r="B28" t="str">
            <v>C01</v>
          </cell>
        </row>
        <row r="29">
          <cell r="A29">
            <v>4</v>
          </cell>
          <cell r="B29" t="str">
            <v>D01</v>
          </cell>
        </row>
        <row r="30">
          <cell r="A30">
            <v>4</v>
          </cell>
          <cell r="B30" t="str">
            <v>E01</v>
          </cell>
        </row>
        <row r="31">
          <cell r="A31">
            <v>4</v>
          </cell>
          <cell r="B31" t="str">
            <v>F01</v>
          </cell>
        </row>
        <row r="32">
          <cell r="A32">
            <v>4</v>
          </cell>
          <cell r="B32" t="str">
            <v>G01</v>
          </cell>
        </row>
        <row r="33">
          <cell r="A33">
            <v>4</v>
          </cell>
          <cell r="B33" t="str">
            <v>H01</v>
          </cell>
        </row>
        <row r="34">
          <cell r="A34">
            <v>5</v>
          </cell>
          <cell r="B34" t="str">
            <v>A01</v>
          </cell>
        </row>
        <row r="35">
          <cell r="A35">
            <v>5</v>
          </cell>
          <cell r="B35" t="str">
            <v>B01</v>
          </cell>
        </row>
        <row r="36">
          <cell r="A36">
            <v>5</v>
          </cell>
          <cell r="B36" t="str">
            <v>C01</v>
          </cell>
        </row>
        <row r="37">
          <cell r="A37">
            <v>5</v>
          </cell>
          <cell r="B37" t="str">
            <v>D01</v>
          </cell>
        </row>
        <row r="38">
          <cell r="A38">
            <v>5</v>
          </cell>
          <cell r="B38" t="str">
            <v>E01</v>
          </cell>
        </row>
        <row r="39">
          <cell r="A39">
            <v>5</v>
          </cell>
          <cell r="B39" t="str">
            <v>F01</v>
          </cell>
        </row>
        <row r="40">
          <cell r="A40">
            <v>5</v>
          </cell>
          <cell r="B40" t="str">
            <v>G01</v>
          </cell>
        </row>
        <row r="41">
          <cell r="A41">
            <v>5</v>
          </cell>
          <cell r="B41" t="str">
            <v>H01</v>
          </cell>
        </row>
        <row r="42">
          <cell r="A42">
            <v>6</v>
          </cell>
          <cell r="B42" t="str">
            <v>A01</v>
          </cell>
        </row>
        <row r="43">
          <cell r="A43">
            <v>6</v>
          </cell>
          <cell r="B43" t="str">
            <v>B01</v>
          </cell>
        </row>
        <row r="44">
          <cell r="A44">
            <v>6</v>
          </cell>
          <cell r="B44" t="str">
            <v>C01</v>
          </cell>
        </row>
        <row r="45">
          <cell r="A45">
            <v>6</v>
          </cell>
          <cell r="B45" t="str">
            <v>D01</v>
          </cell>
        </row>
        <row r="46">
          <cell r="A46">
            <v>6</v>
          </cell>
          <cell r="B46" t="str">
            <v>E01</v>
          </cell>
        </row>
        <row r="47">
          <cell r="A47">
            <v>6</v>
          </cell>
          <cell r="B47" t="str">
            <v>F01</v>
          </cell>
        </row>
        <row r="48">
          <cell r="A48">
            <v>6</v>
          </cell>
          <cell r="B48" t="str">
            <v>G01</v>
          </cell>
        </row>
        <row r="49">
          <cell r="A49">
            <v>6</v>
          </cell>
          <cell r="B49" t="str">
            <v>H01</v>
          </cell>
        </row>
        <row r="50">
          <cell r="A50">
            <v>7</v>
          </cell>
          <cell r="B50" t="str">
            <v>A01</v>
          </cell>
        </row>
        <row r="51">
          <cell r="A51">
            <v>7</v>
          </cell>
          <cell r="B51" t="str">
            <v>B01</v>
          </cell>
        </row>
        <row r="52">
          <cell r="A52">
            <v>7</v>
          </cell>
          <cell r="B52" t="str">
            <v>C01</v>
          </cell>
        </row>
        <row r="53">
          <cell r="A53">
            <v>7</v>
          </cell>
          <cell r="B53" t="str">
            <v>D01</v>
          </cell>
        </row>
        <row r="54">
          <cell r="A54">
            <v>7</v>
          </cell>
          <cell r="B54" t="str">
            <v>E01</v>
          </cell>
        </row>
        <row r="55">
          <cell r="A55">
            <v>7</v>
          </cell>
          <cell r="B55" t="str">
            <v>F01</v>
          </cell>
        </row>
        <row r="56">
          <cell r="A56">
            <v>7</v>
          </cell>
          <cell r="B56" t="str">
            <v>G01</v>
          </cell>
        </row>
        <row r="57">
          <cell r="A57">
            <v>7</v>
          </cell>
          <cell r="B57" t="str">
            <v>H01</v>
          </cell>
        </row>
        <row r="58">
          <cell r="A58">
            <v>8</v>
          </cell>
          <cell r="B58" t="str">
            <v>A01</v>
          </cell>
        </row>
        <row r="59">
          <cell r="A59">
            <v>8</v>
          </cell>
          <cell r="B59" t="str">
            <v>B01</v>
          </cell>
        </row>
        <row r="60">
          <cell r="A60">
            <v>8</v>
          </cell>
          <cell r="B60" t="str">
            <v>C01</v>
          </cell>
        </row>
        <row r="61">
          <cell r="A61">
            <v>8</v>
          </cell>
          <cell r="B61" t="str">
            <v>D01</v>
          </cell>
        </row>
        <row r="62">
          <cell r="A62">
            <v>8</v>
          </cell>
          <cell r="B62" t="str">
            <v>E01</v>
          </cell>
        </row>
        <row r="63">
          <cell r="A63">
            <v>8</v>
          </cell>
          <cell r="B63" t="str">
            <v>F01</v>
          </cell>
        </row>
        <row r="64">
          <cell r="A64">
            <v>8</v>
          </cell>
          <cell r="B64" t="str">
            <v>G01</v>
          </cell>
        </row>
        <row r="65">
          <cell r="A65">
            <v>8</v>
          </cell>
          <cell r="B65" t="str">
            <v>H01</v>
          </cell>
        </row>
        <row r="66">
          <cell r="A66">
            <v>9</v>
          </cell>
          <cell r="B66" t="str">
            <v>A01</v>
          </cell>
        </row>
        <row r="67">
          <cell r="A67">
            <v>9</v>
          </cell>
          <cell r="B67" t="str">
            <v>B01</v>
          </cell>
        </row>
        <row r="68">
          <cell r="A68">
            <v>9</v>
          </cell>
          <cell r="B68" t="str">
            <v>C01</v>
          </cell>
        </row>
        <row r="69">
          <cell r="A69">
            <v>9</v>
          </cell>
          <cell r="B69" t="str">
            <v>D01</v>
          </cell>
        </row>
        <row r="70">
          <cell r="A70">
            <v>9</v>
          </cell>
          <cell r="B70" t="str">
            <v>E01</v>
          </cell>
        </row>
        <row r="71">
          <cell r="A71">
            <v>9</v>
          </cell>
          <cell r="B71" t="str">
            <v>F01</v>
          </cell>
        </row>
        <row r="72">
          <cell r="A72">
            <v>9</v>
          </cell>
          <cell r="B72" t="str">
            <v>G01</v>
          </cell>
        </row>
        <row r="73">
          <cell r="A73">
            <v>9</v>
          </cell>
          <cell r="B73" t="str">
            <v>H01</v>
          </cell>
        </row>
        <row r="74">
          <cell r="A74">
            <v>10</v>
          </cell>
          <cell r="B74" t="str">
            <v>A01</v>
          </cell>
        </row>
        <row r="75">
          <cell r="A75">
            <v>10</v>
          </cell>
          <cell r="B75" t="str">
            <v>B01</v>
          </cell>
        </row>
        <row r="76">
          <cell r="A76">
            <v>10</v>
          </cell>
          <cell r="B76" t="str">
            <v>C01</v>
          </cell>
        </row>
        <row r="77">
          <cell r="A77">
            <v>10</v>
          </cell>
          <cell r="B77" t="str">
            <v>D01</v>
          </cell>
        </row>
        <row r="78">
          <cell r="A78">
            <v>10</v>
          </cell>
          <cell r="B78" t="str">
            <v>E01</v>
          </cell>
        </row>
        <row r="79">
          <cell r="A79">
            <v>10</v>
          </cell>
          <cell r="B79" t="str">
            <v>F01</v>
          </cell>
        </row>
        <row r="80">
          <cell r="A80">
            <v>10</v>
          </cell>
          <cell r="B80" t="str">
            <v>G01</v>
          </cell>
        </row>
        <row r="81">
          <cell r="A81">
            <v>10</v>
          </cell>
          <cell r="B81" t="str">
            <v>H01</v>
          </cell>
        </row>
        <row r="82">
          <cell r="A82">
            <v>11</v>
          </cell>
          <cell r="B82" t="str">
            <v>A01</v>
          </cell>
        </row>
        <row r="83">
          <cell r="A83">
            <v>11</v>
          </cell>
          <cell r="B83" t="str">
            <v>B01</v>
          </cell>
        </row>
        <row r="84">
          <cell r="A84">
            <v>11</v>
          </cell>
          <cell r="B84" t="str">
            <v>C01</v>
          </cell>
        </row>
        <row r="85">
          <cell r="A85">
            <v>11</v>
          </cell>
          <cell r="B85" t="str">
            <v>D01</v>
          </cell>
        </row>
        <row r="86">
          <cell r="A86">
            <v>11</v>
          </cell>
          <cell r="B86" t="str">
            <v>E01</v>
          </cell>
        </row>
        <row r="87">
          <cell r="A87">
            <v>11</v>
          </cell>
          <cell r="B87" t="str">
            <v>F01</v>
          </cell>
        </row>
        <row r="88">
          <cell r="A88">
            <v>11</v>
          </cell>
          <cell r="B88" t="str">
            <v>G01</v>
          </cell>
        </row>
        <row r="89">
          <cell r="A89">
            <v>11</v>
          </cell>
          <cell r="B89" t="str">
            <v>H01</v>
          </cell>
        </row>
        <row r="90">
          <cell r="A90">
            <v>12</v>
          </cell>
          <cell r="B90" t="str">
            <v>A01</v>
          </cell>
        </row>
        <row r="91">
          <cell r="A91">
            <v>12</v>
          </cell>
          <cell r="B91" t="str">
            <v>B01</v>
          </cell>
        </row>
        <row r="92">
          <cell r="A92">
            <v>12</v>
          </cell>
          <cell r="B92" t="str">
            <v>C01</v>
          </cell>
        </row>
        <row r="93">
          <cell r="A93">
            <v>12</v>
          </cell>
          <cell r="B93" t="str">
            <v>D01</v>
          </cell>
        </row>
        <row r="94">
          <cell r="A94">
            <v>12</v>
          </cell>
          <cell r="B94" t="str">
            <v>E01</v>
          </cell>
        </row>
        <row r="95">
          <cell r="A95">
            <v>12</v>
          </cell>
          <cell r="B95" t="str">
            <v>F01</v>
          </cell>
        </row>
        <row r="96">
          <cell r="A96">
            <v>12</v>
          </cell>
          <cell r="B96" t="str">
            <v>G01</v>
          </cell>
        </row>
        <row r="97">
          <cell r="A97">
            <v>12</v>
          </cell>
          <cell r="B97" t="str">
            <v>H01</v>
          </cell>
        </row>
        <row r="98">
          <cell r="A98"/>
          <cell r="B98"/>
        </row>
        <row r="99">
          <cell r="A99"/>
          <cell r="B99"/>
        </row>
        <row r="100">
          <cell r="A100"/>
          <cell r="B100"/>
        </row>
        <row r="101">
          <cell r="A101"/>
          <cell r="B101"/>
        </row>
        <row r="102">
          <cell r="A102"/>
          <cell r="B102"/>
        </row>
        <row r="103">
          <cell r="A103"/>
          <cell r="B103"/>
        </row>
        <row r="104">
          <cell r="A104"/>
          <cell r="B104"/>
        </row>
        <row r="105">
          <cell r="A105"/>
          <cell r="B105"/>
        </row>
        <row r="106">
          <cell r="A106"/>
          <cell r="B106"/>
        </row>
        <row r="107">
          <cell r="A107"/>
          <cell r="B107"/>
        </row>
        <row r="108">
          <cell r="A108"/>
          <cell r="B108"/>
        </row>
        <row r="109">
          <cell r="A109"/>
          <cell r="B109"/>
        </row>
        <row r="110">
          <cell r="A110"/>
          <cell r="B110"/>
        </row>
        <row r="111">
          <cell r="A111"/>
          <cell r="B111"/>
        </row>
        <row r="112">
          <cell r="A112"/>
          <cell r="B112"/>
        </row>
        <row r="113">
          <cell r="A113"/>
          <cell r="B113"/>
        </row>
        <row r="114">
          <cell r="A114"/>
          <cell r="B114"/>
        </row>
        <row r="115">
          <cell r="A115"/>
          <cell r="B115"/>
        </row>
        <row r="116">
          <cell r="A116"/>
          <cell r="B116"/>
        </row>
        <row r="117">
          <cell r="A117"/>
          <cell r="B117"/>
        </row>
        <row r="118">
          <cell r="A118"/>
          <cell r="B118"/>
        </row>
        <row r="119">
          <cell r="A119"/>
          <cell r="B119"/>
        </row>
        <row r="120">
          <cell r="A120"/>
          <cell r="B120"/>
        </row>
        <row r="121">
          <cell r="A121"/>
          <cell r="B121"/>
        </row>
        <row r="122">
          <cell r="A122"/>
          <cell r="B122"/>
        </row>
        <row r="123">
          <cell r="A123"/>
          <cell r="B123"/>
        </row>
        <row r="124">
          <cell r="A124"/>
          <cell r="B124"/>
        </row>
        <row r="125">
          <cell r="A125"/>
          <cell r="B125"/>
        </row>
        <row r="126">
          <cell r="A126"/>
          <cell r="B126"/>
        </row>
        <row r="127">
          <cell r="A127"/>
          <cell r="B127"/>
        </row>
        <row r="128">
          <cell r="A128"/>
          <cell r="B128"/>
        </row>
        <row r="129">
          <cell r="A129"/>
          <cell r="B129"/>
        </row>
        <row r="130">
          <cell r="A130"/>
          <cell r="B130"/>
        </row>
        <row r="131">
          <cell r="A131"/>
          <cell r="B131"/>
        </row>
        <row r="132">
          <cell r="A132"/>
          <cell r="B132"/>
        </row>
        <row r="133">
          <cell r="A133"/>
          <cell r="B133"/>
        </row>
        <row r="134">
          <cell r="A134"/>
          <cell r="B134"/>
        </row>
        <row r="135">
          <cell r="A135"/>
          <cell r="B135"/>
        </row>
        <row r="136">
          <cell r="A136"/>
          <cell r="B136"/>
        </row>
        <row r="137">
          <cell r="A137"/>
          <cell r="B137"/>
        </row>
        <row r="138">
          <cell r="A138"/>
          <cell r="B138"/>
        </row>
        <row r="139">
          <cell r="A139"/>
          <cell r="B139"/>
        </row>
        <row r="140">
          <cell r="A140"/>
          <cell r="B140"/>
        </row>
        <row r="141">
          <cell r="A141"/>
          <cell r="B141"/>
        </row>
        <row r="142">
          <cell r="A142"/>
          <cell r="B142"/>
        </row>
        <row r="143">
          <cell r="A143"/>
          <cell r="B143"/>
        </row>
        <row r="144">
          <cell r="A144"/>
          <cell r="B144"/>
        </row>
        <row r="145">
          <cell r="A145"/>
          <cell r="B145"/>
        </row>
        <row r="146">
          <cell r="A146"/>
          <cell r="B146"/>
        </row>
        <row r="147">
          <cell r="A147"/>
          <cell r="B147"/>
        </row>
        <row r="148">
          <cell r="A148"/>
          <cell r="B148"/>
        </row>
        <row r="149">
          <cell r="A149"/>
          <cell r="B149"/>
        </row>
        <row r="150">
          <cell r="A150"/>
          <cell r="B150"/>
        </row>
        <row r="151">
          <cell r="A151"/>
          <cell r="B151"/>
        </row>
        <row r="152">
          <cell r="A152"/>
          <cell r="B152"/>
        </row>
        <row r="153">
          <cell r="A153"/>
          <cell r="B153"/>
        </row>
        <row r="154">
          <cell r="A154"/>
          <cell r="B154"/>
        </row>
        <row r="155">
          <cell r="A155"/>
          <cell r="B155"/>
        </row>
        <row r="156">
          <cell r="A156"/>
          <cell r="B156"/>
        </row>
        <row r="157">
          <cell r="A157"/>
          <cell r="B157"/>
        </row>
        <row r="158">
          <cell r="A158"/>
          <cell r="B158"/>
        </row>
        <row r="159">
          <cell r="A159"/>
          <cell r="B159"/>
        </row>
        <row r="160">
          <cell r="A160"/>
          <cell r="B160"/>
        </row>
        <row r="161">
          <cell r="A161"/>
          <cell r="B161"/>
        </row>
        <row r="162">
          <cell r="A162"/>
          <cell r="B162"/>
        </row>
        <row r="163">
          <cell r="A163"/>
          <cell r="B163"/>
        </row>
        <row r="164">
          <cell r="A164"/>
          <cell r="B164"/>
        </row>
        <row r="165">
          <cell r="A165"/>
          <cell r="B165"/>
        </row>
        <row r="166">
          <cell r="A166"/>
          <cell r="B166"/>
        </row>
        <row r="167">
          <cell r="A167"/>
          <cell r="B167"/>
        </row>
        <row r="168">
          <cell r="A168"/>
          <cell r="B168"/>
        </row>
        <row r="169">
          <cell r="A169"/>
          <cell r="B169"/>
        </row>
        <row r="170">
          <cell r="A170"/>
          <cell r="B170"/>
        </row>
        <row r="171">
          <cell r="A171"/>
          <cell r="B171"/>
        </row>
        <row r="172">
          <cell r="A172"/>
          <cell r="B172"/>
        </row>
        <row r="173">
          <cell r="A173"/>
          <cell r="B173"/>
        </row>
        <row r="174">
          <cell r="A174"/>
          <cell r="B174"/>
        </row>
        <row r="175">
          <cell r="A175"/>
          <cell r="B175"/>
        </row>
        <row r="176">
          <cell r="A176"/>
          <cell r="B176"/>
        </row>
        <row r="177">
          <cell r="A177"/>
          <cell r="B177"/>
        </row>
        <row r="178">
          <cell r="A178"/>
          <cell r="B178"/>
        </row>
        <row r="179">
          <cell r="A179"/>
          <cell r="B179"/>
        </row>
        <row r="180">
          <cell r="A180"/>
          <cell r="B180"/>
        </row>
        <row r="181">
          <cell r="A181"/>
          <cell r="B181"/>
        </row>
        <row r="182">
          <cell r="A182"/>
          <cell r="B182"/>
        </row>
        <row r="183">
          <cell r="A183"/>
          <cell r="B183"/>
        </row>
        <row r="184">
          <cell r="A184"/>
          <cell r="B184"/>
        </row>
        <row r="185">
          <cell r="A185"/>
          <cell r="B185"/>
        </row>
        <row r="186">
          <cell r="A186"/>
          <cell r="B186"/>
        </row>
        <row r="187">
          <cell r="A187"/>
          <cell r="B187"/>
        </row>
        <row r="188">
          <cell r="A188"/>
          <cell r="B188"/>
        </row>
        <row r="189">
          <cell r="A189"/>
          <cell r="B189"/>
        </row>
        <row r="190">
          <cell r="A190"/>
          <cell r="B190"/>
        </row>
        <row r="191">
          <cell r="A191"/>
          <cell r="B191"/>
        </row>
        <row r="192">
          <cell r="A192"/>
          <cell r="B192"/>
        </row>
        <row r="193">
          <cell r="A193"/>
          <cell r="B193"/>
        </row>
        <row r="194">
          <cell r="A194"/>
          <cell r="B194"/>
        </row>
        <row r="195">
          <cell r="A195"/>
          <cell r="B195"/>
        </row>
        <row r="196">
          <cell r="A196"/>
          <cell r="B196"/>
        </row>
        <row r="197">
          <cell r="A197"/>
          <cell r="B197"/>
        </row>
        <row r="198">
          <cell r="A198"/>
          <cell r="B198"/>
        </row>
        <row r="199">
          <cell r="A199"/>
          <cell r="B199"/>
        </row>
        <row r="200">
          <cell r="A200"/>
          <cell r="B200"/>
        </row>
        <row r="201">
          <cell r="A201"/>
          <cell r="B201"/>
        </row>
        <row r="202">
          <cell r="A202"/>
          <cell r="B202"/>
        </row>
        <row r="203">
          <cell r="A203"/>
          <cell r="B203"/>
        </row>
        <row r="204">
          <cell r="A204"/>
          <cell r="B204"/>
        </row>
        <row r="205">
          <cell r="A205"/>
          <cell r="B205"/>
        </row>
        <row r="206">
          <cell r="A206"/>
          <cell r="B206"/>
        </row>
        <row r="207">
          <cell r="A207"/>
          <cell r="B207"/>
        </row>
        <row r="208">
          <cell r="A208"/>
          <cell r="B208"/>
        </row>
        <row r="209">
          <cell r="A209"/>
          <cell r="B209"/>
        </row>
        <row r="210">
          <cell r="A210"/>
          <cell r="B210"/>
        </row>
        <row r="211">
          <cell r="A211"/>
          <cell r="B211"/>
        </row>
        <row r="212">
          <cell r="A212"/>
          <cell r="B212"/>
        </row>
        <row r="213">
          <cell r="A213"/>
          <cell r="B213"/>
        </row>
        <row r="214">
          <cell r="A214"/>
          <cell r="B214"/>
        </row>
        <row r="215">
          <cell r="A215"/>
          <cell r="B215"/>
        </row>
        <row r="216">
          <cell r="A216"/>
          <cell r="B216"/>
        </row>
        <row r="217">
          <cell r="A217"/>
          <cell r="B217"/>
        </row>
        <row r="218">
          <cell r="A218"/>
          <cell r="B218"/>
        </row>
        <row r="219">
          <cell r="A219"/>
          <cell r="B219"/>
        </row>
        <row r="220">
          <cell r="A220"/>
          <cell r="B220"/>
        </row>
        <row r="221">
          <cell r="A221"/>
          <cell r="B221"/>
        </row>
        <row r="222">
          <cell r="A222"/>
          <cell r="B222"/>
        </row>
        <row r="223">
          <cell r="A223"/>
          <cell r="B223"/>
        </row>
        <row r="224">
          <cell r="A224"/>
          <cell r="B224"/>
        </row>
        <row r="225">
          <cell r="A225"/>
          <cell r="B225"/>
        </row>
        <row r="226">
          <cell r="A226"/>
          <cell r="B226"/>
        </row>
        <row r="227">
          <cell r="A227"/>
          <cell r="B227"/>
        </row>
        <row r="228">
          <cell r="A228"/>
          <cell r="B228"/>
        </row>
        <row r="229">
          <cell r="A229"/>
          <cell r="B229"/>
        </row>
        <row r="230">
          <cell r="A230"/>
          <cell r="B230"/>
        </row>
        <row r="231">
          <cell r="A231"/>
          <cell r="B231"/>
        </row>
        <row r="232">
          <cell r="A232"/>
          <cell r="B232"/>
        </row>
        <row r="233">
          <cell r="A233"/>
          <cell r="B233"/>
        </row>
        <row r="234">
          <cell r="A234"/>
          <cell r="B234"/>
        </row>
        <row r="235">
          <cell r="A235"/>
          <cell r="B235"/>
        </row>
        <row r="236">
          <cell r="A236"/>
          <cell r="B236"/>
        </row>
        <row r="237">
          <cell r="A237"/>
          <cell r="B237"/>
        </row>
        <row r="238">
          <cell r="A238"/>
          <cell r="B238"/>
        </row>
        <row r="239">
          <cell r="A239"/>
          <cell r="B239"/>
        </row>
        <row r="240">
          <cell r="A240"/>
          <cell r="B240"/>
        </row>
        <row r="241">
          <cell r="A241"/>
          <cell r="B241"/>
        </row>
        <row r="242">
          <cell r="A242"/>
          <cell r="B242"/>
        </row>
        <row r="243">
          <cell r="A243"/>
          <cell r="B243"/>
        </row>
        <row r="244">
          <cell r="A244"/>
          <cell r="B244"/>
        </row>
        <row r="245">
          <cell r="A245"/>
          <cell r="B245"/>
        </row>
        <row r="246">
          <cell r="A246"/>
          <cell r="B246"/>
        </row>
        <row r="247">
          <cell r="A247"/>
          <cell r="B247"/>
        </row>
        <row r="248">
          <cell r="A248"/>
          <cell r="B248"/>
        </row>
        <row r="249">
          <cell r="A249"/>
          <cell r="B249"/>
        </row>
        <row r="250">
          <cell r="A250"/>
          <cell r="B250"/>
        </row>
        <row r="251">
          <cell r="A251"/>
          <cell r="B251"/>
        </row>
        <row r="252">
          <cell r="A252"/>
          <cell r="B252"/>
        </row>
        <row r="253">
          <cell r="A253"/>
          <cell r="B253"/>
        </row>
        <row r="254">
          <cell r="A254"/>
          <cell r="B254"/>
        </row>
        <row r="255">
          <cell r="A255"/>
          <cell r="B255"/>
        </row>
        <row r="256">
          <cell r="A256"/>
          <cell r="B256"/>
        </row>
        <row r="257">
          <cell r="A257"/>
          <cell r="B257"/>
        </row>
        <row r="258">
          <cell r="A258"/>
          <cell r="B258"/>
        </row>
        <row r="259">
          <cell r="A259"/>
          <cell r="B259"/>
        </row>
        <row r="260">
          <cell r="A260"/>
          <cell r="B260"/>
        </row>
        <row r="261">
          <cell r="A261"/>
          <cell r="B261"/>
        </row>
        <row r="262">
          <cell r="A262"/>
          <cell r="B262"/>
        </row>
        <row r="263">
          <cell r="A263"/>
          <cell r="B263"/>
        </row>
        <row r="264">
          <cell r="A264"/>
          <cell r="B264"/>
        </row>
        <row r="265">
          <cell r="A265"/>
          <cell r="B265"/>
        </row>
        <row r="266">
          <cell r="A266"/>
          <cell r="B266"/>
        </row>
        <row r="267">
          <cell r="A267"/>
          <cell r="B267"/>
        </row>
        <row r="268">
          <cell r="A268"/>
          <cell r="B268"/>
        </row>
        <row r="269">
          <cell r="A269"/>
          <cell r="B269"/>
        </row>
        <row r="270">
          <cell r="A270"/>
          <cell r="B270"/>
        </row>
        <row r="271">
          <cell r="A271"/>
          <cell r="B271"/>
        </row>
        <row r="272">
          <cell r="A272"/>
          <cell r="B272"/>
        </row>
        <row r="273">
          <cell r="A273"/>
          <cell r="B273"/>
        </row>
        <row r="274">
          <cell r="A274"/>
          <cell r="B274"/>
        </row>
        <row r="275">
          <cell r="A275"/>
          <cell r="B275"/>
        </row>
        <row r="276">
          <cell r="A276"/>
          <cell r="B276"/>
        </row>
        <row r="277">
          <cell r="A277"/>
          <cell r="B277"/>
        </row>
        <row r="278">
          <cell r="A278"/>
          <cell r="B278"/>
        </row>
        <row r="279">
          <cell r="A279"/>
          <cell r="B279"/>
        </row>
        <row r="280">
          <cell r="A280"/>
          <cell r="B280"/>
        </row>
        <row r="281">
          <cell r="A281"/>
          <cell r="B281"/>
        </row>
        <row r="282">
          <cell r="A282"/>
          <cell r="B282"/>
        </row>
        <row r="283">
          <cell r="A283"/>
          <cell r="B283"/>
        </row>
        <row r="284">
          <cell r="A284"/>
          <cell r="B284"/>
        </row>
        <row r="285">
          <cell r="A285"/>
          <cell r="B285"/>
        </row>
        <row r="286">
          <cell r="A286"/>
          <cell r="B286"/>
        </row>
        <row r="287">
          <cell r="A287"/>
          <cell r="B287"/>
        </row>
        <row r="288">
          <cell r="A288"/>
          <cell r="B288"/>
        </row>
        <row r="289">
          <cell r="A289"/>
          <cell r="B289"/>
        </row>
        <row r="290">
          <cell r="A290"/>
          <cell r="B290"/>
        </row>
        <row r="291">
          <cell r="A291"/>
          <cell r="B291"/>
        </row>
        <row r="292">
          <cell r="A292"/>
          <cell r="B292"/>
        </row>
        <row r="293">
          <cell r="A293"/>
          <cell r="B293"/>
        </row>
        <row r="294">
          <cell r="A294"/>
          <cell r="B294"/>
        </row>
        <row r="295">
          <cell r="A295"/>
          <cell r="B295"/>
        </row>
        <row r="296">
          <cell r="A296"/>
          <cell r="B296"/>
        </row>
        <row r="297">
          <cell r="A297"/>
          <cell r="B297"/>
        </row>
        <row r="298">
          <cell r="A298"/>
          <cell r="B298"/>
        </row>
        <row r="299">
          <cell r="A299"/>
          <cell r="B299"/>
        </row>
        <row r="300">
          <cell r="A300"/>
          <cell r="B300"/>
        </row>
        <row r="301">
          <cell r="A301"/>
          <cell r="B301"/>
        </row>
        <row r="302">
          <cell r="A302"/>
          <cell r="B302"/>
        </row>
        <row r="303">
          <cell r="A303"/>
          <cell r="B303"/>
        </row>
        <row r="304">
          <cell r="A304"/>
          <cell r="B304"/>
        </row>
        <row r="305">
          <cell r="A305"/>
          <cell r="B305"/>
        </row>
        <row r="306">
          <cell r="A306"/>
          <cell r="B306"/>
        </row>
        <row r="307">
          <cell r="A307"/>
          <cell r="B307"/>
        </row>
        <row r="308">
          <cell r="A308"/>
          <cell r="B308"/>
        </row>
        <row r="309">
          <cell r="A309"/>
          <cell r="B309"/>
        </row>
        <row r="310">
          <cell r="A310"/>
          <cell r="B310"/>
        </row>
        <row r="311">
          <cell r="A311"/>
          <cell r="B311"/>
        </row>
        <row r="312">
          <cell r="A312"/>
          <cell r="B312"/>
        </row>
        <row r="313">
          <cell r="A313"/>
          <cell r="B313"/>
        </row>
        <row r="314">
          <cell r="A314"/>
          <cell r="B314"/>
        </row>
        <row r="315">
          <cell r="A315"/>
          <cell r="B315"/>
        </row>
        <row r="316">
          <cell r="A316"/>
          <cell r="B316"/>
        </row>
        <row r="317">
          <cell r="A317"/>
          <cell r="B317"/>
        </row>
        <row r="318">
          <cell r="A318"/>
          <cell r="B318"/>
        </row>
        <row r="319">
          <cell r="A319"/>
          <cell r="B319"/>
        </row>
        <row r="320">
          <cell r="A320"/>
          <cell r="B320"/>
        </row>
        <row r="321">
          <cell r="A321"/>
          <cell r="B321"/>
        </row>
        <row r="322">
          <cell r="A322"/>
          <cell r="B322"/>
        </row>
        <row r="323">
          <cell r="A323"/>
          <cell r="B323"/>
        </row>
        <row r="324">
          <cell r="A324"/>
          <cell r="B324"/>
        </row>
        <row r="325">
          <cell r="A325"/>
          <cell r="B325"/>
        </row>
        <row r="326">
          <cell r="A326"/>
          <cell r="B326"/>
        </row>
        <row r="327">
          <cell r="A327"/>
          <cell r="B327"/>
        </row>
        <row r="328">
          <cell r="A328"/>
          <cell r="B328"/>
        </row>
        <row r="329">
          <cell r="A329"/>
          <cell r="B329"/>
        </row>
        <row r="330">
          <cell r="A330"/>
          <cell r="B330"/>
        </row>
        <row r="331">
          <cell r="A331"/>
          <cell r="B331"/>
        </row>
        <row r="332">
          <cell r="A332"/>
          <cell r="B332"/>
        </row>
        <row r="333">
          <cell r="A333"/>
          <cell r="B333"/>
        </row>
        <row r="334">
          <cell r="A334"/>
          <cell r="B334"/>
        </row>
        <row r="335">
          <cell r="A335"/>
          <cell r="B335"/>
        </row>
        <row r="336">
          <cell r="A336"/>
          <cell r="B336"/>
        </row>
        <row r="337">
          <cell r="A337"/>
          <cell r="B337"/>
        </row>
        <row r="338">
          <cell r="A338"/>
          <cell r="B338"/>
        </row>
        <row r="339">
          <cell r="A339"/>
          <cell r="B339"/>
        </row>
        <row r="340">
          <cell r="A340"/>
          <cell r="B340"/>
        </row>
        <row r="341">
          <cell r="A341"/>
          <cell r="B341"/>
        </row>
        <row r="342">
          <cell r="A342"/>
          <cell r="B342"/>
        </row>
        <row r="343">
          <cell r="A343"/>
          <cell r="B343"/>
        </row>
        <row r="344">
          <cell r="A344"/>
          <cell r="B344"/>
        </row>
        <row r="345">
          <cell r="A345"/>
          <cell r="B345"/>
        </row>
        <row r="346">
          <cell r="A346"/>
          <cell r="B346"/>
        </row>
        <row r="347">
          <cell r="A347"/>
          <cell r="B347"/>
        </row>
        <row r="348">
          <cell r="A348"/>
          <cell r="B348"/>
        </row>
        <row r="349">
          <cell r="A349"/>
          <cell r="B349"/>
        </row>
        <row r="350">
          <cell r="A350"/>
          <cell r="B350"/>
        </row>
        <row r="351">
          <cell r="A351"/>
          <cell r="B351"/>
        </row>
        <row r="352">
          <cell r="A352"/>
          <cell r="B352"/>
        </row>
        <row r="353">
          <cell r="A353"/>
          <cell r="B353"/>
        </row>
        <row r="354">
          <cell r="A354"/>
          <cell r="B354"/>
        </row>
        <row r="355">
          <cell r="A355"/>
          <cell r="B355"/>
        </row>
        <row r="356">
          <cell r="A356"/>
          <cell r="B356"/>
        </row>
        <row r="357">
          <cell r="A357"/>
          <cell r="B357"/>
        </row>
        <row r="358">
          <cell r="A358"/>
          <cell r="B358"/>
        </row>
        <row r="359">
          <cell r="A359"/>
          <cell r="B359"/>
        </row>
        <row r="360">
          <cell r="A360"/>
          <cell r="B360"/>
        </row>
        <row r="361">
          <cell r="A361"/>
          <cell r="B361"/>
        </row>
        <row r="362">
          <cell r="A362"/>
          <cell r="B362"/>
        </row>
        <row r="363">
          <cell r="A363"/>
          <cell r="B363"/>
        </row>
        <row r="364">
          <cell r="A364"/>
          <cell r="B364"/>
        </row>
        <row r="365">
          <cell r="A365"/>
          <cell r="B365"/>
        </row>
        <row r="366">
          <cell r="A366"/>
          <cell r="B366"/>
        </row>
        <row r="367">
          <cell r="A367"/>
          <cell r="B367"/>
        </row>
        <row r="368">
          <cell r="A368"/>
          <cell r="B368"/>
        </row>
        <row r="369">
          <cell r="A369"/>
          <cell r="B369"/>
        </row>
        <row r="370">
          <cell r="A370"/>
          <cell r="B370"/>
        </row>
        <row r="371">
          <cell r="A371"/>
          <cell r="B371"/>
        </row>
        <row r="372">
          <cell r="A372"/>
          <cell r="B372"/>
        </row>
        <row r="373">
          <cell r="A373"/>
          <cell r="B373"/>
        </row>
        <row r="374">
          <cell r="A374"/>
          <cell r="B374"/>
        </row>
        <row r="375">
          <cell r="A375"/>
          <cell r="B375"/>
        </row>
        <row r="376">
          <cell r="A376"/>
          <cell r="B376"/>
        </row>
        <row r="377">
          <cell r="A377"/>
          <cell r="B377"/>
        </row>
        <row r="378">
          <cell r="A378"/>
          <cell r="B378"/>
        </row>
        <row r="379">
          <cell r="A379"/>
          <cell r="B379"/>
        </row>
        <row r="380">
          <cell r="A380"/>
          <cell r="B380"/>
        </row>
        <row r="381">
          <cell r="A381"/>
          <cell r="B381"/>
        </row>
        <row r="382">
          <cell r="A382"/>
          <cell r="B382"/>
        </row>
        <row r="383">
          <cell r="A383"/>
          <cell r="B383"/>
        </row>
        <row r="384">
          <cell r="A384"/>
          <cell r="B384"/>
        </row>
        <row r="385">
          <cell r="A385"/>
          <cell r="B385"/>
        </row>
        <row r="386">
          <cell r="A386"/>
          <cell r="B386"/>
        </row>
        <row r="387">
          <cell r="A387"/>
          <cell r="B387"/>
        </row>
        <row r="388">
          <cell r="A388"/>
          <cell r="B388"/>
        </row>
        <row r="389">
          <cell r="A389"/>
          <cell r="B389"/>
        </row>
        <row r="390">
          <cell r="A390"/>
          <cell r="B390"/>
        </row>
        <row r="391">
          <cell r="A391"/>
          <cell r="B391"/>
        </row>
        <row r="392">
          <cell r="A392"/>
          <cell r="B392"/>
        </row>
        <row r="393">
          <cell r="A393"/>
          <cell r="B393"/>
        </row>
        <row r="394">
          <cell r="A394"/>
          <cell r="B394"/>
        </row>
        <row r="395">
          <cell r="A395"/>
          <cell r="B395"/>
        </row>
        <row r="396">
          <cell r="A396"/>
          <cell r="B396"/>
        </row>
        <row r="397">
          <cell r="A397"/>
          <cell r="B397"/>
        </row>
        <row r="398">
          <cell r="A398"/>
          <cell r="B398"/>
        </row>
        <row r="399">
          <cell r="A399"/>
          <cell r="B399"/>
        </row>
        <row r="400">
          <cell r="A400"/>
          <cell r="B400"/>
        </row>
        <row r="401">
          <cell r="A401"/>
          <cell r="B401"/>
        </row>
        <row r="402">
          <cell r="A402"/>
          <cell r="B402"/>
        </row>
        <row r="403">
          <cell r="A403"/>
          <cell r="B403"/>
        </row>
        <row r="404">
          <cell r="A404"/>
          <cell r="B404"/>
        </row>
        <row r="405">
          <cell r="A405"/>
          <cell r="B405"/>
        </row>
        <row r="406">
          <cell r="A406"/>
          <cell r="B406"/>
        </row>
        <row r="407">
          <cell r="A407"/>
          <cell r="B407"/>
        </row>
        <row r="408">
          <cell r="A408"/>
          <cell r="B408"/>
        </row>
        <row r="409">
          <cell r="A409"/>
          <cell r="B409"/>
        </row>
        <row r="410">
          <cell r="A410"/>
          <cell r="B410"/>
        </row>
        <row r="411">
          <cell r="A411"/>
          <cell r="B411"/>
        </row>
        <row r="412">
          <cell r="A412"/>
          <cell r="B412"/>
        </row>
        <row r="413">
          <cell r="A413"/>
          <cell r="B413"/>
        </row>
        <row r="414">
          <cell r="A414"/>
          <cell r="B414"/>
        </row>
        <row r="415">
          <cell r="A415"/>
          <cell r="B415"/>
        </row>
        <row r="416">
          <cell r="A416"/>
          <cell r="B416"/>
        </row>
        <row r="417">
          <cell r="A417"/>
          <cell r="B417"/>
        </row>
        <row r="418">
          <cell r="A418"/>
          <cell r="B418"/>
        </row>
        <row r="419">
          <cell r="A419"/>
          <cell r="B419"/>
        </row>
        <row r="420">
          <cell r="A420"/>
          <cell r="B420"/>
        </row>
        <row r="421">
          <cell r="A421"/>
          <cell r="B421"/>
        </row>
        <row r="422">
          <cell r="A422"/>
          <cell r="B422"/>
        </row>
        <row r="423">
          <cell r="A423"/>
          <cell r="B423"/>
        </row>
        <row r="424">
          <cell r="A424"/>
          <cell r="B424"/>
        </row>
        <row r="425">
          <cell r="A425"/>
          <cell r="B425"/>
        </row>
        <row r="426">
          <cell r="A426"/>
          <cell r="B426"/>
        </row>
        <row r="427">
          <cell r="A427"/>
          <cell r="B427"/>
        </row>
        <row r="428">
          <cell r="A428"/>
          <cell r="B428"/>
        </row>
        <row r="429">
          <cell r="A429"/>
          <cell r="B429"/>
        </row>
        <row r="430">
          <cell r="A430"/>
          <cell r="B430"/>
        </row>
        <row r="431">
          <cell r="A431"/>
          <cell r="B431"/>
        </row>
        <row r="432">
          <cell r="A432"/>
          <cell r="B432"/>
        </row>
        <row r="433">
          <cell r="A433"/>
          <cell r="B433"/>
        </row>
        <row r="434">
          <cell r="A434"/>
          <cell r="B434"/>
        </row>
        <row r="435">
          <cell r="A435"/>
          <cell r="B435"/>
        </row>
        <row r="436">
          <cell r="A436"/>
          <cell r="B436"/>
        </row>
        <row r="437">
          <cell r="A437"/>
          <cell r="B437"/>
        </row>
        <row r="438">
          <cell r="A438"/>
          <cell r="B438"/>
        </row>
        <row r="439">
          <cell r="A439"/>
          <cell r="B439"/>
        </row>
        <row r="440">
          <cell r="A440"/>
          <cell r="B440"/>
        </row>
        <row r="441">
          <cell r="A441"/>
          <cell r="B441"/>
        </row>
        <row r="442">
          <cell r="A442"/>
          <cell r="B442"/>
        </row>
        <row r="443">
          <cell r="A443"/>
          <cell r="B443"/>
        </row>
        <row r="444">
          <cell r="A444"/>
          <cell r="B444"/>
        </row>
        <row r="445">
          <cell r="A445"/>
          <cell r="B445"/>
        </row>
        <row r="446">
          <cell r="A446"/>
          <cell r="B446"/>
        </row>
        <row r="447">
          <cell r="A447"/>
          <cell r="B447"/>
        </row>
        <row r="448">
          <cell r="A448"/>
          <cell r="B448"/>
        </row>
        <row r="449">
          <cell r="A449"/>
          <cell r="B449"/>
        </row>
        <row r="450">
          <cell r="A450"/>
          <cell r="B450"/>
        </row>
        <row r="451">
          <cell r="A451"/>
          <cell r="B451"/>
        </row>
        <row r="452">
          <cell r="A452"/>
          <cell r="B452"/>
        </row>
        <row r="453">
          <cell r="A453"/>
          <cell r="B453"/>
        </row>
        <row r="454">
          <cell r="A454"/>
          <cell r="B454"/>
        </row>
        <row r="455">
          <cell r="A455"/>
          <cell r="B455"/>
        </row>
        <row r="456">
          <cell r="A456"/>
          <cell r="B456"/>
        </row>
        <row r="457">
          <cell r="A457"/>
          <cell r="B457"/>
        </row>
        <row r="458">
          <cell r="A458"/>
          <cell r="B458"/>
        </row>
        <row r="459">
          <cell r="A459"/>
          <cell r="B459"/>
        </row>
        <row r="460">
          <cell r="A460"/>
          <cell r="B460"/>
        </row>
        <row r="461">
          <cell r="A461"/>
          <cell r="B461"/>
        </row>
        <row r="462">
          <cell r="A462"/>
          <cell r="B462"/>
        </row>
        <row r="463">
          <cell r="A463"/>
          <cell r="B463"/>
        </row>
        <row r="464">
          <cell r="A464"/>
          <cell r="B464"/>
        </row>
        <row r="465">
          <cell r="A465"/>
          <cell r="B465"/>
        </row>
        <row r="466">
          <cell r="A466"/>
          <cell r="B466"/>
        </row>
        <row r="467">
          <cell r="A467"/>
          <cell r="B467"/>
        </row>
        <row r="468">
          <cell r="A468"/>
          <cell r="B468"/>
        </row>
        <row r="469">
          <cell r="A469"/>
          <cell r="B469"/>
        </row>
        <row r="470">
          <cell r="A470"/>
          <cell r="B470"/>
        </row>
        <row r="471">
          <cell r="A471"/>
          <cell r="B471"/>
        </row>
        <row r="472">
          <cell r="A472"/>
          <cell r="B472"/>
        </row>
        <row r="473">
          <cell r="A473"/>
          <cell r="B473"/>
        </row>
        <row r="474">
          <cell r="A474"/>
          <cell r="B474"/>
        </row>
        <row r="475">
          <cell r="A475"/>
          <cell r="B475"/>
        </row>
        <row r="476">
          <cell r="A476"/>
          <cell r="B476"/>
        </row>
        <row r="477">
          <cell r="A477"/>
          <cell r="B477"/>
        </row>
        <row r="478">
          <cell r="A478"/>
          <cell r="B478"/>
        </row>
        <row r="479">
          <cell r="A479"/>
          <cell r="B479"/>
        </row>
        <row r="480">
          <cell r="A480"/>
          <cell r="B480"/>
        </row>
        <row r="481">
          <cell r="A481"/>
          <cell r="B481"/>
        </row>
        <row r="482">
          <cell r="A482"/>
          <cell r="B482"/>
        </row>
        <row r="483">
          <cell r="A483"/>
          <cell r="B483"/>
        </row>
        <row r="484">
          <cell r="A484"/>
          <cell r="B484"/>
        </row>
        <row r="485">
          <cell r="A485"/>
          <cell r="B485"/>
        </row>
        <row r="486">
          <cell r="A486"/>
          <cell r="B486"/>
        </row>
        <row r="487">
          <cell r="A487"/>
          <cell r="B487"/>
        </row>
        <row r="488">
          <cell r="A488"/>
          <cell r="B488"/>
        </row>
        <row r="489">
          <cell r="A489"/>
          <cell r="B489"/>
        </row>
        <row r="490">
          <cell r="A490"/>
          <cell r="B490"/>
        </row>
        <row r="491">
          <cell r="A491"/>
          <cell r="B491"/>
        </row>
        <row r="492">
          <cell r="A492"/>
          <cell r="B492"/>
        </row>
        <row r="493">
          <cell r="A493"/>
          <cell r="B493"/>
        </row>
        <row r="494">
          <cell r="A494"/>
          <cell r="B494"/>
        </row>
        <row r="495">
          <cell r="A495"/>
          <cell r="B495"/>
        </row>
        <row r="496">
          <cell r="A496"/>
          <cell r="B496"/>
        </row>
        <row r="497">
          <cell r="A497"/>
          <cell r="B497"/>
        </row>
        <row r="498">
          <cell r="A498"/>
          <cell r="B498"/>
        </row>
        <row r="499">
          <cell r="A499"/>
          <cell r="B499"/>
        </row>
        <row r="500">
          <cell r="A500"/>
          <cell r="B500"/>
        </row>
        <row r="501">
          <cell r="A501"/>
          <cell r="B501"/>
        </row>
        <row r="502">
          <cell r="A502"/>
          <cell r="B502"/>
        </row>
        <row r="503">
          <cell r="A503"/>
          <cell r="B503"/>
        </row>
        <row r="504">
          <cell r="A504"/>
          <cell r="B504"/>
        </row>
        <row r="505">
          <cell r="A505"/>
          <cell r="B505"/>
        </row>
        <row r="506">
          <cell r="A506"/>
          <cell r="B506"/>
        </row>
        <row r="507">
          <cell r="A507"/>
          <cell r="B507"/>
        </row>
        <row r="508">
          <cell r="A508"/>
          <cell r="B508"/>
        </row>
        <row r="509">
          <cell r="A509"/>
          <cell r="B509"/>
        </row>
        <row r="510">
          <cell r="A510"/>
          <cell r="B510"/>
        </row>
        <row r="511">
          <cell r="A511"/>
          <cell r="B511"/>
        </row>
        <row r="512">
          <cell r="A512"/>
          <cell r="B512"/>
        </row>
        <row r="513">
          <cell r="A513"/>
          <cell r="B513"/>
        </row>
        <row r="514">
          <cell r="A514"/>
          <cell r="B514"/>
        </row>
        <row r="515">
          <cell r="A515"/>
          <cell r="B515"/>
        </row>
        <row r="516">
          <cell r="A516"/>
          <cell r="B516"/>
        </row>
        <row r="517">
          <cell r="A517"/>
          <cell r="B517"/>
        </row>
        <row r="518">
          <cell r="A518"/>
          <cell r="B518"/>
        </row>
        <row r="519">
          <cell r="A519"/>
          <cell r="B519"/>
        </row>
        <row r="520">
          <cell r="A520"/>
          <cell r="B520"/>
        </row>
        <row r="521">
          <cell r="A521"/>
          <cell r="B521"/>
        </row>
        <row r="522">
          <cell r="A522"/>
          <cell r="B522"/>
        </row>
        <row r="523">
          <cell r="A523"/>
          <cell r="B523"/>
        </row>
        <row r="524">
          <cell r="A524"/>
          <cell r="B524"/>
        </row>
        <row r="525">
          <cell r="A525"/>
          <cell r="B525"/>
        </row>
        <row r="526">
          <cell r="A526"/>
          <cell r="B526"/>
        </row>
        <row r="527">
          <cell r="A527"/>
          <cell r="B527"/>
        </row>
        <row r="528">
          <cell r="A528"/>
          <cell r="B528"/>
        </row>
        <row r="529">
          <cell r="A529"/>
          <cell r="B529"/>
        </row>
        <row r="530">
          <cell r="A530"/>
          <cell r="B530"/>
        </row>
        <row r="531">
          <cell r="A531"/>
          <cell r="B531"/>
        </row>
        <row r="532">
          <cell r="A532"/>
          <cell r="B532"/>
        </row>
        <row r="533">
          <cell r="A533"/>
          <cell r="B533"/>
        </row>
        <row r="534">
          <cell r="A534"/>
          <cell r="B534"/>
        </row>
        <row r="535">
          <cell r="A535"/>
          <cell r="B535"/>
        </row>
        <row r="536">
          <cell r="A536"/>
          <cell r="B536"/>
        </row>
        <row r="537">
          <cell r="A537"/>
          <cell r="B537"/>
        </row>
        <row r="538">
          <cell r="A538"/>
          <cell r="B538"/>
        </row>
        <row r="539">
          <cell r="A539"/>
          <cell r="B539"/>
        </row>
        <row r="540">
          <cell r="A540"/>
          <cell r="B540"/>
        </row>
        <row r="541">
          <cell r="A541"/>
          <cell r="B541"/>
        </row>
        <row r="542">
          <cell r="A542"/>
          <cell r="B542"/>
        </row>
        <row r="543">
          <cell r="A543"/>
          <cell r="B543"/>
        </row>
        <row r="544">
          <cell r="A544"/>
          <cell r="B544"/>
        </row>
        <row r="545">
          <cell r="A545"/>
          <cell r="B545"/>
        </row>
        <row r="546">
          <cell r="A546"/>
          <cell r="B546"/>
        </row>
        <row r="547">
          <cell r="A547"/>
          <cell r="B547"/>
        </row>
        <row r="548">
          <cell r="A548"/>
          <cell r="B548"/>
        </row>
        <row r="549">
          <cell r="A549"/>
          <cell r="B549"/>
        </row>
        <row r="550">
          <cell r="A550"/>
          <cell r="B550"/>
        </row>
        <row r="551">
          <cell r="A551"/>
          <cell r="B551"/>
        </row>
        <row r="552">
          <cell r="A552"/>
          <cell r="B552"/>
        </row>
        <row r="553">
          <cell r="A553"/>
          <cell r="B553"/>
        </row>
        <row r="554">
          <cell r="A554"/>
          <cell r="B554"/>
        </row>
        <row r="555">
          <cell r="A555"/>
          <cell r="B555"/>
        </row>
        <row r="556">
          <cell r="A556"/>
          <cell r="B556"/>
        </row>
        <row r="557">
          <cell r="A557"/>
          <cell r="B557"/>
        </row>
        <row r="558">
          <cell r="A558"/>
          <cell r="B558"/>
        </row>
        <row r="559">
          <cell r="A559"/>
          <cell r="B559"/>
        </row>
        <row r="560">
          <cell r="A560"/>
          <cell r="B560"/>
        </row>
        <row r="561">
          <cell r="A561"/>
          <cell r="B561"/>
        </row>
        <row r="562">
          <cell r="A562"/>
          <cell r="B562"/>
        </row>
        <row r="563">
          <cell r="A563"/>
          <cell r="B563"/>
        </row>
        <row r="564">
          <cell r="A564"/>
          <cell r="B564"/>
        </row>
        <row r="565">
          <cell r="A565"/>
          <cell r="B565"/>
        </row>
        <row r="566">
          <cell r="A566"/>
          <cell r="B566"/>
        </row>
        <row r="567">
          <cell r="A567"/>
          <cell r="B567"/>
        </row>
        <row r="568">
          <cell r="A568"/>
          <cell r="B568"/>
        </row>
        <row r="569">
          <cell r="A569"/>
          <cell r="B569"/>
        </row>
        <row r="570">
          <cell r="A570"/>
          <cell r="B570"/>
        </row>
        <row r="571">
          <cell r="A571"/>
          <cell r="B571"/>
        </row>
        <row r="572">
          <cell r="A572"/>
          <cell r="B572"/>
        </row>
        <row r="573">
          <cell r="A573"/>
          <cell r="B573"/>
        </row>
        <row r="574">
          <cell r="A574"/>
          <cell r="B574"/>
        </row>
        <row r="575">
          <cell r="A575"/>
          <cell r="B575"/>
        </row>
        <row r="576">
          <cell r="A576"/>
          <cell r="B576"/>
        </row>
        <row r="577">
          <cell r="A577"/>
          <cell r="B577"/>
        </row>
        <row r="578">
          <cell r="A578"/>
          <cell r="B578"/>
        </row>
        <row r="579">
          <cell r="A579"/>
          <cell r="B579"/>
        </row>
        <row r="580">
          <cell r="A580"/>
          <cell r="B580"/>
        </row>
        <row r="581">
          <cell r="A581"/>
          <cell r="B581"/>
        </row>
        <row r="582">
          <cell r="A582"/>
          <cell r="B582"/>
        </row>
        <row r="583">
          <cell r="A583"/>
          <cell r="B583"/>
        </row>
        <row r="584">
          <cell r="A584"/>
          <cell r="B584"/>
        </row>
        <row r="585">
          <cell r="A585"/>
          <cell r="B585"/>
        </row>
        <row r="586">
          <cell r="A586"/>
          <cell r="B586"/>
        </row>
        <row r="587">
          <cell r="A587"/>
          <cell r="B587"/>
        </row>
        <row r="588">
          <cell r="A588"/>
          <cell r="B588"/>
        </row>
        <row r="589">
          <cell r="A589"/>
          <cell r="B589"/>
        </row>
        <row r="590">
          <cell r="A590"/>
          <cell r="B590"/>
        </row>
        <row r="591">
          <cell r="A591"/>
          <cell r="B591"/>
        </row>
        <row r="592">
          <cell r="A592"/>
          <cell r="B592"/>
        </row>
        <row r="593">
          <cell r="A593"/>
          <cell r="B593"/>
        </row>
        <row r="594">
          <cell r="A594"/>
          <cell r="B594"/>
        </row>
        <row r="595">
          <cell r="A595"/>
          <cell r="B595"/>
        </row>
        <row r="596">
          <cell r="A596"/>
          <cell r="B596"/>
        </row>
        <row r="597">
          <cell r="A597"/>
          <cell r="B597"/>
        </row>
        <row r="598">
          <cell r="A598"/>
          <cell r="B598"/>
        </row>
        <row r="599">
          <cell r="A599"/>
          <cell r="B599"/>
        </row>
        <row r="600">
          <cell r="A600"/>
          <cell r="B600"/>
        </row>
        <row r="601">
          <cell r="A601"/>
          <cell r="B601"/>
        </row>
        <row r="602">
          <cell r="A602"/>
          <cell r="B602"/>
        </row>
        <row r="603">
          <cell r="A603"/>
          <cell r="B603"/>
        </row>
        <row r="604">
          <cell r="A604"/>
          <cell r="B604"/>
        </row>
        <row r="605">
          <cell r="A605"/>
          <cell r="B605"/>
        </row>
        <row r="606">
          <cell r="A606"/>
          <cell r="B606"/>
        </row>
        <row r="607">
          <cell r="A607"/>
          <cell r="B607"/>
        </row>
        <row r="608">
          <cell r="A608"/>
          <cell r="B608"/>
        </row>
        <row r="609">
          <cell r="A609"/>
          <cell r="B609"/>
        </row>
        <row r="610">
          <cell r="A610"/>
          <cell r="B610"/>
        </row>
        <row r="611">
          <cell r="A611"/>
          <cell r="B611"/>
        </row>
        <row r="612">
          <cell r="A612"/>
          <cell r="B612"/>
        </row>
        <row r="613">
          <cell r="A613"/>
          <cell r="B613"/>
        </row>
        <row r="614">
          <cell r="A614"/>
          <cell r="B614"/>
        </row>
        <row r="615">
          <cell r="A615"/>
          <cell r="B615"/>
        </row>
        <row r="616">
          <cell r="A616"/>
          <cell r="B616"/>
        </row>
        <row r="617">
          <cell r="A617"/>
          <cell r="B617"/>
        </row>
        <row r="618">
          <cell r="A618"/>
          <cell r="B618"/>
        </row>
        <row r="619">
          <cell r="A619"/>
          <cell r="B619"/>
        </row>
        <row r="620">
          <cell r="A620"/>
          <cell r="B620"/>
        </row>
        <row r="621">
          <cell r="A621"/>
          <cell r="B621"/>
        </row>
        <row r="622">
          <cell r="A622"/>
          <cell r="B622"/>
        </row>
        <row r="623">
          <cell r="A623"/>
          <cell r="B623"/>
        </row>
        <row r="624">
          <cell r="A624"/>
          <cell r="B624"/>
        </row>
        <row r="625">
          <cell r="A625"/>
          <cell r="B625"/>
        </row>
        <row r="626">
          <cell r="A626"/>
          <cell r="B626"/>
        </row>
        <row r="627">
          <cell r="A627"/>
          <cell r="B627"/>
        </row>
        <row r="628">
          <cell r="A628"/>
          <cell r="B628"/>
        </row>
        <row r="629">
          <cell r="A629"/>
          <cell r="B629"/>
        </row>
        <row r="630">
          <cell r="A630"/>
          <cell r="B630"/>
        </row>
        <row r="631">
          <cell r="A631"/>
          <cell r="B631"/>
        </row>
        <row r="632">
          <cell r="A632"/>
          <cell r="B632"/>
        </row>
        <row r="633">
          <cell r="A633"/>
          <cell r="B633"/>
        </row>
        <row r="634">
          <cell r="A634"/>
          <cell r="B634"/>
        </row>
        <row r="635">
          <cell r="A635"/>
          <cell r="B635"/>
        </row>
        <row r="636">
          <cell r="A636"/>
          <cell r="B636"/>
        </row>
        <row r="637">
          <cell r="A637"/>
          <cell r="B637"/>
        </row>
        <row r="638">
          <cell r="A638"/>
          <cell r="B638"/>
        </row>
        <row r="639">
          <cell r="A639"/>
          <cell r="B639"/>
        </row>
        <row r="640">
          <cell r="A640"/>
          <cell r="B640"/>
        </row>
        <row r="641">
          <cell r="A641"/>
          <cell r="B641"/>
        </row>
        <row r="642">
          <cell r="A642"/>
          <cell r="B642"/>
        </row>
        <row r="643">
          <cell r="A643"/>
          <cell r="B643"/>
        </row>
        <row r="644">
          <cell r="A644"/>
          <cell r="B644"/>
        </row>
        <row r="645">
          <cell r="A645"/>
          <cell r="B645"/>
        </row>
        <row r="646">
          <cell r="A646"/>
          <cell r="B646"/>
        </row>
        <row r="647">
          <cell r="A647"/>
          <cell r="B647"/>
        </row>
        <row r="648">
          <cell r="A648"/>
          <cell r="B648"/>
        </row>
        <row r="649">
          <cell r="A649"/>
          <cell r="B649"/>
        </row>
        <row r="650">
          <cell r="A650"/>
          <cell r="B650"/>
        </row>
        <row r="651">
          <cell r="A651"/>
          <cell r="B651"/>
        </row>
        <row r="652">
          <cell r="A652"/>
          <cell r="B652"/>
        </row>
        <row r="653">
          <cell r="A653"/>
          <cell r="B653"/>
        </row>
        <row r="654">
          <cell r="A654"/>
          <cell r="B654"/>
        </row>
        <row r="655">
          <cell r="A655"/>
          <cell r="B655"/>
        </row>
        <row r="656">
          <cell r="A656"/>
          <cell r="B656"/>
        </row>
        <row r="657">
          <cell r="A657"/>
          <cell r="B657"/>
        </row>
        <row r="658">
          <cell r="A658"/>
          <cell r="B658"/>
        </row>
        <row r="659">
          <cell r="A659"/>
          <cell r="B659"/>
        </row>
        <row r="660">
          <cell r="A660"/>
          <cell r="B660"/>
        </row>
        <row r="661">
          <cell r="A661"/>
          <cell r="B661"/>
        </row>
        <row r="662">
          <cell r="A662"/>
          <cell r="B662"/>
        </row>
        <row r="663">
          <cell r="A663"/>
          <cell r="B663"/>
        </row>
        <row r="664">
          <cell r="A664"/>
          <cell r="B664"/>
        </row>
        <row r="665">
          <cell r="A665"/>
          <cell r="B665"/>
        </row>
        <row r="666">
          <cell r="A666"/>
          <cell r="B666"/>
        </row>
        <row r="667">
          <cell r="A667"/>
          <cell r="B667"/>
        </row>
        <row r="668">
          <cell r="A668"/>
          <cell r="B668"/>
        </row>
        <row r="669">
          <cell r="A669"/>
          <cell r="B669"/>
        </row>
        <row r="670">
          <cell r="A670"/>
          <cell r="B670"/>
        </row>
        <row r="671">
          <cell r="A671"/>
          <cell r="B671"/>
        </row>
        <row r="672">
          <cell r="A672"/>
          <cell r="B672"/>
        </row>
        <row r="673">
          <cell r="A673"/>
          <cell r="B673"/>
        </row>
        <row r="674">
          <cell r="A674"/>
          <cell r="B674"/>
        </row>
        <row r="675">
          <cell r="A675"/>
          <cell r="B675"/>
        </row>
        <row r="676">
          <cell r="A676"/>
          <cell r="B676"/>
        </row>
        <row r="677">
          <cell r="A677"/>
          <cell r="B677"/>
        </row>
        <row r="678">
          <cell r="A678"/>
          <cell r="B678"/>
        </row>
        <row r="679">
          <cell r="A679"/>
          <cell r="B679"/>
        </row>
        <row r="680">
          <cell r="A680"/>
          <cell r="B680"/>
        </row>
        <row r="681">
          <cell r="A681"/>
          <cell r="B681"/>
        </row>
        <row r="682">
          <cell r="A682"/>
          <cell r="B682"/>
        </row>
        <row r="683">
          <cell r="A683"/>
          <cell r="B683"/>
        </row>
        <row r="684">
          <cell r="A684"/>
          <cell r="B684"/>
        </row>
        <row r="685">
          <cell r="A685"/>
          <cell r="B685"/>
        </row>
        <row r="686">
          <cell r="A686"/>
          <cell r="B686"/>
        </row>
        <row r="687">
          <cell r="A687"/>
          <cell r="B687"/>
        </row>
        <row r="688">
          <cell r="A688"/>
          <cell r="B688"/>
        </row>
        <row r="689">
          <cell r="A689"/>
          <cell r="B689"/>
        </row>
        <row r="690">
          <cell r="A690"/>
          <cell r="B690"/>
        </row>
        <row r="691">
          <cell r="A691"/>
          <cell r="B691"/>
        </row>
        <row r="692">
          <cell r="A692"/>
          <cell r="B692"/>
        </row>
        <row r="693">
          <cell r="A693"/>
          <cell r="B693"/>
        </row>
        <row r="694">
          <cell r="A694"/>
          <cell r="B694"/>
        </row>
        <row r="695">
          <cell r="A695"/>
          <cell r="B695"/>
        </row>
        <row r="696">
          <cell r="A696"/>
          <cell r="B696"/>
        </row>
        <row r="697">
          <cell r="A697"/>
          <cell r="B697"/>
        </row>
        <row r="698">
          <cell r="A698"/>
          <cell r="B698"/>
        </row>
        <row r="699">
          <cell r="A699"/>
          <cell r="B699"/>
        </row>
        <row r="700">
          <cell r="A700"/>
          <cell r="B700"/>
        </row>
        <row r="701">
          <cell r="A701"/>
          <cell r="B701"/>
        </row>
        <row r="702">
          <cell r="A702"/>
          <cell r="B702"/>
        </row>
        <row r="703">
          <cell r="A703"/>
          <cell r="B703"/>
        </row>
        <row r="704">
          <cell r="A704"/>
          <cell r="B704"/>
        </row>
        <row r="705">
          <cell r="A705"/>
          <cell r="B705"/>
        </row>
        <row r="706">
          <cell r="A706"/>
          <cell r="B706"/>
        </row>
        <row r="707">
          <cell r="A707"/>
          <cell r="B707"/>
        </row>
        <row r="708">
          <cell r="A708"/>
          <cell r="B708"/>
        </row>
        <row r="709">
          <cell r="A709"/>
          <cell r="B709"/>
        </row>
        <row r="710">
          <cell r="A710"/>
          <cell r="B710"/>
        </row>
        <row r="711">
          <cell r="A711"/>
          <cell r="B711"/>
        </row>
        <row r="712">
          <cell r="A712"/>
          <cell r="B712"/>
        </row>
        <row r="713">
          <cell r="A713"/>
          <cell r="B713"/>
        </row>
        <row r="714">
          <cell r="A714"/>
          <cell r="B714"/>
        </row>
        <row r="715">
          <cell r="A715"/>
          <cell r="B715"/>
        </row>
        <row r="716">
          <cell r="A716"/>
          <cell r="B716"/>
        </row>
        <row r="717">
          <cell r="A717"/>
          <cell r="B717"/>
        </row>
        <row r="718">
          <cell r="A718"/>
          <cell r="B718"/>
        </row>
        <row r="719">
          <cell r="A719"/>
          <cell r="B719"/>
        </row>
        <row r="720">
          <cell r="A720"/>
          <cell r="B720"/>
        </row>
        <row r="721">
          <cell r="A721"/>
          <cell r="B721"/>
        </row>
        <row r="722">
          <cell r="A722"/>
          <cell r="B722"/>
        </row>
        <row r="723">
          <cell r="A723"/>
          <cell r="B723"/>
        </row>
        <row r="724">
          <cell r="A724"/>
          <cell r="B724"/>
        </row>
        <row r="725">
          <cell r="A725"/>
          <cell r="B725"/>
        </row>
        <row r="726">
          <cell r="A726"/>
          <cell r="B726"/>
        </row>
        <row r="727">
          <cell r="A727"/>
          <cell r="B727"/>
        </row>
        <row r="728">
          <cell r="A728"/>
          <cell r="B728"/>
        </row>
        <row r="729">
          <cell r="A729"/>
          <cell r="B729"/>
        </row>
        <row r="730">
          <cell r="A730"/>
          <cell r="B730"/>
        </row>
        <row r="731">
          <cell r="A731"/>
          <cell r="B731"/>
        </row>
        <row r="732">
          <cell r="A732"/>
          <cell r="B732"/>
        </row>
        <row r="733">
          <cell r="A733"/>
          <cell r="B733"/>
        </row>
        <row r="734">
          <cell r="A734"/>
          <cell r="B734"/>
        </row>
        <row r="735">
          <cell r="A735"/>
          <cell r="B735"/>
        </row>
        <row r="736">
          <cell r="A736"/>
          <cell r="B736"/>
        </row>
        <row r="737">
          <cell r="A737"/>
          <cell r="B737"/>
        </row>
        <row r="738">
          <cell r="A738"/>
          <cell r="B738"/>
        </row>
        <row r="739">
          <cell r="A739"/>
          <cell r="B739"/>
        </row>
        <row r="740">
          <cell r="A740"/>
          <cell r="B740"/>
        </row>
        <row r="741">
          <cell r="A741"/>
          <cell r="B741"/>
        </row>
        <row r="742">
          <cell r="A742"/>
          <cell r="B742"/>
        </row>
        <row r="743">
          <cell r="A743"/>
          <cell r="B743"/>
        </row>
        <row r="744">
          <cell r="A744"/>
          <cell r="B744"/>
        </row>
        <row r="745">
          <cell r="A745"/>
          <cell r="B745"/>
        </row>
        <row r="746">
          <cell r="A746"/>
          <cell r="B746"/>
        </row>
        <row r="747">
          <cell r="A747"/>
          <cell r="B747"/>
        </row>
        <row r="748">
          <cell r="A748"/>
          <cell r="B748"/>
        </row>
        <row r="749">
          <cell r="A749"/>
          <cell r="B749"/>
        </row>
        <row r="750">
          <cell r="A750"/>
          <cell r="B750"/>
        </row>
        <row r="751">
          <cell r="A751"/>
          <cell r="B751"/>
        </row>
        <row r="752">
          <cell r="A752"/>
          <cell r="B752"/>
        </row>
        <row r="753">
          <cell r="A753"/>
          <cell r="B753"/>
        </row>
        <row r="754">
          <cell r="A754"/>
          <cell r="B754"/>
        </row>
        <row r="755">
          <cell r="A755"/>
          <cell r="B755"/>
        </row>
        <row r="756">
          <cell r="A756"/>
          <cell r="B756"/>
        </row>
        <row r="757">
          <cell r="A757"/>
          <cell r="B757"/>
        </row>
        <row r="758">
          <cell r="A758"/>
          <cell r="B758"/>
        </row>
        <row r="759">
          <cell r="A759"/>
          <cell r="B759"/>
        </row>
        <row r="760">
          <cell r="A760"/>
          <cell r="B760"/>
        </row>
        <row r="761">
          <cell r="A761"/>
          <cell r="B761"/>
        </row>
        <row r="762">
          <cell r="A762"/>
          <cell r="B762"/>
        </row>
        <row r="763">
          <cell r="A763"/>
          <cell r="B763"/>
        </row>
        <row r="764">
          <cell r="A764"/>
          <cell r="B764"/>
        </row>
        <row r="765">
          <cell r="A765"/>
          <cell r="B765"/>
        </row>
        <row r="766">
          <cell r="A766"/>
          <cell r="B766"/>
        </row>
        <row r="767">
          <cell r="A767"/>
          <cell r="B767"/>
        </row>
        <row r="768">
          <cell r="A768"/>
          <cell r="B768"/>
        </row>
        <row r="769">
          <cell r="A769"/>
          <cell r="B769"/>
        </row>
        <row r="770">
          <cell r="A770"/>
          <cell r="B770"/>
        </row>
        <row r="771">
          <cell r="A771"/>
          <cell r="B771"/>
        </row>
        <row r="772">
          <cell r="A772"/>
          <cell r="B772"/>
        </row>
        <row r="773">
          <cell r="A773"/>
          <cell r="B773"/>
        </row>
        <row r="774">
          <cell r="A774"/>
          <cell r="B774"/>
        </row>
        <row r="775">
          <cell r="A775"/>
          <cell r="B775"/>
        </row>
        <row r="776">
          <cell r="A776"/>
          <cell r="B776"/>
        </row>
        <row r="777">
          <cell r="A777"/>
          <cell r="B777"/>
        </row>
        <row r="778">
          <cell r="A778"/>
          <cell r="B778"/>
        </row>
        <row r="779">
          <cell r="A779"/>
          <cell r="B779"/>
        </row>
        <row r="780">
          <cell r="A780"/>
          <cell r="B780"/>
        </row>
        <row r="781">
          <cell r="A781"/>
          <cell r="B781"/>
        </row>
        <row r="782">
          <cell r="A782"/>
          <cell r="B782"/>
        </row>
        <row r="783">
          <cell r="A783"/>
          <cell r="B783"/>
        </row>
        <row r="784">
          <cell r="A784"/>
          <cell r="B784"/>
        </row>
        <row r="785">
          <cell r="A785"/>
          <cell r="B785"/>
        </row>
        <row r="786">
          <cell r="A786"/>
          <cell r="B786"/>
        </row>
        <row r="787">
          <cell r="A787"/>
          <cell r="B787"/>
        </row>
        <row r="788">
          <cell r="A788"/>
          <cell r="B788"/>
        </row>
        <row r="789">
          <cell r="A789"/>
          <cell r="B789"/>
        </row>
        <row r="790">
          <cell r="A790"/>
          <cell r="B790"/>
        </row>
        <row r="791">
          <cell r="A791"/>
          <cell r="B791"/>
        </row>
        <row r="792">
          <cell r="A792"/>
          <cell r="B792"/>
        </row>
        <row r="793">
          <cell r="A793"/>
          <cell r="B793"/>
        </row>
        <row r="794">
          <cell r="A794"/>
          <cell r="B794"/>
        </row>
        <row r="795">
          <cell r="A795"/>
          <cell r="B795"/>
        </row>
        <row r="796">
          <cell r="A796"/>
          <cell r="B796"/>
        </row>
        <row r="797">
          <cell r="A797"/>
          <cell r="B797"/>
        </row>
        <row r="798">
          <cell r="A798"/>
          <cell r="B798"/>
        </row>
        <row r="799">
          <cell r="A799"/>
          <cell r="B799"/>
        </row>
        <row r="800">
          <cell r="A800"/>
          <cell r="B800"/>
        </row>
        <row r="801">
          <cell r="A801"/>
          <cell r="B801"/>
        </row>
        <row r="802">
          <cell r="A802"/>
          <cell r="B802"/>
        </row>
        <row r="803">
          <cell r="A803"/>
          <cell r="B803"/>
        </row>
        <row r="804">
          <cell r="A804"/>
          <cell r="B804"/>
        </row>
        <row r="805">
          <cell r="A805"/>
          <cell r="B805"/>
        </row>
        <row r="806">
          <cell r="A806"/>
          <cell r="B806"/>
        </row>
        <row r="807">
          <cell r="A807"/>
          <cell r="B807"/>
        </row>
        <row r="808">
          <cell r="A808"/>
          <cell r="B808"/>
        </row>
        <row r="809">
          <cell r="A809"/>
          <cell r="B809"/>
        </row>
        <row r="810">
          <cell r="A810"/>
          <cell r="B810"/>
        </row>
        <row r="811">
          <cell r="A811"/>
          <cell r="B811"/>
        </row>
        <row r="812">
          <cell r="A812"/>
          <cell r="B812"/>
        </row>
        <row r="813">
          <cell r="A813"/>
          <cell r="B813"/>
        </row>
        <row r="814">
          <cell r="A814"/>
          <cell r="B814"/>
        </row>
        <row r="815">
          <cell r="A815"/>
          <cell r="B815"/>
        </row>
        <row r="816">
          <cell r="A816"/>
          <cell r="B816"/>
        </row>
        <row r="817">
          <cell r="A817"/>
          <cell r="B817"/>
        </row>
        <row r="818">
          <cell r="A818"/>
          <cell r="B818"/>
        </row>
        <row r="819">
          <cell r="A819"/>
          <cell r="B819"/>
        </row>
        <row r="820">
          <cell r="A820"/>
          <cell r="B820"/>
        </row>
        <row r="821">
          <cell r="A821"/>
          <cell r="B821"/>
        </row>
        <row r="822">
          <cell r="A822"/>
          <cell r="B822"/>
        </row>
        <row r="823">
          <cell r="A823"/>
          <cell r="B823"/>
        </row>
        <row r="824">
          <cell r="A824"/>
          <cell r="B824"/>
        </row>
        <row r="825">
          <cell r="A825"/>
          <cell r="B825"/>
        </row>
        <row r="826">
          <cell r="A826"/>
          <cell r="B826"/>
        </row>
        <row r="827">
          <cell r="A827"/>
          <cell r="B827"/>
        </row>
        <row r="828">
          <cell r="A828"/>
          <cell r="B828"/>
        </row>
        <row r="829">
          <cell r="A829"/>
          <cell r="B829"/>
        </row>
        <row r="830">
          <cell r="A830"/>
          <cell r="B830"/>
        </row>
        <row r="831">
          <cell r="A831"/>
          <cell r="B831"/>
        </row>
        <row r="832">
          <cell r="A832"/>
          <cell r="B832"/>
        </row>
        <row r="833">
          <cell r="A833"/>
          <cell r="B833"/>
        </row>
        <row r="834">
          <cell r="A834"/>
          <cell r="B834"/>
        </row>
        <row r="835">
          <cell r="A835"/>
          <cell r="B835"/>
        </row>
        <row r="836">
          <cell r="A836"/>
          <cell r="B836"/>
        </row>
        <row r="837">
          <cell r="A837"/>
          <cell r="B837"/>
        </row>
        <row r="838">
          <cell r="A838"/>
          <cell r="B838"/>
        </row>
        <row r="839">
          <cell r="A839"/>
          <cell r="B839"/>
        </row>
        <row r="840">
          <cell r="A840"/>
          <cell r="B840"/>
        </row>
        <row r="841">
          <cell r="A841"/>
          <cell r="B841"/>
        </row>
        <row r="842">
          <cell r="A842"/>
          <cell r="B842"/>
        </row>
        <row r="843">
          <cell r="A843"/>
          <cell r="B843"/>
        </row>
        <row r="844">
          <cell r="A844"/>
          <cell r="B844"/>
        </row>
        <row r="845">
          <cell r="A845"/>
          <cell r="B845"/>
        </row>
        <row r="846">
          <cell r="A846"/>
          <cell r="B846"/>
        </row>
        <row r="847">
          <cell r="A847"/>
          <cell r="B847"/>
        </row>
        <row r="848">
          <cell r="A848"/>
          <cell r="B848"/>
        </row>
        <row r="849">
          <cell r="A849"/>
          <cell r="B849"/>
        </row>
        <row r="850">
          <cell r="A850"/>
          <cell r="B850"/>
        </row>
        <row r="851">
          <cell r="A851"/>
          <cell r="B851"/>
        </row>
        <row r="852">
          <cell r="A852"/>
          <cell r="B852"/>
        </row>
        <row r="853">
          <cell r="A853"/>
          <cell r="B853"/>
        </row>
        <row r="854">
          <cell r="A854"/>
          <cell r="B854"/>
        </row>
        <row r="855">
          <cell r="A855"/>
          <cell r="B855"/>
        </row>
        <row r="856">
          <cell r="A856"/>
          <cell r="B856"/>
        </row>
        <row r="857">
          <cell r="A857"/>
          <cell r="B857"/>
        </row>
        <row r="858">
          <cell r="A858"/>
          <cell r="B858"/>
        </row>
        <row r="859">
          <cell r="A859"/>
          <cell r="B859"/>
        </row>
        <row r="860">
          <cell r="A860"/>
          <cell r="B860"/>
        </row>
        <row r="861">
          <cell r="A861"/>
          <cell r="B861"/>
        </row>
        <row r="862">
          <cell r="A862"/>
          <cell r="B862"/>
        </row>
        <row r="863">
          <cell r="A863"/>
          <cell r="B863"/>
        </row>
        <row r="864">
          <cell r="A864"/>
          <cell r="B864"/>
        </row>
        <row r="865">
          <cell r="A865"/>
          <cell r="B865"/>
        </row>
        <row r="866">
          <cell r="A866"/>
          <cell r="B866"/>
        </row>
        <row r="867">
          <cell r="A867"/>
          <cell r="B867"/>
        </row>
        <row r="868">
          <cell r="A868"/>
          <cell r="B868"/>
        </row>
        <row r="869">
          <cell r="A869"/>
          <cell r="B869"/>
        </row>
        <row r="870">
          <cell r="A870"/>
          <cell r="B870"/>
        </row>
        <row r="871">
          <cell r="A871"/>
          <cell r="B871"/>
        </row>
        <row r="872">
          <cell r="A872"/>
          <cell r="B872"/>
        </row>
        <row r="873">
          <cell r="A873"/>
          <cell r="B873"/>
        </row>
        <row r="874">
          <cell r="A874"/>
          <cell r="B874"/>
        </row>
        <row r="875">
          <cell r="A875"/>
          <cell r="B875"/>
        </row>
        <row r="876">
          <cell r="A876"/>
          <cell r="B876"/>
        </row>
        <row r="877">
          <cell r="A877"/>
          <cell r="B877"/>
        </row>
        <row r="878">
          <cell r="A878"/>
          <cell r="B878"/>
        </row>
        <row r="879">
          <cell r="A879"/>
          <cell r="B879"/>
        </row>
        <row r="880">
          <cell r="A880"/>
          <cell r="B880"/>
        </row>
        <row r="881">
          <cell r="A881"/>
          <cell r="B881"/>
        </row>
        <row r="882">
          <cell r="A882"/>
          <cell r="B882"/>
        </row>
        <row r="883">
          <cell r="A883"/>
          <cell r="B883"/>
        </row>
        <row r="884">
          <cell r="A884"/>
          <cell r="B884"/>
        </row>
        <row r="885">
          <cell r="A885"/>
          <cell r="B885"/>
        </row>
        <row r="886">
          <cell r="A886"/>
          <cell r="B886"/>
        </row>
        <row r="887">
          <cell r="A887"/>
          <cell r="B887"/>
        </row>
        <row r="888">
          <cell r="A888"/>
          <cell r="B888"/>
        </row>
        <row r="889">
          <cell r="A889"/>
          <cell r="B889"/>
        </row>
        <row r="890">
          <cell r="A890"/>
          <cell r="B890"/>
        </row>
        <row r="891">
          <cell r="A891"/>
          <cell r="B891"/>
        </row>
        <row r="892">
          <cell r="A892"/>
          <cell r="B892"/>
        </row>
        <row r="893">
          <cell r="A893"/>
          <cell r="B893"/>
        </row>
        <row r="894">
          <cell r="A894"/>
          <cell r="B894"/>
        </row>
        <row r="895">
          <cell r="A895"/>
          <cell r="B895"/>
        </row>
        <row r="896">
          <cell r="A896"/>
          <cell r="B896"/>
        </row>
        <row r="897">
          <cell r="A897"/>
          <cell r="B897"/>
        </row>
        <row r="898">
          <cell r="A898"/>
          <cell r="B898"/>
        </row>
        <row r="899">
          <cell r="A899"/>
          <cell r="B899"/>
        </row>
        <row r="900">
          <cell r="A900"/>
          <cell r="B900"/>
        </row>
        <row r="901">
          <cell r="A901"/>
          <cell r="B901"/>
        </row>
        <row r="902">
          <cell r="A902"/>
          <cell r="B902"/>
        </row>
        <row r="903">
          <cell r="A903"/>
          <cell r="B903"/>
        </row>
        <row r="904">
          <cell r="A904"/>
          <cell r="B904"/>
        </row>
        <row r="905">
          <cell r="A905"/>
          <cell r="B905"/>
        </row>
        <row r="906">
          <cell r="A906"/>
          <cell r="B906"/>
        </row>
        <row r="907">
          <cell r="A907"/>
          <cell r="B907"/>
        </row>
        <row r="908">
          <cell r="A908"/>
          <cell r="B908"/>
        </row>
        <row r="909">
          <cell r="A909"/>
          <cell r="B909"/>
        </row>
        <row r="910">
          <cell r="A910"/>
          <cell r="B910"/>
        </row>
        <row r="911">
          <cell r="A911"/>
          <cell r="B911"/>
        </row>
        <row r="912">
          <cell r="A912"/>
          <cell r="B912"/>
        </row>
        <row r="913">
          <cell r="A913"/>
          <cell r="B913"/>
        </row>
        <row r="914">
          <cell r="A914"/>
          <cell r="B914"/>
        </row>
        <row r="915">
          <cell r="A915"/>
          <cell r="B915"/>
        </row>
        <row r="916">
          <cell r="A916"/>
          <cell r="B916"/>
        </row>
        <row r="917">
          <cell r="A917"/>
          <cell r="B917"/>
        </row>
        <row r="918">
          <cell r="A918"/>
          <cell r="B918"/>
        </row>
        <row r="919">
          <cell r="A919"/>
          <cell r="B919"/>
        </row>
        <row r="920">
          <cell r="A920"/>
          <cell r="B920"/>
        </row>
        <row r="921">
          <cell r="A921"/>
          <cell r="B921"/>
        </row>
        <row r="922">
          <cell r="A922"/>
          <cell r="B922"/>
        </row>
        <row r="923">
          <cell r="A923"/>
          <cell r="B923"/>
        </row>
        <row r="924">
          <cell r="A924"/>
          <cell r="B924"/>
        </row>
        <row r="925">
          <cell r="A925"/>
          <cell r="B925"/>
        </row>
        <row r="926">
          <cell r="A926"/>
          <cell r="B926"/>
        </row>
        <row r="927">
          <cell r="A927"/>
          <cell r="B927"/>
        </row>
        <row r="928">
          <cell r="A928"/>
          <cell r="B928"/>
        </row>
        <row r="929">
          <cell r="A929"/>
          <cell r="B929"/>
        </row>
        <row r="930">
          <cell r="A930"/>
          <cell r="B930"/>
        </row>
        <row r="931">
          <cell r="A931"/>
          <cell r="B931"/>
        </row>
        <row r="932">
          <cell r="A932"/>
          <cell r="B932"/>
        </row>
        <row r="933">
          <cell r="A933"/>
          <cell r="B933"/>
        </row>
        <row r="934">
          <cell r="A934"/>
          <cell r="B934"/>
        </row>
        <row r="935">
          <cell r="A935"/>
          <cell r="B935"/>
        </row>
        <row r="936">
          <cell r="A936"/>
          <cell r="B936"/>
        </row>
        <row r="937">
          <cell r="A937"/>
          <cell r="B937"/>
        </row>
        <row r="938">
          <cell r="A938"/>
          <cell r="B938"/>
        </row>
        <row r="939">
          <cell r="A939"/>
          <cell r="B939"/>
        </row>
        <row r="940">
          <cell r="A940"/>
          <cell r="B940"/>
        </row>
        <row r="941">
          <cell r="A941"/>
          <cell r="B941"/>
        </row>
        <row r="942">
          <cell r="A942"/>
          <cell r="B942"/>
        </row>
        <row r="943">
          <cell r="A943"/>
          <cell r="B943"/>
        </row>
        <row r="944">
          <cell r="A944"/>
          <cell r="B944"/>
        </row>
        <row r="945">
          <cell r="A945"/>
          <cell r="B945"/>
        </row>
        <row r="946">
          <cell r="A946"/>
          <cell r="B946"/>
        </row>
        <row r="947">
          <cell r="A947"/>
          <cell r="B947"/>
        </row>
        <row r="948">
          <cell r="A948"/>
          <cell r="B948"/>
        </row>
        <row r="949">
          <cell r="A949"/>
          <cell r="B949"/>
        </row>
        <row r="950">
          <cell r="A950"/>
          <cell r="B950"/>
        </row>
        <row r="951">
          <cell r="A951"/>
          <cell r="B951"/>
        </row>
        <row r="952">
          <cell r="A952"/>
          <cell r="B952"/>
        </row>
        <row r="953">
          <cell r="A953"/>
          <cell r="B953"/>
        </row>
        <row r="954">
          <cell r="A954"/>
          <cell r="B954"/>
        </row>
        <row r="955">
          <cell r="A955"/>
          <cell r="B955"/>
        </row>
        <row r="956">
          <cell r="A956"/>
          <cell r="B956"/>
        </row>
        <row r="957">
          <cell r="A957"/>
          <cell r="B957"/>
        </row>
        <row r="958">
          <cell r="A958"/>
          <cell r="B958"/>
        </row>
        <row r="959">
          <cell r="A959"/>
          <cell r="B959"/>
        </row>
        <row r="960">
          <cell r="A960"/>
          <cell r="B960"/>
        </row>
        <row r="961">
          <cell r="A961"/>
          <cell r="B961"/>
        </row>
        <row r="962">
          <cell r="A962"/>
          <cell r="B962"/>
        </row>
        <row r="963">
          <cell r="A963"/>
          <cell r="B963"/>
        </row>
        <row r="964">
          <cell r="A964"/>
          <cell r="B964"/>
        </row>
        <row r="965">
          <cell r="A965"/>
          <cell r="B965"/>
        </row>
        <row r="966">
          <cell r="A966"/>
          <cell r="B966"/>
        </row>
        <row r="967">
          <cell r="A967"/>
          <cell r="B967"/>
        </row>
        <row r="968">
          <cell r="A968"/>
          <cell r="B968"/>
        </row>
        <row r="969">
          <cell r="A969"/>
          <cell r="B969"/>
        </row>
        <row r="970">
          <cell r="A970"/>
          <cell r="B970"/>
        </row>
        <row r="971">
          <cell r="A971"/>
          <cell r="B971"/>
        </row>
        <row r="972">
          <cell r="A972"/>
          <cell r="B972"/>
        </row>
        <row r="973">
          <cell r="A973"/>
          <cell r="B973"/>
        </row>
        <row r="974">
          <cell r="A974"/>
          <cell r="B974"/>
        </row>
        <row r="975">
          <cell r="A975"/>
          <cell r="B975"/>
        </row>
        <row r="976">
          <cell r="A976"/>
          <cell r="B976"/>
        </row>
        <row r="977">
          <cell r="A977"/>
          <cell r="B977"/>
        </row>
        <row r="978">
          <cell r="A978"/>
          <cell r="B978"/>
        </row>
        <row r="979">
          <cell r="A979"/>
          <cell r="B979"/>
        </row>
        <row r="980">
          <cell r="A980"/>
          <cell r="B980"/>
        </row>
        <row r="981">
          <cell r="A981"/>
          <cell r="B981"/>
        </row>
        <row r="982">
          <cell r="A982"/>
          <cell r="B982"/>
        </row>
        <row r="983">
          <cell r="A983"/>
          <cell r="B983"/>
        </row>
        <row r="984">
          <cell r="A984"/>
          <cell r="B984"/>
        </row>
        <row r="985">
          <cell r="A985"/>
          <cell r="B985"/>
        </row>
        <row r="986">
          <cell r="A986"/>
          <cell r="B986"/>
        </row>
        <row r="987">
          <cell r="A987"/>
          <cell r="B987"/>
        </row>
        <row r="988">
          <cell r="A988"/>
          <cell r="B988"/>
        </row>
        <row r="989">
          <cell r="A989"/>
          <cell r="B989"/>
        </row>
        <row r="990">
          <cell r="A990"/>
          <cell r="B990"/>
        </row>
        <row r="991">
          <cell r="A991"/>
          <cell r="B991"/>
        </row>
        <row r="992">
          <cell r="A992"/>
          <cell r="B992"/>
        </row>
        <row r="993">
          <cell r="A993"/>
          <cell r="B993"/>
        </row>
        <row r="994">
          <cell r="A994"/>
          <cell r="B994"/>
        </row>
        <row r="995">
          <cell r="A995"/>
          <cell r="B995"/>
        </row>
        <row r="996">
          <cell r="A996"/>
          <cell r="B996"/>
        </row>
        <row r="997">
          <cell r="A997"/>
          <cell r="B997"/>
        </row>
        <row r="998">
          <cell r="A998"/>
          <cell r="B998"/>
        </row>
        <row r="999">
          <cell r="A999"/>
          <cell r="B999"/>
        </row>
        <row r="1000">
          <cell r="A1000"/>
          <cell r="B1000"/>
        </row>
        <row r="1001">
          <cell r="A1001"/>
          <cell r="B1001"/>
        </row>
        <row r="1002">
          <cell r="A1002"/>
          <cell r="B1002"/>
        </row>
        <row r="1003">
          <cell r="A1003"/>
          <cell r="B1003"/>
        </row>
        <row r="1004">
          <cell r="A1004"/>
          <cell r="B1004"/>
        </row>
        <row r="1005">
          <cell r="A1005"/>
          <cell r="B1005"/>
        </row>
        <row r="1006">
          <cell r="A1006"/>
          <cell r="B1006"/>
        </row>
        <row r="1007">
          <cell r="A1007"/>
          <cell r="B1007"/>
        </row>
        <row r="1008">
          <cell r="A1008"/>
          <cell r="B1008"/>
        </row>
        <row r="1009">
          <cell r="A1009"/>
          <cell r="B1009"/>
        </row>
        <row r="1010">
          <cell r="A1010"/>
          <cell r="B1010"/>
        </row>
        <row r="1011">
          <cell r="A1011"/>
          <cell r="B1011"/>
        </row>
        <row r="1012">
          <cell r="A1012"/>
          <cell r="B1012"/>
        </row>
        <row r="1013">
          <cell r="A1013"/>
          <cell r="B1013"/>
        </row>
        <row r="1014">
          <cell r="A1014"/>
          <cell r="B1014"/>
        </row>
        <row r="1015">
          <cell r="A1015"/>
          <cell r="B1015"/>
        </row>
        <row r="1016">
          <cell r="A1016"/>
          <cell r="B1016"/>
        </row>
        <row r="1017">
          <cell r="A1017"/>
          <cell r="B1017"/>
        </row>
        <row r="1018">
          <cell r="A1018"/>
          <cell r="B1018"/>
        </row>
        <row r="1019">
          <cell r="A1019"/>
          <cell r="B1019"/>
        </row>
        <row r="1020">
          <cell r="A1020"/>
          <cell r="B1020"/>
        </row>
        <row r="1021">
          <cell r="A1021"/>
          <cell r="B1021"/>
        </row>
        <row r="1022">
          <cell r="A1022"/>
          <cell r="B1022"/>
        </row>
        <row r="1023">
          <cell r="A1023"/>
          <cell r="B1023"/>
        </row>
        <row r="1024">
          <cell r="A1024"/>
          <cell r="B1024"/>
        </row>
        <row r="1025">
          <cell r="A1025"/>
          <cell r="B1025"/>
        </row>
        <row r="1026">
          <cell r="A1026"/>
          <cell r="B1026"/>
        </row>
        <row r="1027">
          <cell r="A1027"/>
          <cell r="B1027"/>
        </row>
        <row r="1028">
          <cell r="A1028"/>
          <cell r="B1028"/>
        </row>
        <row r="1029">
          <cell r="A1029"/>
          <cell r="B1029"/>
        </row>
        <row r="1030">
          <cell r="A1030"/>
          <cell r="B1030"/>
        </row>
        <row r="1031">
          <cell r="A1031"/>
          <cell r="B1031"/>
        </row>
        <row r="1032">
          <cell r="A1032"/>
          <cell r="B1032"/>
        </row>
        <row r="1033">
          <cell r="A1033"/>
          <cell r="B1033"/>
        </row>
        <row r="1034">
          <cell r="A1034"/>
          <cell r="B1034"/>
        </row>
        <row r="1035">
          <cell r="A1035"/>
          <cell r="B1035"/>
        </row>
        <row r="1036">
          <cell r="A1036"/>
          <cell r="B1036"/>
        </row>
        <row r="1037">
          <cell r="A1037"/>
          <cell r="B1037"/>
        </row>
        <row r="1038">
          <cell r="A1038"/>
          <cell r="B1038"/>
        </row>
        <row r="1039">
          <cell r="A1039"/>
          <cell r="B1039"/>
        </row>
        <row r="1040">
          <cell r="A1040"/>
          <cell r="B1040"/>
        </row>
        <row r="1041">
          <cell r="A1041"/>
          <cell r="B1041"/>
        </row>
        <row r="1042">
          <cell r="A1042"/>
          <cell r="B1042"/>
        </row>
        <row r="1043">
          <cell r="A1043"/>
          <cell r="B1043"/>
        </row>
        <row r="1044">
          <cell r="A1044"/>
          <cell r="B1044"/>
        </row>
        <row r="1045">
          <cell r="A1045"/>
          <cell r="B1045"/>
        </row>
        <row r="1046">
          <cell r="A1046"/>
          <cell r="B1046"/>
        </row>
        <row r="1047">
          <cell r="A1047"/>
          <cell r="B1047"/>
        </row>
        <row r="1048">
          <cell r="A1048"/>
          <cell r="B1048"/>
        </row>
        <row r="1049">
          <cell r="A1049"/>
          <cell r="B1049"/>
        </row>
        <row r="1050">
          <cell r="A1050"/>
          <cell r="B1050"/>
        </row>
        <row r="1051">
          <cell r="A1051"/>
          <cell r="B1051"/>
        </row>
        <row r="1052">
          <cell r="A1052"/>
          <cell r="B1052"/>
        </row>
        <row r="1053">
          <cell r="A1053"/>
          <cell r="B1053"/>
        </row>
        <row r="1054">
          <cell r="A1054"/>
          <cell r="B1054"/>
        </row>
        <row r="1055">
          <cell r="A1055"/>
          <cell r="B1055"/>
        </row>
        <row r="1056">
          <cell r="A1056"/>
          <cell r="B1056"/>
        </row>
        <row r="1057">
          <cell r="A1057"/>
          <cell r="B1057"/>
        </row>
        <row r="1058">
          <cell r="A1058"/>
          <cell r="B1058"/>
        </row>
        <row r="1059">
          <cell r="A1059"/>
          <cell r="B1059"/>
        </row>
        <row r="1060">
          <cell r="A1060"/>
          <cell r="B1060"/>
        </row>
        <row r="1061">
          <cell r="A1061"/>
          <cell r="B1061"/>
        </row>
        <row r="1062">
          <cell r="A1062"/>
          <cell r="B1062"/>
        </row>
        <row r="1063">
          <cell r="A1063"/>
          <cell r="B1063"/>
        </row>
        <row r="1064">
          <cell r="A1064"/>
          <cell r="B1064"/>
        </row>
        <row r="1065">
          <cell r="A1065"/>
          <cell r="B1065"/>
        </row>
        <row r="1066">
          <cell r="A1066"/>
          <cell r="B1066"/>
        </row>
        <row r="1067">
          <cell r="A1067"/>
          <cell r="B1067"/>
        </row>
        <row r="1068">
          <cell r="A1068"/>
          <cell r="B1068"/>
        </row>
        <row r="1069">
          <cell r="A1069"/>
          <cell r="B1069"/>
        </row>
        <row r="1070">
          <cell r="A1070"/>
          <cell r="B1070"/>
        </row>
        <row r="1071">
          <cell r="A1071"/>
          <cell r="B1071"/>
        </row>
        <row r="1072">
          <cell r="A1072"/>
          <cell r="B1072"/>
        </row>
        <row r="1073">
          <cell r="A1073"/>
          <cell r="B1073"/>
        </row>
        <row r="1074">
          <cell r="A1074"/>
          <cell r="B1074"/>
        </row>
        <row r="1075">
          <cell r="A1075"/>
          <cell r="B1075"/>
        </row>
        <row r="1076">
          <cell r="A1076"/>
          <cell r="B1076"/>
        </row>
        <row r="1077">
          <cell r="A1077"/>
          <cell r="B1077"/>
        </row>
        <row r="1078">
          <cell r="A1078"/>
          <cell r="B1078"/>
        </row>
        <row r="1079">
          <cell r="A1079"/>
          <cell r="B1079"/>
        </row>
        <row r="1080">
          <cell r="A1080"/>
          <cell r="B1080"/>
        </row>
        <row r="1081">
          <cell r="A1081"/>
          <cell r="B1081"/>
        </row>
        <row r="1082">
          <cell r="A1082"/>
          <cell r="B1082"/>
        </row>
        <row r="1083">
          <cell r="A1083"/>
          <cell r="B1083"/>
        </row>
        <row r="1084">
          <cell r="A1084"/>
          <cell r="B1084"/>
        </row>
        <row r="1085">
          <cell r="A1085"/>
          <cell r="B1085"/>
        </row>
        <row r="1086">
          <cell r="A1086"/>
          <cell r="B1086"/>
        </row>
        <row r="1087">
          <cell r="A1087"/>
          <cell r="B1087"/>
        </row>
        <row r="1088">
          <cell r="A1088"/>
          <cell r="B1088"/>
        </row>
        <row r="1089">
          <cell r="A1089"/>
          <cell r="B1089"/>
        </row>
        <row r="1090">
          <cell r="A1090"/>
          <cell r="B1090"/>
        </row>
        <row r="1091">
          <cell r="A1091"/>
          <cell r="B1091"/>
        </row>
        <row r="1092">
          <cell r="A1092"/>
          <cell r="B1092"/>
        </row>
        <row r="1093">
          <cell r="A1093"/>
          <cell r="B1093"/>
        </row>
        <row r="1094">
          <cell r="A1094"/>
          <cell r="B1094"/>
        </row>
        <row r="1095">
          <cell r="A1095"/>
          <cell r="B1095"/>
        </row>
        <row r="1096">
          <cell r="A1096"/>
          <cell r="B1096"/>
        </row>
        <row r="1097">
          <cell r="A1097"/>
          <cell r="B1097"/>
        </row>
        <row r="1098">
          <cell r="A1098"/>
          <cell r="B1098"/>
        </row>
        <row r="1099">
          <cell r="A1099"/>
          <cell r="B1099"/>
        </row>
        <row r="1100">
          <cell r="A1100"/>
          <cell r="B1100"/>
        </row>
        <row r="1101">
          <cell r="A1101"/>
          <cell r="B1101"/>
        </row>
        <row r="1102">
          <cell r="A1102"/>
          <cell r="B1102"/>
        </row>
        <row r="1103">
          <cell r="A1103"/>
          <cell r="B1103"/>
        </row>
        <row r="1104">
          <cell r="A1104"/>
          <cell r="B1104"/>
        </row>
        <row r="1105">
          <cell r="A1105"/>
          <cell r="B1105"/>
        </row>
        <row r="1106">
          <cell r="A1106"/>
          <cell r="B1106"/>
        </row>
        <row r="1107">
          <cell r="A1107"/>
          <cell r="B1107"/>
        </row>
        <row r="1108">
          <cell r="A1108"/>
          <cell r="B1108"/>
        </row>
        <row r="1109">
          <cell r="A1109"/>
          <cell r="B1109"/>
        </row>
        <row r="1110">
          <cell r="A1110"/>
          <cell r="B1110"/>
        </row>
        <row r="1111">
          <cell r="A1111"/>
          <cell r="B1111"/>
        </row>
        <row r="1112">
          <cell r="A1112"/>
          <cell r="B1112"/>
        </row>
        <row r="1113">
          <cell r="A1113"/>
          <cell r="B1113"/>
        </row>
        <row r="1114">
          <cell r="A1114"/>
          <cell r="B1114"/>
        </row>
        <row r="1115">
          <cell r="A1115"/>
          <cell r="B1115"/>
        </row>
        <row r="1116">
          <cell r="A1116"/>
          <cell r="B1116"/>
        </row>
        <row r="1117">
          <cell r="A1117"/>
          <cell r="B1117"/>
        </row>
        <row r="1118">
          <cell r="A1118"/>
          <cell r="B1118"/>
        </row>
        <row r="1119">
          <cell r="A1119"/>
          <cell r="B1119"/>
        </row>
        <row r="1120">
          <cell r="A1120"/>
          <cell r="B1120"/>
        </row>
        <row r="1121">
          <cell r="A1121"/>
          <cell r="B1121"/>
        </row>
        <row r="1122">
          <cell r="A1122"/>
          <cell r="B1122"/>
        </row>
        <row r="1123">
          <cell r="A1123"/>
          <cell r="B1123"/>
        </row>
        <row r="1124">
          <cell r="A1124"/>
          <cell r="B1124"/>
        </row>
        <row r="1125">
          <cell r="A1125"/>
          <cell r="B1125"/>
        </row>
        <row r="1126">
          <cell r="A1126"/>
          <cell r="B1126"/>
        </row>
        <row r="1127">
          <cell r="A1127"/>
          <cell r="B1127"/>
        </row>
        <row r="1128">
          <cell r="A1128"/>
          <cell r="B1128"/>
        </row>
        <row r="1129">
          <cell r="A1129"/>
          <cell r="B1129"/>
        </row>
        <row r="1130">
          <cell r="A1130"/>
          <cell r="B1130"/>
        </row>
        <row r="1131">
          <cell r="A1131"/>
          <cell r="B1131"/>
        </row>
        <row r="1132">
          <cell r="A1132"/>
          <cell r="B1132"/>
        </row>
        <row r="1133">
          <cell r="A1133"/>
          <cell r="B1133"/>
        </row>
        <row r="1134">
          <cell r="A1134"/>
          <cell r="B1134"/>
        </row>
        <row r="1135">
          <cell r="A1135"/>
          <cell r="B1135"/>
        </row>
        <row r="1136">
          <cell r="A1136"/>
          <cell r="B1136"/>
        </row>
        <row r="1137">
          <cell r="A1137"/>
          <cell r="B1137"/>
        </row>
        <row r="1138">
          <cell r="A1138"/>
          <cell r="B1138"/>
        </row>
        <row r="1139">
          <cell r="A1139"/>
          <cell r="B1139"/>
        </row>
        <row r="1140">
          <cell r="A1140"/>
          <cell r="B1140"/>
        </row>
        <row r="1141">
          <cell r="A1141"/>
          <cell r="B1141"/>
        </row>
        <row r="1142">
          <cell r="A1142"/>
          <cell r="B1142"/>
        </row>
        <row r="1143">
          <cell r="A1143"/>
          <cell r="B1143"/>
        </row>
        <row r="1144">
          <cell r="A1144"/>
          <cell r="B1144"/>
        </row>
        <row r="1145">
          <cell r="A1145"/>
          <cell r="B1145"/>
        </row>
        <row r="1146">
          <cell r="A1146"/>
          <cell r="B1146"/>
        </row>
        <row r="1147">
          <cell r="A1147"/>
          <cell r="B1147"/>
        </row>
        <row r="1148">
          <cell r="A1148"/>
          <cell r="B1148"/>
        </row>
        <row r="1149">
          <cell r="A1149"/>
          <cell r="B1149"/>
        </row>
        <row r="1150">
          <cell r="A1150"/>
          <cell r="B1150"/>
        </row>
        <row r="1151">
          <cell r="A1151"/>
          <cell r="B1151"/>
        </row>
        <row r="1152">
          <cell r="A1152"/>
          <cell r="B1152"/>
        </row>
        <row r="1153">
          <cell r="A1153"/>
          <cell r="B1153"/>
        </row>
        <row r="1154">
          <cell r="A1154"/>
          <cell r="B1154"/>
        </row>
        <row r="1155">
          <cell r="A1155"/>
          <cell r="B1155"/>
        </row>
        <row r="1156">
          <cell r="A1156"/>
          <cell r="B1156"/>
        </row>
        <row r="1157">
          <cell r="A1157"/>
          <cell r="B1157"/>
        </row>
        <row r="1158">
          <cell r="A1158"/>
          <cell r="B1158"/>
        </row>
        <row r="1159">
          <cell r="A1159"/>
          <cell r="B1159"/>
        </row>
        <row r="1160">
          <cell r="A1160"/>
          <cell r="B1160"/>
        </row>
        <row r="1161">
          <cell r="A1161"/>
          <cell r="B1161"/>
        </row>
        <row r="1162">
          <cell r="A1162"/>
          <cell r="B1162"/>
        </row>
        <row r="1163">
          <cell r="A1163"/>
          <cell r="B1163"/>
        </row>
        <row r="1164">
          <cell r="A1164"/>
          <cell r="B1164"/>
        </row>
        <row r="1165">
          <cell r="A1165"/>
          <cell r="B1165"/>
        </row>
        <row r="1166">
          <cell r="A1166"/>
          <cell r="B1166"/>
        </row>
        <row r="1167">
          <cell r="A1167"/>
          <cell r="B1167"/>
        </row>
        <row r="1168">
          <cell r="A1168"/>
          <cell r="B1168"/>
        </row>
        <row r="1169">
          <cell r="A1169"/>
          <cell r="B1169"/>
        </row>
        <row r="1170">
          <cell r="A1170"/>
          <cell r="B1170"/>
        </row>
        <row r="1171">
          <cell r="A1171"/>
          <cell r="B1171"/>
        </row>
        <row r="1172">
          <cell r="A1172"/>
          <cell r="B1172"/>
        </row>
        <row r="1173">
          <cell r="A1173"/>
          <cell r="B1173"/>
        </row>
        <row r="1174">
          <cell r="A1174"/>
          <cell r="B1174"/>
        </row>
        <row r="1175">
          <cell r="A1175"/>
          <cell r="B1175"/>
        </row>
        <row r="1176">
          <cell r="A1176"/>
          <cell r="B1176"/>
        </row>
        <row r="1177">
          <cell r="A1177"/>
          <cell r="B1177"/>
        </row>
        <row r="1178">
          <cell r="A1178"/>
          <cell r="B1178"/>
        </row>
        <row r="1179">
          <cell r="A1179"/>
          <cell r="B1179"/>
        </row>
        <row r="1180">
          <cell r="A1180"/>
          <cell r="B1180"/>
        </row>
        <row r="1181">
          <cell r="A1181"/>
          <cell r="B1181"/>
        </row>
        <row r="1182">
          <cell r="A1182"/>
          <cell r="B1182"/>
        </row>
        <row r="1183">
          <cell r="A1183"/>
          <cell r="B1183"/>
        </row>
        <row r="1184">
          <cell r="A1184"/>
          <cell r="B1184"/>
        </row>
        <row r="1185">
          <cell r="A1185"/>
          <cell r="B1185"/>
        </row>
        <row r="1186">
          <cell r="A1186"/>
          <cell r="B1186"/>
        </row>
        <row r="1187">
          <cell r="A1187"/>
          <cell r="B1187"/>
        </row>
        <row r="1188">
          <cell r="A1188"/>
          <cell r="B1188"/>
        </row>
        <row r="1189">
          <cell r="A1189"/>
          <cell r="B1189"/>
        </row>
        <row r="1190">
          <cell r="A1190"/>
          <cell r="B1190"/>
        </row>
        <row r="1191">
          <cell r="A1191"/>
          <cell r="B1191"/>
        </row>
        <row r="1192">
          <cell r="A1192"/>
          <cell r="B1192"/>
        </row>
        <row r="1193">
          <cell r="A1193"/>
          <cell r="B1193"/>
        </row>
        <row r="1194">
          <cell r="A1194"/>
          <cell r="B1194"/>
        </row>
        <row r="1195">
          <cell r="A1195"/>
          <cell r="B1195"/>
        </row>
        <row r="1196">
          <cell r="A1196"/>
          <cell r="B1196"/>
        </row>
        <row r="1197">
          <cell r="A1197"/>
          <cell r="B1197"/>
        </row>
        <row r="1198">
          <cell r="A1198"/>
          <cell r="B1198"/>
        </row>
        <row r="1199">
          <cell r="A1199"/>
          <cell r="B1199"/>
        </row>
        <row r="1200">
          <cell r="A1200"/>
          <cell r="B1200"/>
        </row>
        <row r="1201">
          <cell r="A1201"/>
          <cell r="B1201"/>
        </row>
        <row r="1202">
          <cell r="A1202"/>
          <cell r="B1202"/>
        </row>
        <row r="1203">
          <cell r="A1203"/>
          <cell r="B1203"/>
        </row>
        <row r="1204">
          <cell r="A1204"/>
          <cell r="B1204"/>
        </row>
        <row r="1205">
          <cell r="A1205"/>
          <cell r="B1205"/>
        </row>
        <row r="1206">
          <cell r="A1206"/>
          <cell r="B1206"/>
        </row>
        <row r="1207">
          <cell r="A1207"/>
          <cell r="B1207"/>
        </row>
        <row r="1208">
          <cell r="A1208"/>
          <cell r="B1208"/>
        </row>
        <row r="1209">
          <cell r="A1209"/>
          <cell r="B1209"/>
        </row>
        <row r="1210">
          <cell r="A1210"/>
          <cell r="B1210"/>
        </row>
        <row r="1211">
          <cell r="A1211"/>
          <cell r="B1211"/>
        </row>
        <row r="1212">
          <cell r="A1212"/>
          <cell r="B1212"/>
        </row>
        <row r="1213">
          <cell r="A1213"/>
          <cell r="B1213"/>
        </row>
        <row r="1214">
          <cell r="A1214"/>
          <cell r="B1214"/>
        </row>
        <row r="1215">
          <cell r="A1215"/>
          <cell r="B1215"/>
        </row>
        <row r="1216">
          <cell r="A1216"/>
          <cell r="B1216"/>
        </row>
        <row r="1217">
          <cell r="A1217"/>
          <cell r="B1217"/>
        </row>
        <row r="1218">
          <cell r="A1218"/>
          <cell r="B1218"/>
        </row>
        <row r="1219">
          <cell r="A1219"/>
          <cell r="B1219"/>
        </row>
        <row r="1220">
          <cell r="A1220"/>
          <cell r="B1220"/>
        </row>
        <row r="1221">
          <cell r="A1221"/>
          <cell r="B1221"/>
        </row>
        <row r="1222">
          <cell r="A1222"/>
          <cell r="B1222"/>
        </row>
        <row r="1223">
          <cell r="A1223"/>
          <cell r="B1223"/>
        </row>
        <row r="1224">
          <cell r="A1224"/>
          <cell r="B1224"/>
        </row>
        <row r="1225">
          <cell r="A1225"/>
          <cell r="B1225"/>
        </row>
        <row r="1226">
          <cell r="A1226"/>
          <cell r="B1226"/>
        </row>
        <row r="1227">
          <cell r="A1227"/>
          <cell r="B1227"/>
        </row>
        <row r="1228">
          <cell r="A1228"/>
          <cell r="B1228"/>
        </row>
        <row r="1229">
          <cell r="A1229"/>
          <cell r="B1229"/>
        </row>
        <row r="1230">
          <cell r="A1230"/>
          <cell r="B1230"/>
        </row>
        <row r="1231">
          <cell r="A1231"/>
          <cell r="B1231"/>
        </row>
        <row r="1232">
          <cell r="A1232"/>
          <cell r="B1232"/>
        </row>
        <row r="1233">
          <cell r="A1233"/>
          <cell r="B1233"/>
        </row>
        <row r="1234">
          <cell r="A1234"/>
          <cell r="B1234"/>
        </row>
        <row r="1235">
          <cell r="A1235"/>
          <cell r="B1235"/>
        </row>
        <row r="1236">
          <cell r="A1236"/>
          <cell r="B1236"/>
        </row>
        <row r="1237">
          <cell r="A1237"/>
          <cell r="B1237"/>
        </row>
        <row r="1238">
          <cell r="A1238"/>
          <cell r="B1238"/>
        </row>
        <row r="1239">
          <cell r="A1239"/>
          <cell r="B1239"/>
        </row>
        <row r="1240">
          <cell r="A1240"/>
          <cell r="B1240"/>
        </row>
        <row r="1241">
          <cell r="A1241"/>
          <cell r="B1241"/>
        </row>
        <row r="1242">
          <cell r="A1242"/>
          <cell r="B1242"/>
        </row>
        <row r="1243">
          <cell r="A1243"/>
          <cell r="B1243"/>
        </row>
        <row r="1244">
          <cell r="A1244"/>
          <cell r="B1244"/>
        </row>
        <row r="1245">
          <cell r="A1245"/>
          <cell r="B1245"/>
        </row>
        <row r="1246">
          <cell r="A1246"/>
          <cell r="B1246"/>
        </row>
        <row r="1247">
          <cell r="A1247"/>
          <cell r="B1247"/>
        </row>
        <row r="1248">
          <cell r="A1248"/>
          <cell r="B1248"/>
        </row>
        <row r="1249">
          <cell r="A1249"/>
          <cell r="B1249"/>
        </row>
        <row r="1250">
          <cell r="A1250"/>
          <cell r="B1250"/>
        </row>
        <row r="1251">
          <cell r="A1251"/>
          <cell r="B1251"/>
        </row>
        <row r="1252">
          <cell r="A1252"/>
          <cell r="B1252"/>
        </row>
        <row r="1253">
          <cell r="A1253"/>
          <cell r="B1253"/>
        </row>
        <row r="1254">
          <cell r="A1254"/>
          <cell r="B1254"/>
        </row>
        <row r="1255">
          <cell r="A1255"/>
          <cell r="B1255"/>
        </row>
        <row r="1256">
          <cell r="A1256"/>
          <cell r="B1256"/>
        </row>
        <row r="1257">
          <cell r="A1257"/>
          <cell r="B1257"/>
        </row>
        <row r="1258">
          <cell r="A1258"/>
          <cell r="B1258"/>
        </row>
        <row r="1259">
          <cell r="A1259"/>
          <cell r="B1259"/>
        </row>
        <row r="1260">
          <cell r="A1260"/>
          <cell r="B1260"/>
        </row>
        <row r="1261">
          <cell r="A1261"/>
          <cell r="B1261"/>
        </row>
        <row r="1262">
          <cell r="A1262"/>
          <cell r="B1262"/>
        </row>
        <row r="1263">
          <cell r="A1263"/>
          <cell r="B1263"/>
        </row>
        <row r="1264">
          <cell r="A1264"/>
          <cell r="B1264"/>
        </row>
        <row r="1265">
          <cell r="A1265"/>
          <cell r="B1265"/>
        </row>
        <row r="1266">
          <cell r="A1266"/>
          <cell r="B1266"/>
        </row>
        <row r="1267">
          <cell r="A1267"/>
          <cell r="B1267"/>
        </row>
        <row r="1268">
          <cell r="A1268"/>
          <cell r="B1268"/>
        </row>
        <row r="1269">
          <cell r="A1269"/>
          <cell r="B1269"/>
        </row>
        <row r="1270">
          <cell r="A1270"/>
          <cell r="B1270"/>
        </row>
        <row r="1271">
          <cell r="A1271"/>
          <cell r="B1271"/>
        </row>
        <row r="1272">
          <cell r="A1272"/>
          <cell r="B1272"/>
        </row>
        <row r="1273">
          <cell r="A1273"/>
          <cell r="B1273"/>
        </row>
        <row r="1274">
          <cell r="A1274"/>
          <cell r="B1274"/>
        </row>
        <row r="1275">
          <cell r="A1275"/>
          <cell r="B1275"/>
        </row>
        <row r="1276">
          <cell r="A1276"/>
          <cell r="B1276"/>
        </row>
        <row r="1277">
          <cell r="A1277"/>
          <cell r="B1277"/>
        </row>
        <row r="1278">
          <cell r="A1278"/>
          <cell r="B1278"/>
        </row>
        <row r="1279">
          <cell r="A1279"/>
          <cell r="B1279"/>
        </row>
        <row r="1280">
          <cell r="A1280"/>
          <cell r="B1280"/>
        </row>
        <row r="1281">
          <cell r="A1281"/>
          <cell r="B1281"/>
        </row>
        <row r="1282">
          <cell r="A1282"/>
          <cell r="B1282"/>
        </row>
        <row r="1283">
          <cell r="A1283"/>
          <cell r="B1283"/>
        </row>
        <row r="1284">
          <cell r="A1284"/>
          <cell r="B1284"/>
        </row>
        <row r="1285">
          <cell r="A1285"/>
          <cell r="B1285"/>
        </row>
        <row r="1286">
          <cell r="A1286"/>
          <cell r="B1286"/>
        </row>
        <row r="1287">
          <cell r="A1287"/>
          <cell r="B1287"/>
        </row>
        <row r="1288">
          <cell r="A1288"/>
          <cell r="B1288"/>
        </row>
        <row r="1289">
          <cell r="A1289"/>
          <cell r="B1289"/>
        </row>
        <row r="1290">
          <cell r="A1290"/>
          <cell r="B1290"/>
        </row>
        <row r="1291">
          <cell r="A1291"/>
          <cell r="B1291"/>
        </row>
        <row r="1292">
          <cell r="A1292"/>
          <cell r="B1292"/>
        </row>
        <row r="1293">
          <cell r="A1293"/>
          <cell r="B1293"/>
        </row>
        <row r="1294">
          <cell r="A1294"/>
          <cell r="B1294"/>
        </row>
        <row r="1295">
          <cell r="A1295"/>
          <cell r="B1295"/>
        </row>
        <row r="1296">
          <cell r="A1296"/>
          <cell r="B1296"/>
        </row>
        <row r="1297">
          <cell r="A1297"/>
          <cell r="B1297"/>
        </row>
        <row r="1298">
          <cell r="A1298"/>
          <cell r="B1298"/>
        </row>
        <row r="1299">
          <cell r="A1299"/>
          <cell r="B1299"/>
        </row>
        <row r="1300">
          <cell r="A1300"/>
          <cell r="B1300"/>
        </row>
        <row r="1301">
          <cell r="A1301"/>
          <cell r="B1301"/>
        </row>
        <row r="1302">
          <cell r="A1302"/>
          <cell r="B1302"/>
        </row>
        <row r="1303">
          <cell r="A1303"/>
          <cell r="B1303"/>
        </row>
        <row r="1304">
          <cell r="A1304"/>
          <cell r="B1304"/>
        </row>
        <row r="1305">
          <cell r="A1305"/>
          <cell r="B1305"/>
        </row>
        <row r="1306">
          <cell r="A1306"/>
          <cell r="B1306"/>
        </row>
        <row r="1307">
          <cell r="A1307"/>
          <cell r="B1307"/>
        </row>
        <row r="1308">
          <cell r="A1308"/>
          <cell r="B1308"/>
        </row>
        <row r="1309">
          <cell r="A1309"/>
          <cell r="B1309"/>
        </row>
        <row r="1310">
          <cell r="A1310"/>
          <cell r="B1310"/>
        </row>
        <row r="1311">
          <cell r="A1311"/>
          <cell r="B1311"/>
        </row>
        <row r="1312">
          <cell r="A1312"/>
          <cell r="B1312"/>
        </row>
        <row r="1313">
          <cell r="A1313"/>
          <cell r="B1313"/>
        </row>
        <row r="1314">
          <cell r="A1314"/>
          <cell r="B1314"/>
        </row>
        <row r="1315">
          <cell r="A1315"/>
          <cell r="B1315"/>
        </row>
        <row r="1316">
          <cell r="A1316"/>
          <cell r="B1316"/>
        </row>
        <row r="1317">
          <cell r="A1317"/>
          <cell r="B1317"/>
        </row>
        <row r="1318">
          <cell r="A1318"/>
          <cell r="B1318"/>
        </row>
        <row r="1319">
          <cell r="A1319"/>
          <cell r="B1319"/>
        </row>
        <row r="1320">
          <cell r="A1320"/>
          <cell r="B1320"/>
        </row>
        <row r="1321">
          <cell r="A1321"/>
          <cell r="B1321"/>
        </row>
        <row r="1322">
          <cell r="A1322"/>
          <cell r="B1322"/>
        </row>
        <row r="1323">
          <cell r="A1323"/>
          <cell r="B1323"/>
        </row>
        <row r="1324">
          <cell r="A1324"/>
          <cell r="B1324"/>
        </row>
        <row r="1325">
          <cell r="A1325"/>
          <cell r="B1325"/>
        </row>
        <row r="1326">
          <cell r="A1326"/>
          <cell r="B1326"/>
        </row>
        <row r="1327">
          <cell r="A1327"/>
          <cell r="B1327"/>
        </row>
        <row r="1328">
          <cell r="A1328"/>
          <cell r="B1328"/>
        </row>
        <row r="1329">
          <cell r="A1329"/>
          <cell r="B1329"/>
        </row>
        <row r="1330">
          <cell r="A1330"/>
          <cell r="B1330"/>
        </row>
        <row r="1331">
          <cell r="A1331"/>
          <cell r="B1331"/>
        </row>
        <row r="1332">
          <cell r="A1332"/>
          <cell r="B1332"/>
        </row>
        <row r="1333">
          <cell r="A1333"/>
          <cell r="B1333"/>
        </row>
        <row r="1334">
          <cell r="A1334"/>
          <cell r="B1334"/>
        </row>
        <row r="1335">
          <cell r="A1335"/>
          <cell r="B1335"/>
        </row>
        <row r="1336">
          <cell r="A1336"/>
          <cell r="B1336"/>
        </row>
        <row r="1337">
          <cell r="A1337"/>
          <cell r="B1337"/>
        </row>
        <row r="1338">
          <cell r="A1338"/>
          <cell r="B1338"/>
        </row>
        <row r="1339">
          <cell r="A1339"/>
          <cell r="B1339"/>
        </row>
        <row r="1340">
          <cell r="A1340"/>
          <cell r="B1340"/>
        </row>
        <row r="1341">
          <cell r="A1341"/>
          <cell r="B1341"/>
        </row>
        <row r="1342">
          <cell r="A1342"/>
          <cell r="B1342"/>
        </row>
        <row r="1343">
          <cell r="A1343"/>
          <cell r="B1343"/>
        </row>
        <row r="1344">
          <cell r="A1344"/>
          <cell r="B1344"/>
        </row>
        <row r="1345">
          <cell r="A1345"/>
          <cell r="B1345"/>
        </row>
        <row r="1346">
          <cell r="A1346"/>
          <cell r="B1346"/>
        </row>
        <row r="1347">
          <cell r="A1347"/>
          <cell r="B1347"/>
        </row>
        <row r="1348">
          <cell r="A1348"/>
          <cell r="B1348"/>
        </row>
        <row r="1349">
          <cell r="A1349"/>
          <cell r="B1349"/>
        </row>
        <row r="1350">
          <cell r="A1350"/>
          <cell r="B1350"/>
        </row>
        <row r="1351">
          <cell r="A1351"/>
          <cell r="B1351"/>
        </row>
        <row r="1352">
          <cell r="A1352"/>
          <cell r="B1352"/>
        </row>
        <row r="1353">
          <cell r="A1353"/>
          <cell r="B1353"/>
        </row>
        <row r="1354">
          <cell r="A1354"/>
          <cell r="B1354"/>
        </row>
        <row r="1355">
          <cell r="A1355"/>
          <cell r="B1355"/>
        </row>
        <row r="1356">
          <cell r="A1356"/>
          <cell r="B1356"/>
        </row>
        <row r="1357">
          <cell r="A1357"/>
          <cell r="B1357"/>
        </row>
        <row r="1358">
          <cell r="A1358"/>
          <cell r="B1358"/>
        </row>
        <row r="1359">
          <cell r="A1359"/>
          <cell r="B1359"/>
        </row>
        <row r="1360">
          <cell r="A1360"/>
          <cell r="B1360"/>
        </row>
        <row r="1361">
          <cell r="A1361"/>
          <cell r="B1361"/>
        </row>
        <row r="1362">
          <cell r="A1362"/>
          <cell r="B1362"/>
        </row>
        <row r="1363">
          <cell r="A1363"/>
          <cell r="B1363"/>
        </row>
        <row r="1364">
          <cell r="A1364"/>
          <cell r="B1364"/>
        </row>
        <row r="1365">
          <cell r="A1365"/>
          <cell r="B1365"/>
        </row>
        <row r="1366">
          <cell r="A1366"/>
          <cell r="B1366"/>
        </row>
        <row r="1367">
          <cell r="A1367"/>
          <cell r="B1367"/>
        </row>
        <row r="1368">
          <cell r="A1368"/>
          <cell r="B1368"/>
        </row>
        <row r="1369">
          <cell r="A1369"/>
          <cell r="B1369"/>
        </row>
        <row r="1370">
          <cell r="A1370"/>
          <cell r="B1370"/>
        </row>
        <row r="1371">
          <cell r="A1371"/>
          <cell r="B1371"/>
        </row>
        <row r="1372">
          <cell r="A1372"/>
          <cell r="B1372"/>
        </row>
        <row r="1373">
          <cell r="A1373"/>
          <cell r="B1373"/>
        </row>
        <row r="1374">
          <cell r="A1374"/>
          <cell r="B1374"/>
        </row>
        <row r="1375">
          <cell r="A1375"/>
          <cell r="B1375"/>
        </row>
        <row r="1376">
          <cell r="A1376"/>
          <cell r="B1376"/>
        </row>
        <row r="1377">
          <cell r="A1377"/>
          <cell r="B1377"/>
        </row>
        <row r="1378">
          <cell r="A1378"/>
          <cell r="B1378"/>
        </row>
        <row r="1379">
          <cell r="A1379"/>
          <cell r="B1379"/>
        </row>
        <row r="1380">
          <cell r="A1380"/>
          <cell r="B1380"/>
        </row>
        <row r="1381">
          <cell r="A1381"/>
          <cell r="B1381"/>
        </row>
        <row r="1382">
          <cell r="A1382"/>
          <cell r="B1382"/>
        </row>
        <row r="1383">
          <cell r="A1383"/>
          <cell r="B1383"/>
        </row>
        <row r="1384">
          <cell r="A1384"/>
          <cell r="B1384"/>
        </row>
        <row r="1385">
          <cell r="A1385"/>
          <cell r="B1385"/>
        </row>
        <row r="1386">
          <cell r="A1386"/>
          <cell r="B1386"/>
        </row>
        <row r="1387">
          <cell r="A1387"/>
          <cell r="B1387"/>
        </row>
        <row r="1388">
          <cell r="A1388"/>
          <cell r="B1388"/>
        </row>
        <row r="1389">
          <cell r="A1389"/>
          <cell r="B1389"/>
        </row>
        <row r="1390">
          <cell r="A1390"/>
          <cell r="B1390"/>
        </row>
        <row r="1391">
          <cell r="A1391"/>
          <cell r="B1391"/>
        </row>
        <row r="1392">
          <cell r="A1392"/>
          <cell r="B1392"/>
        </row>
        <row r="1393">
          <cell r="A1393"/>
          <cell r="B1393"/>
        </row>
        <row r="1394">
          <cell r="A1394"/>
          <cell r="B1394"/>
        </row>
        <row r="1395">
          <cell r="A1395"/>
          <cell r="B1395"/>
        </row>
        <row r="1396">
          <cell r="A1396"/>
          <cell r="B1396"/>
        </row>
        <row r="1397">
          <cell r="A1397"/>
          <cell r="B1397"/>
        </row>
        <row r="1398">
          <cell r="A1398"/>
          <cell r="B1398"/>
        </row>
        <row r="1399">
          <cell r="A1399"/>
          <cell r="B1399"/>
        </row>
        <row r="1400">
          <cell r="A1400"/>
          <cell r="B1400"/>
        </row>
        <row r="1401">
          <cell r="A1401"/>
          <cell r="B1401"/>
        </row>
        <row r="1402">
          <cell r="A1402"/>
          <cell r="B1402"/>
        </row>
        <row r="1403">
          <cell r="A1403"/>
          <cell r="B1403"/>
        </row>
        <row r="1404">
          <cell r="A1404"/>
          <cell r="B1404"/>
        </row>
        <row r="1405">
          <cell r="A1405"/>
          <cell r="B1405"/>
        </row>
        <row r="1406">
          <cell r="A1406"/>
          <cell r="B1406"/>
        </row>
        <row r="1407">
          <cell r="A1407"/>
          <cell r="B1407"/>
        </row>
        <row r="1408">
          <cell r="A1408"/>
          <cell r="B1408"/>
        </row>
        <row r="1409">
          <cell r="A1409"/>
          <cell r="B1409"/>
        </row>
        <row r="1410">
          <cell r="A1410"/>
          <cell r="B1410"/>
        </row>
        <row r="1411">
          <cell r="A1411"/>
          <cell r="B1411"/>
        </row>
        <row r="1412">
          <cell r="A1412"/>
          <cell r="B1412"/>
        </row>
        <row r="1413">
          <cell r="A1413"/>
          <cell r="B1413"/>
        </row>
        <row r="1414">
          <cell r="A1414"/>
          <cell r="B1414"/>
        </row>
        <row r="1415">
          <cell r="A1415"/>
          <cell r="B1415"/>
        </row>
        <row r="1416">
          <cell r="A1416"/>
          <cell r="B1416"/>
        </row>
        <row r="1417">
          <cell r="A1417"/>
          <cell r="B1417"/>
        </row>
        <row r="1418">
          <cell r="A1418"/>
          <cell r="B1418"/>
        </row>
        <row r="1419">
          <cell r="A1419"/>
          <cell r="B1419"/>
        </row>
        <row r="1420">
          <cell r="A1420"/>
          <cell r="B1420"/>
        </row>
        <row r="1421">
          <cell r="A1421"/>
          <cell r="B1421"/>
        </row>
        <row r="1422">
          <cell r="A1422"/>
          <cell r="B1422"/>
        </row>
        <row r="1423">
          <cell r="A1423"/>
          <cell r="B1423"/>
        </row>
        <row r="1424">
          <cell r="A1424"/>
          <cell r="B1424"/>
        </row>
        <row r="1425">
          <cell r="A1425"/>
          <cell r="B1425"/>
        </row>
        <row r="1426">
          <cell r="A1426"/>
          <cell r="B1426"/>
        </row>
        <row r="1427">
          <cell r="A1427"/>
          <cell r="B1427"/>
        </row>
        <row r="1428">
          <cell r="A1428"/>
          <cell r="B1428"/>
        </row>
        <row r="1429">
          <cell r="A1429"/>
          <cell r="B1429"/>
        </row>
        <row r="1430">
          <cell r="A1430"/>
          <cell r="B1430"/>
        </row>
        <row r="1431">
          <cell r="A1431"/>
          <cell r="B1431"/>
        </row>
        <row r="1432">
          <cell r="A1432"/>
          <cell r="B1432"/>
        </row>
        <row r="1433">
          <cell r="A1433"/>
          <cell r="B1433"/>
        </row>
        <row r="1434">
          <cell r="A1434"/>
          <cell r="B1434"/>
        </row>
        <row r="1435">
          <cell r="A1435"/>
          <cell r="B1435"/>
        </row>
        <row r="1436">
          <cell r="A1436"/>
          <cell r="B1436"/>
        </row>
        <row r="1437">
          <cell r="A1437"/>
          <cell r="B1437"/>
        </row>
        <row r="1438">
          <cell r="A1438"/>
          <cell r="B1438"/>
        </row>
        <row r="1439">
          <cell r="A1439"/>
          <cell r="B1439"/>
        </row>
        <row r="1440">
          <cell r="A1440"/>
          <cell r="B1440"/>
        </row>
        <row r="1441">
          <cell r="A1441"/>
          <cell r="B1441"/>
        </row>
        <row r="1442">
          <cell r="A1442"/>
          <cell r="B1442"/>
        </row>
        <row r="1443">
          <cell r="A1443"/>
          <cell r="B1443"/>
        </row>
        <row r="1444">
          <cell r="A1444"/>
          <cell r="B1444"/>
        </row>
        <row r="1445">
          <cell r="A1445"/>
          <cell r="B1445"/>
        </row>
        <row r="1446">
          <cell r="A1446"/>
          <cell r="B1446"/>
        </row>
        <row r="1447">
          <cell r="A1447"/>
          <cell r="B1447"/>
        </row>
        <row r="1448">
          <cell r="A1448"/>
          <cell r="B1448"/>
        </row>
        <row r="1449">
          <cell r="A1449"/>
          <cell r="B1449"/>
        </row>
        <row r="1450">
          <cell r="A1450"/>
          <cell r="B1450"/>
        </row>
        <row r="1451">
          <cell r="A1451"/>
          <cell r="B1451"/>
        </row>
        <row r="1452">
          <cell r="A1452"/>
          <cell r="B1452"/>
        </row>
        <row r="1453">
          <cell r="A1453"/>
          <cell r="B1453"/>
        </row>
        <row r="1454">
          <cell r="A1454"/>
          <cell r="B1454"/>
        </row>
        <row r="1455">
          <cell r="A1455"/>
          <cell r="B1455"/>
        </row>
        <row r="1456">
          <cell r="A1456"/>
          <cell r="B1456"/>
        </row>
        <row r="1457">
          <cell r="A1457"/>
          <cell r="B1457"/>
        </row>
        <row r="1458">
          <cell r="A1458"/>
          <cell r="B1458"/>
        </row>
        <row r="1459">
          <cell r="A1459"/>
          <cell r="B1459"/>
        </row>
        <row r="1460">
          <cell r="A1460"/>
          <cell r="B1460"/>
        </row>
        <row r="1461">
          <cell r="A1461"/>
          <cell r="B1461"/>
        </row>
        <row r="1462">
          <cell r="A1462"/>
          <cell r="B1462"/>
        </row>
        <row r="1463">
          <cell r="A1463"/>
          <cell r="B1463"/>
        </row>
        <row r="1464">
          <cell r="A1464"/>
          <cell r="B1464"/>
        </row>
        <row r="1465">
          <cell r="A1465"/>
          <cell r="B1465"/>
        </row>
        <row r="1466">
          <cell r="A1466"/>
          <cell r="B1466"/>
        </row>
        <row r="1467">
          <cell r="A1467"/>
          <cell r="B1467"/>
        </row>
        <row r="1468">
          <cell r="A1468"/>
          <cell r="B1468"/>
        </row>
        <row r="1469">
          <cell r="A1469"/>
          <cell r="B1469"/>
        </row>
        <row r="1470">
          <cell r="A1470"/>
          <cell r="B1470"/>
        </row>
        <row r="1471">
          <cell r="A1471"/>
          <cell r="B1471"/>
        </row>
        <row r="1472">
          <cell r="A1472"/>
          <cell r="B1472"/>
        </row>
        <row r="1473">
          <cell r="A1473"/>
          <cell r="B1473"/>
        </row>
        <row r="1474">
          <cell r="A1474"/>
          <cell r="B1474"/>
        </row>
        <row r="1475">
          <cell r="A1475"/>
          <cell r="B1475"/>
        </row>
        <row r="1476">
          <cell r="A1476"/>
          <cell r="B1476"/>
        </row>
        <row r="1477">
          <cell r="A1477"/>
          <cell r="B1477"/>
        </row>
        <row r="1478">
          <cell r="A1478"/>
          <cell r="B1478"/>
        </row>
        <row r="1479">
          <cell r="A1479"/>
          <cell r="B1479"/>
        </row>
        <row r="1480">
          <cell r="A1480"/>
          <cell r="B1480"/>
        </row>
        <row r="1481">
          <cell r="A1481"/>
          <cell r="B1481"/>
        </row>
        <row r="1482">
          <cell r="A1482"/>
          <cell r="B1482"/>
        </row>
        <row r="1483">
          <cell r="A1483"/>
          <cell r="B1483"/>
        </row>
        <row r="1484">
          <cell r="A1484"/>
          <cell r="B1484"/>
        </row>
        <row r="1485">
          <cell r="A1485"/>
          <cell r="B1485"/>
        </row>
        <row r="1486">
          <cell r="A1486"/>
          <cell r="B1486"/>
        </row>
        <row r="1487">
          <cell r="A1487"/>
          <cell r="B1487"/>
        </row>
        <row r="1488">
          <cell r="A1488"/>
          <cell r="B1488"/>
        </row>
        <row r="1489">
          <cell r="A1489"/>
          <cell r="B1489"/>
        </row>
        <row r="1490">
          <cell r="A1490"/>
          <cell r="B1490"/>
        </row>
        <row r="1491">
          <cell r="A1491"/>
          <cell r="B1491"/>
        </row>
        <row r="1492">
          <cell r="A1492"/>
          <cell r="B1492"/>
        </row>
        <row r="1493">
          <cell r="A1493"/>
          <cell r="B1493"/>
        </row>
        <row r="1494">
          <cell r="A1494"/>
          <cell r="B1494"/>
        </row>
        <row r="1495">
          <cell r="A1495"/>
          <cell r="B1495"/>
        </row>
        <row r="1496">
          <cell r="A1496"/>
          <cell r="B1496"/>
        </row>
        <row r="1497">
          <cell r="A1497"/>
          <cell r="B1497"/>
        </row>
        <row r="1498">
          <cell r="A1498"/>
          <cell r="B1498"/>
        </row>
        <row r="1499">
          <cell r="A1499"/>
          <cell r="B1499"/>
        </row>
        <row r="1500">
          <cell r="A1500"/>
          <cell r="B1500"/>
        </row>
        <row r="1501">
          <cell r="A1501"/>
          <cell r="B1501"/>
        </row>
        <row r="1502">
          <cell r="A1502"/>
          <cell r="B1502"/>
        </row>
        <row r="1503">
          <cell r="A1503"/>
          <cell r="B1503"/>
        </row>
        <row r="1504">
          <cell r="A1504"/>
          <cell r="B1504"/>
        </row>
        <row r="1505">
          <cell r="A1505"/>
          <cell r="B1505"/>
        </row>
        <row r="1506">
          <cell r="A1506"/>
          <cell r="B1506"/>
        </row>
        <row r="1507">
          <cell r="A1507"/>
          <cell r="B1507"/>
        </row>
        <row r="1508">
          <cell r="A1508"/>
          <cell r="B1508"/>
        </row>
        <row r="1509">
          <cell r="A1509"/>
          <cell r="B1509"/>
        </row>
        <row r="1510">
          <cell r="A1510"/>
          <cell r="B1510"/>
        </row>
        <row r="1511">
          <cell r="A1511"/>
          <cell r="B1511"/>
        </row>
        <row r="1512">
          <cell r="A1512"/>
          <cell r="B1512"/>
        </row>
        <row r="1513">
          <cell r="A1513"/>
          <cell r="B1513"/>
        </row>
        <row r="1514">
          <cell r="A1514"/>
          <cell r="B1514"/>
        </row>
        <row r="1515">
          <cell r="A1515"/>
          <cell r="B1515"/>
        </row>
        <row r="1516">
          <cell r="A1516"/>
          <cell r="B1516"/>
        </row>
        <row r="1517">
          <cell r="A1517"/>
          <cell r="B1517"/>
        </row>
        <row r="1518">
          <cell r="A1518"/>
          <cell r="B1518"/>
        </row>
        <row r="1519">
          <cell r="A1519"/>
          <cell r="B1519"/>
        </row>
        <row r="1520">
          <cell r="A1520"/>
          <cell r="B1520"/>
        </row>
        <row r="1521">
          <cell r="A1521"/>
          <cell r="B1521"/>
        </row>
        <row r="1522">
          <cell r="A1522"/>
          <cell r="B1522"/>
        </row>
        <row r="1523">
          <cell r="A1523"/>
          <cell r="B1523"/>
        </row>
        <row r="1524">
          <cell r="A1524"/>
          <cell r="B1524"/>
        </row>
        <row r="1525">
          <cell r="A1525"/>
          <cell r="B1525"/>
        </row>
        <row r="1526">
          <cell r="A1526"/>
          <cell r="B1526"/>
        </row>
        <row r="1527">
          <cell r="A1527"/>
          <cell r="B1527"/>
        </row>
        <row r="1528">
          <cell r="A1528"/>
          <cell r="B1528"/>
        </row>
        <row r="1529">
          <cell r="A1529"/>
          <cell r="B1529"/>
        </row>
        <row r="1530">
          <cell r="A1530"/>
          <cell r="B1530"/>
        </row>
        <row r="1531">
          <cell r="A1531"/>
          <cell r="B1531"/>
        </row>
        <row r="1532">
          <cell r="A1532"/>
          <cell r="B1532"/>
        </row>
        <row r="1533">
          <cell r="A1533"/>
          <cell r="B1533"/>
        </row>
        <row r="1534">
          <cell r="A1534"/>
          <cell r="B1534"/>
        </row>
        <row r="1535">
          <cell r="A1535"/>
          <cell r="B1535"/>
        </row>
        <row r="1536">
          <cell r="A1536"/>
          <cell r="B1536"/>
        </row>
        <row r="1537">
          <cell r="A1537"/>
          <cell r="B1537"/>
        </row>
        <row r="1538">
          <cell r="A1538"/>
          <cell r="B1538"/>
        </row>
        <row r="1539">
          <cell r="A1539"/>
          <cell r="B1539"/>
        </row>
        <row r="1540">
          <cell r="A1540"/>
          <cell r="B1540"/>
        </row>
        <row r="1541">
          <cell r="A1541"/>
          <cell r="B1541"/>
        </row>
        <row r="1542">
          <cell r="A1542"/>
          <cell r="B1542"/>
        </row>
        <row r="1543">
          <cell r="A1543"/>
          <cell r="B1543"/>
        </row>
        <row r="1544">
          <cell r="A1544"/>
          <cell r="B1544"/>
        </row>
        <row r="1545">
          <cell r="A1545"/>
          <cell r="B1545"/>
        </row>
        <row r="1546">
          <cell r="A1546"/>
          <cell r="B1546"/>
        </row>
        <row r="1547">
          <cell r="A1547"/>
          <cell r="B1547"/>
        </row>
        <row r="1548">
          <cell r="A1548"/>
          <cell r="B1548"/>
        </row>
        <row r="1549">
          <cell r="A1549"/>
          <cell r="B1549"/>
        </row>
        <row r="1550">
          <cell r="A1550"/>
          <cell r="B1550"/>
        </row>
        <row r="1551">
          <cell r="A1551"/>
          <cell r="B1551"/>
        </row>
        <row r="1552">
          <cell r="A1552"/>
          <cell r="B1552"/>
        </row>
        <row r="1553">
          <cell r="A1553"/>
          <cell r="B1553"/>
        </row>
        <row r="1554">
          <cell r="A1554"/>
          <cell r="B1554"/>
        </row>
        <row r="1555">
          <cell r="A1555"/>
          <cell r="B1555"/>
        </row>
        <row r="1556">
          <cell r="A1556"/>
          <cell r="B1556"/>
        </row>
        <row r="1557">
          <cell r="A1557"/>
          <cell r="B1557"/>
        </row>
        <row r="1558">
          <cell r="A1558"/>
          <cell r="B1558"/>
        </row>
        <row r="1559">
          <cell r="A1559"/>
          <cell r="B1559"/>
        </row>
        <row r="1560">
          <cell r="A1560"/>
          <cell r="B1560"/>
        </row>
        <row r="1561">
          <cell r="A1561"/>
          <cell r="B1561"/>
        </row>
        <row r="1562">
          <cell r="A1562"/>
          <cell r="B1562"/>
        </row>
        <row r="1563">
          <cell r="A1563"/>
          <cell r="B1563"/>
        </row>
        <row r="1564">
          <cell r="A1564"/>
          <cell r="B1564"/>
        </row>
        <row r="1565">
          <cell r="A1565"/>
          <cell r="B1565"/>
        </row>
        <row r="1566">
          <cell r="A1566"/>
          <cell r="B1566"/>
        </row>
        <row r="1567">
          <cell r="A1567"/>
          <cell r="B1567"/>
        </row>
        <row r="1568">
          <cell r="A1568"/>
          <cell r="B1568"/>
        </row>
        <row r="1569">
          <cell r="A1569"/>
          <cell r="B1569"/>
        </row>
        <row r="1570">
          <cell r="A1570"/>
          <cell r="B1570"/>
        </row>
        <row r="1571">
          <cell r="A1571"/>
          <cell r="B1571"/>
        </row>
        <row r="1572">
          <cell r="A1572"/>
          <cell r="B1572"/>
        </row>
        <row r="1573">
          <cell r="A1573"/>
          <cell r="B1573"/>
        </row>
        <row r="1574">
          <cell r="A1574"/>
          <cell r="B1574"/>
        </row>
        <row r="1575">
          <cell r="A1575"/>
          <cell r="B1575"/>
        </row>
        <row r="1576">
          <cell r="A1576"/>
          <cell r="B1576"/>
        </row>
        <row r="1577">
          <cell r="A1577"/>
          <cell r="B1577"/>
        </row>
        <row r="1578">
          <cell r="A1578"/>
          <cell r="B1578"/>
        </row>
        <row r="1579">
          <cell r="A1579"/>
          <cell r="B1579"/>
        </row>
        <row r="1580">
          <cell r="A1580"/>
          <cell r="B1580"/>
        </row>
        <row r="1581">
          <cell r="A1581"/>
          <cell r="B1581"/>
        </row>
        <row r="1582">
          <cell r="A1582"/>
          <cell r="B1582"/>
        </row>
        <row r="1583">
          <cell r="A1583"/>
          <cell r="B1583"/>
        </row>
        <row r="1584">
          <cell r="A1584"/>
          <cell r="B1584"/>
        </row>
        <row r="1585">
          <cell r="A1585"/>
          <cell r="B1585"/>
        </row>
        <row r="1586">
          <cell r="A1586"/>
          <cell r="B1586"/>
        </row>
        <row r="1587">
          <cell r="A1587"/>
          <cell r="B1587"/>
        </row>
        <row r="1588">
          <cell r="A1588"/>
          <cell r="B1588"/>
        </row>
        <row r="1589">
          <cell r="A1589"/>
          <cell r="B1589"/>
        </row>
        <row r="1590">
          <cell r="A1590"/>
          <cell r="B1590"/>
        </row>
        <row r="1591">
          <cell r="A1591"/>
          <cell r="B1591"/>
        </row>
        <row r="1592">
          <cell r="A1592"/>
          <cell r="B1592"/>
        </row>
        <row r="1593">
          <cell r="A1593"/>
          <cell r="B1593"/>
        </row>
        <row r="1594">
          <cell r="A1594"/>
          <cell r="B1594"/>
        </row>
        <row r="1595">
          <cell r="A1595"/>
          <cell r="B1595"/>
        </row>
        <row r="1596">
          <cell r="A1596"/>
          <cell r="B1596"/>
        </row>
        <row r="1597">
          <cell r="A1597"/>
          <cell r="B1597"/>
        </row>
        <row r="1598">
          <cell r="A1598"/>
          <cell r="B1598"/>
        </row>
        <row r="1599">
          <cell r="A1599"/>
          <cell r="B1599"/>
        </row>
        <row r="1600">
          <cell r="A1600"/>
          <cell r="B1600"/>
        </row>
        <row r="1601">
          <cell r="A1601"/>
          <cell r="B1601"/>
        </row>
        <row r="1602">
          <cell r="A1602"/>
          <cell r="B1602"/>
        </row>
        <row r="1603">
          <cell r="A1603"/>
          <cell r="B1603"/>
        </row>
        <row r="1604">
          <cell r="A1604"/>
          <cell r="B1604"/>
        </row>
        <row r="1605">
          <cell r="A1605"/>
          <cell r="B1605"/>
        </row>
        <row r="1606">
          <cell r="A1606"/>
          <cell r="B1606"/>
        </row>
        <row r="1607">
          <cell r="A1607"/>
          <cell r="B1607"/>
        </row>
        <row r="1608">
          <cell r="A1608"/>
          <cell r="B1608"/>
        </row>
        <row r="1609">
          <cell r="A1609"/>
          <cell r="B1609"/>
        </row>
        <row r="1610">
          <cell r="A1610"/>
          <cell r="B1610"/>
        </row>
        <row r="1611">
          <cell r="A1611"/>
          <cell r="B1611"/>
        </row>
        <row r="1612">
          <cell r="A1612"/>
          <cell r="B1612"/>
        </row>
        <row r="1613">
          <cell r="A1613"/>
          <cell r="B1613"/>
        </row>
        <row r="1614">
          <cell r="A1614"/>
          <cell r="B1614"/>
        </row>
        <row r="1615">
          <cell r="A1615"/>
          <cell r="B1615"/>
        </row>
        <row r="1616">
          <cell r="A1616"/>
          <cell r="B1616"/>
        </row>
        <row r="1617">
          <cell r="A1617"/>
          <cell r="B1617"/>
        </row>
        <row r="1618">
          <cell r="A1618"/>
          <cell r="B1618"/>
        </row>
        <row r="1619">
          <cell r="A1619"/>
          <cell r="B1619"/>
        </row>
        <row r="1620">
          <cell r="A1620"/>
          <cell r="B1620"/>
        </row>
        <row r="1621">
          <cell r="A1621"/>
          <cell r="B1621"/>
        </row>
        <row r="1622">
          <cell r="A1622"/>
          <cell r="B1622"/>
        </row>
        <row r="1623">
          <cell r="A1623"/>
          <cell r="B1623"/>
        </row>
        <row r="1624">
          <cell r="A1624"/>
          <cell r="B1624"/>
        </row>
        <row r="1625">
          <cell r="A1625"/>
          <cell r="B1625"/>
        </row>
        <row r="1626">
          <cell r="A1626"/>
          <cell r="B1626"/>
        </row>
        <row r="1627">
          <cell r="A1627"/>
          <cell r="B1627"/>
        </row>
        <row r="1628">
          <cell r="A1628"/>
          <cell r="B1628"/>
        </row>
        <row r="1629">
          <cell r="A1629"/>
          <cell r="B1629"/>
        </row>
        <row r="1630">
          <cell r="A1630"/>
          <cell r="B1630"/>
        </row>
        <row r="1631">
          <cell r="A1631"/>
          <cell r="B1631"/>
        </row>
        <row r="1632">
          <cell r="A1632"/>
          <cell r="B1632"/>
        </row>
        <row r="1633">
          <cell r="A1633"/>
          <cell r="B1633"/>
        </row>
        <row r="1634">
          <cell r="A1634"/>
          <cell r="B1634"/>
        </row>
        <row r="1635">
          <cell r="A1635"/>
          <cell r="B1635"/>
        </row>
        <row r="1636">
          <cell r="A1636"/>
          <cell r="B1636"/>
        </row>
        <row r="1637">
          <cell r="A1637"/>
          <cell r="B1637"/>
        </row>
        <row r="1638">
          <cell r="A1638"/>
          <cell r="B1638"/>
        </row>
        <row r="1639">
          <cell r="A1639"/>
          <cell r="B1639"/>
        </row>
        <row r="1640">
          <cell r="A1640"/>
          <cell r="B1640"/>
        </row>
        <row r="1641">
          <cell r="A1641"/>
          <cell r="B1641"/>
        </row>
        <row r="1642">
          <cell r="A1642"/>
          <cell r="B1642"/>
        </row>
        <row r="1643">
          <cell r="A1643"/>
          <cell r="B1643"/>
        </row>
        <row r="1644">
          <cell r="A1644"/>
          <cell r="B1644"/>
        </row>
        <row r="1645">
          <cell r="A1645"/>
          <cell r="B1645"/>
        </row>
        <row r="1646">
          <cell r="A1646"/>
          <cell r="B1646"/>
        </row>
        <row r="1647">
          <cell r="A1647"/>
          <cell r="B1647"/>
        </row>
        <row r="1648">
          <cell r="A1648"/>
          <cell r="B1648"/>
        </row>
        <row r="1649">
          <cell r="A1649"/>
          <cell r="B1649"/>
        </row>
        <row r="1650">
          <cell r="A1650"/>
          <cell r="B1650"/>
        </row>
        <row r="1651">
          <cell r="A1651"/>
          <cell r="B1651"/>
        </row>
        <row r="1652">
          <cell r="A1652"/>
          <cell r="B1652"/>
        </row>
        <row r="1653">
          <cell r="A1653"/>
          <cell r="B1653"/>
        </row>
        <row r="1654">
          <cell r="A1654"/>
          <cell r="B1654"/>
        </row>
        <row r="1655">
          <cell r="A1655"/>
          <cell r="B1655"/>
        </row>
        <row r="1656">
          <cell r="A1656"/>
          <cell r="B1656"/>
        </row>
        <row r="1657">
          <cell r="A1657"/>
          <cell r="B1657"/>
        </row>
        <row r="1658">
          <cell r="A1658"/>
          <cell r="B1658"/>
        </row>
        <row r="1659">
          <cell r="A1659"/>
          <cell r="B1659"/>
        </row>
        <row r="1660">
          <cell r="A1660"/>
          <cell r="B1660"/>
        </row>
        <row r="1661">
          <cell r="A1661"/>
          <cell r="B1661"/>
        </row>
        <row r="1662">
          <cell r="A1662"/>
          <cell r="B1662"/>
        </row>
        <row r="1663">
          <cell r="A1663"/>
          <cell r="B1663"/>
        </row>
        <row r="1664">
          <cell r="A1664"/>
          <cell r="B1664"/>
        </row>
        <row r="1665">
          <cell r="A1665"/>
          <cell r="B1665"/>
        </row>
        <row r="1666">
          <cell r="A1666"/>
          <cell r="B1666"/>
        </row>
        <row r="1667">
          <cell r="A1667"/>
          <cell r="B1667"/>
        </row>
        <row r="1668">
          <cell r="A1668"/>
          <cell r="B1668"/>
        </row>
        <row r="1669">
          <cell r="A1669"/>
          <cell r="B1669"/>
        </row>
        <row r="1670">
          <cell r="A1670"/>
          <cell r="B1670"/>
        </row>
        <row r="1671">
          <cell r="A1671"/>
          <cell r="B1671"/>
        </row>
        <row r="1672">
          <cell r="A1672"/>
          <cell r="B1672"/>
        </row>
        <row r="1673">
          <cell r="A1673"/>
          <cell r="B1673"/>
        </row>
        <row r="1674">
          <cell r="A1674"/>
          <cell r="B1674"/>
        </row>
        <row r="1675">
          <cell r="A1675"/>
          <cell r="B1675"/>
        </row>
        <row r="1676">
          <cell r="A1676"/>
          <cell r="B1676"/>
        </row>
        <row r="1677">
          <cell r="A1677"/>
          <cell r="B1677"/>
        </row>
        <row r="1678">
          <cell r="A1678"/>
          <cell r="B1678"/>
        </row>
        <row r="1679">
          <cell r="A1679"/>
          <cell r="B1679"/>
        </row>
        <row r="1680">
          <cell r="A1680"/>
          <cell r="B1680"/>
        </row>
        <row r="1681">
          <cell r="A1681"/>
          <cell r="B1681"/>
        </row>
        <row r="1682">
          <cell r="A1682"/>
          <cell r="B1682"/>
        </row>
        <row r="1683">
          <cell r="A1683"/>
          <cell r="B1683"/>
        </row>
        <row r="1684">
          <cell r="A1684"/>
          <cell r="B1684"/>
        </row>
        <row r="1685">
          <cell r="A1685"/>
          <cell r="B1685"/>
        </row>
        <row r="1686">
          <cell r="A1686"/>
          <cell r="B1686"/>
        </row>
        <row r="1687">
          <cell r="A1687"/>
          <cell r="B1687"/>
        </row>
        <row r="1688">
          <cell r="A1688"/>
          <cell r="B1688"/>
        </row>
        <row r="1689">
          <cell r="A1689"/>
          <cell r="B1689"/>
        </row>
        <row r="1690">
          <cell r="A1690"/>
          <cell r="B1690"/>
        </row>
        <row r="1691">
          <cell r="A1691"/>
          <cell r="B1691"/>
        </row>
        <row r="1692">
          <cell r="A1692"/>
          <cell r="B1692"/>
        </row>
        <row r="1693">
          <cell r="A1693"/>
          <cell r="B1693"/>
        </row>
        <row r="1694">
          <cell r="A1694"/>
          <cell r="B1694"/>
        </row>
        <row r="1695">
          <cell r="A1695"/>
          <cell r="B1695"/>
        </row>
        <row r="1696">
          <cell r="A1696"/>
          <cell r="B1696"/>
        </row>
        <row r="1697">
          <cell r="A1697"/>
          <cell r="B1697"/>
        </row>
        <row r="1698">
          <cell r="A1698"/>
          <cell r="B1698"/>
        </row>
        <row r="1699">
          <cell r="A1699"/>
          <cell r="B1699"/>
        </row>
        <row r="1700">
          <cell r="A1700"/>
          <cell r="B1700"/>
        </row>
        <row r="1701">
          <cell r="A1701"/>
          <cell r="B1701"/>
        </row>
        <row r="1702">
          <cell r="A1702"/>
          <cell r="B1702"/>
        </row>
        <row r="1703">
          <cell r="A1703"/>
          <cell r="B1703"/>
        </row>
        <row r="1704">
          <cell r="A1704"/>
          <cell r="B1704"/>
        </row>
        <row r="1705">
          <cell r="A1705"/>
          <cell r="B1705"/>
        </row>
        <row r="1706">
          <cell r="A1706"/>
          <cell r="B1706"/>
        </row>
        <row r="1707">
          <cell r="A1707"/>
          <cell r="B1707"/>
        </row>
        <row r="1708">
          <cell r="A1708"/>
          <cell r="B1708"/>
        </row>
        <row r="1709">
          <cell r="A1709"/>
          <cell r="B1709"/>
        </row>
        <row r="1710">
          <cell r="A1710"/>
          <cell r="B1710"/>
        </row>
        <row r="1711">
          <cell r="A1711"/>
          <cell r="B1711"/>
        </row>
        <row r="1712">
          <cell r="A1712"/>
          <cell r="B1712"/>
        </row>
        <row r="1713">
          <cell r="A1713"/>
          <cell r="B1713"/>
        </row>
        <row r="1714">
          <cell r="A1714"/>
          <cell r="B1714"/>
        </row>
        <row r="1715">
          <cell r="A1715"/>
          <cell r="B1715"/>
        </row>
        <row r="1716">
          <cell r="A1716"/>
          <cell r="B1716"/>
        </row>
        <row r="1717">
          <cell r="A1717"/>
          <cell r="B1717"/>
        </row>
        <row r="1718">
          <cell r="A1718"/>
          <cell r="B1718"/>
        </row>
        <row r="1719">
          <cell r="A1719"/>
          <cell r="B1719"/>
        </row>
        <row r="1720">
          <cell r="A1720"/>
          <cell r="B1720"/>
        </row>
        <row r="1721">
          <cell r="A1721"/>
          <cell r="B1721"/>
        </row>
        <row r="1722">
          <cell r="A1722"/>
          <cell r="B1722"/>
        </row>
        <row r="1723">
          <cell r="A1723"/>
          <cell r="B1723"/>
        </row>
        <row r="1724">
          <cell r="A1724"/>
          <cell r="B1724"/>
        </row>
        <row r="1725">
          <cell r="A1725"/>
          <cell r="B1725"/>
        </row>
        <row r="1726">
          <cell r="A1726"/>
          <cell r="B1726"/>
        </row>
        <row r="1727">
          <cell r="A1727"/>
          <cell r="B1727"/>
        </row>
        <row r="1728">
          <cell r="A1728"/>
          <cell r="B1728"/>
        </row>
        <row r="1729">
          <cell r="A1729"/>
          <cell r="B1729"/>
        </row>
        <row r="1730">
          <cell r="A1730"/>
          <cell r="B1730"/>
        </row>
        <row r="1731">
          <cell r="A1731"/>
          <cell r="B1731"/>
        </row>
        <row r="1732">
          <cell r="A1732"/>
          <cell r="B1732"/>
        </row>
        <row r="1733">
          <cell r="A1733"/>
          <cell r="B1733"/>
        </row>
        <row r="1734">
          <cell r="A1734"/>
          <cell r="B1734"/>
        </row>
        <row r="1735">
          <cell r="A1735"/>
          <cell r="B1735"/>
        </row>
        <row r="1736">
          <cell r="A1736"/>
          <cell r="B1736"/>
        </row>
        <row r="1737">
          <cell r="A1737"/>
          <cell r="B1737"/>
        </row>
        <row r="1738">
          <cell r="A1738"/>
          <cell r="B1738"/>
        </row>
        <row r="1739">
          <cell r="A1739"/>
          <cell r="B1739"/>
        </row>
        <row r="1740">
          <cell r="A1740"/>
          <cell r="B1740"/>
        </row>
        <row r="1741">
          <cell r="A1741"/>
          <cell r="B1741"/>
        </row>
        <row r="1742">
          <cell r="A1742"/>
          <cell r="B1742"/>
        </row>
        <row r="1743">
          <cell r="A1743"/>
          <cell r="B1743"/>
        </row>
        <row r="1744">
          <cell r="A1744"/>
          <cell r="B1744"/>
        </row>
        <row r="1745">
          <cell r="A1745"/>
          <cell r="B1745"/>
        </row>
        <row r="1746">
          <cell r="A1746"/>
          <cell r="B1746"/>
        </row>
        <row r="1747">
          <cell r="A1747"/>
          <cell r="B1747"/>
        </row>
        <row r="1748">
          <cell r="A1748"/>
          <cell r="B1748"/>
        </row>
        <row r="1749">
          <cell r="A1749"/>
          <cell r="B1749"/>
        </row>
        <row r="1750">
          <cell r="A1750"/>
          <cell r="B1750"/>
        </row>
        <row r="1751">
          <cell r="A1751"/>
          <cell r="B1751"/>
        </row>
        <row r="1752">
          <cell r="A1752"/>
          <cell r="B1752"/>
        </row>
        <row r="1753">
          <cell r="A1753"/>
          <cell r="B1753"/>
        </row>
        <row r="1754">
          <cell r="A1754"/>
          <cell r="B1754"/>
        </row>
        <row r="1755">
          <cell r="A1755"/>
          <cell r="B1755"/>
        </row>
        <row r="1756">
          <cell r="A1756"/>
          <cell r="B1756"/>
        </row>
        <row r="1757">
          <cell r="A1757"/>
          <cell r="B1757"/>
        </row>
        <row r="1758">
          <cell r="A1758"/>
          <cell r="B1758"/>
        </row>
        <row r="1759">
          <cell r="A1759"/>
          <cell r="B1759"/>
        </row>
        <row r="1760">
          <cell r="A1760"/>
          <cell r="B1760"/>
        </row>
        <row r="1761">
          <cell r="A1761"/>
          <cell r="B1761"/>
        </row>
        <row r="1762">
          <cell r="A1762"/>
          <cell r="B1762"/>
        </row>
        <row r="1763">
          <cell r="A1763"/>
          <cell r="B1763"/>
        </row>
        <row r="1764">
          <cell r="A1764"/>
          <cell r="B1764"/>
        </row>
        <row r="1765">
          <cell r="A1765"/>
          <cell r="B1765"/>
        </row>
        <row r="1766">
          <cell r="A1766"/>
          <cell r="B1766"/>
        </row>
        <row r="1767">
          <cell r="A1767"/>
          <cell r="B1767"/>
        </row>
        <row r="1768">
          <cell r="A1768"/>
          <cell r="B1768"/>
        </row>
        <row r="1769">
          <cell r="A1769"/>
          <cell r="B1769"/>
        </row>
        <row r="1770">
          <cell r="A1770"/>
          <cell r="B1770"/>
        </row>
        <row r="1771">
          <cell r="A1771"/>
          <cell r="B1771"/>
        </row>
        <row r="1772">
          <cell r="A1772"/>
          <cell r="B1772"/>
        </row>
        <row r="1773">
          <cell r="A1773"/>
          <cell r="B1773"/>
        </row>
        <row r="1774">
          <cell r="A1774"/>
          <cell r="B1774"/>
        </row>
        <row r="1775">
          <cell r="A1775"/>
          <cell r="B1775"/>
        </row>
        <row r="1776">
          <cell r="A1776"/>
          <cell r="B1776"/>
        </row>
        <row r="1777">
          <cell r="A1777"/>
          <cell r="B1777"/>
        </row>
        <row r="1778">
          <cell r="A1778"/>
          <cell r="B1778"/>
        </row>
        <row r="1779">
          <cell r="A1779"/>
          <cell r="B1779"/>
        </row>
        <row r="1780">
          <cell r="A1780"/>
          <cell r="B1780"/>
        </row>
        <row r="1781">
          <cell r="A1781"/>
          <cell r="B1781"/>
        </row>
        <row r="1782">
          <cell r="A1782"/>
          <cell r="B1782"/>
        </row>
        <row r="1783">
          <cell r="A1783"/>
          <cell r="B1783"/>
        </row>
        <row r="1784">
          <cell r="A1784"/>
          <cell r="B1784"/>
        </row>
        <row r="1785">
          <cell r="A1785"/>
          <cell r="B1785"/>
        </row>
        <row r="1786">
          <cell r="A1786"/>
          <cell r="B1786"/>
        </row>
        <row r="1787">
          <cell r="A1787"/>
          <cell r="B1787"/>
        </row>
        <row r="1788">
          <cell r="A1788"/>
          <cell r="B1788"/>
        </row>
        <row r="1789">
          <cell r="A1789"/>
          <cell r="B1789"/>
        </row>
        <row r="1790">
          <cell r="A1790"/>
          <cell r="B1790"/>
        </row>
        <row r="1791">
          <cell r="A1791"/>
          <cell r="B1791"/>
        </row>
        <row r="1792">
          <cell r="A1792"/>
          <cell r="B1792"/>
        </row>
        <row r="1793">
          <cell r="A1793"/>
          <cell r="B1793"/>
        </row>
        <row r="1794">
          <cell r="A1794"/>
          <cell r="B1794"/>
        </row>
        <row r="1795">
          <cell r="A1795"/>
          <cell r="B1795"/>
        </row>
        <row r="1796">
          <cell r="A1796"/>
          <cell r="B1796"/>
        </row>
        <row r="1797">
          <cell r="A1797"/>
          <cell r="B1797"/>
        </row>
        <row r="1798">
          <cell r="A1798"/>
          <cell r="B1798"/>
        </row>
        <row r="1799">
          <cell r="A1799"/>
          <cell r="B1799"/>
        </row>
        <row r="1800">
          <cell r="A1800"/>
          <cell r="B1800"/>
        </row>
        <row r="1801">
          <cell r="A1801"/>
          <cell r="B1801"/>
        </row>
        <row r="1802">
          <cell r="A1802"/>
          <cell r="B1802"/>
        </row>
        <row r="1803">
          <cell r="A1803"/>
          <cell r="B1803"/>
        </row>
        <row r="1804">
          <cell r="A1804"/>
          <cell r="B1804"/>
        </row>
        <row r="1805">
          <cell r="A1805"/>
          <cell r="B1805"/>
        </row>
        <row r="1806">
          <cell r="A1806"/>
          <cell r="B1806"/>
        </row>
        <row r="1807">
          <cell r="A1807"/>
          <cell r="B1807"/>
        </row>
        <row r="1808">
          <cell r="A1808"/>
          <cell r="B1808"/>
        </row>
        <row r="1809">
          <cell r="A1809"/>
          <cell r="B1809"/>
        </row>
        <row r="1810">
          <cell r="A1810"/>
          <cell r="B1810"/>
        </row>
        <row r="1811">
          <cell r="A1811"/>
          <cell r="B1811"/>
        </row>
        <row r="1812">
          <cell r="A1812"/>
          <cell r="B1812"/>
        </row>
        <row r="1813">
          <cell r="A1813"/>
          <cell r="B1813"/>
        </row>
        <row r="1814">
          <cell r="A1814"/>
          <cell r="B1814"/>
        </row>
        <row r="1815">
          <cell r="A1815"/>
          <cell r="B1815"/>
        </row>
        <row r="1816">
          <cell r="A1816"/>
          <cell r="B1816"/>
        </row>
        <row r="1817">
          <cell r="A1817"/>
          <cell r="B1817"/>
        </row>
        <row r="1818">
          <cell r="A1818"/>
          <cell r="B1818"/>
        </row>
        <row r="1819">
          <cell r="A1819"/>
          <cell r="B1819"/>
        </row>
        <row r="1820">
          <cell r="A1820"/>
          <cell r="B1820"/>
        </row>
        <row r="1821">
          <cell r="A1821"/>
          <cell r="B1821"/>
        </row>
        <row r="1822">
          <cell r="A1822"/>
          <cell r="B1822"/>
        </row>
        <row r="1823">
          <cell r="A1823"/>
          <cell r="B1823"/>
        </row>
        <row r="1824">
          <cell r="A1824"/>
          <cell r="B1824"/>
        </row>
        <row r="1825">
          <cell r="A1825"/>
          <cell r="B1825"/>
        </row>
        <row r="1826">
          <cell r="A1826"/>
          <cell r="B1826"/>
        </row>
        <row r="1827">
          <cell r="A1827"/>
          <cell r="B1827"/>
        </row>
        <row r="1828">
          <cell r="A1828"/>
          <cell r="B1828"/>
        </row>
        <row r="1829">
          <cell r="A1829"/>
          <cell r="B1829"/>
        </row>
        <row r="1830">
          <cell r="A1830"/>
          <cell r="B1830"/>
        </row>
        <row r="1831">
          <cell r="A1831"/>
          <cell r="B1831"/>
        </row>
        <row r="1832">
          <cell r="A1832"/>
          <cell r="B1832"/>
        </row>
        <row r="1833">
          <cell r="A1833"/>
          <cell r="B1833"/>
        </row>
        <row r="1834">
          <cell r="A1834"/>
          <cell r="B1834"/>
        </row>
        <row r="1835">
          <cell r="A1835"/>
          <cell r="B1835"/>
        </row>
        <row r="1836">
          <cell r="A1836"/>
          <cell r="B1836"/>
        </row>
        <row r="1837">
          <cell r="A1837"/>
          <cell r="B1837"/>
        </row>
        <row r="1838">
          <cell r="A1838"/>
          <cell r="B1838"/>
        </row>
        <row r="1839">
          <cell r="A1839"/>
          <cell r="B1839"/>
        </row>
        <row r="1840">
          <cell r="A1840"/>
          <cell r="B1840"/>
        </row>
        <row r="1841">
          <cell r="A1841"/>
          <cell r="B1841"/>
        </row>
        <row r="1842">
          <cell r="A1842"/>
          <cell r="B1842"/>
        </row>
        <row r="1843">
          <cell r="A1843"/>
          <cell r="B1843"/>
        </row>
        <row r="1844">
          <cell r="A1844"/>
          <cell r="B1844"/>
        </row>
        <row r="1845">
          <cell r="A1845"/>
          <cell r="B1845"/>
        </row>
        <row r="1846">
          <cell r="A1846"/>
          <cell r="B1846"/>
        </row>
        <row r="1847">
          <cell r="A1847"/>
          <cell r="B1847"/>
        </row>
        <row r="1848">
          <cell r="A1848"/>
          <cell r="B1848"/>
        </row>
        <row r="1849">
          <cell r="A1849"/>
          <cell r="B1849"/>
        </row>
        <row r="1850">
          <cell r="A1850"/>
          <cell r="B1850"/>
        </row>
        <row r="1851">
          <cell r="A1851"/>
          <cell r="B1851"/>
        </row>
        <row r="1852">
          <cell r="A1852"/>
          <cell r="B1852"/>
        </row>
        <row r="1853">
          <cell r="A1853"/>
          <cell r="B1853"/>
        </row>
        <row r="1854">
          <cell r="A1854"/>
          <cell r="B1854"/>
        </row>
        <row r="1855">
          <cell r="A1855"/>
          <cell r="B1855"/>
        </row>
        <row r="1856">
          <cell r="A1856"/>
          <cell r="B1856"/>
        </row>
        <row r="1857">
          <cell r="A1857"/>
          <cell r="B1857"/>
        </row>
        <row r="1858">
          <cell r="A1858"/>
          <cell r="B1858"/>
        </row>
        <row r="1859">
          <cell r="A1859"/>
          <cell r="B1859"/>
        </row>
        <row r="1860">
          <cell r="A1860"/>
          <cell r="B1860"/>
        </row>
        <row r="1861">
          <cell r="A1861"/>
          <cell r="B1861"/>
        </row>
        <row r="1862">
          <cell r="A1862"/>
          <cell r="B1862"/>
        </row>
        <row r="1863">
          <cell r="A1863"/>
          <cell r="B1863"/>
        </row>
        <row r="1864">
          <cell r="A1864"/>
          <cell r="B1864"/>
        </row>
        <row r="1865">
          <cell r="A1865"/>
          <cell r="B1865"/>
        </row>
        <row r="1866">
          <cell r="A1866"/>
          <cell r="B1866"/>
        </row>
        <row r="1867">
          <cell r="A1867"/>
          <cell r="B1867"/>
        </row>
        <row r="1868">
          <cell r="A1868"/>
          <cell r="B1868"/>
        </row>
        <row r="1869">
          <cell r="A1869"/>
          <cell r="B1869"/>
        </row>
        <row r="1870">
          <cell r="A1870"/>
          <cell r="B1870"/>
        </row>
        <row r="1871">
          <cell r="A1871"/>
          <cell r="B1871"/>
        </row>
        <row r="1872">
          <cell r="A1872"/>
          <cell r="B1872"/>
        </row>
        <row r="1873">
          <cell r="A1873"/>
          <cell r="B1873"/>
        </row>
        <row r="1874">
          <cell r="A1874"/>
          <cell r="B1874"/>
        </row>
        <row r="1875">
          <cell r="A1875"/>
          <cell r="B1875"/>
        </row>
        <row r="1876">
          <cell r="A1876"/>
          <cell r="B1876"/>
        </row>
        <row r="1877">
          <cell r="A1877"/>
          <cell r="B1877"/>
        </row>
        <row r="1878">
          <cell r="A1878"/>
          <cell r="B1878"/>
        </row>
        <row r="1879">
          <cell r="A1879"/>
          <cell r="B1879"/>
        </row>
        <row r="1880">
          <cell r="A1880"/>
          <cell r="B1880"/>
        </row>
        <row r="1881">
          <cell r="A1881"/>
          <cell r="B1881"/>
        </row>
        <row r="1882">
          <cell r="A1882"/>
          <cell r="B1882"/>
        </row>
        <row r="1883">
          <cell r="A1883"/>
          <cell r="B1883"/>
        </row>
        <row r="1884">
          <cell r="A1884"/>
          <cell r="B1884"/>
        </row>
        <row r="1885">
          <cell r="A1885"/>
          <cell r="B1885"/>
        </row>
        <row r="1886">
          <cell r="A1886"/>
          <cell r="B1886"/>
        </row>
        <row r="1887">
          <cell r="A1887"/>
          <cell r="B1887"/>
        </row>
        <row r="1888">
          <cell r="A1888"/>
          <cell r="B1888"/>
        </row>
        <row r="1889">
          <cell r="A1889"/>
          <cell r="B1889"/>
        </row>
        <row r="1890">
          <cell r="A1890"/>
          <cell r="B1890"/>
        </row>
        <row r="1891">
          <cell r="A1891"/>
          <cell r="B1891"/>
        </row>
        <row r="1892">
          <cell r="A1892"/>
          <cell r="B1892"/>
        </row>
        <row r="1893">
          <cell r="A1893"/>
          <cell r="B1893"/>
        </row>
        <row r="1894">
          <cell r="A1894"/>
          <cell r="B1894"/>
        </row>
        <row r="1895">
          <cell r="A1895"/>
          <cell r="B1895"/>
        </row>
        <row r="1896">
          <cell r="A1896"/>
          <cell r="B1896"/>
        </row>
        <row r="1897">
          <cell r="A1897"/>
          <cell r="B1897"/>
        </row>
        <row r="1898">
          <cell r="A1898"/>
          <cell r="B1898"/>
        </row>
        <row r="1899">
          <cell r="A1899"/>
          <cell r="B1899"/>
        </row>
        <row r="1900">
          <cell r="A1900"/>
          <cell r="B1900"/>
        </row>
        <row r="1901">
          <cell r="A1901"/>
          <cell r="B1901"/>
        </row>
        <row r="1902">
          <cell r="A1902"/>
          <cell r="B1902"/>
        </row>
        <row r="1903">
          <cell r="A1903"/>
          <cell r="B1903"/>
        </row>
        <row r="1904">
          <cell r="A1904"/>
          <cell r="B1904"/>
        </row>
        <row r="1905">
          <cell r="A1905"/>
          <cell r="B1905"/>
        </row>
        <row r="1906">
          <cell r="A1906"/>
          <cell r="B1906"/>
        </row>
        <row r="1907">
          <cell r="A1907"/>
          <cell r="B1907"/>
        </row>
        <row r="1908">
          <cell r="A1908"/>
          <cell r="B1908"/>
        </row>
        <row r="1909">
          <cell r="A1909"/>
          <cell r="B1909"/>
        </row>
        <row r="1910">
          <cell r="A1910"/>
          <cell r="B1910"/>
        </row>
        <row r="1911">
          <cell r="A1911"/>
          <cell r="B1911"/>
        </row>
        <row r="1912">
          <cell r="A1912"/>
          <cell r="B1912"/>
        </row>
        <row r="1913">
          <cell r="A1913"/>
          <cell r="B1913"/>
        </row>
        <row r="1914">
          <cell r="A1914"/>
          <cell r="B1914"/>
        </row>
        <row r="1915">
          <cell r="A1915"/>
          <cell r="B1915"/>
        </row>
        <row r="1916">
          <cell r="A1916"/>
          <cell r="B1916"/>
        </row>
        <row r="1917">
          <cell r="A1917"/>
          <cell r="B1917"/>
        </row>
        <row r="1918">
          <cell r="A1918"/>
          <cell r="B1918"/>
        </row>
        <row r="1919">
          <cell r="A1919"/>
          <cell r="B1919"/>
        </row>
        <row r="1920">
          <cell r="A1920"/>
          <cell r="B1920"/>
        </row>
        <row r="1921">
          <cell r="A1921"/>
          <cell r="B1921"/>
        </row>
        <row r="1922">
          <cell r="A1922"/>
          <cell r="B1922"/>
        </row>
        <row r="1923">
          <cell r="A1923"/>
          <cell r="B1923"/>
        </row>
        <row r="1924">
          <cell r="A1924"/>
          <cell r="B1924"/>
        </row>
        <row r="1925">
          <cell r="A1925"/>
          <cell r="B1925"/>
        </row>
        <row r="1926">
          <cell r="A1926"/>
          <cell r="B1926"/>
        </row>
        <row r="1927">
          <cell r="A1927"/>
          <cell r="B1927"/>
        </row>
        <row r="1928">
          <cell r="A1928"/>
          <cell r="B1928"/>
        </row>
        <row r="1929">
          <cell r="A1929"/>
          <cell r="B1929"/>
        </row>
        <row r="1930">
          <cell r="A1930"/>
          <cell r="B1930"/>
        </row>
        <row r="1931">
          <cell r="A1931"/>
          <cell r="B1931"/>
        </row>
        <row r="1932">
          <cell r="A1932"/>
          <cell r="B1932"/>
        </row>
        <row r="1933">
          <cell r="A1933"/>
          <cell r="B1933"/>
        </row>
        <row r="1934">
          <cell r="A1934"/>
          <cell r="B1934"/>
        </row>
        <row r="1935">
          <cell r="A1935"/>
          <cell r="B1935"/>
        </row>
        <row r="1936">
          <cell r="A1936"/>
          <cell r="B1936"/>
        </row>
        <row r="1937">
          <cell r="A1937"/>
          <cell r="B1937"/>
        </row>
        <row r="1938">
          <cell r="A1938"/>
          <cell r="B1938"/>
        </row>
        <row r="1939">
          <cell r="A1939"/>
          <cell r="B1939"/>
        </row>
        <row r="1940">
          <cell r="A1940"/>
          <cell r="B1940"/>
        </row>
        <row r="1941">
          <cell r="A1941"/>
          <cell r="B1941"/>
        </row>
        <row r="1942">
          <cell r="A1942"/>
          <cell r="B1942"/>
        </row>
        <row r="1943">
          <cell r="A1943"/>
          <cell r="B1943"/>
        </row>
        <row r="1944">
          <cell r="A1944"/>
          <cell r="B1944"/>
        </row>
        <row r="1945">
          <cell r="A1945"/>
          <cell r="B1945"/>
        </row>
        <row r="1946">
          <cell r="A1946"/>
          <cell r="B1946"/>
        </row>
        <row r="1947">
          <cell r="A1947"/>
          <cell r="B1947"/>
        </row>
        <row r="1948">
          <cell r="A1948"/>
          <cell r="B1948"/>
        </row>
        <row r="1949">
          <cell r="A1949"/>
          <cell r="B1949"/>
        </row>
        <row r="1950">
          <cell r="A1950"/>
          <cell r="B1950"/>
        </row>
        <row r="1951">
          <cell r="A1951"/>
          <cell r="B1951"/>
        </row>
        <row r="1952">
          <cell r="A1952"/>
          <cell r="B1952"/>
        </row>
        <row r="1953">
          <cell r="A1953"/>
          <cell r="B1953"/>
        </row>
        <row r="1954">
          <cell r="A1954"/>
          <cell r="B1954"/>
        </row>
        <row r="1955">
          <cell r="A1955"/>
          <cell r="B1955"/>
        </row>
        <row r="1956">
          <cell r="A1956"/>
          <cell r="B1956"/>
        </row>
        <row r="1957">
          <cell r="A1957"/>
          <cell r="B1957"/>
        </row>
        <row r="1958">
          <cell r="A1958"/>
          <cell r="B1958"/>
        </row>
        <row r="1959">
          <cell r="A1959"/>
          <cell r="B1959"/>
        </row>
        <row r="1960">
          <cell r="A1960"/>
          <cell r="B1960"/>
        </row>
        <row r="1961">
          <cell r="A1961"/>
          <cell r="B1961"/>
        </row>
        <row r="1962">
          <cell r="A1962"/>
          <cell r="B1962"/>
        </row>
        <row r="1963">
          <cell r="A1963"/>
          <cell r="B1963"/>
        </row>
        <row r="1964">
          <cell r="A1964"/>
          <cell r="B1964"/>
        </row>
        <row r="1965">
          <cell r="A1965"/>
          <cell r="B1965"/>
        </row>
        <row r="1966">
          <cell r="A1966"/>
          <cell r="B1966"/>
        </row>
        <row r="1967">
          <cell r="A1967"/>
          <cell r="B1967"/>
        </row>
        <row r="1968">
          <cell r="A1968"/>
          <cell r="B1968"/>
        </row>
        <row r="1969">
          <cell r="A1969"/>
          <cell r="B1969"/>
        </row>
        <row r="1970">
          <cell r="A1970"/>
          <cell r="B1970"/>
        </row>
        <row r="1971">
          <cell r="A1971"/>
          <cell r="B1971"/>
        </row>
        <row r="1972">
          <cell r="A1972"/>
          <cell r="B1972"/>
        </row>
        <row r="1973">
          <cell r="A1973"/>
          <cell r="B1973"/>
        </row>
        <row r="1974">
          <cell r="A1974"/>
          <cell r="B1974"/>
        </row>
        <row r="1975">
          <cell r="A1975"/>
          <cell r="B1975"/>
        </row>
        <row r="1976">
          <cell r="A1976"/>
          <cell r="B1976"/>
        </row>
        <row r="1977">
          <cell r="A1977"/>
          <cell r="B1977"/>
        </row>
        <row r="1978">
          <cell r="A1978"/>
          <cell r="B1978"/>
        </row>
        <row r="1979">
          <cell r="A1979"/>
          <cell r="B1979"/>
        </row>
        <row r="1980">
          <cell r="A1980"/>
          <cell r="B1980"/>
        </row>
        <row r="1981">
          <cell r="A1981"/>
          <cell r="B1981"/>
        </row>
        <row r="1982">
          <cell r="A1982"/>
          <cell r="B1982"/>
        </row>
        <row r="1983">
          <cell r="A1983"/>
          <cell r="B1983"/>
        </row>
        <row r="1984">
          <cell r="A1984"/>
          <cell r="B1984"/>
        </row>
        <row r="1985">
          <cell r="A1985"/>
          <cell r="B1985"/>
        </row>
        <row r="1986">
          <cell r="A1986"/>
          <cell r="B1986"/>
        </row>
        <row r="1987">
          <cell r="A1987"/>
          <cell r="B1987"/>
        </row>
        <row r="1988">
          <cell r="A1988"/>
          <cell r="B1988"/>
        </row>
        <row r="1989">
          <cell r="A1989"/>
          <cell r="B1989"/>
        </row>
        <row r="1990">
          <cell r="A1990"/>
          <cell r="B1990"/>
        </row>
        <row r="1991">
          <cell r="A1991"/>
          <cell r="B1991"/>
        </row>
        <row r="1992">
          <cell r="A1992"/>
          <cell r="B1992"/>
        </row>
        <row r="1993">
          <cell r="A1993"/>
          <cell r="B1993"/>
        </row>
        <row r="1994">
          <cell r="A1994"/>
          <cell r="B1994"/>
        </row>
        <row r="1995">
          <cell r="A1995"/>
          <cell r="B1995"/>
        </row>
        <row r="1996">
          <cell r="A1996"/>
          <cell r="B1996"/>
        </row>
        <row r="1997">
          <cell r="A1997"/>
          <cell r="B1997"/>
        </row>
        <row r="1998">
          <cell r="A1998"/>
          <cell r="B1998"/>
        </row>
        <row r="1999">
          <cell r="A1999"/>
          <cell r="B1999"/>
        </row>
        <row r="2000">
          <cell r="A2000"/>
          <cell r="B2000"/>
        </row>
        <row r="2001">
          <cell r="A2001"/>
          <cell r="B2001"/>
        </row>
        <row r="2002">
          <cell r="A2002"/>
          <cell r="B2002"/>
        </row>
        <row r="2003">
          <cell r="A2003"/>
          <cell r="B2003"/>
        </row>
        <row r="2004">
          <cell r="A2004"/>
          <cell r="B2004"/>
        </row>
        <row r="2005">
          <cell r="A2005"/>
          <cell r="B2005"/>
        </row>
        <row r="2006">
          <cell r="A2006"/>
          <cell r="B2006"/>
        </row>
        <row r="2007">
          <cell r="A2007"/>
          <cell r="B2007"/>
        </row>
        <row r="2008">
          <cell r="A2008"/>
          <cell r="B2008"/>
        </row>
        <row r="2009">
          <cell r="A2009"/>
          <cell r="B2009"/>
        </row>
        <row r="2010">
          <cell r="A2010"/>
          <cell r="B2010"/>
        </row>
        <row r="2011">
          <cell r="A2011"/>
          <cell r="B2011"/>
        </row>
        <row r="2012">
          <cell r="A2012"/>
          <cell r="B2012"/>
        </row>
        <row r="2013">
          <cell r="A2013"/>
          <cell r="B2013"/>
        </row>
        <row r="2014">
          <cell r="A2014"/>
          <cell r="B2014"/>
        </row>
        <row r="2015">
          <cell r="A2015"/>
          <cell r="B2015"/>
        </row>
        <row r="2016">
          <cell r="A2016"/>
          <cell r="B2016"/>
        </row>
        <row r="2017">
          <cell r="A2017"/>
          <cell r="B2017"/>
        </row>
        <row r="2018">
          <cell r="A2018"/>
          <cell r="B2018"/>
        </row>
        <row r="2019">
          <cell r="A2019"/>
          <cell r="B2019"/>
        </row>
        <row r="2020">
          <cell r="A2020"/>
          <cell r="B2020"/>
        </row>
        <row r="2021">
          <cell r="A2021"/>
          <cell r="B2021"/>
        </row>
        <row r="2022">
          <cell r="A2022"/>
          <cell r="B2022"/>
        </row>
        <row r="2023">
          <cell r="A2023"/>
          <cell r="B2023"/>
        </row>
        <row r="2024">
          <cell r="A2024"/>
          <cell r="B2024"/>
        </row>
        <row r="2025">
          <cell r="A2025"/>
          <cell r="B2025"/>
        </row>
        <row r="2026">
          <cell r="A2026"/>
          <cell r="B2026"/>
        </row>
        <row r="2027">
          <cell r="A2027"/>
          <cell r="B2027"/>
        </row>
        <row r="2028">
          <cell r="A2028"/>
          <cell r="B2028"/>
        </row>
        <row r="2029">
          <cell r="A2029"/>
          <cell r="B2029"/>
        </row>
        <row r="2030">
          <cell r="A2030"/>
          <cell r="B2030"/>
        </row>
        <row r="2031">
          <cell r="A2031"/>
          <cell r="B2031"/>
        </row>
        <row r="2032">
          <cell r="A2032"/>
          <cell r="B2032"/>
        </row>
        <row r="2033">
          <cell r="A2033"/>
          <cell r="B2033"/>
        </row>
        <row r="2034">
          <cell r="A2034"/>
          <cell r="B2034"/>
        </row>
        <row r="2035">
          <cell r="A2035"/>
          <cell r="B2035"/>
        </row>
        <row r="2036">
          <cell r="A2036"/>
          <cell r="B2036"/>
        </row>
        <row r="2037">
          <cell r="A2037"/>
          <cell r="B2037"/>
        </row>
        <row r="2038">
          <cell r="A2038"/>
          <cell r="B2038"/>
        </row>
        <row r="2039">
          <cell r="A2039"/>
          <cell r="B2039"/>
        </row>
        <row r="2040">
          <cell r="A2040"/>
          <cell r="B2040"/>
        </row>
        <row r="2041">
          <cell r="A2041"/>
          <cell r="B2041"/>
        </row>
        <row r="2042">
          <cell r="A2042"/>
          <cell r="B2042"/>
        </row>
        <row r="2043">
          <cell r="A2043"/>
          <cell r="B2043"/>
        </row>
        <row r="2044">
          <cell r="A2044"/>
          <cell r="B2044"/>
        </row>
        <row r="2045">
          <cell r="A2045"/>
          <cell r="B2045"/>
        </row>
        <row r="2046">
          <cell r="A2046"/>
          <cell r="B2046"/>
        </row>
        <row r="2047">
          <cell r="A2047"/>
          <cell r="B2047"/>
        </row>
        <row r="2048">
          <cell r="A2048"/>
          <cell r="B2048"/>
        </row>
        <row r="2049">
          <cell r="A2049"/>
          <cell r="B2049"/>
        </row>
        <row r="2050">
          <cell r="A2050"/>
          <cell r="B2050"/>
        </row>
        <row r="2051">
          <cell r="A2051"/>
          <cell r="B2051"/>
        </row>
        <row r="2052">
          <cell r="A2052"/>
          <cell r="B2052"/>
        </row>
        <row r="2053">
          <cell r="A2053"/>
          <cell r="B2053"/>
        </row>
        <row r="2054">
          <cell r="A2054"/>
          <cell r="B2054"/>
        </row>
        <row r="2055">
          <cell r="A2055"/>
          <cell r="B2055"/>
        </row>
        <row r="2056">
          <cell r="A2056"/>
          <cell r="B2056"/>
        </row>
        <row r="2057">
          <cell r="A2057"/>
          <cell r="B2057"/>
        </row>
        <row r="2058">
          <cell r="A2058"/>
          <cell r="B2058"/>
        </row>
        <row r="2059">
          <cell r="A2059"/>
          <cell r="B2059"/>
        </row>
        <row r="2060">
          <cell r="A2060"/>
          <cell r="B2060"/>
        </row>
        <row r="2061">
          <cell r="A2061"/>
          <cell r="B2061"/>
        </row>
        <row r="2062">
          <cell r="A2062"/>
          <cell r="B2062"/>
        </row>
        <row r="2063">
          <cell r="A2063"/>
          <cell r="B2063"/>
        </row>
        <row r="2064">
          <cell r="A2064"/>
          <cell r="B2064"/>
        </row>
        <row r="2065">
          <cell r="A2065"/>
          <cell r="B2065"/>
        </row>
        <row r="2066">
          <cell r="A2066"/>
          <cell r="B2066"/>
        </row>
        <row r="2067">
          <cell r="A2067"/>
          <cell r="B2067"/>
        </row>
        <row r="2068">
          <cell r="A2068"/>
          <cell r="B2068"/>
        </row>
        <row r="2069">
          <cell r="A2069"/>
          <cell r="B2069"/>
        </row>
        <row r="2070">
          <cell r="A2070"/>
          <cell r="B2070"/>
        </row>
        <row r="2071">
          <cell r="A2071"/>
          <cell r="B2071"/>
        </row>
        <row r="2072">
          <cell r="A2072"/>
          <cell r="B2072"/>
        </row>
        <row r="2073">
          <cell r="A2073"/>
          <cell r="B2073"/>
        </row>
        <row r="2074">
          <cell r="A2074"/>
          <cell r="B2074"/>
        </row>
        <row r="2075">
          <cell r="A2075"/>
          <cell r="B2075"/>
        </row>
        <row r="2076">
          <cell r="A2076"/>
          <cell r="B2076"/>
        </row>
        <row r="2077">
          <cell r="A2077"/>
          <cell r="B2077"/>
        </row>
        <row r="2078">
          <cell r="A2078"/>
          <cell r="B2078"/>
        </row>
        <row r="2079">
          <cell r="A2079"/>
          <cell r="B2079"/>
        </row>
        <row r="2080">
          <cell r="A2080"/>
          <cell r="B2080"/>
        </row>
        <row r="2081">
          <cell r="A2081"/>
          <cell r="B2081"/>
        </row>
        <row r="2082">
          <cell r="A2082"/>
          <cell r="B2082"/>
        </row>
        <row r="2083">
          <cell r="A2083"/>
          <cell r="B2083"/>
        </row>
        <row r="2084">
          <cell r="A2084"/>
          <cell r="B2084"/>
        </row>
        <row r="2085">
          <cell r="A2085"/>
          <cell r="B2085"/>
        </row>
        <row r="2086">
          <cell r="A2086"/>
          <cell r="B2086"/>
        </row>
        <row r="2087">
          <cell r="A2087"/>
          <cell r="B2087"/>
        </row>
        <row r="2088">
          <cell r="A2088"/>
          <cell r="B2088"/>
        </row>
        <row r="2089">
          <cell r="A2089"/>
          <cell r="B2089"/>
        </row>
        <row r="2090">
          <cell r="A2090"/>
          <cell r="B2090"/>
        </row>
        <row r="2091">
          <cell r="A2091"/>
          <cell r="B2091"/>
        </row>
        <row r="2092">
          <cell r="A2092"/>
          <cell r="B2092"/>
        </row>
        <row r="2093">
          <cell r="A2093"/>
          <cell r="B2093"/>
        </row>
        <row r="2094">
          <cell r="A2094"/>
          <cell r="B2094"/>
        </row>
        <row r="2095">
          <cell r="A2095"/>
          <cell r="B2095"/>
        </row>
        <row r="2096">
          <cell r="A2096"/>
          <cell r="B2096"/>
        </row>
        <row r="2097">
          <cell r="A2097"/>
          <cell r="B2097"/>
        </row>
        <row r="2098">
          <cell r="A2098"/>
          <cell r="B2098"/>
        </row>
        <row r="2099">
          <cell r="A2099"/>
          <cell r="B2099"/>
        </row>
        <row r="2100">
          <cell r="A2100"/>
          <cell r="B2100"/>
        </row>
        <row r="2101">
          <cell r="A2101"/>
          <cell r="B2101"/>
        </row>
        <row r="2102">
          <cell r="A2102"/>
          <cell r="B2102"/>
        </row>
        <row r="2103">
          <cell r="A2103"/>
          <cell r="B2103"/>
        </row>
        <row r="2104">
          <cell r="A2104"/>
          <cell r="B2104"/>
        </row>
        <row r="2105">
          <cell r="A2105"/>
          <cell r="B2105"/>
        </row>
        <row r="2106">
          <cell r="A2106"/>
          <cell r="B2106"/>
        </row>
        <row r="2107">
          <cell r="A2107"/>
          <cell r="B2107"/>
        </row>
        <row r="2108">
          <cell r="A2108"/>
          <cell r="B2108"/>
        </row>
        <row r="2109">
          <cell r="A2109"/>
          <cell r="B2109"/>
        </row>
        <row r="2110">
          <cell r="A2110"/>
          <cell r="B2110"/>
        </row>
        <row r="2111">
          <cell r="A2111"/>
          <cell r="B2111"/>
        </row>
        <row r="2112">
          <cell r="A2112"/>
          <cell r="B2112"/>
        </row>
        <row r="2113">
          <cell r="A2113"/>
          <cell r="B2113"/>
        </row>
        <row r="2114">
          <cell r="A2114"/>
          <cell r="B2114"/>
        </row>
        <row r="2115">
          <cell r="A2115"/>
          <cell r="B2115"/>
        </row>
        <row r="2116">
          <cell r="A2116"/>
          <cell r="B2116"/>
        </row>
        <row r="2117">
          <cell r="A2117"/>
          <cell r="B2117"/>
        </row>
        <row r="2118">
          <cell r="A2118"/>
          <cell r="B2118"/>
        </row>
        <row r="2119">
          <cell r="A2119"/>
          <cell r="B2119"/>
        </row>
        <row r="2120">
          <cell r="A2120"/>
          <cell r="B2120"/>
        </row>
        <row r="2121">
          <cell r="A2121"/>
          <cell r="B2121"/>
        </row>
        <row r="2122">
          <cell r="A2122"/>
          <cell r="B2122"/>
        </row>
        <row r="2123">
          <cell r="A2123"/>
          <cell r="B2123"/>
        </row>
        <row r="2124">
          <cell r="A2124"/>
          <cell r="B2124"/>
        </row>
        <row r="2125">
          <cell r="A2125"/>
          <cell r="B2125"/>
        </row>
        <row r="2126">
          <cell r="A2126"/>
          <cell r="B2126"/>
        </row>
        <row r="2127">
          <cell r="A2127"/>
          <cell r="B2127"/>
        </row>
        <row r="2128">
          <cell r="A2128"/>
          <cell r="B2128"/>
        </row>
        <row r="2129">
          <cell r="A2129"/>
          <cell r="B2129"/>
        </row>
        <row r="2130">
          <cell r="A2130"/>
          <cell r="B2130"/>
        </row>
        <row r="2131">
          <cell r="A2131"/>
          <cell r="B2131"/>
        </row>
        <row r="2132">
          <cell r="A2132"/>
          <cell r="B2132"/>
        </row>
        <row r="2133">
          <cell r="A2133"/>
          <cell r="B2133"/>
        </row>
        <row r="2134">
          <cell r="A2134"/>
          <cell r="B2134"/>
        </row>
        <row r="2135">
          <cell r="A2135"/>
          <cell r="B2135"/>
        </row>
        <row r="2136">
          <cell r="A2136"/>
          <cell r="B2136"/>
        </row>
        <row r="2137">
          <cell r="A2137"/>
          <cell r="B2137"/>
        </row>
        <row r="2138">
          <cell r="A2138"/>
          <cell r="B2138"/>
        </row>
        <row r="2139">
          <cell r="A2139"/>
          <cell r="B2139"/>
        </row>
        <row r="2140">
          <cell r="A2140"/>
          <cell r="B2140"/>
        </row>
        <row r="2141">
          <cell r="A2141"/>
          <cell r="B2141"/>
        </row>
        <row r="2142">
          <cell r="A2142"/>
          <cell r="B2142"/>
        </row>
        <row r="2143">
          <cell r="A2143"/>
          <cell r="B2143"/>
        </row>
        <row r="2144">
          <cell r="A2144"/>
          <cell r="B2144"/>
        </row>
        <row r="2145">
          <cell r="A2145"/>
          <cell r="B2145"/>
        </row>
        <row r="2146">
          <cell r="A2146"/>
          <cell r="B2146"/>
        </row>
        <row r="2147">
          <cell r="A2147"/>
          <cell r="B2147"/>
        </row>
        <row r="2148">
          <cell r="A2148"/>
          <cell r="B2148"/>
        </row>
        <row r="2149">
          <cell r="A2149"/>
          <cell r="B2149"/>
        </row>
        <row r="2150">
          <cell r="A2150"/>
          <cell r="B2150"/>
        </row>
        <row r="2151">
          <cell r="A2151"/>
          <cell r="B2151"/>
        </row>
        <row r="2152">
          <cell r="A2152"/>
          <cell r="B2152"/>
        </row>
        <row r="2153">
          <cell r="A2153"/>
          <cell r="B2153"/>
        </row>
        <row r="2154">
          <cell r="A2154"/>
          <cell r="B2154"/>
        </row>
        <row r="2155">
          <cell r="A2155"/>
          <cell r="B2155"/>
        </row>
        <row r="2156">
          <cell r="A2156"/>
          <cell r="B2156"/>
        </row>
        <row r="2157">
          <cell r="A2157"/>
          <cell r="B2157"/>
        </row>
        <row r="2158">
          <cell r="A2158"/>
          <cell r="B2158"/>
        </row>
        <row r="2159">
          <cell r="A2159"/>
          <cell r="B2159"/>
        </row>
        <row r="2160">
          <cell r="A2160"/>
          <cell r="B2160"/>
        </row>
        <row r="2161">
          <cell r="A2161"/>
          <cell r="B2161"/>
        </row>
        <row r="2162">
          <cell r="A2162"/>
          <cell r="B2162"/>
        </row>
        <row r="2163">
          <cell r="A2163"/>
          <cell r="B2163"/>
        </row>
        <row r="2164">
          <cell r="A2164"/>
          <cell r="B2164"/>
        </row>
        <row r="2165">
          <cell r="A2165"/>
          <cell r="B2165"/>
        </row>
        <row r="2166">
          <cell r="A2166"/>
          <cell r="B2166"/>
        </row>
        <row r="2167">
          <cell r="A2167"/>
          <cell r="B2167"/>
        </row>
        <row r="2168">
          <cell r="A2168"/>
          <cell r="B2168"/>
        </row>
        <row r="2169">
          <cell r="A2169"/>
          <cell r="B2169"/>
        </row>
        <row r="2170">
          <cell r="A2170"/>
          <cell r="B2170"/>
        </row>
        <row r="2171">
          <cell r="A2171"/>
          <cell r="B2171"/>
        </row>
        <row r="2172">
          <cell r="A2172"/>
          <cell r="B2172"/>
        </row>
        <row r="2173">
          <cell r="A2173"/>
          <cell r="B2173"/>
        </row>
        <row r="2174">
          <cell r="A2174"/>
          <cell r="B2174"/>
        </row>
        <row r="2175">
          <cell r="A2175"/>
          <cell r="B2175"/>
        </row>
        <row r="2176">
          <cell r="A2176"/>
          <cell r="B2176"/>
        </row>
        <row r="2177">
          <cell r="A2177"/>
          <cell r="B2177"/>
        </row>
        <row r="2178">
          <cell r="A2178"/>
          <cell r="B2178"/>
        </row>
        <row r="2179">
          <cell r="A2179"/>
          <cell r="B2179"/>
        </row>
        <row r="2180">
          <cell r="A2180"/>
          <cell r="B2180"/>
        </row>
        <row r="2181">
          <cell r="A2181"/>
          <cell r="B2181"/>
        </row>
        <row r="2182">
          <cell r="A2182"/>
          <cell r="B2182"/>
        </row>
        <row r="2183">
          <cell r="A2183"/>
          <cell r="B2183"/>
        </row>
        <row r="2184">
          <cell r="A2184"/>
          <cell r="B2184"/>
        </row>
        <row r="2185">
          <cell r="A2185"/>
          <cell r="B2185"/>
        </row>
        <row r="2186">
          <cell r="A2186"/>
          <cell r="B2186"/>
        </row>
        <row r="2187">
          <cell r="A2187"/>
          <cell r="B2187"/>
        </row>
        <row r="2188">
          <cell r="A2188"/>
          <cell r="B2188"/>
        </row>
        <row r="2189">
          <cell r="A2189"/>
          <cell r="B2189"/>
        </row>
        <row r="2190">
          <cell r="A2190"/>
          <cell r="B2190"/>
        </row>
        <row r="2191">
          <cell r="A2191"/>
          <cell r="B2191"/>
        </row>
        <row r="2192">
          <cell r="A2192"/>
          <cell r="B2192"/>
        </row>
        <row r="2193">
          <cell r="A2193"/>
          <cell r="B2193"/>
        </row>
        <row r="2194">
          <cell r="A2194"/>
          <cell r="B2194"/>
        </row>
        <row r="2195">
          <cell r="A2195"/>
          <cell r="B2195"/>
        </row>
        <row r="2196">
          <cell r="A2196"/>
          <cell r="B2196"/>
        </row>
        <row r="2197">
          <cell r="A2197"/>
          <cell r="B2197"/>
        </row>
        <row r="2198">
          <cell r="A2198"/>
          <cell r="B2198"/>
        </row>
        <row r="2199">
          <cell r="A2199"/>
          <cell r="B2199"/>
        </row>
        <row r="2200">
          <cell r="A2200"/>
          <cell r="B2200"/>
        </row>
        <row r="2201">
          <cell r="A2201"/>
          <cell r="B2201"/>
        </row>
        <row r="2202">
          <cell r="A2202"/>
          <cell r="B2202"/>
        </row>
        <row r="2203">
          <cell r="A2203"/>
          <cell r="B2203"/>
        </row>
        <row r="2204">
          <cell r="A2204"/>
          <cell r="B2204"/>
        </row>
        <row r="2205">
          <cell r="A2205"/>
          <cell r="B2205"/>
        </row>
        <row r="2206">
          <cell r="A2206"/>
          <cell r="B2206"/>
        </row>
        <row r="2207">
          <cell r="A2207"/>
          <cell r="B2207"/>
        </row>
        <row r="2208">
          <cell r="A2208"/>
          <cell r="B2208"/>
        </row>
        <row r="2209">
          <cell r="A2209"/>
          <cell r="B2209"/>
        </row>
        <row r="2210">
          <cell r="A2210"/>
          <cell r="B2210"/>
        </row>
        <row r="2211">
          <cell r="A2211"/>
          <cell r="B2211"/>
        </row>
        <row r="2212">
          <cell r="A2212"/>
          <cell r="B2212"/>
        </row>
        <row r="2213">
          <cell r="A2213"/>
          <cell r="B2213"/>
        </row>
        <row r="2214">
          <cell r="A2214"/>
          <cell r="B2214"/>
        </row>
        <row r="2215">
          <cell r="A2215"/>
          <cell r="B2215"/>
        </row>
        <row r="2216">
          <cell r="A2216"/>
          <cell r="B2216"/>
        </row>
        <row r="2217">
          <cell r="A2217"/>
          <cell r="B2217"/>
        </row>
        <row r="2218">
          <cell r="A2218"/>
          <cell r="B2218"/>
        </row>
        <row r="2219">
          <cell r="A2219"/>
          <cell r="B2219"/>
        </row>
        <row r="2220">
          <cell r="A2220"/>
          <cell r="B2220"/>
        </row>
        <row r="2221">
          <cell r="A2221"/>
          <cell r="B2221"/>
        </row>
        <row r="2222">
          <cell r="A2222"/>
          <cell r="B2222"/>
        </row>
        <row r="2223">
          <cell r="A2223"/>
          <cell r="B2223"/>
        </row>
        <row r="2224">
          <cell r="A2224"/>
          <cell r="B2224"/>
        </row>
        <row r="2225">
          <cell r="A2225"/>
          <cell r="B2225"/>
        </row>
        <row r="2226">
          <cell r="A2226"/>
          <cell r="B2226"/>
        </row>
        <row r="2227">
          <cell r="A2227"/>
          <cell r="B2227"/>
        </row>
        <row r="2228">
          <cell r="A2228"/>
          <cell r="B2228"/>
        </row>
        <row r="2229">
          <cell r="A2229"/>
          <cell r="B2229"/>
        </row>
        <row r="2230">
          <cell r="A2230"/>
          <cell r="B2230"/>
        </row>
        <row r="2231">
          <cell r="A2231"/>
          <cell r="B2231"/>
        </row>
        <row r="2232">
          <cell r="A2232"/>
          <cell r="B2232"/>
        </row>
        <row r="2233">
          <cell r="A2233"/>
          <cell r="B2233"/>
        </row>
        <row r="2234">
          <cell r="A2234"/>
          <cell r="B2234"/>
        </row>
        <row r="2235">
          <cell r="A2235"/>
          <cell r="B2235"/>
        </row>
        <row r="2236">
          <cell r="A2236"/>
          <cell r="B2236"/>
        </row>
        <row r="2237">
          <cell r="A2237"/>
          <cell r="B2237"/>
        </row>
        <row r="2238">
          <cell r="A2238"/>
          <cell r="B2238"/>
        </row>
        <row r="2239">
          <cell r="A2239"/>
          <cell r="B2239"/>
        </row>
        <row r="2240">
          <cell r="A2240"/>
          <cell r="B2240"/>
        </row>
        <row r="2241">
          <cell r="A2241"/>
          <cell r="B2241"/>
        </row>
        <row r="2242">
          <cell r="A2242"/>
          <cell r="B2242"/>
        </row>
        <row r="2243">
          <cell r="A2243"/>
          <cell r="B2243"/>
        </row>
        <row r="2244">
          <cell r="A2244"/>
          <cell r="B2244"/>
        </row>
        <row r="2245">
          <cell r="A2245"/>
          <cell r="B2245"/>
        </row>
        <row r="2246">
          <cell r="A2246"/>
          <cell r="B2246"/>
        </row>
        <row r="2247">
          <cell r="A2247"/>
          <cell r="B2247"/>
        </row>
        <row r="2248">
          <cell r="A2248"/>
          <cell r="B2248"/>
        </row>
        <row r="2249">
          <cell r="A2249"/>
          <cell r="B2249"/>
        </row>
        <row r="2250">
          <cell r="A2250"/>
          <cell r="B2250"/>
        </row>
        <row r="2251">
          <cell r="A2251"/>
          <cell r="B2251"/>
        </row>
        <row r="2252">
          <cell r="A2252"/>
          <cell r="B2252"/>
        </row>
        <row r="2253">
          <cell r="A2253"/>
          <cell r="B2253"/>
        </row>
        <row r="2254">
          <cell r="A2254"/>
          <cell r="B2254"/>
        </row>
        <row r="2255">
          <cell r="A2255"/>
          <cell r="B2255"/>
        </row>
        <row r="2256">
          <cell r="A2256"/>
          <cell r="B2256"/>
        </row>
        <row r="2257">
          <cell r="A2257"/>
          <cell r="B2257"/>
        </row>
        <row r="2258">
          <cell r="A2258"/>
          <cell r="B2258"/>
        </row>
        <row r="2259">
          <cell r="A2259"/>
          <cell r="B2259"/>
        </row>
        <row r="2260">
          <cell r="A2260"/>
          <cell r="B2260"/>
        </row>
        <row r="2261">
          <cell r="A2261"/>
          <cell r="B2261"/>
        </row>
        <row r="2262">
          <cell r="A2262"/>
          <cell r="B2262"/>
        </row>
        <row r="2263">
          <cell r="A2263"/>
          <cell r="B2263"/>
        </row>
        <row r="2264">
          <cell r="A2264"/>
          <cell r="B2264"/>
        </row>
        <row r="2265">
          <cell r="A2265"/>
          <cell r="B2265"/>
        </row>
        <row r="2266">
          <cell r="A2266"/>
          <cell r="B2266"/>
        </row>
        <row r="2267">
          <cell r="A2267"/>
          <cell r="B2267"/>
        </row>
        <row r="2268">
          <cell r="A2268"/>
          <cell r="B2268"/>
        </row>
        <row r="2269">
          <cell r="A2269"/>
          <cell r="B2269"/>
        </row>
        <row r="2270">
          <cell r="A2270"/>
          <cell r="B2270"/>
        </row>
        <row r="2271">
          <cell r="A2271"/>
          <cell r="B2271"/>
        </row>
        <row r="2272">
          <cell r="A2272"/>
          <cell r="B2272"/>
        </row>
        <row r="2273">
          <cell r="A2273"/>
          <cell r="B2273"/>
        </row>
        <row r="2274">
          <cell r="A2274"/>
          <cell r="B2274"/>
        </row>
        <row r="2275">
          <cell r="A2275"/>
          <cell r="B2275"/>
        </row>
        <row r="2276">
          <cell r="A2276"/>
          <cell r="B2276"/>
        </row>
        <row r="2277">
          <cell r="A2277"/>
          <cell r="B2277"/>
        </row>
        <row r="2278">
          <cell r="A2278"/>
          <cell r="B2278"/>
        </row>
        <row r="2279">
          <cell r="A2279"/>
          <cell r="B2279"/>
        </row>
        <row r="2280">
          <cell r="A2280"/>
          <cell r="B2280"/>
        </row>
        <row r="2281">
          <cell r="A2281"/>
          <cell r="B2281"/>
        </row>
        <row r="2282">
          <cell r="A2282"/>
          <cell r="B2282"/>
        </row>
        <row r="2283">
          <cell r="A2283"/>
          <cell r="B2283"/>
        </row>
        <row r="2284">
          <cell r="A2284"/>
          <cell r="B2284"/>
        </row>
        <row r="2285">
          <cell r="A2285"/>
          <cell r="B2285"/>
        </row>
        <row r="2286">
          <cell r="A2286"/>
          <cell r="B2286"/>
        </row>
        <row r="2287">
          <cell r="A2287"/>
          <cell r="B2287"/>
        </row>
        <row r="2288">
          <cell r="A2288"/>
          <cell r="B2288"/>
        </row>
        <row r="2289">
          <cell r="A2289"/>
          <cell r="B2289"/>
        </row>
        <row r="2290">
          <cell r="A2290"/>
          <cell r="B2290"/>
        </row>
        <row r="2291">
          <cell r="A2291"/>
          <cell r="B2291"/>
        </row>
        <row r="2292">
          <cell r="A2292"/>
          <cell r="B2292"/>
        </row>
        <row r="2293">
          <cell r="A2293"/>
          <cell r="B2293"/>
        </row>
        <row r="2294">
          <cell r="A2294"/>
          <cell r="B2294"/>
        </row>
        <row r="2295">
          <cell r="A2295"/>
          <cell r="B2295"/>
        </row>
        <row r="2296">
          <cell r="A2296"/>
          <cell r="B2296"/>
        </row>
        <row r="2297">
          <cell r="A2297"/>
          <cell r="B2297"/>
        </row>
        <row r="2298">
          <cell r="A2298"/>
          <cell r="B2298"/>
        </row>
        <row r="2299">
          <cell r="A2299"/>
          <cell r="B2299"/>
        </row>
        <row r="2300">
          <cell r="A2300"/>
          <cell r="B2300"/>
        </row>
        <row r="2301">
          <cell r="A2301"/>
          <cell r="B2301"/>
        </row>
        <row r="2302">
          <cell r="A2302"/>
          <cell r="B2302"/>
        </row>
        <row r="2303">
          <cell r="A2303"/>
          <cell r="B2303"/>
        </row>
        <row r="2304">
          <cell r="A2304"/>
          <cell r="B2304"/>
        </row>
        <row r="2305">
          <cell r="A2305"/>
          <cell r="B2305"/>
        </row>
        <row r="2306">
          <cell r="A2306"/>
          <cell r="B2306"/>
        </row>
        <row r="2307">
          <cell r="A2307"/>
          <cell r="B2307"/>
        </row>
        <row r="2308">
          <cell r="A2308"/>
          <cell r="B2308"/>
        </row>
        <row r="2309">
          <cell r="A2309"/>
          <cell r="B2309"/>
        </row>
        <row r="2310">
          <cell r="A2310"/>
          <cell r="B2310"/>
        </row>
        <row r="2311">
          <cell r="A2311"/>
          <cell r="B2311"/>
        </row>
        <row r="2312">
          <cell r="A2312"/>
          <cell r="B2312"/>
        </row>
        <row r="2313">
          <cell r="A2313"/>
          <cell r="B2313"/>
        </row>
        <row r="2314">
          <cell r="A2314"/>
          <cell r="B2314"/>
        </row>
        <row r="2315">
          <cell r="A2315"/>
          <cell r="B2315"/>
        </row>
        <row r="2316">
          <cell r="A2316"/>
          <cell r="B2316"/>
        </row>
        <row r="2317">
          <cell r="A2317"/>
          <cell r="B2317"/>
        </row>
        <row r="2318">
          <cell r="A2318"/>
          <cell r="B2318"/>
        </row>
        <row r="2319">
          <cell r="A2319"/>
          <cell r="B2319"/>
        </row>
        <row r="2320">
          <cell r="A2320"/>
          <cell r="B2320"/>
        </row>
        <row r="2321">
          <cell r="A2321"/>
          <cell r="B2321"/>
        </row>
        <row r="2322">
          <cell r="A2322"/>
          <cell r="B2322"/>
        </row>
        <row r="2323">
          <cell r="A2323"/>
          <cell r="B2323"/>
        </row>
        <row r="2324">
          <cell r="A2324"/>
          <cell r="B2324"/>
        </row>
        <row r="2325">
          <cell r="A2325"/>
          <cell r="B2325"/>
        </row>
        <row r="2326">
          <cell r="A2326"/>
          <cell r="B2326"/>
        </row>
        <row r="2327">
          <cell r="A2327"/>
          <cell r="B2327"/>
        </row>
        <row r="2328">
          <cell r="A2328"/>
          <cell r="B2328"/>
        </row>
        <row r="2329">
          <cell r="A2329"/>
          <cell r="B2329"/>
        </row>
        <row r="2330">
          <cell r="A2330"/>
          <cell r="B2330"/>
        </row>
        <row r="2331">
          <cell r="A2331"/>
          <cell r="B2331"/>
        </row>
        <row r="2332">
          <cell r="A2332"/>
          <cell r="B2332"/>
        </row>
        <row r="2333">
          <cell r="A2333"/>
          <cell r="B2333"/>
        </row>
        <row r="2334">
          <cell r="A2334"/>
          <cell r="B2334"/>
        </row>
        <row r="2335">
          <cell r="A2335"/>
          <cell r="B2335"/>
        </row>
        <row r="2336">
          <cell r="A2336"/>
          <cell r="B2336"/>
        </row>
        <row r="2337">
          <cell r="A2337"/>
          <cell r="B2337"/>
        </row>
        <row r="2338">
          <cell r="A2338"/>
          <cell r="B2338"/>
        </row>
        <row r="2339">
          <cell r="A2339"/>
          <cell r="B2339"/>
        </row>
        <row r="2340">
          <cell r="A2340"/>
          <cell r="B2340"/>
        </row>
        <row r="2341">
          <cell r="A2341"/>
          <cell r="B2341"/>
        </row>
        <row r="2342">
          <cell r="A2342"/>
          <cell r="B2342"/>
        </row>
        <row r="2343">
          <cell r="A2343"/>
          <cell r="B2343"/>
        </row>
        <row r="2344">
          <cell r="A2344"/>
          <cell r="B2344"/>
        </row>
        <row r="2345">
          <cell r="A2345"/>
          <cell r="B2345"/>
        </row>
        <row r="2346">
          <cell r="A2346"/>
          <cell r="B2346"/>
        </row>
        <row r="2347">
          <cell r="A2347"/>
          <cell r="B2347"/>
        </row>
        <row r="2348">
          <cell r="A2348"/>
          <cell r="B2348"/>
        </row>
        <row r="2349">
          <cell r="A2349"/>
          <cell r="B2349"/>
        </row>
        <row r="2350">
          <cell r="A2350"/>
          <cell r="B2350"/>
        </row>
        <row r="2351">
          <cell r="A2351"/>
          <cell r="B2351"/>
        </row>
        <row r="2352">
          <cell r="A2352"/>
          <cell r="B2352"/>
        </row>
        <row r="2353">
          <cell r="A2353"/>
          <cell r="B2353"/>
        </row>
        <row r="2354">
          <cell r="A2354"/>
          <cell r="B2354"/>
        </row>
        <row r="2355">
          <cell r="A2355"/>
          <cell r="B2355"/>
        </row>
        <row r="2356">
          <cell r="A2356"/>
          <cell r="B2356"/>
        </row>
        <row r="2357">
          <cell r="A2357"/>
          <cell r="B2357"/>
        </row>
        <row r="2358">
          <cell r="A2358"/>
          <cell r="B2358"/>
        </row>
        <row r="2359">
          <cell r="A2359"/>
          <cell r="B2359"/>
        </row>
        <row r="2360">
          <cell r="A2360"/>
          <cell r="B2360"/>
        </row>
        <row r="2361">
          <cell r="A2361"/>
          <cell r="B2361"/>
        </row>
        <row r="2362">
          <cell r="A2362"/>
          <cell r="B2362"/>
        </row>
        <row r="2363">
          <cell r="A2363"/>
          <cell r="B2363"/>
        </row>
        <row r="2364">
          <cell r="A2364"/>
          <cell r="B2364"/>
        </row>
        <row r="2365">
          <cell r="A2365"/>
          <cell r="B2365"/>
        </row>
        <row r="2366">
          <cell r="A2366"/>
          <cell r="B2366"/>
        </row>
        <row r="2367">
          <cell r="A2367"/>
          <cell r="B2367"/>
        </row>
        <row r="2368">
          <cell r="A2368"/>
          <cell r="B2368"/>
        </row>
        <row r="2369">
          <cell r="A2369"/>
          <cell r="B2369"/>
        </row>
        <row r="2370">
          <cell r="A2370"/>
          <cell r="B2370"/>
        </row>
        <row r="2371">
          <cell r="A2371"/>
          <cell r="B2371"/>
        </row>
        <row r="2372">
          <cell r="A2372"/>
          <cell r="B2372"/>
        </row>
        <row r="2373">
          <cell r="A2373"/>
          <cell r="B2373"/>
        </row>
        <row r="2374">
          <cell r="A2374"/>
          <cell r="B2374"/>
        </row>
        <row r="2375">
          <cell r="A2375"/>
          <cell r="B2375"/>
        </row>
        <row r="2376">
          <cell r="A2376"/>
          <cell r="B2376"/>
        </row>
        <row r="2377">
          <cell r="A2377"/>
          <cell r="B2377"/>
        </row>
        <row r="2378">
          <cell r="A2378"/>
          <cell r="B2378"/>
        </row>
        <row r="2379">
          <cell r="A2379"/>
          <cell r="B2379"/>
        </row>
        <row r="2380">
          <cell r="A2380"/>
          <cell r="B2380"/>
        </row>
        <row r="2381">
          <cell r="A2381"/>
          <cell r="B2381"/>
        </row>
        <row r="2382">
          <cell r="A2382"/>
          <cell r="B2382"/>
        </row>
        <row r="2383">
          <cell r="A2383"/>
          <cell r="B2383"/>
        </row>
        <row r="2384">
          <cell r="A2384"/>
          <cell r="B2384"/>
        </row>
        <row r="2385">
          <cell r="A2385"/>
          <cell r="B2385"/>
        </row>
        <row r="2386">
          <cell r="A2386"/>
          <cell r="B2386"/>
        </row>
        <row r="2387">
          <cell r="A2387"/>
          <cell r="B2387"/>
        </row>
        <row r="2388">
          <cell r="A2388"/>
          <cell r="B2388"/>
        </row>
        <row r="2389">
          <cell r="A2389"/>
          <cell r="B2389"/>
        </row>
        <row r="2390">
          <cell r="A2390"/>
          <cell r="B2390"/>
        </row>
        <row r="2391">
          <cell r="A2391"/>
          <cell r="B2391"/>
        </row>
        <row r="2392">
          <cell r="A2392"/>
          <cell r="B2392"/>
        </row>
        <row r="2393">
          <cell r="A2393"/>
          <cell r="B2393"/>
        </row>
        <row r="2394">
          <cell r="A2394"/>
          <cell r="B2394"/>
        </row>
        <row r="2395">
          <cell r="A2395"/>
          <cell r="B2395"/>
        </row>
        <row r="2396">
          <cell r="A2396"/>
          <cell r="B2396"/>
        </row>
        <row r="2397">
          <cell r="A2397"/>
          <cell r="B2397"/>
        </row>
        <row r="2398">
          <cell r="A2398"/>
          <cell r="B2398"/>
        </row>
        <row r="2399">
          <cell r="A2399"/>
          <cell r="B2399"/>
        </row>
        <row r="2400">
          <cell r="A2400"/>
          <cell r="B2400"/>
        </row>
        <row r="2401">
          <cell r="A2401"/>
          <cell r="B2401"/>
        </row>
        <row r="2402">
          <cell r="A2402"/>
          <cell r="B2402"/>
        </row>
        <row r="2403">
          <cell r="A2403"/>
          <cell r="B2403"/>
        </row>
        <row r="2404">
          <cell r="A2404"/>
          <cell r="B2404"/>
        </row>
        <row r="2405">
          <cell r="A2405"/>
          <cell r="B2405"/>
        </row>
        <row r="2406">
          <cell r="A2406"/>
          <cell r="B2406"/>
        </row>
        <row r="2407">
          <cell r="A2407"/>
          <cell r="B2407"/>
        </row>
        <row r="2408">
          <cell r="A2408"/>
          <cell r="B2408"/>
        </row>
        <row r="2409">
          <cell r="A2409"/>
          <cell r="B2409"/>
        </row>
        <row r="2410">
          <cell r="A2410"/>
          <cell r="B2410"/>
        </row>
        <row r="2411">
          <cell r="A2411"/>
          <cell r="B2411"/>
        </row>
        <row r="2412">
          <cell r="A2412"/>
          <cell r="B2412"/>
        </row>
        <row r="2413">
          <cell r="A2413"/>
          <cell r="B2413"/>
        </row>
        <row r="2414">
          <cell r="A2414"/>
          <cell r="B2414"/>
        </row>
        <row r="2415">
          <cell r="A2415"/>
          <cell r="B2415"/>
        </row>
        <row r="2416">
          <cell r="A2416"/>
          <cell r="B2416"/>
        </row>
        <row r="2417">
          <cell r="A2417"/>
          <cell r="B2417"/>
        </row>
        <row r="2418">
          <cell r="A2418"/>
          <cell r="B2418"/>
        </row>
        <row r="2419">
          <cell r="A2419"/>
          <cell r="B2419"/>
        </row>
        <row r="2420">
          <cell r="A2420"/>
          <cell r="B2420"/>
        </row>
        <row r="2421">
          <cell r="A2421"/>
          <cell r="B2421"/>
        </row>
        <row r="2422">
          <cell r="A2422"/>
          <cell r="B2422"/>
        </row>
        <row r="2423">
          <cell r="A2423"/>
          <cell r="B2423"/>
        </row>
        <row r="2424">
          <cell r="A2424"/>
          <cell r="B2424"/>
        </row>
        <row r="2425">
          <cell r="A2425"/>
          <cell r="B2425"/>
        </row>
        <row r="2426">
          <cell r="A2426"/>
          <cell r="B2426"/>
        </row>
        <row r="2427">
          <cell r="A2427"/>
          <cell r="B2427"/>
        </row>
        <row r="2428">
          <cell r="A2428"/>
          <cell r="B2428"/>
        </row>
        <row r="2429">
          <cell r="A2429"/>
          <cell r="B2429"/>
        </row>
        <row r="2430">
          <cell r="A2430"/>
          <cell r="B2430"/>
        </row>
        <row r="2431">
          <cell r="A2431"/>
          <cell r="B2431"/>
        </row>
        <row r="2432">
          <cell r="A2432"/>
          <cell r="B2432"/>
        </row>
        <row r="2433">
          <cell r="A2433"/>
          <cell r="B2433"/>
        </row>
        <row r="2434">
          <cell r="A2434"/>
          <cell r="B2434"/>
        </row>
        <row r="2435">
          <cell r="A2435"/>
          <cell r="B2435"/>
        </row>
        <row r="2436">
          <cell r="A2436"/>
          <cell r="B2436"/>
        </row>
        <row r="2437">
          <cell r="A2437"/>
          <cell r="B2437"/>
        </row>
        <row r="2438">
          <cell r="A2438"/>
          <cell r="B2438"/>
        </row>
        <row r="2439">
          <cell r="A2439"/>
          <cell r="B2439"/>
        </row>
        <row r="2440">
          <cell r="A2440"/>
          <cell r="B2440"/>
        </row>
        <row r="2441">
          <cell r="A2441"/>
          <cell r="B2441"/>
        </row>
        <row r="2442">
          <cell r="A2442"/>
          <cell r="B2442"/>
        </row>
        <row r="2443">
          <cell r="A2443"/>
          <cell r="B2443"/>
        </row>
        <row r="2444">
          <cell r="A2444"/>
          <cell r="B2444"/>
        </row>
        <row r="2445">
          <cell r="A2445"/>
          <cell r="B2445"/>
        </row>
        <row r="2446">
          <cell r="A2446"/>
          <cell r="B2446"/>
        </row>
        <row r="2447">
          <cell r="A2447"/>
          <cell r="B2447"/>
        </row>
        <row r="2448">
          <cell r="A2448"/>
          <cell r="B2448"/>
        </row>
        <row r="2449">
          <cell r="A2449"/>
          <cell r="B2449"/>
        </row>
        <row r="2450">
          <cell r="A2450"/>
          <cell r="B2450"/>
        </row>
        <row r="2451">
          <cell r="A2451"/>
          <cell r="B2451"/>
        </row>
        <row r="2452">
          <cell r="A2452"/>
          <cell r="B2452"/>
        </row>
        <row r="2453">
          <cell r="A2453"/>
          <cell r="B2453"/>
        </row>
        <row r="2454">
          <cell r="A2454"/>
          <cell r="B2454"/>
        </row>
        <row r="2455">
          <cell r="A2455"/>
          <cell r="B2455"/>
        </row>
        <row r="2456">
          <cell r="A2456"/>
          <cell r="B2456"/>
        </row>
        <row r="2457">
          <cell r="A2457"/>
          <cell r="B2457"/>
        </row>
        <row r="2458">
          <cell r="A2458"/>
          <cell r="B2458"/>
        </row>
        <row r="2459">
          <cell r="A2459"/>
          <cell r="B2459"/>
        </row>
        <row r="2460">
          <cell r="A2460"/>
          <cell r="B2460"/>
        </row>
        <row r="2461">
          <cell r="A2461"/>
          <cell r="B2461"/>
        </row>
        <row r="2462">
          <cell r="A2462"/>
          <cell r="B2462"/>
        </row>
        <row r="2463">
          <cell r="A2463"/>
          <cell r="B2463"/>
        </row>
        <row r="2464">
          <cell r="A2464"/>
          <cell r="B2464"/>
        </row>
        <row r="2465">
          <cell r="A2465"/>
          <cell r="B2465"/>
        </row>
        <row r="2466">
          <cell r="A2466"/>
          <cell r="B2466"/>
        </row>
        <row r="2467">
          <cell r="A2467"/>
          <cell r="B2467"/>
        </row>
        <row r="2468">
          <cell r="A2468"/>
          <cell r="B2468"/>
        </row>
        <row r="2469">
          <cell r="A2469"/>
          <cell r="B2469"/>
        </row>
        <row r="2470">
          <cell r="A2470"/>
          <cell r="B2470"/>
        </row>
        <row r="2471">
          <cell r="A2471"/>
          <cell r="B2471"/>
        </row>
        <row r="2472">
          <cell r="A2472"/>
          <cell r="B2472"/>
        </row>
        <row r="2473">
          <cell r="A2473"/>
          <cell r="B2473"/>
        </row>
        <row r="2474">
          <cell r="A2474"/>
          <cell r="B2474"/>
        </row>
        <row r="2475">
          <cell r="A2475"/>
          <cell r="B2475"/>
        </row>
        <row r="2476">
          <cell r="A2476"/>
          <cell r="B2476"/>
        </row>
        <row r="2477">
          <cell r="A2477"/>
          <cell r="B2477"/>
        </row>
        <row r="2478">
          <cell r="A2478"/>
          <cell r="B2478"/>
        </row>
        <row r="2479">
          <cell r="A2479"/>
          <cell r="B2479"/>
        </row>
        <row r="2480">
          <cell r="A2480"/>
          <cell r="B2480"/>
        </row>
        <row r="2481">
          <cell r="A2481"/>
          <cell r="B2481"/>
        </row>
        <row r="2482">
          <cell r="A2482"/>
          <cell r="B2482"/>
        </row>
        <row r="2483">
          <cell r="A2483"/>
          <cell r="B2483"/>
        </row>
        <row r="2484">
          <cell r="A2484"/>
          <cell r="B2484"/>
        </row>
        <row r="2485">
          <cell r="A2485"/>
          <cell r="B2485"/>
        </row>
        <row r="2486">
          <cell r="A2486"/>
          <cell r="B2486"/>
        </row>
        <row r="2487">
          <cell r="A2487"/>
          <cell r="B2487"/>
        </row>
        <row r="2488">
          <cell r="A2488"/>
          <cell r="B2488"/>
        </row>
        <row r="2489">
          <cell r="A2489"/>
          <cell r="B2489"/>
        </row>
        <row r="2490">
          <cell r="A2490"/>
          <cell r="B2490"/>
        </row>
        <row r="2491">
          <cell r="A2491"/>
          <cell r="B2491"/>
        </row>
        <row r="2492">
          <cell r="A2492"/>
          <cell r="B2492"/>
        </row>
        <row r="2493">
          <cell r="A2493"/>
          <cell r="B2493"/>
        </row>
        <row r="2494">
          <cell r="A2494"/>
          <cell r="B2494"/>
        </row>
        <row r="2495">
          <cell r="A2495"/>
          <cell r="B2495"/>
        </row>
        <row r="2496">
          <cell r="A2496"/>
          <cell r="B2496"/>
        </row>
        <row r="2497">
          <cell r="A2497"/>
          <cell r="B2497"/>
        </row>
        <row r="2498">
          <cell r="A2498"/>
          <cell r="B2498"/>
        </row>
        <row r="2499">
          <cell r="A2499"/>
          <cell r="B2499"/>
        </row>
        <row r="2500">
          <cell r="A2500"/>
          <cell r="B2500"/>
        </row>
        <row r="2501">
          <cell r="A2501"/>
          <cell r="B2501"/>
        </row>
        <row r="2502">
          <cell r="A2502"/>
          <cell r="B2502"/>
        </row>
        <row r="2503">
          <cell r="A2503"/>
          <cell r="B2503"/>
        </row>
        <row r="2504">
          <cell r="A2504"/>
          <cell r="B2504"/>
        </row>
        <row r="2505">
          <cell r="A2505"/>
          <cell r="B2505"/>
        </row>
        <row r="2506">
          <cell r="A2506"/>
          <cell r="B2506"/>
        </row>
        <row r="2507">
          <cell r="A2507"/>
          <cell r="B2507"/>
        </row>
        <row r="2508">
          <cell r="A2508"/>
          <cell r="B2508"/>
        </row>
        <row r="2509">
          <cell r="A2509"/>
          <cell r="B2509"/>
        </row>
        <row r="2510">
          <cell r="A2510"/>
          <cell r="B2510"/>
        </row>
        <row r="2511">
          <cell r="A2511"/>
          <cell r="B2511"/>
        </row>
        <row r="2512">
          <cell r="A2512"/>
          <cell r="B2512"/>
        </row>
        <row r="2513">
          <cell r="A2513"/>
          <cell r="B2513"/>
        </row>
        <row r="2514">
          <cell r="A2514"/>
          <cell r="B2514"/>
        </row>
        <row r="2515">
          <cell r="A2515"/>
          <cell r="B2515"/>
        </row>
        <row r="2516">
          <cell r="A2516"/>
          <cell r="B2516"/>
        </row>
        <row r="2517">
          <cell r="A2517"/>
          <cell r="B2517"/>
        </row>
        <row r="2518">
          <cell r="A2518"/>
          <cell r="B2518"/>
        </row>
        <row r="2519">
          <cell r="A2519"/>
          <cell r="B2519"/>
        </row>
        <row r="2520">
          <cell r="A2520"/>
          <cell r="B2520"/>
        </row>
        <row r="2521">
          <cell r="A2521"/>
          <cell r="B2521"/>
        </row>
        <row r="2522">
          <cell r="A2522"/>
          <cell r="B2522"/>
        </row>
        <row r="2523">
          <cell r="A2523"/>
          <cell r="B2523"/>
        </row>
        <row r="2524">
          <cell r="A2524"/>
          <cell r="B2524"/>
        </row>
        <row r="2525">
          <cell r="A2525"/>
          <cell r="B2525"/>
        </row>
        <row r="2526">
          <cell r="A2526"/>
          <cell r="B2526"/>
        </row>
        <row r="2527">
          <cell r="A2527"/>
          <cell r="B2527"/>
        </row>
        <row r="2528">
          <cell r="A2528"/>
          <cell r="B2528"/>
        </row>
        <row r="2529">
          <cell r="A2529"/>
          <cell r="B2529"/>
        </row>
        <row r="2530">
          <cell r="A2530"/>
          <cell r="B2530"/>
        </row>
        <row r="2531">
          <cell r="A2531"/>
          <cell r="B2531"/>
        </row>
        <row r="2532">
          <cell r="A2532"/>
          <cell r="B2532"/>
        </row>
        <row r="2533">
          <cell r="A2533"/>
          <cell r="B2533"/>
        </row>
        <row r="2534">
          <cell r="A2534"/>
          <cell r="B2534"/>
        </row>
        <row r="2535">
          <cell r="A2535"/>
          <cell r="B2535"/>
        </row>
        <row r="2536">
          <cell r="A2536"/>
          <cell r="B2536"/>
        </row>
        <row r="2537">
          <cell r="A2537"/>
          <cell r="B2537"/>
        </row>
        <row r="2538">
          <cell r="A2538"/>
          <cell r="B2538"/>
        </row>
        <row r="2539">
          <cell r="A2539"/>
          <cell r="B2539"/>
        </row>
        <row r="2540">
          <cell r="A2540"/>
          <cell r="B2540"/>
        </row>
        <row r="2541">
          <cell r="A2541"/>
          <cell r="B2541"/>
        </row>
        <row r="2542">
          <cell r="A2542"/>
          <cell r="B2542"/>
        </row>
        <row r="2543">
          <cell r="A2543"/>
          <cell r="B2543"/>
        </row>
        <row r="2544">
          <cell r="A2544"/>
          <cell r="B2544"/>
        </row>
        <row r="2545">
          <cell r="A2545"/>
          <cell r="B2545"/>
        </row>
        <row r="2546">
          <cell r="A2546"/>
          <cell r="B2546"/>
        </row>
        <row r="2547">
          <cell r="A2547"/>
          <cell r="B2547"/>
        </row>
        <row r="2548">
          <cell r="A2548"/>
          <cell r="B2548"/>
        </row>
        <row r="2549">
          <cell r="A2549"/>
          <cell r="B2549"/>
        </row>
        <row r="2550">
          <cell r="A2550"/>
          <cell r="B2550"/>
        </row>
        <row r="2551">
          <cell r="A2551"/>
          <cell r="B2551"/>
        </row>
        <row r="2552">
          <cell r="A2552"/>
          <cell r="B2552"/>
        </row>
        <row r="2553">
          <cell r="A2553"/>
          <cell r="B2553"/>
        </row>
        <row r="2554">
          <cell r="A2554"/>
          <cell r="B2554"/>
        </row>
        <row r="2555">
          <cell r="A2555"/>
          <cell r="B2555"/>
        </row>
        <row r="2556">
          <cell r="A2556"/>
          <cell r="B2556"/>
        </row>
        <row r="2557">
          <cell r="A2557"/>
          <cell r="B2557"/>
        </row>
        <row r="2558">
          <cell r="A2558"/>
          <cell r="B2558"/>
        </row>
        <row r="2559">
          <cell r="A2559"/>
          <cell r="B2559"/>
        </row>
        <row r="2560">
          <cell r="A2560"/>
          <cell r="B2560"/>
        </row>
        <row r="2561">
          <cell r="A2561"/>
          <cell r="B2561"/>
        </row>
        <row r="2562">
          <cell r="A2562"/>
          <cell r="B2562"/>
        </row>
        <row r="2563">
          <cell r="A2563"/>
          <cell r="B2563"/>
        </row>
        <row r="2564">
          <cell r="A2564"/>
          <cell r="B2564"/>
        </row>
        <row r="2565">
          <cell r="A2565"/>
          <cell r="B2565"/>
        </row>
        <row r="2566">
          <cell r="A2566"/>
          <cell r="B2566"/>
        </row>
        <row r="2567">
          <cell r="A2567"/>
          <cell r="B2567"/>
        </row>
        <row r="2568">
          <cell r="A2568"/>
          <cell r="B2568"/>
        </row>
        <row r="2569">
          <cell r="A2569"/>
          <cell r="B2569"/>
        </row>
        <row r="2570">
          <cell r="A2570"/>
          <cell r="B2570"/>
        </row>
        <row r="2571">
          <cell r="A2571"/>
          <cell r="B2571"/>
        </row>
        <row r="2572">
          <cell r="A2572"/>
          <cell r="B2572"/>
        </row>
        <row r="2573">
          <cell r="A2573"/>
          <cell r="B2573"/>
        </row>
        <row r="2574">
          <cell r="A2574"/>
          <cell r="B2574"/>
        </row>
        <row r="2575">
          <cell r="A2575"/>
          <cell r="B2575"/>
        </row>
        <row r="2576">
          <cell r="A2576"/>
          <cell r="B2576"/>
        </row>
        <row r="2577">
          <cell r="A2577"/>
          <cell r="B2577"/>
        </row>
        <row r="2578">
          <cell r="A2578"/>
          <cell r="B2578"/>
        </row>
        <row r="2579">
          <cell r="A2579"/>
          <cell r="B2579"/>
        </row>
        <row r="2580">
          <cell r="A2580"/>
          <cell r="B2580"/>
        </row>
        <row r="2581">
          <cell r="A2581"/>
          <cell r="B2581"/>
        </row>
        <row r="2582">
          <cell r="A2582"/>
          <cell r="B2582"/>
        </row>
        <row r="2583">
          <cell r="A2583"/>
          <cell r="B2583"/>
        </row>
        <row r="2584">
          <cell r="A2584"/>
          <cell r="B2584"/>
        </row>
        <row r="2585">
          <cell r="A2585"/>
          <cell r="B2585"/>
        </row>
        <row r="2586">
          <cell r="A2586"/>
          <cell r="B2586"/>
        </row>
        <row r="2587">
          <cell r="A2587"/>
          <cell r="B2587"/>
        </row>
        <row r="2588">
          <cell r="A2588"/>
          <cell r="B2588"/>
        </row>
        <row r="2589">
          <cell r="A2589"/>
          <cell r="B2589"/>
        </row>
        <row r="2590">
          <cell r="A2590"/>
          <cell r="B2590"/>
        </row>
        <row r="2591">
          <cell r="A2591"/>
          <cell r="B2591"/>
        </row>
        <row r="2592">
          <cell r="A2592"/>
          <cell r="B2592"/>
        </row>
        <row r="2593">
          <cell r="A2593"/>
          <cell r="B2593"/>
        </row>
        <row r="2594">
          <cell r="A2594"/>
          <cell r="B2594"/>
        </row>
        <row r="2595">
          <cell r="A2595"/>
          <cell r="B2595"/>
        </row>
        <row r="2596">
          <cell r="A2596"/>
          <cell r="B2596"/>
        </row>
        <row r="2597">
          <cell r="A2597"/>
          <cell r="B2597"/>
        </row>
        <row r="2598">
          <cell r="A2598"/>
          <cell r="B2598"/>
        </row>
        <row r="2599">
          <cell r="A2599"/>
          <cell r="B2599"/>
        </row>
        <row r="2600">
          <cell r="A2600"/>
          <cell r="B2600"/>
        </row>
        <row r="2601">
          <cell r="A2601"/>
          <cell r="B2601"/>
        </row>
        <row r="2602">
          <cell r="A2602"/>
          <cell r="B2602"/>
        </row>
        <row r="2603">
          <cell r="A2603"/>
          <cell r="B2603"/>
        </row>
        <row r="2604">
          <cell r="A2604"/>
          <cell r="B2604"/>
        </row>
        <row r="2605">
          <cell r="A2605"/>
          <cell r="B2605"/>
        </row>
        <row r="2606">
          <cell r="A2606"/>
          <cell r="B2606"/>
        </row>
        <row r="2607">
          <cell r="A2607"/>
          <cell r="B2607"/>
        </row>
        <row r="2608">
          <cell r="A2608"/>
          <cell r="B2608"/>
        </row>
        <row r="2609">
          <cell r="A2609"/>
          <cell r="B2609"/>
        </row>
        <row r="2610">
          <cell r="A2610"/>
          <cell r="B2610"/>
        </row>
        <row r="2611">
          <cell r="A2611"/>
          <cell r="B2611"/>
        </row>
        <row r="2612">
          <cell r="A2612"/>
          <cell r="B2612"/>
        </row>
        <row r="2613">
          <cell r="A2613"/>
          <cell r="B2613"/>
        </row>
        <row r="2614">
          <cell r="A2614"/>
          <cell r="B2614"/>
        </row>
        <row r="2615">
          <cell r="A2615"/>
          <cell r="B2615"/>
        </row>
        <row r="2616">
          <cell r="A2616"/>
          <cell r="B2616"/>
        </row>
        <row r="2617">
          <cell r="A2617"/>
          <cell r="B2617"/>
        </row>
        <row r="2618">
          <cell r="A2618"/>
          <cell r="B2618"/>
        </row>
        <row r="2619">
          <cell r="A2619"/>
          <cell r="B2619"/>
        </row>
        <row r="2620">
          <cell r="A2620"/>
          <cell r="B2620"/>
        </row>
        <row r="2621">
          <cell r="A2621"/>
          <cell r="B2621"/>
        </row>
        <row r="2622">
          <cell r="A2622"/>
          <cell r="B2622"/>
        </row>
        <row r="2623">
          <cell r="A2623"/>
          <cell r="B2623"/>
        </row>
        <row r="2624">
          <cell r="A2624"/>
          <cell r="B2624"/>
        </row>
        <row r="2625">
          <cell r="A2625"/>
          <cell r="B2625"/>
        </row>
        <row r="2626">
          <cell r="A2626"/>
          <cell r="B2626"/>
        </row>
        <row r="2627">
          <cell r="A2627"/>
          <cell r="B2627"/>
        </row>
        <row r="2628">
          <cell r="A2628"/>
          <cell r="B2628"/>
        </row>
        <row r="2629">
          <cell r="A2629"/>
          <cell r="B2629"/>
        </row>
        <row r="2630">
          <cell r="A2630"/>
          <cell r="B2630"/>
        </row>
        <row r="2631">
          <cell r="A2631"/>
          <cell r="B2631"/>
        </row>
        <row r="2632">
          <cell r="A2632"/>
          <cell r="B2632"/>
        </row>
        <row r="2633">
          <cell r="A2633"/>
          <cell r="B2633"/>
        </row>
        <row r="2634">
          <cell r="A2634"/>
          <cell r="B2634"/>
        </row>
        <row r="2635">
          <cell r="A2635"/>
          <cell r="B2635"/>
        </row>
        <row r="2636">
          <cell r="A2636"/>
          <cell r="B2636"/>
        </row>
        <row r="2637">
          <cell r="A2637"/>
          <cell r="B2637"/>
        </row>
        <row r="2638">
          <cell r="A2638"/>
          <cell r="B2638"/>
        </row>
        <row r="2639">
          <cell r="A2639"/>
          <cell r="B2639"/>
        </row>
        <row r="2640">
          <cell r="A2640"/>
          <cell r="B2640"/>
        </row>
        <row r="2641">
          <cell r="A2641"/>
          <cell r="B2641"/>
        </row>
        <row r="2642">
          <cell r="A2642"/>
          <cell r="B2642"/>
        </row>
        <row r="2643">
          <cell r="A2643"/>
          <cell r="B2643"/>
        </row>
        <row r="2644">
          <cell r="A2644"/>
          <cell r="B2644"/>
        </row>
        <row r="2645">
          <cell r="A2645"/>
          <cell r="B2645"/>
        </row>
        <row r="2646">
          <cell r="A2646"/>
          <cell r="B2646"/>
        </row>
        <row r="2647">
          <cell r="A2647"/>
          <cell r="B2647"/>
        </row>
        <row r="2648">
          <cell r="A2648"/>
          <cell r="B2648"/>
        </row>
        <row r="2649">
          <cell r="A2649"/>
          <cell r="B2649"/>
        </row>
        <row r="2650">
          <cell r="A2650"/>
          <cell r="B2650"/>
        </row>
        <row r="2651">
          <cell r="A2651"/>
          <cell r="B2651"/>
        </row>
        <row r="2652">
          <cell r="A2652"/>
          <cell r="B2652"/>
        </row>
        <row r="2653">
          <cell r="A2653"/>
          <cell r="B2653"/>
        </row>
        <row r="2654">
          <cell r="A2654"/>
          <cell r="B2654"/>
        </row>
        <row r="2655">
          <cell r="A2655"/>
          <cell r="B2655"/>
        </row>
        <row r="2656">
          <cell r="A2656"/>
          <cell r="B2656"/>
        </row>
        <row r="2657">
          <cell r="A2657"/>
          <cell r="B2657"/>
        </row>
        <row r="2658">
          <cell r="A2658"/>
          <cell r="B2658"/>
        </row>
        <row r="2659">
          <cell r="A2659"/>
          <cell r="B2659"/>
        </row>
        <row r="2660">
          <cell r="A2660"/>
          <cell r="B2660"/>
        </row>
        <row r="2661">
          <cell r="A2661"/>
          <cell r="B2661"/>
        </row>
        <row r="2662">
          <cell r="A2662"/>
          <cell r="B2662"/>
        </row>
        <row r="2663">
          <cell r="A2663"/>
          <cell r="B2663"/>
        </row>
        <row r="2664">
          <cell r="A2664"/>
          <cell r="B2664"/>
        </row>
        <row r="2665">
          <cell r="A2665"/>
          <cell r="B2665"/>
        </row>
        <row r="2666">
          <cell r="A2666"/>
          <cell r="B2666"/>
        </row>
        <row r="2667">
          <cell r="A2667"/>
          <cell r="B2667"/>
        </row>
        <row r="2668">
          <cell r="A2668"/>
          <cell r="B2668"/>
        </row>
        <row r="2669">
          <cell r="A2669"/>
          <cell r="B2669"/>
        </row>
        <row r="2670">
          <cell r="A2670"/>
          <cell r="B2670"/>
        </row>
        <row r="2671">
          <cell r="A2671"/>
          <cell r="B2671"/>
        </row>
        <row r="2672">
          <cell r="A2672"/>
          <cell r="B2672"/>
        </row>
        <row r="2673">
          <cell r="A2673"/>
          <cell r="B2673"/>
        </row>
        <row r="2674">
          <cell r="A2674"/>
          <cell r="B2674"/>
        </row>
        <row r="2675">
          <cell r="A2675"/>
          <cell r="B2675"/>
        </row>
        <row r="2676">
          <cell r="A2676"/>
          <cell r="B2676"/>
        </row>
        <row r="2677">
          <cell r="A2677"/>
          <cell r="B2677"/>
        </row>
        <row r="2678">
          <cell r="A2678"/>
          <cell r="B2678"/>
        </row>
        <row r="2679">
          <cell r="A2679"/>
          <cell r="B2679"/>
        </row>
        <row r="2680">
          <cell r="A2680"/>
          <cell r="B2680"/>
        </row>
        <row r="2681">
          <cell r="A2681"/>
          <cell r="B2681"/>
        </row>
        <row r="2682">
          <cell r="A2682"/>
          <cell r="B2682"/>
        </row>
        <row r="2683">
          <cell r="A2683"/>
          <cell r="B2683"/>
        </row>
        <row r="2684">
          <cell r="A2684"/>
          <cell r="B2684"/>
        </row>
        <row r="2685">
          <cell r="A2685"/>
          <cell r="B2685"/>
        </row>
        <row r="2686">
          <cell r="A2686"/>
          <cell r="B2686"/>
        </row>
        <row r="2687">
          <cell r="A2687"/>
          <cell r="B2687"/>
        </row>
        <row r="2688">
          <cell r="A2688"/>
          <cell r="B2688"/>
        </row>
        <row r="2689">
          <cell r="A2689"/>
          <cell r="B2689"/>
        </row>
        <row r="2690">
          <cell r="A2690"/>
          <cell r="B2690"/>
        </row>
        <row r="2691">
          <cell r="A2691"/>
          <cell r="B2691"/>
        </row>
        <row r="2692">
          <cell r="A2692"/>
          <cell r="B2692"/>
        </row>
        <row r="2693">
          <cell r="A2693"/>
          <cell r="B2693"/>
        </row>
        <row r="2694">
          <cell r="A2694"/>
          <cell r="B2694"/>
        </row>
        <row r="2695">
          <cell r="A2695"/>
          <cell r="B2695"/>
        </row>
        <row r="2696">
          <cell r="A2696"/>
          <cell r="B2696"/>
        </row>
        <row r="2697">
          <cell r="A2697"/>
          <cell r="B2697"/>
        </row>
        <row r="2698">
          <cell r="A2698"/>
          <cell r="B2698"/>
        </row>
        <row r="2699">
          <cell r="A2699"/>
          <cell r="B2699"/>
        </row>
        <row r="2700">
          <cell r="A2700"/>
          <cell r="B2700"/>
        </row>
        <row r="2701">
          <cell r="A2701"/>
          <cell r="B2701"/>
        </row>
        <row r="2702">
          <cell r="A2702"/>
          <cell r="B2702"/>
        </row>
        <row r="2703">
          <cell r="A2703"/>
          <cell r="B2703"/>
        </row>
        <row r="2704">
          <cell r="A2704"/>
          <cell r="B2704"/>
        </row>
        <row r="2705">
          <cell r="A2705"/>
          <cell r="B2705"/>
        </row>
        <row r="2706">
          <cell r="A2706"/>
          <cell r="B2706"/>
        </row>
        <row r="2707">
          <cell r="A2707"/>
          <cell r="B2707"/>
        </row>
        <row r="2708">
          <cell r="A2708"/>
          <cell r="B2708"/>
        </row>
        <row r="2709">
          <cell r="A2709"/>
          <cell r="B2709"/>
        </row>
        <row r="2710">
          <cell r="A2710"/>
          <cell r="B2710"/>
        </row>
        <row r="2711">
          <cell r="A2711"/>
          <cell r="B2711"/>
        </row>
        <row r="2712">
          <cell r="A2712"/>
          <cell r="B2712"/>
        </row>
        <row r="2713">
          <cell r="A2713"/>
          <cell r="B2713"/>
        </row>
        <row r="2714">
          <cell r="A2714"/>
          <cell r="B2714"/>
        </row>
        <row r="2715">
          <cell r="A2715"/>
          <cell r="B2715"/>
        </row>
        <row r="2716">
          <cell r="A2716"/>
          <cell r="B2716"/>
        </row>
        <row r="2717">
          <cell r="A2717"/>
          <cell r="B2717"/>
        </row>
        <row r="2718">
          <cell r="A2718"/>
          <cell r="B2718"/>
        </row>
        <row r="2719">
          <cell r="A2719"/>
          <cell r="B2719"/>
        </row>
        <row r="2720">
          <cell r="A2720"/>
          <cell r="B2720"/>
        </row>
        <row r="2721">
          <cell r="A2721"/>
          <cell r="B2721"/>
        </row>
        <row r="2722">
          <cell r="A2722"/>
          <cell r="B2722"/>
        </row>
        <row r="2723">
          <cell r="A2723"/>
          <cell r="B2723"/>
        </row>
        <row r="2724">
          <cell r="A2724"/>
          <cell r="B2724"/>
        </row>
        <row r="2725">
          <cell r="A2725"/>
          <cell r="B2725"/>
        </row>
        <row r="2726">
          <cell r="A2726"/>
          <cell r="B2726"/>
        </row>
        <row r="2727">
          <cell r="A2727"/>
          <cell r="B2727"/>
        </row>
        <row r="2728">
          <cell r="A2728"/>
          <cell r="B2728"/>
        </row>
        <row r="2729">
          <cell r="A2729"/>
          <cell r="B2729"/>
        </row>
        <row r="2730">
          <cell r="A2730"/>
          <cell r="B2730"/>
        </row>
        <row r="2731">
          <cell r="A2731"/>
          <cell r="B2731"/>
        </row>
        <row r="2732">
          <cell r="A2732"/>
          <cell r="B2732"/>
        </row>
        <row r="2733">
          <cell r="A2733"/>
          <cell r="B2733"/>
        </row>
        <row r="2734">
          <cell r="A2734"/>
          <cell r="B2734"/>
        </row>
        <row r="2735">
          <cell r="A2735"/>
          <cell r="B2735"/>
        </row>
        <row r="2736">
          <cell r="A2736"/>
          <cell r="B2736"/>
        </row>
        <row r="2737">
          <cell r="A2737"/>
          <cell r="B2737"/>
        </row>
        <row r="2738">
          <cell r="A2738"/>
          <cell r="B2738"/>
        </row>
        <row r="2739">
          <cell r="A2739"/>
          <cell r="B2739"/>
        </row>
        <row r="2740">
          <cell r="A2740"/>
          <cell r="B2740"/>
        </row>
        <row r="2741">
          <cell r="A2741"/>
          <cell r="B2741"/>
        </row>
        <row r="2742">
          <cell r="A2742"/>
          <cell r="B2742"/>
        </row>
        <row r="2743">
          <cell r="A2743"/>
          <cell r="B2743"/>
        </row>
        <row r="2744">
          <cell r="A2744"/>
          <cell r="B2744"/>
        </row>
        <row r="2745">
          <cell r="A2745"/>
          <cell r="B2745"/>
        </row>
        <row r="2746">
          <cell r="A2746"/>
          <cell r="B2746"/>
        </row>
        <row r="2747">
          <cell r="A2747"/>
          <cell r="B2747"/>
        </row>
        <row r="2748">
          <cell r="A2748"/>
          <cell r="B2748"/>
        </row>
        <row r="2749">
          <cell r="A2749"/>
          <cell r="B2749"/>
        </row>
        <row r="2750">
          <cell r="A2750"/>
          <cell r="B2750"/>
        </row>
        <row r="2751">
          <cell r="A2751"/>
          <cell r="B2751"/>
        </row>
        <row r="2752">
          <cell r="A2752"/>
          <cell r="B2752"/>
        </row>
        <row r="2753">
          <cell r="A2753"/>
          <cell r="B2753"/>
        </row>
        <row r="2754">
          <cell r="A2754"/>
          <cell r="B2754"/>
        </row>
        <row r="2755">
          <cell r="A2755"/>
          <cell r="B2755"/>
        </row>
        <row r="2756">
          <cell r="A2756"/>
          <cell r="B2756"/>
        </row>
        <row r="2757">
          <cell r="A2757"/>
          <cell r="B2757"/>
        </row>
        <row r="2758">
          <cell r="A2758"/>
          <cell r="B2758"/>
        </row>
        <row r="2759">
          <cell r="A2759"/>
          <cell r="B2759"/>
        </row>
        <row r="2760">
          <cell r="A2760"/>
          <cell r="B2760"/>
        </row>
        <row r="2761">
          <cell r="A2761"/>
          <cell r="B2761"/>
        </row>
        <row r="2762">
          <cell r="A2762"/>
          <cell r="B2762"/>
        </row>
        <row r="2763">
          <cell r="A2763"/>
          <cell r="B2763"/>
        </row>
        <row r="2764">
          <cell r="A2764"/>
          <cell r="B2764"/>
        </row>
        <row r="2765">
          <cell r="A2765"/>
          <cell r="B2765"/>
        </row>
        <row r="2766">
          <cell r="A2766"/>
          <cell r="B2766"/>
        </row>
        <row r="2767">
          <cell r="A2767"/>
          <cell r="B2767"/>
        </row>
        <row r="2768">
          <cell r="A2768"/>
          <cell r="B2768"/>
        </row>
        <row r="2769">
          <cell r="A2769"/>
          <cell r="B2769"/>
        </row>
        <row r="2770">
          <cell r="A2770"/>
          <cell r="B2770"/>
        </row>
        <row r="2771">
          <cell r="A2771"/>
          <cell r="B2771"/>
        </row>
        <row r="2772">
          <cell r="A2772"/>
          <cell r="B2772"/>
        </row>
        <row r="2773">
          <cell r="A2773"/>
          <cell r="B2773"/>
        </row>
        <row r="2774">
          <cell r="A2774"/>
          <cell r="B2774"/>
        </row>
        <row r="2775">
          <cell r="A2775"/>
          <cell r="B2775"/>
        </row>
        <row r="2776">
          <cell r="A2776"/>
          <cell r="B2776"/>
        </row>
        <row r="2777">
          <cell r="A2777"/>
          <cell r="B2777"/>
        </row>
        <row r="2778">
          <cell r="A2778"/>
          <cell r="B2778"/>
        </row>
        <row r="2779">
          <cell r="A2779"/>
          <cell r="B2779"/>
        </row>
        <row r="2780">
          <cell r="A2780"/>
          <cell r="B2780"/>
        </row>
        <row r="2781">
          <cell r="A2781"/>
          <cell r="B2781"/>
        </row>
        <row r="2782">
          <cell r="A2782"/>
          <cell r="B2782"/>
        </row>
        <row r="2783">
          <cell r="A2783"/>
          <cell r="B2783"/>
        </row>
        <row r="2784">
          <cell r="A2784"/>
          <cell r="B2784"/>
        </row>
        <row r="2785">
          <cell r="A2785"/>
          <cell r="B2785"/>
        </row>
        <row r="2786">
          <cell r="A2786"/>
          <cell r="B2786"/>
        </row>
        <row r="2787">
          <cell r="A2787"/>
          <cell r="B2787"/>
        </row>
        <row r="2788">
          <cell r="A2788"/>
          <cell r="B2788"/>
        </row>
        <row r="2789">
          <cell r="A2789"/>
          <cell r="B2789"/>
        </row>
        <row r="2790">
          <cell r="A2790"/>
          <cell r="B2790"/>
        </row>
        <row r="2791">
          <cell r="A2791"/>
          <cell r="B2791"/>
        </row>
        <row r="2792">
          <cell r="A2792"/>
          <cell r="B2792"/>
        </row>
        <row r="2793">
          <cell r="A2793"/>
          <cell r="B2793"/>
        </row>
        <row r="2794">
          <cell r="A2794"/>
          <cell r="B2794"/>
        </row>
        <row r="2795">
          <cell r="A2795"/>
          <cell r="B2795"/>
        </row>
        <row r="2796">
          <cell r="A2796"/>
          <cell r="B2796"/>
        </row>
        <row r="2797">
          <cell r="A2797"/>
          <cell r="B2797"/>
        </row>
        <row r="2798">
          <cell r="A2798"/>
          <cell r="B2798"/>
        </row>
        <row r="2799">
          <cell r="A2799"/>
          <cell r="B2799"/>
        </row>
        <row r="2800">
          <cell r="A2800"/>
          <cell r="B2800"/>
        </row>
        <row r="2801">
          <cell r="A2801"/>
          <cell r="B2801"/>
        </row>
        <row r="2802">
          <cell r="A2802"/>
          <cell r="B2802"/>
        </row>
        <row r="2803">
          <cell r="A2803"/>
          <cell r="B2803"/>
        </row>
        <row r="2804">
          <cell r="A2804"/>
          <cell r="B2804"/>
        </row>
        <row r="2805">
          <cell r="A2805"/>
          <cell r="B2805"/>
        </row>
        <row r="2806">
          <cell r="A2806"/>
          <cell r="B2806"/>
        </row>
        <row r="2807">
          <cell r="A2807"/>
          <cell r="B2807"/>
        </row>
        <row r="2808">
          <cell r="A2808"/>
          <cell r="B2808"/>
        </row>
        <row r="2809">
          <cell r="A2809"/>
          <cell r="B2809"/>
        </row>
        <row r="2810">
          <cell r="A2810"/>
          <cell r="B2810"/>
        </row>
        <row r="2811">
          <cell r="A2811"/>
          <cell r="B2811"/>
        </row>
        <row r="2812">
          <cell r="A2812"/>
          <cell r="B2812"/>
        </row>
        <row r="2813">
          <cell r="A2813"/>
          <cell r="B2813"/>
        </row>
        <row r="2814">
          <cell r="A2814"/>
          <cell r="B2814"/>
        </row>
        <row r="2815">
          <cell r="A2815"/>
          <cell r="B2815"/>
        </row>
        <row r="2816">
          <cell r="A2816"/>
          <cell r="B2816"/>
        </row>
        <row r="2817">
          <cell r="A2817"/>
          <cell r="B2817"/>
        </row>
        <row r="2818">
          <cell r="A2818"/>
          <cell r="B2818"/>
        </row>
        <row r="2819">
          <cell r="A2819"/>
          <cell r="B2819"/>
        </row>
        <row r="2820">
          <cell r="A2820"/>
          <cell r="B2820"/>
        </row>
        <row r="2821">
          <cell r="A2821"/>
          <cell r="B2821"/>
        </row>
        <row r="2822">
          <cell r="A2822"/>
          <cell r="B2822"/>
        </row>
        <row r="2823">
          <cell r="A2823"/>
          <cell r="B2823"/>
        </row>
        <row r="2824">
          <cell r="A2824"/>
          <cell r="B2824"/>
        </row>
        <row r="2825">
          <cell r="A2825"/>
          <cell r="B2825"/>
        </row>
        <row r="2826">
          <cell r="A2826"/>
          <cell r="B2826"/>
        </row>
        <row r="2827">
          <cell r="A2827"/>
          <cell r="B2827"/>
        </row>
        <row r="2828">
          <cell r="A2828"/>
          <cell r="B2828"/>
        </row>
        <row r="2829">
          <cell r="A2829"/>
          <cell r="B2829"/>
        </row>
        <row r="2830">
          <cell r="A2830"/>
          <cell r="B2830"/>
        </row>
        <row r="2831">
          <cell r="A2831"/>
          <cell r="B2831"/>
        </row>
        <row r="2832">
          <cell r="A2832"/>
          <cell r="B2832"/>
        </row>
        <row r="2833">
          <cell r="A2833"/>
          <cell r="B2833"/>
        </row>
        <row r="2834">
          <cell r="A2834"/>
          <cell r="B2834"/>
        </row>
        <row r="2835">
          <cell r="A2835"/>
          <cell r="B2835"/>
        </row>
        <row r="2836">
          <cell r="A2836"/>
          <cell r="B2836"/>
        </row>
        <row r="2837">
          <cell r="A2837"/>
          <cell r="B2837"/>
        </row>
        <row r="2838">
          <cell r="A2838"/>
          <cell r="B2838"/>
        </row>
        <row r="2839">
          <cell r="A2839"/>
          <cell r="B2839"/>
        </row>
        <row r="2840">
          <cell r="A2840"/>
          <cell r="B2840"/>
        </row>
        <row r="2841">
          <cell r="A2841"/>
          <cell r="B2841"/>
        </row>
        <row r="2842">
          <cell r="A2842"/>
          <cell r="B2842"/>
        </row>
        <row r="2843">
          <cell r="A2843"/>
          <cell r="B2843"/>
        </row>
        <row r="2844">
          <cell r="A2844"/>
          <cell r="B2844"/>
        </row>
        <row r="2845">
          <cell r="A2845"/>
          <cell r="B2845"/>
        </row>
        <row r="2846">
          <cell r="A2846"/>
          <cell r="B2846"/>
        </row>
        <row r="2847">
          <cell r="A2847"/>
          <cell r="B2847"/>
        </row>
        <row r="2848">
          <cell r="A2848"/>
          <cell r="B2848"/>
        </row>
        <row r="2849">
          <cell r="A2849"/>
          <cell r="B2849"/>
        </row>
        <row r="2850">
          <cell r="A2850"/>
          <cell r="B2850"/>
        </row>
        <row r="2851">
          <cell r="A2851"/>
          <cell r="B2851"/>
        </row>
        <row r="2852">
          <cell r="A2852"/>
          <cell r="B2852"/>
        </row>
        <row r="2853">
          <cell r="A2853"/>
          <cell r="B2853"/>
        </row>
        <row r="2854">
          <cell r="A2854"/>
          <cell r="B2854"/>
        </row>
        <row r="2855">
          <cell r="A2855"/>
          <cell r="B2855"/>
        </row>
        <row r="2856">
          <cell r="A2856"/>
          <cell r="B2856"/>
        </row>
        <row r="2857">
          <cell r="A2857"/>
          <cell r="B2857"/>
        </row>
        <row r="2858">
          <cell r="A2858"/>
          <cell r="B2858"/>
        </row>
        <row r="2859">
          <cell r="A2859"/>
          <cell r="B2859"/>
        </row>
        <row r="2860">
          <cell r="A2860"/>
          <cell r="B2860"/>
        </row>
        <row r="2861">
          <cell r="A2861"/>
          <cell r="B2861"/>
        </row>
        <row r="2862">
          <cell r="A2862"/>
          <cell r="B2862"/>
        </row>
        <row r="2863">
          <cell r="A2863"/>
          <cell r="B2863"/>
        </row>
        <row r="2864">
          <cell r="A2864"/>
          <cell r="B2864"/>
        </row>
        <row r="2865">
          <cell r="A2865"/>
          <cell r="B2865"/>
        </row>
        <row r="2866">
          <cell r="A2866"/>
          <cell r="B2866"/>
        </row>
        <row r="2867">
          <cell r="A2867"/>
          <cell r="B2867"/>
        </row>
        <row r="2868">
          <cell r="A2868"/>
          <cell r="B2868"/>
        </row>
        <row r="2869">
          <cell r="A2869"/>
          <cell r="B2869"/>
        </row>
        <row r="2870">
          <cell r="A2870"/>
          <cell r="B2870"/>
        </row>
        <row r="2871">
          <cell r="A2871"/>
          <cell r="B2871"/>
        </row>
        <row r="2872">
          <cell r="A2872"/>
          <cell r="B2872"/>
        </row>
        <row r="2873">
          <cell r="A2873"/>
          <cell r="B2873"/>
        </row>
        <row r="2874">
          <cell r="A2874"/>
          <cell r="B2874"/>
        </row>
        <row r="2875">
          <cell r="A2875"/>
          <cell r="B2875"/>
        </row>
        <row r="2876">
          <cell r="A2876"/>
          <cell r="B2876"/>
        </row>
        <row r="2877">
          <cell r="A2877"/>
          <cell r="B2877"/>
        </row>
        <row r="2878">
          <cell r="A2878"/>
          <cell r="B2878"/>
        </row>
        <row r="2879">
          <cell r="A2879"/>
          <cell r="B2879"/>
        </row>
        <row r="2880">
          <cell r="A2880"/>
          <cell r="B2880"/>
        </row>
        <row r="2881">
          <cell r="A2881"/>
          <cell r="B2881"/>
        </row>
        <row r="2882">
          <cell r="A2882"/>
          <cell r="B2882"/>
        </row>
        <row r="2883">
          <cell r="A2883"/>
          <cell r="B2883"/>
        </row>
        <row r="2884">
          <cell r="A2884"/>
          <cell r="B2884"/>
        </row>
        <row r="2885">
          <cell r="A2885"/>
          <cell r="B2885"/>
        </row>
        <row r="2886">
          <cell r="A2886"/>
          <cell r="B2886"/>
        </row>
        <row r="2887">
          <cell r="A2887"/>
          <cell r="B2887"/>
        </row>
        <row r="2888">
          <cell r="A2888"/>
          <cell r="B2888"/>
        </row>
        <row r="2889">
          <cell r="A2889"/>
          <cell r="B2889"/>
        </row>
        <row r="2890">
          <cell r="A2890"/>
          <cell r="B2890"/>
        </row>
        <row r="2891">
          <cell r="A2891"/>
          <cell r="B2891"/>
        </row>
        <row r="2892">
          <cell r="A2892"/>
          <cell r="B2892"/>
        </row>
        <row r="2893">
          <cell r="A2893"/>
          <cell r="B2893"/>
        </row>
        <row r="2894">
          <cell r="A2894"/>
          <cell r="B2894"/>
        </row>
        <row r="2895">
          <cell r="A2895"/>
          <cell r="B2895"/>
        </row>
        <row r="2896">
          <cell r="A2896"/>
          <cell r="B2896"/>
        </row>
        <row r="2897">
          <cell r="A2897"/>
          <cell r="B2897"/>
        </row>
        <row r="2898">
          <cell r="A2898"/>
          <cell r="B2898"/>
        </row>
        <row r="2899">
          <cell r="A2899"/>
          <cell r="B2899"/>
        </row>
        <row r="2900">
          <cell r="A2900"/>
          <cell r="B2900"/>
        </row>
        <row r="2901">
          <cell r="A2901"/>
          <cell r="B2901"/>
        </row>
        <row r="2902">
          <cell r="A2902"/>
          <cell r="B2902"/>
        </row>
        <row r="2903">
          <cell r="A2903"/>
          <cell r="B2903"/>
        </row>
        <row r="2904">
          <cell r="A2904"/>
          <cell r="B2904"/>
        </row>
        <row r="2905">
          <cell r="A2905"/>
          <cell r="B2905"/>
        </row>
        <row r="2906">
          <cell r="A2906"/>
          <cell r="B2906"/>
        </row>
        <row r="2907">
          <cell r="A2907"/>
          <cell r="B2907"/>
        </row>
        <row r="2908">
          <cell r="A2908"/>
          <cell r="B2908"/>
        </row>
        <row r="2909">
          <cell r="A2909"/>
          <cell r="B2909"/>
        </row>
        <row r="2910">
          <cell r="A2910"/>
          <cell r="B2910"/>
        </row>
        <row r="2911">
          <cell r="A2911"/>
          <cell r="B2911"/>
        </row>
        <row r="2912">
          <cell r="A2912"/>
          <cell r="B2912"/>
        </row>
        <row r="2913">
          <cell r="A2913"/>
          <cell r="B2913"/>
        </row>
        <row r="2914">
          <cell r="A2914"/>
          <cell r="B2914"/>
        </row>
        <row r="2915">
          <cell r="A2915"/>
          <cell r="B2915"/>
        </row>
        <row r="2916">
          <cell r="A2916"/>
          <cell r="B2916"/>
        </row>
        <row r="2917">
          <cell r="A2917"/>
          <cell r="B2917"/>
        </row>
        <row r="2918">
          <cell r="A2918"/>
          <cell r="B2918"/>
        </row>
        <row r="2919">
          <cell r="A2919"/>
          <cell r="B2919"/>
        </row>
        <row r="2920">
          <cell r="A2920"/>
          <cell r="B2920"/>
        </row>
        <row r="2921">
          <cell r="A2921"/>
          <cell r="B2921"/>
        </row>
        <row r="2922">
          <cell r="A2922"/>
          <cell r="B2922"/>
        </row>
        <row r="2923">
          <cell r="A2923"/>
          <cell r="B2923"/>
        </row>
        <row r="2924">
          <cell r="A2924"/>
          <cell r="B2924"/>
        </row>
        <row r="2925">
          <cell r="A2925"/>
          <cell r="B2925"/>
        </row>
        <row r="2926">
          <cell r="A2926"/>
          <cell r="B2926"/>
        </row>
        <row r="2927">
          <cell r="A2927"/>
          <cell r="B2927"/>
        </row>
        <row r="2928">
          <cell r="A2928"/>
          <cell r="B2928"/>
        </row>
        <row r="2929">
          <cell r="A2929"/>
          <cell r="B2929"/>
        </row>
        <row r="2930">
          <cell r="A2930"/>
          <cell r="B2930"/>
        </row>
        <row r="2931">
          <cell r="A2931"/>
          <cell r="B2931"/>
        </row>
        <row r="2932">
          <cell r="A2932"/>
          <cell r="B2932"/>
        </row>
        <row r="2933">
          <cell r="A2933"/>
          <cell r="B2933"/>
        </row>
        <row r="2934">
          <cell r="A2934"/>
          <cell r="B2934"/>
        </row>
        <row r="2935">
          <cell r="A2935"/>
          <cell r="B2935"/>
        </row>
        <row r="2936">
          <cell r="A2936"/>
          <cell r="B2936"/>
        </row>
        <row r="2937">
          <cell r="A2937"/>
          <cell r="B2937"/>
        </row>
        <row r="2938">
          <cell r="A2938"/>
          <cell r="B2938"/>
        </row>
        <row r="2939">
          <cell r="A2939"/>
          <cell r="B2939"/>
        </row>
        <row r="2940">
          <cell r="A2940"/>
          <cell r="B2940"/>
        </row>
        <row r="2941">
          <cell r="A2941"/>
          <cell r="B2941"/>
        </row>
        <row r="2942">
          <cell r="A2942"/>
          <cell r="B2942"/>
        </row>
        <row r="2943">
          <cell r="A2943"/>
          <cell r="B2943"/>
        </row>
        <row r="2944">
          <cell r="A2944"/>
          <cell r="B2944"/>
        </row>
        <row r="2945">
          <cell r="A2945"/>
          <cell r="B2945"/>
        </row>
        <row r="2946">
          <cell r="A2946"/>
          <cell r="B2946"/>
        </row>
        <row r="2947">
          <cell r="A2947"/>
          <cell r="B2947"/>
        </row>
        <row r="2948">
          <cell r="A2948"/>
          <cell r="B2948"/>
        </row>
        <row r="2949">
          <cell r="A2949"/>
          <cell r="B2949"/>
        </row>
        <row r="2950">
          <cell r="A2950"/>
          <cell r="B2950"/>
        </row>
        <row r="2951">
          <cell r="A2951"/>
          <cell r="B2951"/>
        </row>
        <row r="2952">
          <cell r="A2952"/>
          <cell r="B2952"/>
        </row>
        <row r="2953">
          <cell r="A2953"/>
          <cell r="B2953"/>
        </row>
        <row r="2954">
          <cell r="A2954"/>
          <cell r="B2954"/>
        </row>
        <row r="2955">
          <cell r="A2955"/>
          <cell r="B2955"/>
        </row>
        <row r="2956">
          <cell r="A2956"/>
          <cell r="B2956"/>
        </row>
        <row r="2957">
          <cell r="A2957"/>
          <cell r="B2957"/>
        </row>
        <row r="2958">
          <cell r="A2958"/>
          <cell r="B2958"/>
        </row>
        <row r="2959">
          <cell r="A2959"/>
          <cell r="B2959"/>
        </row>
        <row r="2960">
          <cell r="A2960"/>
          <cell r="B2960"/>
        </row>
        <row r="2961">
          <cell r="A2961"/>
          <cell r="B2961"/>
        </row>
        <row r="2962">
          <cell r="A2962"/>
          <cell r="B2962"/>
        </row>
        <row r="2963">
          <cell r="A2963"/>
          <cell r="B2963"/>
        </row>
        <row r="2964">
          <cell r="A2964"/>
          <cell r="B2964"/>
        </row>
        <row r="2965">
          <cell r="A2965"/>
          <cell r="B2965"/>
        </row>
        <row r="2966">
          <cell r="A2966"/>
          <cell r="B2966"/>
        </row>
        <row r="2967">
          <cell r="A2967"/>
          <cell r="B2967"/>
        </row>
        <row r="2968">
          <cell r="A2968"/>
          <cell r="B2968"/>
        </row>
        <row r="2969">
          <cell r="A2969"/>
          <cell r="B2969"/>
        </row>
        <row r="2970">
          <cell r="A2970"/>
          <cell r="B2970"/>
        </row>
        <row r="2971">
          <cell r="A2971"/>
          <cell r="B2971"/>
        </row>
        <row r="2972">
          <cell r="A2972"/>
          <cell r="B2972"/>
        </row>
        <row r="2973">
          <cell r="A2973"/>
          <cell r="B2973"/>
        </row>
        <row r="2974">
          <cell r="A2974"/>
          <cell r="B2974"/>
        </row>
        <row r="2975">
          <cell r="A2975"/>
          <cell r="B2975"/>
        </row>
        <row r="2976">
          <cell r="A2976"/>
          <cell r="B2976"/>
        </row>
        <row r="2977">
          <cell r="A2977"/>
          <cell r="B2977"/>
        </row>
        <row r="2978">
          <cell r="A2978"/>
          <cell r="B2978"/>
        </row>
        <row r="2979">
          <cell r="A2979"/>
          <cell r="B2979"/>
        </row>
        <row r="2980">
          <cell r="A2980"/>
          <cell r="B2980"/>
        </row>
        <row r="2981">
          <cell r="A2981"/>
          <cell r="B2981"/>
        </row>
        <row r="2982">
          <cell r="A2982"/>
          <cell r="B2982"/>
        </row>
        <row r="2983">
          <cell r="A2983"/>
          <cell r="B2983"/>
        </row>
        <row r="2984">
          <cell r="A2984"/>
          <cell r="B2984"/>
        </row>
        <row r="2985">
          <cell r="A2985"/>
          <cell r="B2985"/>
        </row>
        <row r="2986">
          <cell r="A2986"/>
          <cell r="B2986"/>
        </row>
        <row r="2987">
          <cell r="A2987"/>
          <cell r="B2987"/>
        </row>
        <row r="2988">
          <cell r="A2988"/>
          <cell r="B2988"/>
        </row>
        <row r="2989">
          <cell r="A2989"/>
          <cell r="B2989"/>
        </row>
        <row r="2990">
          <cell r="A2990"/>
          <cell r="B2990"/>
        </row>
        <row r="2991">
          <cell r="A2991"/>
          <cell r="B2991"/>
        </row>
        <row r="2992">
          <cell r="A2992"/>
          <cell r="B2992"/>
        </row>
        <row r="2993">
          <cell r="A2993"/>
          <cell r="B2993"/>
        </row>
        <row r="2994">
          <cell r="A2994"/>
          <cell r="B2994"/>
        </row>
        <row r="2995">
          <cell r="A2995"/>
          <cell r="B2995"/>
        </row>
        <row r="2996">
          <cell r="A2996"/>
          <cell r="B2996"/>
        </row>
        <row r="2997">
          <cell r="A2997"/>
          <cell r="B2997"/>
        </row>
        <row r="2998">
          <cell r="A2998"/>
          <cell r="B2998"/>
        </row>
        <row r="2999">
          <cell r="A2999"/>
          <cell r="B2999"/>
        </row>
        <row r="3000">
          <cell r="A3000"/>
          <cell r="B3000"/>
        </row>
        <row r="3001">
          <cell r="A3001"/>
          <cell r="B3001"/>
        </row>
        <row r="3002">
          <cell r="A3002"/>
          <cell r="B3002"/>
        </row>
        <row r="3003">
          <cell r="A3003"/>
          <cell r="B3003"/>
        </row>
        <row r="3004">
          <cell r="A3004"/>
          <cell r="B3004"/>
        </row>
        <row r="3005">
          <cell r="A3005"/>
          <cell r="B3005"/>
        </row>
        <row r="3006">
          <cell r="A3006"/>
          <cell r="B3006"/>
        </row>
        <row r="3007">
          <cell r="A3007"/>
          <cell r="B3007"/>
        </row>
        <row r="3008">
          <cell r="A3008"/>
          <cell r="B3008"/>
        </row>
        <row r="3009">
          <cell r="A3009"/>
          <cell r="B3009"/>
        </row>
        <row r="3010">
          <cell r="A3010"/>
          <cell r="B3010"/>
        </row>
        <row r="3011">
          <cell r="A3011"/>
          <cell r="B3011"/>
        </row>
        <row r="3012">
          <cell r="A3012"/>
          <cell r="B3012"/>
        </row>
        <row r="3013">
          <cell r="A3013"/>
          <cell r="B3013"/>
        </row>
        <row r="3014">
          <cell r="A3014"/>
          <cell r="B3014"/>
        </row>
        <row r="3015">
          <cell r="A3015"/>
          <cell r="B3015"/>
        </row>
        <row r="3016">
          <cell r="A3016"/>
          <cell r="B3016"/>
        </row>
        <row r="3017">
          <cell r="A3017"/>
          <cell r="B3017"/>
        </row>
        <row r="3018">
          <cell r="A3018"/>
          <cell r="B3018"/>
        </row>
        <row r="3019">
          <cell r="A3019"/>
          <cell r="B3019"/>
        </row>
        <row r="3020">
          <cell r="A3020"/>
          <cell r="B3020"/>
        </row>
        <row r="3021">
          <cell r="A3021"/>
          <cell r="B3021"/>
        </row>
        <row r="3022">
          <cell r="A3022"/>
          <cell r="B3022"/>
        </row>
        <row r="3023">
          <cell r="A3023"/>
          <cell r="B3023"/>
        </row>
        <row r="3024">
          <cell r="A3024"/>
          <cell r="B3024"/>
        </row>
        <row r="3025">
          <cell r="A3025"/>
          <cell r="B3025"/>
        </row>
        <row r="3026">
          <cell r="A3026"/>
          <cell r="B3026"/>
        </row>
        <row r="3027">
          <cell r="A3027"/>
          <cell r="B3027"/>
        </row>
        <row r="3028">
          <cell r="A3028"/>
          <cell r="B3028"/>
        </row>
        <row r="3029">
          <cell r="A3029"/>
          <cell r="B3029"/>
        </row>
        <row r="3030">
          <cell r="A3030"/>
          <cell r="B3030"/>
        </row>
        <row r="3031">
          <cell r="A3031"/>
          <cell r="B3031"/>
        </row>
        <row r="3032">
          <cell r="A3032"/>
          <cell r="B3032"/>
        </row>
        <row r="3033">
          <cell r="A3033"/>
          <cell r="B3033"/>
        </row>
        <row r="3034">
          <cell r="A3034"/>
          <cell r="B3034"/>
        </row>
        <row r="3035">
          <cell r="A3035"/>
          <cell r="B3035"/>
        </row>
        <row r="3036">
          <cell r="A3036"/>
          <cell r="B3036"/>
        </row>
        <row r="3037">
          <cell r="A3037"/>
          <cell r="B3037"/>
        </row>
        <row r="3038">
          <cell r="A3038"/>
          <cell r="B3038"/>
        </row>
        <row r="3039">
          <cell r="A3039"/>
          <cell r="B3039"/>
        </row>
        <row r="3040">
          <cell r="A3040"/>
          <cell r="B3040"/>
        </row>
        <row r="3041">
          <cell r="A3041"/>
          <cell r="B3041"/>
        </row>
        <row r="3042">
          <cell r="A3042"/>
          <cell r="B3042"/>
        </row>
        <row r="3043">
          <cell r="A3043"/>
          <cell r="B3043"/>
        </row>
        <row r="3044">
          <cell r="A3044"/>
          <cell r="B3044"/>
        </row>
        <row r="3045">
          <cell r="A3045"/>
          <cell r="B3045"/>
        </row>
        <row r="3046">
          <cell r="A3046"/>
          <cell r="B3046"/>
        </row>
        <row r="3047">
          <cell r="A3047"/>
          <cell r="B3047"/>
        </row>
        <row r="3048">
          <cell r="A3048"/>
          <cell r="B3048"/>
        </row>
        <row r="3049">
          <cell r="A3049"/>
          <cell r="B3049"/>
        </row>
        <row r="3050">
          <cell r="A3050"/>
          <cell r="B3050"/>
        </row>
        <row r="3051">
          <cell r="A3051"/>
          <cell r="B3051"/>
        </row>
        <row r="3052">
          <cell r="A3052"/>
          <cell r="B3052"/>
        </row>
        <row r="3053">
          <cell r="A3053"/>
          <cell r="B3053"/>
        </row>
        <row r="3054">
          <cell r="A3054"/>
          <cell r="B3054"/>
        </row>
        <row r="3055">
          <cell r="A3055"/>
          <cell r="B3055"/>
        </row>
        <row r="3056">
          <cell r="A3056"/>
          <cell r="B3056"/>
        </row>
        <row r="3057">
          <cell r="A3057"/>
          <cell r="B3057"/>
        </row>
        <row r="3058">
          <cell r="A3058"/>
          <cell r="B3058"/>
        </row>
        <row r="3059">
          <cell r="A3059"/>
          <cell r="B3059"/>
        </row>
        <row r="3060">
          <cell r="A3060"/>
          <cell r="B3060"/>
        </row>
        <row r="3061">
          <cell r="A3061"/>
          <cell r="B3061"/>
        </row>
        <row r="3062">
          <cell r="A3062"/>
          <cell r="B3062"/>
        </row>
        <row r="3063">
          <cell r="A3063"/>
          <cell r="B3063"/>
        </row>
        <row r="3064">
          <cell r="A3064"/>
          <cell r="B3064"/>
        </row>
        <row r="3065">
          <cell r="A3065"/>
          <cell r="B3065"/>
        </row>
        <row r="3066">
          <cell r="A3066"/>
          <cell r="B3066"/>
        </row>
        <row r="3067">
          <cell r="A3067"/>
          <cell r="B3067"/>
        </row>
        <row r="3068">
          <cell r="A3068"/>
          <cell r="B3068"/>
        </row>
        <row r="3069">
          <cell r="A3069"/>
          <cell r="B3069"/>
        </row>
        <row r="3070">
          <cell r="A3070"/>
          <cell r="B3070"/>
        </row>
        <row r="3071">
          <cell r="A3071"/>
          <cell r="B3071"/>
        </row>
        <row r="3072">
          <cell r="A3072"/>
          <cell r="B3072"/>
        </row>
        <row r="3073">
          <cell r="A3073"/>
          <cell r="B3073"/>
        </row>
        <row r="3074">
          <cell r="A3074"/>
          <cell r="B3074"/>
        </row>
        <row r="3075">
          <cell r="A3075"/>
          <cell r="B3075"/>
        </row>
        <row r="3076">
          <cell r="A3076"/>
          <cell r="B3076"/>
        </row>
        <row r="3077">
          <cell r="A3077"/>
          <cell r="B3077"/>
        </row>
        <row r="3078">
          <cell r="A3078"/>
          <cell r="B3078"/>
        </row>
        <row r="3079">
          <cell r="A3079"/>
          <cell r="B3079"/>
        </row>
        <row r="3080">
          <cell r="A3080"/>
          <cell r="B3080"/>
        </row>
        <row r="3081">
          <cell r="A3081"/>
          <cell r="B3081"/>
        </row>
        <row r="3082">
          <cell r="A3082"/>
          <cell r="B3082"/>
        </row>
        <row r="3083">
          <cell r="A3083"/>
          <cell r="B3083"/>
        </row>
        <row r="3084">
          <cell r="A3084"/>
          <cell r="B3084"/>
        </row>
        <row r="3085">
          <cell r="A3085"/>
          <cell r="B3085"/>
        </row>
        <row r="3086">
          <cell r="A3086"/>
          <cell r="B3086"/>
        </row>
        <row r="3087">
          <cell r="A3087"/>
          <cell r="B3087"/>
        </row>
        <row r="3088">
          <cell r="A3088"/>
          <cell r="B3088"/>
        </row>
        <row r="3089">
          <cell r="A3089"/>
          <cell r="B3089"/>
        </row>
        <row r="3090">
          <cell r="A3090"/>
          <cell r="B3090"/>
        </row>
        <row r="3091">
          <cell r="A3091"/>
          <cell r="B3091"/>
        </row>
        <row r="3092">
          <cell r="A3092"/>
          <cell r="B3092"/>
        </row>
        <row r="3093">
          <cell r="A3093"/>
          <cell r="B3093"/>
        </row>
        <row r="3094">
          <cell r="A3094"/>
          <cell r="B3094"/>
        </row>
        <row r="3095">
          <cell r="A3095"/>
          <cell r="B3095"/>
        </row>
        <row r="3096">
          <cell r="A3096"/>
          <cell r="B3096"/>
        </row>
        <row r="3097">
          <cell r="A3097"/>
          <cell r="B3097"/>
        </row>
        <row r="3098">
          <cell r="A3098"/>
          <cell r="B3098"/>
        </row>
        <row r="3099">
          <cell r="A3099"/>
          <cell r="B3099"/>
        </row>
        <row r="3100">
          <cell r="A3100"/>
          <cell r="B3100"/>
        </row>
        <row r="3101">
          <cell r="A3101"/>
          <cell r="B3101"/>
        </row>
        <row r="3102">
          <cell r="A3102"/>
          <cell r="B3102"/>
        </row>
        <row r="3103">
          <cell r="A3103"/>
          <cell r="B3103"/>
        </row>
        <row r="3104">
          <cell r="A3104"/>
          <cell r="B3104"/>
        </row>
        <row r="3105">
          <cell r="A3105"/>
          <cell r="B3105"/>
        </row>
        <row r="3106">
          <cell r="A3106"/>
          <cell r="B3106"/>
        </row>
        <row r="3107">
          <cell r="A3107"/>
          <cell r="B3107"/>
        </row>
        <row r="3108">
          <cell r="A3108"/>
          <cell r="B3108"/>
        </row>
        <row r="3109">
          <cell r="A3109"/>
          <cell r="B3109"/>
        </row>
        <row r="3110">
          <cell r="A3110"/>
          <cell r="B3110"/>
        </row>
        <row r="3111">
          <cell r="A3111"/>
          <cell r="B3111"/>
        </row>
        <row r="3112">
          <cell r="A3112"/>
          <cell r="B3112"/>
        </row>
        <row r="3113">
          <cell r="A3113"/>
          <cell r="B3113"/>
        </row>
        <row r="3114">
          <cell r="A3114"/>
          <cell r="B3114"/>
        </row>
        <row r="3115">
          <cell r="A3115"/>
          <cell r="B3115"/>
        </row>
        <row r="3116">
          <cell r="A3116"/>
          <cell r="B3116"/>
        </row>
        <row r="3117">
          <cell r="A3117"/>
          <cell r="B3117"/>
        </row>
        <row r="3118">
          <cell r="A3118"/>
          <cell r="B3118"/>
        </row>
        <row r="3119">
          <cell r="A3119"/>
          <cell r="B3119"/>
        </row>
        <row r="3120">
          <cell r="A3120"/>
          <cell r="B3120"/>
        </row>
        <row r="3121">
          <cell r="A3121"/>
          <cell r="B3121"/>
        </row>
        <row r="3122">
          <cell r="A3122"/>
          <cell r="B3122"/>
        </row>
        <row r="3123">
          <cell r="A3123"/>
          <cell r="B3123"/>
        </row>
        <row r="3124">
          <cell r="A3124"/>
          <cell r="B3124"/>
        </row>
        <row r="3125">
          <cell r="A3125"/>
          <cell r="B3125"/>
        </row>
        <row r="3126">
          <cell r="A3126"/>
          <cell r="B3126"/>
        </row>
        <row r="3127">
          <cell r="A3127"/>
          <cell r="B3127"/>
        </row>
        <row r="3128">
          <cell r="A3128"/>
          <cell r="B3128"/>
        </row>
        <row r="3129">
          <cell r="A3129"/>
          <cell r="B3129"/>
        </row>
        <row r="3130">
          <cell r="A3130"/>
          <cell r="B3130"/>
        </row>
        <row r="3131">
          <cell r="A3131"/>
          <cell r="B3131"/>
        </row>
        <row r="3132">
          <cell r="A3132"/>
          <cell r="B3132"/>
        </row>
        <row r="3133">
          <cell r="A3133"/>
          <cell r="B3133"/>
        </row>
        <row r="3134">
          <cell r="A3134"/>
          <cell r="B3134"/>
        </row>
        <row r="3135">
          <cell r="A3135"/>
          <cell r="B3135"/>
        </row>
        <row r="3136">
          <cell r="A3136"/>
          <cell r="B3136"/>
        </row>
        <row r="3137">
          <cell r="A3137"/>
          <cell r="B3137"/>
        </row>
        <row r="3138">
          <cell r="A3138"/>
          <cell r="B3138"/>
        </row>
        <row r="3139">
          <cell r="A3139"/>
          <cell r="B3139"/>
        </row>
        <row r="3140">
          <cell r="A3140"/>
          <cell r="B3140"/>
        </row>
        <row r="3141">
          <cell r="A3141"/>
          <cell r="B3141"/>
        </row>
        <row r="3142">
          <cell r="A3142"/>
          <cell r="B3142"/>
        </row>
        <row r="3143">
          <cell r="A3143"/>
          <cell r="B3143"/>
        </row>
        <row r="3144">
          <cell r="A3144"/>
          <cell r="B3144"/>
        </row>
        <row r="3145">
          <cell r="A3145"/>
          <cell r="B3145"/>
        </row>
        <row r="3146">
          <cell r="A3146"/>
          <cell r="B3146"/>
        </row>
        <row r="3147">
          <cell r="A3147"/>
          <cell r="B3147"/>
        </row>
        <row r="3148">
          <cell r="A3148"/>
          <cell r="B3148"/>
        </row>
        <row r="3149">
          <cell r="A3149"/>
          <cell r="B3149"/>
        </row>
        <row r="3150">
          <cell r="A3150"/>
          <cell r="B3150"/>
        </row>
        <row r="3151">
          <cell r="A3151"/>
          <cell r="B3151"/>
        </row>
        <row r="3152">
          <cell r="A3152"/>
          <cell r="B3152"/>
        </row>
        <row r="3153">
          <cell r="A3153"/>
          <cell r="B3153"/>
        </row>
        <row r="3154">
          <cell r="A3154"/>
          <cell r="B3154"/>
        </row>
        <row r="3155">
          <cell r="A3155"/>
          <cell r="B3155"/>
        </row>
        <row r="3156">
          <cell r="A3156"/>
          <cell r="B3156"/>
        </row>
        <row r="3157">
          <cell r="A3157"/>
          <cell r="B3157"/>
        </row>
        <row r="3158">
          <cell r="A3158"/>
          <cell r="B3158"/>
        </row>
        <row r="3159">
          <cell r="A3159"/>
          <cell r="B3159"/>
        </row>
        <row r="3160">
          <cell r="A3160"/>
          <cell r="B3160"/>
        </row>
        <row r="3161">
          <cell r="A3161"/>
          <cell r="B3161"/>
        </row>
        <row r="3162">
          <cell r="A3162"/>
          <cell r="B3162"/>
        </row>
        <row r="3163">
          <cell r="A3163"/>
          <cell r="B3163"/>
        </row>
        <row r="3164">
          <cell r="A3164"/>
          <cell r="B3164"/>
        </row>
        <row r="3165">
          <cell r="A3165"/>
          <cell r="B3165"/>
        </row>
        <row r="3166">
          <cell r="A3166"/>
          <cell r="B3166"/>
        </row>
        <row r="3167">
          <cell r="A3167"/>
          <cell r="B3167"/>
        </row>
        <row r="3168">
          <cell r="A3168"/>
          <cell r="B3168"/>
        </row>
        <row r="3169">
          <cell r="A3169"/>
          <cell r="B3169"/>
        </row>
        <row r="3170">
          <cell r="A3170"/>
          <cell r="B3170"/>
        </row>
        <row r="3171">
          <cell r="A3171"/>
          <cell r="B3171"/>
        </row>
        <row r="3172">
          <cell r="A3172"/>
          <cell r="B3172"/>
        </row>
        <row r="3173">
          <cell r="A3173"/>
          <cell r="B3173"/>
        </row>
        <row r="3174">
          <cell r="A3174"/>
          <cell r="B3174"/>
        </row>
        <row r="3175">
          <cell r="A3175"/>
          <cell r="B3175"/>
        </row>
        <row r="3176">
          <cell r="A3176"/>
          <cell r="B3176"/>
        </row>
        <row r="3177">
          <cell r="A3177"/>
          <cell r="B3177"/>
        </row>
        <row r="3178">
          <cell r="A3178"/>
          <cell r="B3178"/>
        </row>
        <row r="3179">
          <cell r="A3179"/>
          <cell r="B3179"/>
        </row>
        <row r="3180">
          <cell r="A3180"/>
          <cell r="B3180"/>
        </row>
        <row r="3181">
          <cell r="A3181"/>
          <cell r="B3181"/>
        </row>
        <row r="3182">
          <cell r="A3182"/>
          <cell r="B3182"/>
        </row>
        <row r="3183">
          <cell r="A3183"/>
          <cell r="B3183"/>
        </row>
        <row r="3184">
          <cell r="A3184"/>
          <cell r="B3184"/>
        </row>
        <row r="3185">
          <cell r="A3185"/>
          <cell r="B3185"/>
        </row>
        <row r="3186">
          <cell r="A3186"/>
          <cell r="B3186"/>
        </row>
        <row r="3187">
          <cell r="A3187"/>
          <cell r="B3187"/>
        </row>
        <row r="3188">
          <cell r="A3188"/>
          <cell r="B3188"/>
        </row>
        <row r="3189">
          <cell r="A3189"/>
          <cell r="B3189"/>
        </row>
        <row r="3190">
          <cell r="A3190"/>
          <cell r="B3190"/>
        </row>
        <row r="3191">
          <cell r="A3191"/>
          <cell r="B3191"/>
        </row>
        <row r="3192">
          <cell r="A3192"/>
          <cell r="B3192"/>
        </row>
        <row r="3193">
          <cell r="A3193"/>
          <cell r="B3193"/>
        </row>
        <row r="3194">
          <cell r="A3194"/>
          <cell r="B3194"/>
        </row>
        <row r="3195">
          <cell r="A3195"/>
          <cell r="B3195"/>
        </row>
        <row r="3196">
          <cell r="A3196"/>
          <cell r="B3196"/>
        </row>
        <row r="3197">
          <cell r="A3197"/>
          <cell r="B3197"/>
        </row>
        <row r="3198">
          <cell r="A3198"/>
          <cell r="B3198"/>
        </row>
        <row r="3199">
          <cell r="A3199"/>
          <cell r="B3199"/>
        </row>
        <row r="3200">
          <cell r="A3200"/>
          <cell r="B3200"/>
        </row>
        <row r="3201">
          <cell r="A3201"/>
          <cell r="B3201"/>
        </row>
        <row r="3202">
          <cell r="A3202"/>
          <cell r="B3202"/>
        </row>
        <row r="3203">
          <cell r="A3203"/>
          <cell r="B3203"/>
        </row>
        <row r="3204">
          <cell r="A3204"/>
          <cell r="B3204"/>
        </row>
        <row r="3205">
          <cell r="A3205"/>
          <cell r="B3205"/>
        </row>
        <row r="3206">
          <cell r="A3206"/>
          <cell r="B3206"/>
        </row>
        <row r="3207">
          <cell r="A3207"/>
          <cell r="B3207"/>
        </row>
        <row r="3208">
          <cell r="A3208"/>
          <cell r="B3208"/>
        </row>
        <row r="3209">
          <cell r="A3209"/>
          <cell r="B3209"/>
        </row>
        <row r="3210">
          <cell r="A3210"/>
          <cell r="B3210"/>
        </row>
        <row r="3211">
          <cell r="A3211"/>
          <cell r="B3211"/>
        </row>
        <row r="3212">
          <cell r="A3212"/>
          <cell r="B3212"/>
        </row>
        <row r="3213">
          <cell r="A3213"/>
          <cell r="B3213"/>
        </row>
        <row r="3214">
          <cell r="A3214"/>
          <cell r="B3214"/>
        </row>
        <row r="3215">
          <cell r="A3215"/>
          <cell r="B3215"/>
        </row>
        <row r="3216">
          <cell r="A3216"/>
          <cell r="B3216"/>
        </row>
        <row r="3217">
          <cell r="A3217"/>
          <cell r="B3217"/>
        </row>
        <row r="3218">
          <cell r="A3218"/>
          <cell r="B3218"/>
        </row>
        <row r="3219">
          <cell r="A3219"/>
          <cell r="B3219"/>
        </row>
        <row r="3220">
          <cell r="A3220"/>
          <cell r="B3220"/>
        </row>
        <row r="3221">
          <cell r="A3221"/>
          <cell r="B3221"/>
        </row>
        <row r="3222">
          <cell r="A3222"/>
          <cell r="B3222"/>
        </row>
        <row r="3223">
          <cell r="A3223"/>
          <cell r="B3223"/>
        </row>
        <row r="3224">
          <cell r="A3224"/>
          <cell r="B3224"/>
        </row>
        <row r="3225">
          <cell r="A3225"/>
          <cell r="B3225"/>
        </row>
        <row r="3226">
          <cell r="A3226"/>
          <cell r="B3226"/>
        </row>
        <row r="3227">
          <cell r="A3227"/>
          <cell r="B3227"/>
        </row>
        <row r="3228">
          <cell r="A3228"/>
          <cell r="B3228"/>
        </row>
        <row r="3229">
          <cell r="A3229"/>
          <cell r="B3229"/>
        </row>
        <row r="3230">
          <cell r="A3230"/>
          <cell r="B3230"/>
        </row>
        <row r="3231">
          <cell r="A3231"/>
          <cell r="B3231"/>
        </row>
        <row r="3232">
          <cell r="A3232"/>
          <cell r="B3232"/>
        </row>
        <row r="3233">
          <cell r="A3233"/>
          <cell r="B3233"/>
        </row>
        <row r="3234">
          <cell r="A3234"/>
          <cell r="B3234"/>
        </row>
        <row r="3235">
          <cell r="A3235"/>
          <cell r="B3235"/>
        </row>
        <row r="3236">
          <cell r="A3236"/>
          <cell r="B3236"/>
        </row>
        <row r="3237">
          <cell r="A3237"/>
          <cell r="B3237"/>
        </row>
        <row r="3238">
          <cell r="A3238"/>
          <cell r="B3238"/>
        </row>
        <row r="3239">
          <cell r="A3239"/>
          <cell r="B3239"/>
        </row>
        <row r="3240">
          <cell r="A3240"/>
          <cell r="B3240"/>
        </row>
        <row r="3241">
          <cell r="A3241"/>
          <cell r="B3241"/>
        </row>
        <row r="3242">
          <cell r="A3242"/>
          <cell r="B3242"/>
        </row>
        <row r="3243">
          <cell r="A3243"/>
          <cell r="B3243"/>
        </row>
        <row r="3244">
          <cell r="A3244"/>
          <cell r="B3244"/>
        </row>
        <row r="3245">
          <cell r="A3245"/>
          <cell r="B3245"/>
        </row>
        <row r="3246">
          <cell r="A3246"/>
          <cell r="B3246"/>
        </row>
        <row r="3247">
          <cell r="A3247"/>
          <cell r="B3247"/>
        </row>
        <row r="3248">
          <cell r="A3248"/>
          <cell r="B3248"/>
        </row>
        <row r="3249">
          <cell r="A3249"/>
          <cell r="B3249"/>
        </row>
        <row r="3250">
          <cell r="A3250"/>
          <cell r="B3250"/>
        </row>
        <row r="3251">
          <cell r="A3251"/>
          <cell r="B3251"/>
        </row>
        <row r="3252">
          <cell r="A3252"/>
          <cell r="B3252"/>
        </row>
        <row r="3253">
          <cell r="A3253"/>
          <cell r="B3253"/>
        </row>
        <row r="3254">
          <cell r="A3254"/>
          <cell r="B3254"/>
        </row>
        <row r="3255">
          <cell r="A3255"/>
          <cell r="B3255"/>
        </row>
        <row r="3256">
          <cell r="A3256"/>
          <cell r="B3256"/>
        </row>
        <row r="3257">
          <cell r="A3257"/>
          <cell r="B3257"/>
        </row>
        <row r="3258">
          <cell r="A3258"/>
          <cell r="B3258"/>
        </row>
        <row r="3259">
          <cell r="A3259"/>
          <cell r="B3259"/>
        </row>
        <row r="3260">
          <cell r="A3260"/>
          <cell r="B3260"/>
        </row>
        <row r="3261">
          <cell r="A3261"/>
          <cell r="B3261"/>
        </row>
        <row r="3262">
          <cell r="A3262"/>
          <cell r="B3262"/>
        </row>
        <row r="3263">
          <cell r="A3263"/>
          <cell r="B3263"/>
        </row>
        <row r="3264">
          <cell r="A3264"/>
          <cell r="B3264"/>
        </row>
        <row r="3265">
          <cell r="A3265"/>
          <cell r="B3265"/>
        </row>
        <row r="3266">
          <cell r="A3266"/>
          <cell r="B3266"/>
        </row>
        <row r="3267">
          <cell r="A3267"/>
          <cell r="B3267"/>
        </row>
        <row r="3268">
          <cell r="A3268"/>
          <cell r="B3268"/>
        </row>
        <row r="3269">
          <cell r="A3269"/>
          <cell r="B3269"/>
        </row>
        <row r="3270">
          <cell r="A3270"/>
          <cell r="B3270"/>
        </row>
        <row r="3271">
          <cell r="A3271"/>
          <cell r="B3271"/>
        </row>
        <row r="3272">
          <cell r="A3272"/>
          <cell r="B3272"/>
        </row>
        <row r="3273">
          <cell r="A3273"/>
          <cell r="B3273"/>
        </row>
        <row r="3274">
          <cell r="A3274"/>
          <cell r="B3274"/>
        </row>
        <row r="3275">
          <cell r="A3275"/>
          <cell r="B3275"/>
        </row>
        <row r="3276">
          <cell r="A3276"/>
          <cell r="B3276"/>
        </row>
        <row r="3277">
          <cell r="A3277"/>
          <cell r="B3277"/>
        </row>
        <row r="3278">
          <cell r="A3278"/>
          <cell r="B3278"/>
        </row>
        <row r="3279">
          <cell r="A3279"/>
          <cell r="B3279"/>
        </row>
        <row r="3280">
          <cell r="A3280"/>
          <cell r="B3280"/>
        </row>
        <row r="3281">
          <cell r="A3281"/>
          <cell r="B3281"/>
        </row>
        <row r="3282">
          <cell r="A3282"/>
          <cell r="B3282"/>
        </row>
        <row r="3283">
          <cell r="A3283"/>
          <cell r="B3283"/>
        </row>
        <row r="3284">
          <cell r="A3284"/>
          <cell r="B3284"/>
        </row>
        <row r="3285">
          <cell r="A3285"/>
          <cell r="B3285"/>
        </row>
        <row r="3286">
          <cell r="A3286"/>
          <cell r="B3286"/>
        </row>
        <row r="3287">
          <cell r="A3287"/>
          <cell r="B3287"/>
        </row>
        <row r="3288">
          <cell r="A3288"/>
          <cell r="B3288"/>
        </row>
        <row r="3289">
          <cell r="A3289"/>
          <cell r="B3289"/>
        </row>
        <row r="3290">
          <cell r="A3290"/>
          <cell r="B3290"/>
        </row>
        <row r="3291">
          <cell r="A3291"/>
          <cell r="B3291"/>
        </row>
        <row r="3292">
          <cell r="A3292"/>
          <cell r="B3292"/>
        </row>
        <row r="3293">
          <cell r="A3293"/>
          <cell r="B3293"/>
        </row>
        <row r="3294">
          <cell r="A3294"/>
          <cell r="B3294"/>
        </row>
        <row r="3295">
          <cell r="A3295"/>
          <cell r="B3295"/>
        </row>
        <row r="3296">
          <cell r="A3296"/>
          <cell r="B3296"/>
        </row>
        <row r="3297">
          <cell r="A3297"/>
          <cell r="B3297"/>
        </row>
        <row r="3298">
          <cell r="A3298"/>
          <cell r="B3298"/>
        </row>
        <row r="3299">
          <cell r="A3299"/>
          <cell r="B3299"/>
        </row>
        <row r="3300">
          <cell r="A3300"/>
          <cell r="B3300"/>
        </row>
        <row r="3301">
          <cell r="A3301"/>
          <cell r="B3301"/>
        </row>
        <row r="3302">
          <cell r="A3302"/>
          <cell r="B3302"/>
        </row>
        <row r="3303">
          <cell r="A3303"/>
          <cell r="B3303"/>
        </row>
        <row r="3304">
          <cell r="A3304"/>
          <cell r="B3304"/>
        </row>
        <row r="3305">
          <cell r="A3305"/>
          <cell r="B3305"/>
        </row>
        <row r="3306">
          <cell r="A3306"/>
          <cell r="B3306"/>
        </row>
        <row r="3307">
          <cell r="A3307"/>
          <cell r="B3307"/>
        </row>
        <row r="3308">
          <cell r="A3308"/>
          <cell r="B3308"/>
        </row>
        <row r="3309">
          <cell r="A3309"/>
          <cell r="B3309"/>
        </row>
        <row r="3310">
          <cell r="A3310"/>
          <cell r="B3310"/>
        </row>
        <row r="3311">
          <cell r="A3311"/>
          <cell r="B3311"/>
        </row>
        <row r="3312">
          <cell r="A3312"/>
          <cell r="B3312"/>
        </row>
        <row r="3313">
          <cell r="A3313"/>
          <cell r="B3313"/>
        </row>
        <row r="3314">
          <cell r="A3314"/>
          <cell r="B3314"/>
        </row>
        <row r="3315">
          <cell r="A3315"/>
          <cell r="B3315"/>
        </row>
        <row r="3316">
          <cell r="A3316"/>
          <cell r="B3316"/>
        </row>
        <row r="3317">
          <cell r="A3317"/>
          <cell r="B3317"/>
        </row>
        <row r="3318">
          <cell r="A3318"/>
          <cell r="B3318"/>
        </row>
        <row r="3319">
          <cell r="A3319"/>
          <cell r="B3319"/>
        </row>
        <row r="3320">
          <cell r="A3320"/>
          <cell r="B3320"/>
        </row>
        <row r="3321">
          <cell r="A3321"/>
          <cell r="B3321"/>
        </row>
        <row r="3322">
          <cell r="A3322"/>
          <cell r="B3322"/>
        </row>
        <row r="3323">
          <cell r="A3323"/>
          <cell r="B3323"/>
        </row>
        <row r="3324">
          <cell r="A3324"/>
          <cell r="B3324"/>
        </row>
        <row r="3325">
          <cell r="A3325"/>
          <cell r="B3325"/>
        </row>
        <row r="3326">
          <cell r="A3326"/>
          <cell r="B3326"/>
        </row>
        <row r="3327">
          <cell r="A3327"/>
          <cell r="B3327"/>
        </row>
        <row r="3328">
          <cell r="A3328"/>
          <cell r="B3328"/>
        </row>
        <row r="3329">
          <cell r="A3329"/>
          <cell r="B3329"/>
        </row>
        <row r="3330">
          <cell r="A3330"/>
          <cell r="B3330"/>
        </row>
        <row r="3331">
          <cell r="A3331"/>
          <cell r="B3331"/>
        </row>
        <row r="3332">
          <cell r="A3332"/>
          <cell r="B3332"/>
        </row>
        <row r="3333">
          <cell r="A3333"/>
          <cell r="B3333"/>
        </row>
        <row r="3334">
          <cell r="A3334"/>
          <cell r="B3334"/>
        </row>
        <row r="3335">
          <cell r="A3335"/>
          <cell r="B3335"/>
        </row>
        <row r="3336">
          <cell r="A3336"/>
          <cell r="B3336"/>
        </row>
        <row r="3337">
          <cell r="A3337"/>
          <cell r="B3337"/>
        </row>
        <row r="3338">
          <cell r="A3338"/>
          <cell r="B3338"/>
        </row>
        <row r="3339">
          <cell r="A3339"/>
          <cell r="B3339"/>
        </row>
        <row r="3340">
          <cell r="A3340"/>
          <cell r="B3340"/>
        </row>
        <row r="3341">
          <cell r="A3341"/>
          <cell r="B3341"/>
        </row>
        <row r="3342">
          <cell r="A3342"/>
          <cell r="B3342"/>
        </row>
        <row r="3343">
          <cell r="A3343"/>
          <cell r="B3343"/>
        </row>
        <row r="3344">
          <cell r="A3344"/>
          <cell r="B3344"/>
        </row>
        <row r="3345">
          <cell r="A3345"/>
          <cell r="B3345"/>
        </row>
        <row r="3346">
          <cell r="A3346"/>
          <cell r="B3346"/>
        </row>
        <row r="3347">
          <cell r="A3347"/>
          <cell r="B3347"/>
        </row>
        <row r="3348">
          <cell r="A3348"/>
          <cell r="B3348"/>
        </row>
        <row r="3349">
          <cell r="A3349"/>
          <cell r="B3349"/>
        </row>
        <row r="3350">
          <cell r="A3350"/>
          <cell r="B3350"/>
        </row>
        <row r="3351">
          <cell r="A3351"/>
          <cell r="B3351"/>
        </row>
        <row r="3352">
          <cell r="A3352"/>
          <cell r="B3352"/>
        </row>
        <row r="3353">
          <cell r="A3353"/>
          <cell r="B3353"/>
        </row>
        <row r="3354">
          <cell r="A3354"/>
          <cell r="B3354"/>
        </row>
        <row r="3355">
          <cell r="A3355"/>
          <cell r="B3355"/>
        </row>
        <row r="3356">
          <cell r="A3356"/>
          <cell r="B3356"/>
        </row>
        <row r="3357">
          <cell r="A3357"/>
          <cell r="B3357"/>
        </row>
        <row r="3358">
          <cell r="A3358"/>
          <cell r="B3358"/>
        </row>
        <row r="3359">
          <cell r="A3359"/>
          <cell r="B3359"/>
        </row>
        <row r="3360">
          <cell r="A3360"/>
          <cell r="B3360"/>
        </row>
        <row r="3361">
          <cell r="A3361"/>
          <cell r="B3361"/>
        </row>
        <row r="3362">
          <cell r="A3362"/>
          <cell r="B3362"/>
        </row>
        <row r="3363">
          <cell r="A3363"/>
          <cell r="B3363"/>
        </row>
        <row r="3364">
          <cell r="A3364"/>
          <cell r="B3364"/>
        </row>
        <row r="3365">
          <cell r="A3365"/>
          <cell r="B3365"/>
        </row>
        <row r="3366">
          <cell r="A3366"/>
          <cell r="B3366"/>
        </row>
        <row r="3367">
          <cell r="A3367"/>
          <cell r="B3367"/>
        </row>
        <row r="3368">
          <cell r="A3368"/>
          <cell r="B3368"/>
        </row>
        <row r="3369">
          <cell r="A3369"/>
          <cell r="B3369"/>
        </row>
        <row r="3370">
          <cell r="A3370"/>
          <cell r="B3370"/>
        </row>
        <row r="3371">
          <cell r="A3371"/>
          <cell r="B3371"/>
        </row>
        <row r="3372">
          <cell r="A3372"/>
          <cell r="B3372"/>
        </row>
        <row r="3373">
          <cell r="A3373"/>
          <cell r="B3373"/>
        </row>
        <row r="3374">
          <cell r="A3374"/>
          <cell r="B3374"/>
        </row>
        <row r="3375">
          <cell r="A3375"/>
          <cell r="B3375"/>
        </row>
        <row r="3376">
          <cell r="A3376"/>
          <cell r="B3376"/>
        </row>
        <row r="3377">
          <cell r="A3377"/>
          <cell r="B3377"/>
        </row>
        <row r="3378">
          <cell r="A3378"/>
          <cell r="B3378"/>
        </row>
        <row r="3379">
          <cell r="A3379"/>
          <cell r="B3379"/>
        </row>
        <row r="3380">
          <cell r="A3380"/>
          <cell r="B3380"/>
        </row>
        <row r="3381">
          <cell r="A3381"/>
          <cell r="B3381"/>
        </row>
        <row r="3382">
          <cell r="A3382"/>
          <cell r="B3382"/>
        </row>
        <row r="3383">
          <cell r="A3383"/>
          <cell r="B3383"/>
        </row>
        <row r="3384">
          <cell r="A3384"/>
          <cell r="B3384"/>
        </row>
        <row r="3385">
          <cell r="A3385"/>
          <cell r="B3385"/>
        </row>
        <row r="3386">
          <cell r="A3386"/>
          <cell r="B3386"/>
        </row>
        <row r="3387">
          <cell r="A3387"/>
          <cell r="B3387"/>
        </row>
        <row r="3388">
          <cell r="A3388"/>
          <cell r="B3388"/>
        </row>
        <row r="3389">
          <cell r="A3389"/>
          <cell r="B3389"/>
        </row>
        <row r="3390">
          <cell r="A3390"/>
          <cell r="B3390"/>
        </row>
        <row r="3391">
          <cell r="A3391"/>
          <cell r="B3391"/>
        </row>
        <row r="3392">
          <cell r="A3392"/>
          <cell r="B3392"/>
        </row>
        <row r="3393">
          <cell r="A3393"/>
          <cell r="B3393"/>
        </row>
        <row r="3394">
          <cell r="A3394"/>
          <cell r="B3394"/>
        </row>
        <row r="3395">
          <cell r="A3395"/>
          <cell r="B3395"/>
        </row>
        <row r="3396">
          <cell r="A3396"/>
          <cell r="B3396"/>
        </row>
        <row r="3397">
          <cell r="A3397"/>
          <cell r="B3397"/>
        </row>
        <row r="3398">
          <cell r="A3398"/>
          <cell r="B3398"/>
        </row>
        <row r="3399">
          <cell r="A3399"/>
          <cell r="B3399"/>
        </row>
        <row r="3400">
          <cell r="A3400"/>
          <cell r="B3400"/>
        </row>
        <row r="3401">
          <cell r="A3401"/>
          <cell r="B3401"/>
        </row>
        <row r="3402">
          <cell r="A3402"/>
          <cell r="B3402"/>
        </row>
        <row r="3403">
          <cell r="A3403"/>
          <cell r="B3403"/>
        </row>
        <row r="3404">
          <cell r="A3404"/>
          <cell r="B3404"/>
        </row>
        <row r="3405">
          <cell r="A3405"/>
          <cell r="B3405"/>
        </row>
        <row r="3406">
          <cell r="A3406"/>
          <cell r="B3406"/>
        </row>
        <row r="3407">
          <cell r="A3407"/>
          <cell r="B3407"/>
        </row>
        <row r="3408">
          <cell r="A3408"/>
          <cell r="B3408"/>
        </row>
        <row r="3409">
          <cell r="A3409"/>
          <cell r="B3409"/>
        </row>
        <row r="3410">
          <cell r="A3410"/>
          <cell r="B3410"/>
        </row>
        <row r="3411">
          <cell r="A3411"/>
          <cell r="B3411"/>
        </row>
        <row r="3412">
          <cell r="A3412"/>
          <cell r="B3412"/>
        </row>
        <row r="3413">
          <cell r="A3413"/>
          <cell r="B3413"/>
        </row>
        <row r="3414">
          <cell r="A3414"/>
          <cell r="B3414"/>
        </row>
        <row r="3415">
          <cell r="A3415"/>
          <cell r="B3415"/>
        </row>
        <row r="3416">
          <cell r="A3416"/>
          <cell r="B3416"/>
        </row>
        <row r="3417">
          <cell r="A3417"/>
          <cell r="B3417"/>
        </row>
        <row r="3418">
          <cell r="A3418"/>
          <cell r="B3418"/>
        </row>
        <row r="3419">
          <cell r="A3419"/>
          <cell r="B3419"/>
        </row>
        <row r="3420">
          <cell r="A3420"/>
          <cell r="B3420"/>
        </row>
        <row r="3421">
          <cell r="A3421"/>
          <cell r="B3421"/>
        </row>
        <row r="3422">
          <cell r="A3422"/>
          <cell r="B3422"/>
        </row>
        <row r="3423">
          <cell r="A3423"/>
          <cell r="B3423"/>
        </row>
        <row r="3424">
          <cell r="A3424"/>
          <cell r="B3424"/>
        </row>
        <row r="3425">
          <cell r="A3425"/>
          <cell r="B3425"/>
        </row>
        <row r="3426">
          <cell r="A3426"/>
          <cell r="B3426"/>
        </row>
        <row r="3427">
          <cell r="A3427"/>
          <cell r="B3427"/>
        </row>
        <row r="3428">
          <cell r="A3428"/>
          <cell r="B3428"/>
        </row>
        <row r="3429">
          <cell r="A3429"/>
          <cell r="B3429"/>
        </row>
        <row r="3430">
          <cell r="A3430"/>
          <cell r="B3430"/>
        </row>
        <row r="3431">
          <cell r="A3431"/>
          <cell r="B3431"/>
        </row>
        <row r="3432">
          <cell r="A3432"/>
          <cell r="B3432"/>
        </row>
        <row r="3433">
          <cell r="A3433"/>
          <cell r="B3433"/>
        </row>
        <row r="3434">
          <cell r="A3434"/>
          <cell r="B3434"/>
        </row>
        <row r="3435">
          <cell r="A3435"/>
          <cell r="B3435"/>
        </row>
        <row r="3436">
          <cell r="A3436"/>
          <cell r="B3436"/>
        </row>
        <row r="3437">
          <cell r="A3437"/>
          <cell r="B3437"/>
        </row>
        <row r="3438">
          <cell r="A3438"/>
          <cell r="B3438"/>
        </row>
        <row r="3439">
          <cell r="A3439"/>
          <cell r="B3439"/>
        </row>
        <row r="3440">
          <cell r="A3440"/>
          <cell r="B3440"/>
        </row>
        <row r="3441">
          <cell r="A3441"/>
          <cell r="B3441"/>
        </row>
        <row r="3442">
          <cell r="A3442"/>
          <cell r="B3442"/>
        </row>
        <row r="3443">
          <cell r="A3443"/>
          <cell r="B3443"/>
        </row>
        <row r="3444">
          <cell r="A3444"/>
          <cell r="B3444"/>
        </row>
        <row r="3445">
          <cell r="A3445"/>
          <cell r="B3445"/>
        </row>
        <row r="3446">
          <cell r="A3446"/>
          <cell r="B3446"/>
        </row>
        <row r="3447">
          <cell r="A3447"/>
          <cell r="B3447"/>
        </row>
        <row r="3448">
          <cell r="A3448"/>
          <cell r="B3448"/>
        </row>
        <row r="3449">
          <cell r="A3449"/>
          <cell r="B3449"/>
        </row>
        <row r="3450">
          <cell r="A3450"/>
          <cell r="B3450"/>
        </row>
        <row r="3451">
          <cell r="A3451"/>
          <cell r="B3451"/>
        </row>
        <row r="3452">
          <cell r="A3452"/>
          <cell r="B3452"/>
        </row>
        <row r="3453">
          <cell r="A3453"/>
          <cell r="B3453"/>
        </row>
        <row r="3454">
          <cell r="A3454"/>
          <cell r="B3454"/>
        </row>
        <row r="3455">
          <cell r="A3455"/>
          <cell r="B3455"/>
        </row>
        <row r="3456">
          <cell r="A3456"/>
          <cell r="B3456"/>
        </row>
        <row r="3457">
          <cell r="A3457"/>
          <cell r="B3457"/>
        </row>
        <row r="3458">
          <cell r="A3458"/>
          <cell r="B3458"/>
        </row>
        <row r="3459">
          <cell r="A3459"/>
          <cell r="B3459"/>
        </row>
        <row r="3460">
          <cell r="A3460"/>
          <cell r="B3460"/>
        </row>
        <row r="3461">
          <cell r="A3461"/>
          <cell r="B3461"/>
        </row>
        <row r="3462">
          <cell r="A3462"/>
          <cell r="B3462"/>
        </row>
        <row r="3463">
          <cell r="A3463"/>
          <cell r="B3463"/>
        </row>
        <row r="3464">
          <cell r="A3464"/>
          <cell r="B3464"/>
        </row>
        <row r="3465">
          <cell r="A3465"/>
          <cell r="B3465"/>
        </row>
        <row r="3466">
          <cell r="A3466"/>
          <cell r="B3466"/>
        </row>
        <row r="3467">
          <cell r="A3467"/>
          <cell r="B3467"/>
        </row>
        <row r="3468">
          <cell r="A3468"/>
          <cell r="B3468"/>
        </row>
        <row r="3469">
          <cell r="A3469"/>
          <cell r="B3469"/>
        </row>
        <row r="3470">
          <cell r="A3470"/>
          <cell r="B3470"/>
        </row>
        <row r="3471">
          <cell r="A3471"/>
          <cell r="B3471"/>
        </row>
        <row r="3472">
          <cell r="A3472"/>
          <cell r="B3472"/>
        </row>
        <row r="3473">
          <cell r="A3473"/>
          <cell r="B3473"/>
        </row>
        <row r="3474">
          <cell r="A3474"/>
          <cell r="B3474"/>
        </row>
        <row r="3475">
          <cell r="A3475"/>
          <cell r="B3475"/>
        </row>
        <row r="3476">
          <cell r="A3476"/>
          <cell r="B3476"/>
        </row>
        <row r="3477">
          <cell r="A3477"/>
          <cell r="B3477"/>
        </row>
        <row r="3478">
          <cell r="A3478"/>
          <cell r="B3478"/>
        </row>
        <row r="3479">
          <cell r="A3479"/>
          <cell r="B3479"/>
        </row>
        <row r="3480">
          <cell r="A3480"/>
          <cell r="B3480"/>
        </row>
        <row r="3481">
          <cell r="A3481"/>
          <cell r="B3481"/>
        </row>
        <row r="3482">
          <cell r="A3482"/>
          <cell r="B3482"/>
        </row>
        <row r="3483">
          <cell r="A3483"/>
          <cell r="B3483"/>
        </row>
        <row r="3484">
          <cell r="A3484"/>
          <cell r="B3484"/>
        </row>
        <row r="3485">
          <cell r="A3485"/>
          <cell r="B3485"/>
        </row>
        <row r="3486">
          <cell r="A3486"/>
          <cell r="B3486"/>
        </row>
        <row r="3487">
          <cell r="A3487"/>
          <cell r="B3487"/>
        </row>
        <row r="3488">
          <cell r="A3488"/>
          <cell r="B3488"/>
        </row>
        <row r="3489">
          <cell r="A3489"/>
          <cell r="B3489"/>
        </row>
        <row r="3490">
          <cell r="A3490"/>
          <cell r="B3490"/>
        </row>
        <row r="3491">
          <cell r="A3491"/>
          <cell r="B3491"/>
        </row>
        <row r="3492">
          <cell r="A3492"/>
          <cell r="B3492"/>
        </row>
        <row r="3493">
          <cell r="A3493"/>
          <cell r="B3493"/>
        </row>
        <row r="3494">
          <cell r="A3494"/>
          <cell r="B3494"/>
        </row>
        <row r="3495">
          <cell r="A3495"/>
          <cell r="B3495"/>
        </row>
        <row r="3496">
          <cell r="A3496"/>
          <cell r="B3496"/>
        </row>
        <row r="3497">
          <cell r="A3497"/>
          <cell r="B3497"/>
        </row>
        <row r="3498">
          <cell r="A3498"/>
          <cell r="B3498"/>
        </row>
        <row r="3499">
          <cell r="A3499"/>
          <cell r="B3499"/>
        </row>
        <row r="3500">
          <cell r="A3500"/>
          <cell r="B3500"/>
        </row>
        <row r="3501">
          <cell r="A3501"/>
          <cell r="B3501"/>
        </row>
        <row r="3502">
          <cell r="A3502"/>
          <cell r="B3502"/>
        </row>
        <row r="3503">
          <cell r="A3503"/>
          <cell r="B3503"/>
        </row>
        <row r="3504">
          <cell r="A3504"/>
          <cell r="B3504"/>
        </row>
        <row r="3505">
          <cell r="A3505"/>
          <cell r="B3505"/>
        </row>
        <row r="3506">
          <cell r="A3506"/>
          <cell r="B3506"/>
        </row>
        <row r="3507">
          <cell r="A3507"/>
          <cell r="B3507"/>
        </row>
        <row r="3508">
          <cell r="A3508"/>
          <cell r="B3508"/>
        </row>
        <row r="3509">
          <cell r="A3509"/>
          <cell r="B3509"/>
        </row>
        <row r="3510">
          <cell r="A3510"/>
          <cell r="B3510"/>
        </row>
        <row r="3511">
          <cell r="A3511"/>
          <cell r="B3511"/>
        </row>
        <row r="3512">
          <cell r="A3512"/>
          <cell r="B3512"/>
        </row>
        <row r="3513">
          <cell r="A3513"/>
          <cell r="B3513"/>
        </row>
        <row r="3514">
          <cell r="A3514"/>
          <cell r="B3514"/>
        </row>
        <row r="3515">
          <cell r="A3515"/>
          <cell r="B3515"/>
        </row>
        <row r="3516">
          <cell r="A3516"/>
          <cell r="B3516"/>
        </row>
        <row r="3517">
          <cell r="A3517"/>
          <cell r="B3517"/>
        </row>
        <row r="3518">
          <cell r="A3518"/>
          <cell r="B3518"/>
        </row>
        <row r="3519">
          <cell r="A3519"/>
          <cell r="B3519"/>
        </row>
        <row r="3520">
          <cell r="A3520"/>
          <cell r="B3520"/>
        </row>
        <row r="3521">
          <cell r="A3521"/>
          <cell r="B3521"/>
        </row>
        <row r="3522">
          <cell r="A3522"/>
          <cell r="B3522"/>
        </row>
        <row r="3523">
          <cell r="A3523"/>
          <cell r="B3523"/>
        </row>
        <row r="3524">
          <cell r="A3524"/>
          <cell r="B3524"/>
        </row>
        <row r="3525">
          <cell r="A3525"/>
          <cell r="B3525"/>
        </row>
        <row r="3526">
          <cell r="A3526"/>
          <cell r="B3526"/>
        </row>
        <row r="3527">
          <cell r="A3527"/>
          <cell r="B3527"/>
        </row>
        <row r="3528">
          <cell r="A3528"/>
          <cell r="B3528"/>
        </row>
        <row r="3529">
          <cell r="A3529"/>
          <cell r="B3529"/>
        </row>
        <row r="3530">
          <cell r="A3530"/>
          <cell r="B3530"/>
        </row>
        <row r="3531">
          <cell r="A3531"/>
          <cell r="B3531"/>
        </row>
        <row r="3532">
          <cell r="A3532"/>
          <cell r="B3532"/>
        </row>
        <row r="3533">
          <cell r="A3533"/>
          <cell r="B3533"/>
        </row>
        <row r="3534">
          <cell r="A3534"/>
          <cell r="B3534"/>
        </row>
        <row r="3535">
          <cell r="A3535"/>
          <cell r="B3535"/>
        </row>
        <row r="3536">
          <cell r="A3536"/>
          <cell r="B3536"/>
        </row>
        <row r="3537">
          <cell r="A3537"/>
          <cell r="B3537"/>
        </row>
        <row r="3538">
          <cell r="A3538"/>
          <cell r="B3538"/>
        </row>
        <row r="3539">
          <cell r="A3539"/>
          <cell r="B3539"/>
        </row>
        <row r="3540">
          <cell r="A3540"/>
          <cell r="B3540"/>
        </row>
        <row r="3541">
          <cell r="A3541"/>
          <cell r="B3541"/>
        </row>
        <row r="3542">
          <cell r="A3542"/>
          <cell r="B3542"/>
        </row>
        <row r="3543">
          <cell r="A3543"/>
          <cell r="B3543"/>
        </row>
        <row r="3544">
          <cell r="A3544"/>
          <cell r="B3544"/>
        </row>
        <row r="3545">
          <cell r="A3545"/>
          <cell r="B3545"/>
        </row>
        <row r="3546">
          <cell r="A3546"/>
          <cell r="B3546"/>
        </row>
        <row r="3547">
          <cell r="A3547"/>
          <cell r="B3547"/>
        </row>
        <row r="3548">
          <cell r="A3548"/>
          <cell r="B3548"/>
        </row>
        <row r="3549">
          <cell r="A3549"/>
          <cell r="B3549"/>
        </row>
        <row r="3550">
          <cell r="A3550"/>
          <cell r="B3550"/>
        </row>
        <row r="3551">
          <cell r="A3551"/>
          <cell r="B3551"/>
        </row>
        <row r="3552">
          <cell r="A3552"/>
          <cell r="B3552"/>
        </row>
        <row r="3553">
          <cell r="A3553"/>
          <cell r="B3553"/>
        </row>
        <row r="3554">
          <cell r="A3554"/>
          <cell r="B3554"/>
        </row>
        <row r="3555">
          <cell r="A3555"/>
          <cell r="B3555"/>
        </row>
        <row r="3556">
          <cell r="A3556"/>
          <cell r="B3556"/>
        </row>
        <row r="3557">
          <cell r="A3557"/>
          <cell r="B3557"/>
        </row>
        <row r="3558">
          <cell r="A3558"/>
          <cell r="B3558"/>
        </row>
        <row r="3559">
          <cell r="A3559"/>
          <cell r="B3559"/>
        </row>
        <row r="3560">
          <cell r="A3560"/>
          <cell r="B3560"/>
        </row>
        <row r="3561">
          <cell r="A3561"/>
          <cell r="B3561"/>
        </row>
        <row r="3562">
          <cell r="A3562"/>
          <cell r="B3562"/>
        </row>
        <row r="3563">
          <cell r="A3563"/>
          <cell r="B3563"/>
        </row>
        <row r="3564">
          <cell r="A3564"/>
          <cell r="B3564"/>
        </row>
        <row r="3565">
          <cell r="A3565"/>
          <cell r="B3565"/>
        </row>
        <row r="3566">
          <cell r="A3566"/>
          <cell r="B3566"/>
        </row>
        <row r="3567">
          <cell r="A3567"/>
          <cell r="B3567"/>
        </row>
        <row r="3568">
          <cell r="A3568"/>
          <cell r="B3568"/>
        </row>
        <row r="3569">
          <cell r="A3569"/>
          <cell r="B3569"/>
        </row>
        <row r="3570">
          <cell r="A3570"/>
          <cell r="B3570"/>
        </row>
        <row r="3571">
          <cell r="A3571"/>
          <cell r="B3571"/>
        </row>
        <row r="3572">
          <cell r="A3572"/>
          <cell r="B3572"/>
        </row>
        <row r="3573">
          <cell r="A3573"/>
          <cell r="B3573"/>
        </row>
        <row r="3574">
          <cell r="A3574"/>
          <cell r="B3574"/>
        </row>
        <row r="3575">
          <cell r="A3575"/>
          <cell r="B3575"/>
        </row>
        <row r="3576">
          <cell r="A3576"/>
          <cell r="B3576"/>
        </row>
        <row r="3577">
          <cell r="A3577"/>
          <cell r="B3577"/>
        </row>
        <row r="3578">
          <cell r="A3578"/>
          <cell r="B3578"/>
        </row>
        <row r="3579">
          <cell r="A3579"/>
          <cell r="B3579"/>
        </row>
        <row r="3580">
          <cell r="A3580"/>
          <cell r="B3580"/>
        </row>
        <row r="3581">
          <cell r="A3581"/>
          <cell r="B3581"/>
        </row>
        <row r="3582">
          <cell r="A3582"/>
          <cell r="B3582"/>
        </row>
        <row r="3583">
          <cell r="A3583"/>
          <cell r="B3583"/>
        </row>
        <row r="3584">
          <cell r="A3584"/>
          <cell r="B3584"/>
        </row>
        <row r="3585">
          <cell r="A3585"/>
          <cell r="B3585"/>
        </row>
        <row r="3586">
          <cell r="A3586"/>
          <cell r="B3586"/>
        </row>
        <row r="3587">
          <cell r="A3587"/>
          <cell r="B3587"/>
        </row>
        <row r="3588">
          <cell r="A3588"/>
          <cell r="B3588"/>
        </row>
        <row r="3589">
          <cell r="A3589"/>
          <cell r="B3589"/>
        </row>
        <row r="3590">
          <cell r="A3590"/>
          <cell r="B3590"/>
        </row>
        <row r="3591">
          <cell r="A3591"/>
          <cell r="B3591"/>
        </row>
        <row r="3592">
          <cell r="A3592"/>
          <cell r="B3592"/>
        </row>
        <row r="3593">
          <cell r="A3593"/>
          <cell r="B3593"/>
        </row>
        <row r="3594">
          <cell r="A3594"/>
          <cell r="B3594"/>
        </row>
        <row r="3595">
          <cell r="A3595"/>
          <cell r="B3595"/>
        </row>
        <row r="3596">
          <cell r="A3596"/>
          <cell r="B3596"/>
        </row>
        <row r="3597">
          <cell r="A3597"/>
          <cell r="B3597"/>
        </row>
        <row r="3598">
          <cell r="A3598"/>
          <cell r="B3598"/>
        </row>
        <row r="3599">
          <cell r="A3599"/>
          <cell r="B3599"/>
        </row>
        <row r="3600">
          <cell r="A3600"/>
          <cell r="B3600"/>
        </row>
        <row r="3601">
          <cell r="A3601"/>
          <cell r="B3601"/>
        </row>
        <row r="3602">
          <cell r="A3602"/>
          <cell r="B3602"/>
        </row>
        <row r="3603">
          <cell r="A3603"/>
          <cell r="B3603"/>
        </row>
        <row r="3604">
          <cell r="A3604"/>
          <cell r="B3604"/>
        </row>
        <row r="3605">
          <cell r="A3605"/>
          <cell r="B3605"/>
        </row>
        <row r="3606">
          <cell r="A3606"/>
          <cell r="B3606"/>
        </row>
        <row r="3607">
          <cell r="A3607"/>
          <cell r="B3607"/>
        </row>
        <row r="3608">
          <cell r="A3608"/>
          <cell r="B3608"/>
        </row>
        <row r="3609">
          <cell r="A3609"/>
          <cell r="B3609"/>
        </row>
        <row r="3610">
          <cell r="A3610"/>
          <cell r="B3610"/>
        </row>
        <row r="3611">
          <cell r="A3611"/>
          <cell r="B3611"/>
        </row>
        <row r="3612">
          <cell r="A3612"/>
          <cell r="B3612"/>
        </row>
        <row r="3613">
          <cell r="A3613"/>
          <cell r="B3613"/>
        </row>
        <row r="3614">
          <cell r="A3614"/>
          <cell r="B3614"/>
        </row>
        <row r="3615">
          <cell r="A3615"/>
          <cell r="B3615"/>
        </row>
        <row r="3616">
          <cell r="A3616"/>
          <cell r="B3616"/>
        </row>
        <row r="3617">
          <cell r="A3617"/>
          <cell r="B3617"/>
        </row>
        <row r="3618">
          <cell r="A3618"/>
          <cell r="B3618"/>
        </row>
        <row r="3619">
          <cell r="A3619"/>
          <cell r="B3619"/>
        </row>
        <row r="3620">
          <cell r="A3620"/>
          <cell r="B3620"/>
        </row>
        <row r="3621">
          <cell r="A3621"/>
          <cell r="B3621"/>
        </row>
        <row r="3622">
          <cell r="A3622"/>
          <cell r="B3622"/>
        </row>
        <row r="3623">
          <cell r="A3623"/>
          <cell r="B3623"/>
        </row>
        <row r="3624">
          <cell r="A3624"/>
          <cell r="B3624"/>
        </row>
        <row r="3625">
          <cell r="A3625"/>
          <cell r="B3625"/>
        </row>
        <row r="3626">
          <cell r="A3626"/>
          <cell r="B3626"/>
        </row>
        <row r="3627">
          <cell r="A3627"/>
          <cell r="B3627"/>
        </row>
        <row r="3628">
          <cell r="A3628"/>
          <cell r="B3628"/>
        </row>
        <row r="3629">
          <cell r="A3629"/>
          <cell r="B3629"/>
        </row>
        <row r="3630">
          <cell r="A3630"/>
          <cell r="B3630"/>
        </row>
        <row r="3631">
          <cell r="A3631"/>
          <cell r="B3631"/>
        </row>
        <row r="3632">
          <cell r="A3632"/>
          <cell r="B3632"/>
        </row>
        <row r="3633">
          <cell r="A3633"/>
          <cell r="B3633"/>
        </row>
        <row r="3634">
          <cell r="A3634"/>
          <cell r="B3634"/>
        </row>
        <row r="3635">
          <cell r="A3635"/>
          <cell r="B3635"/>
        </row>
        <row r="3636">
          <cell r="A3636"/>
          <cell r="B3636"/>
        </row>
        <row r="3637">
          <cell r="A3637"/>
          <cell r="B3637"/>
        </row>
        <row r="3638">
          <cell r="A3638"/>
          <cell r="B3638"/>
        </row>
        <row r="3639">
          <cell r="A3639"/>
          <cell r="B3639"/>
        </row>
        <row r="3640">
          <cell r="A3640"/>
          <cell r="B3640"/>
        </row>
        <row r="3641">
          <cell r="A3641"/>
          <cell r="B3641"/>
        </row>
        <row r="3642">
          <cell r="A3642"/>
          <cell r="B3642"/>
        </row>
        <row r="3643">
          <cell r="A3643"/>
          <cell r="B3643"/>
        </row>
        <row r="3644">
          <cell r="A3644"/>
          <cell r="B3644"/>
        </row>
        <row r="3645">
          <cell r="A3645"/>
          <cell r="B3645"/>
        </row>
        <row r="3646">
          <cell r="A3646"/>
          <cell r="B3646"/>
        </row>
        <row r="3647">
          <cell r="A3647"/>
          <cell r="B3647"/>
        </row>
        <row r="3648">
          <cell r="A3648"/>
          <cell r="B3648"/>
        </row>
        <row r="3649">
          <cell r="A3649"/>
          <cell r="B3649"/>
        </row>
        <row r="3650">
          <cell r="A3650"/>
          <cell r="B3650"/>
        </row>
        <row r="3651">
          <cell r="A3651"/>
          <cell r="B3651"/>
        </row>
        <row r="3652">
          <cell r="A3652"/>
          <cell r="B3652"/>
        </row>
        <row r="3653">
          <cell r="A3653"/>
          <cell r="B3653"/>
        </row>
        <row r="3654">
          <cell r="A3654"/>
          <cell r="B3654"/>
        </row>
        <row r="3655">
          <cell r="A3655"/>
          <cell r="B3655"/>
        </row>
        <row r="3656">
          <cell r="A3656"/>
          <cell r="B3656"/>
        </row>
        <row r="3657">
          <cell r="A3657"/>
          <cell r="B3657"/>
        </row>
        <row r="3658">
          <cell r="A3658"/>
          <cell r="B3658"/>
        </row>
        <row r="3659">
          <cell r="A3659"/>
          <cell r="B3659"/>
        </row>
        <row r="3660">
          <cell r="A3660"/>
          <cell r="B3660"/>
        </row>
        <row r="3661">
          <cell r="A3661"/>
          <cell r="B3661"/>
        </row>
        <row r="3662">
          <cell r="A3662"/>
          <cell r="B3662"/>
        </row>
        <row r="3663">
          <cell r="A3663"/>
          <cell r="B3663"/>
        </row>
        <row r="3664">
          <cell r="A3664"/>
          <cell r="B3664"/>
        </row>
        <row r="3665">
          <cell r="A3665"/>
          <cell r="B3665"/>
        </row>
        <row r="3666">
          <cell r="A3666"/>
          <cell r="B3666"/>
        </row>
        <row r="3667">
          <cell r="A3667"/>
          <cell r="B3667"/>
        </row>
        <row r="3668">
          <cell r="A3668"/>
          <cell r="B3668"/>
        </row>
        <row r="3669">
          <cell r="A3669"/>
          <cell r="B3669"/>
        </row>
        <row r="3670">
          <cell r="A3670"/>
          <cell r="B3670"/>
        </row>
        <row r="3671">
          <cell r="A3671"/>
          <cell r="B3671"/>
        </row>
        <row r="3672">
          <cell r="A3672"/>
          <cell r="B3672"/>
        </row>
        <row r="3673">
          <cell r="A3673"/>
          <cell r="B3673"/>
        </row>
        <row r="3674">
          <cell r="A3674"/>
          <cell r="B3674"/>
        </row>
        <row r="3675">
          <cell r="A3675"/>
          <cell r="B3675"/>
        </row>
        <row r="3676">
          <cell r="A3676"/>
          <cell r="B3676"/>
        </row>
        <row r="3677">
          <cell r="A3677"/>
          <cell r="B3677"/>
        </row>
        <row r="3678">
          <cell r="A3678"/>
          <cell r="B3678"/>
        </row>
        <row r="3679">
          <cell r="A3679"/>
          <cell r="B3679"/>
        </row>
        <row r="3680">
          <cell r="A3680"/>
          <cell r="B3680"/>
        </row>
        <row r="3681">
          <cell r="A3681"/>
          <cell r="B3681"/>
        </row>
        <row r="3682">
          <cell r="A3682"/>
          <cell r="B3682"/>
        </row>
        <row r="3683">
          <cell r="A3683"/>
          <cell r="B3683"/>
        </row>
        <row r="3684">
          <cell r="A3684"/>
          <cell r="B3684"/>
        </row>
        <row r="3685">
          <cell r="A3685"/>
          <cell r="B3685"/>
        </row>
        <row r="3686">
          <cell r="A3686"/>
          <cell r="B3686"/>
        </row>
        <row r="3687">
          <cell r="A3687"/>
          <cell r="B3687"/>
        </row>
        <row r="3688">
          <cell r="A3688"/>
          <cell r="B3688"/>
        </row>
        <row r="3689">
          <cell r="A3689"/>
          <cell r="B3689"/>
        </row>
        <row r="3690">
          <cell r="A3690"/>
          <cell r="B3690"/>
        </row>
        <row r="3691">
          <cell r="A3691"/>
          <cell r="B3691"/>
        </row>
        <row r="3692">
          <cell r="A3692"/>
          <cell r="B3692"/>
        </row>
        <row r="3693">
          <cell r="A3693"/>
          <cell r="B3693"/>
        </row>
        <row r="3694">
          <cell r="A3694"/>
          <cell r="B3694"/>
        </row>
        <row r="3695">
          <cell r="A3695"/>
          <cell r="B3695"/>
        </row>
        <row r="3696">
          <cell r="A3696"/>
          <cell r="B3696"/>
        </row>
        <row r="3697">
          <cell r="A3697"/>
          <cell r="B3697"/>
        </row>
        <row r="3698">
          <cell r="A3698"/>
          <cell r="B3698"/>
        </row>
        <row r="3699">
          <cell r="A3699"/>
          <cell r="B3699"/>
        </row>
        <row r="3700">
          <cell r="A3700"/>
          <cell r="B3700"/>
        </row>
        <row r="3701">
          <cell r="A3701"/>
          <cell r="B3701"/>
        </row>
        <row r="3702">
          <cell r="A3702"/>
          <cell r="B3702"/>
        </row>
        <row r="3703">
          <cell r="A3703"/>
          <cell r="B3703"/>
        </row>
        <row r="3704">
          <cell r="A3704"/>
          <cell r="B3704"/>
        </row>
        <row r="3705">
          <cell r="A3705"/>
          <cell r="B3705"/>
        </row>
        <row r="3706">
          <cell r="A3706"/>
          <cell r="B3706"/>
        </row>
        <row r="3707">
          <cell r="A3707"/>
          <cell r="B3707"/>
        </row>
        <row r="3708">
          <cell r="A3708"/>
          <cell r="B3708"/>
        </row>
        <row r="3709">
          <cell r="A3709"/>
          <cell r="B3709"/>
        </row>
        <row r="3710">
          <cell r="A3710"/>
          <cell r="B3710"/>
        </row>
        <row r="3711">
          <cell r="A3711"/>
          <cell r="B3711"/>
        </row>
        <row r="3712">
          <cell r="A3712"/>
          <cell r="B3712"/>
        </row>
        <row r="3713">
          <cell r="A3713"/>
          <cell r="B3713"/>
        </row>
        <row r="3714">
          <cell r="A3714"/>
          <cell r="B3714"/>
        </row>
        <row r="3715">
          <cell r="A3715"/>
          <cell r="B3715"/>
        </row>
        <row r="3716">
          <cell r="A3716"/>
          <cell r="B3716"/>
        </row>
        <row r="3717">
          <cell r="A3717"/>
          <cell r="B3717"/>
        </row>
        <row r="3718">
          <cell r="A3718"/>
          <cell r="B3718"/>
        </row>
        <row r="3719">
          <cell r="A3719"/>
          <cell r="B3719"/>
        </row>
        <row r="3720">
          <cell r="A3720"/>
          <cell r="B3720"/>
        </row>
        <row r="3721">
          <cell r="A3721"/>
          <cell r="B3721"/>
        </row>
        <row r="3722">
          <cell r="A3722"/>
          <cell r="B3722"/>
        </row>
        <row r="3723">
          <cell r="A3723"/>
          <cell r="B3723"/>
        </row>
        <row r="3724">
          <cell r="A3724"/>
          <cell r="B3724"/>
        </row>
        <row r="3725">
          <cell r="A3725"/>
          <cell r="B3725"/>
        </row>
        <row r="3726">
          <cell r="A3726"/>
          <cell r="B3726"/>
        </row>
        <row r="3727">
          <cell r="A3727"/>
          <cell r="B3727"/>
        </row>
        <row r="3728">
          <cell r="A3728"/>
          <cell r="B3728"/>
        </row>
        <row r="3729">
          <cell r="A3729"/>
          <cell r="B3729"/>
        </row>
        <row r="3730">
          <cell r="A3730"/>
          <cell r="B3730"/>
        </row>
        <row r="3731">
          <cell r="A3731"/>
          <cell r="B3731"/>
        </row>
        <row r="3732">
          <cell r="A3732"/>
          <cell r="B3732"/>
        </row>
        <row r="3733">
          <cell r="A3733"/>
          <cell r="B3733"/>
        </row>
        <row r="3734">
          <cell r="A3734"/>
          <cell r="B3734"/>
        </row>
        <row r="3735">
          <cell r="A3735"/>
          <cell r="B3735"/>
        </row>
        <row r="3736">
          <cell r="A3736"/>
          <cell r="B3736"/>
        </row>
        <row r="3737">
          <cell r="A3737"/>
          <cell r="B3737"/>
        </row>
        <row r="3738">
          <cell r="A3738"/>
          <cell r="B3738"/>
        </row>
        <row r="3739">
          <cell r="A3739"/>
          <cell r="B3739"/>
        </row>
        <row r="3740">
          <cell r="A3740"/>
          <cell r="B3740"/>
        </row>
        <row r="3741">
          <cell r="A3741"/>
          <cell r="B3741"/>
        </row>
        <row r="3742">
          <cell r="A3742"/>
          <cell r="B3742"/>
        </row>
        <row r="3743">
          <cell r="A3743"/>
          <cell r="B3743"/>
        </row>
        <row r="3744">
          <cell r="A3744"/>
          <cell r="B3744"/>
        </row>
        <row r="3745">
          <cell r="A3745"/>
          <cell r="B3745"/>
        </row>
        <row r="3746">
          <cell r="A3746"/>
          <cell r="B3746"/>
        </row>
        <row r="3747">
          <cell r="A3747"/>
          <cell r="B3747"/>
        </row>
        <row r="3748">
          <cell r="A3748"/>
          <cell r="B3748"/>
        </row>
        <row r="3749">
          <cell r="A3749"/>
          <cell r="B3749"/>
        </row>
        <row r="3750">
          <cell r="A3750"/>
          <cell r="B3750"/>
        </row>
        <row r="3751">
          <cell r="A3751"/>
          <cell r="B3751"/>
        </row>
        <row r="3752">
          <cell r="A3752"/>
          <cell r="B3752"/>
        </row>
        <row r="3753">
          <cell r="A3753"/>
          <cell r="B3753"/>
        </row>
        <row r="3754">
          <cell r="A3754"/>
          <cell r="B3754"/>
        </row>
        <row r="3755">
          <cell r="A3755"/>
          <cell r="B3755"/>
        </row>
        <row r="3756">
          <cell r="A3756"/>
          <cell r="B3756"/>
        </row>
        <row r="3757">
          <cell r="A3757"/>
          <cell r="B3757"/>
        </row>
        <row r="3758">
          <cell r="A3758"/>
          <cell r="B3758"/>
        </row>
        <row r="3759">
          <cell r="A3759"/>
          <cell r="B3759"/>
        </row>
        <row r="3760">
          <cell r="A3760"/>
          <cell r="B3760"/>
        </row>
        <row r="3761">
          <cell r="A3761"/>
          <cell r="B3761"/>
        </row>
        <row r="3762">
          <cell r="A3762"/>
          <cell r="B3762"/>
        </row>
        <row r="3763">
          <cell r="A3763"/>
          <cell r="B3763"/>
        </row>
        <row r="3764">
          <cell r="A3764"/>
          <cell r="B3764"/>
        </row>
        <row r="3765">
          <cell r="A3765"/>
          <cell r="B3765"/>
        </row>
        <row r="3766">
          <cell r="A3766"/>
          <cell r="B3766"/>
        </row>
        <row r="3767">
          <cell r="A3767"/>
          <cell r="B3767"/>
        </row>
        <row r="3768">
          <cell r="A3768"/>
          <cell r="B3768"/>
        </row>
        <row r="3769">
          <cell r="A3769"/>
          <cell r="B3769"/>
        </row>
        <row r="3770">
          <cell r="A3770"/>
          <cell r="B3770"/>
        </row>
        <row r="3771">
          <cell r="A3771"/>
          <cell r="B3771"/>
        </row>
        <row r="3772">
          <cell r="A3772"/>
          <cell r="B3772"/>
        </row>
        <row r="3773">
          <cell r="A3773"/>
          <cell r="B3773"/>
        </row>
        <row r="3774">
          <cell r="A3774"/>
          <cell r="B3774"/>
        </row>
        <row r="3775">
          <cell r="A3775"/>
          <cell r="B3775"/>
        </row>
        <row r="3776">
          <cell r="A3776"/>
          <cell r="B3776"/>
        </row>
        <row r="3777">
          <cell r="A3777"/>
          <cell r="B3777"/>
        </row>
        <row r="3778">
          <cell r="A3778"/>
          <cell r="B3778"/>
        </row>
        <row r="3779">
          <cell r="A3779"/>
          <cell r="B3779"/>
        </row>
        <row r="3780">
          <cell r="A3780"/>
          <cell r="B3780"/>
        </row>
        <row r="3781">
          <cell r="A3781"/>
          <cell r="B3781"/>
        </row>
        <row r="3782">
          <cell r="A3782"/>
          <cell r="B3782"/>
        </row>
        <row r="3783">
          <cell r="A3783"/>
          <cell r="B3783"/>
        </row>
        <row r="3784">
          <cell r="A3784"/>
          <cell r="B3784"/>
        </row>
        <row r="3785">
          <cell r="A3785"/>
          <cell r="B3785"/>
        </row>
        <row r="3786">
          <cell r="A3786"/>
          <cell r="B3786"/>
        </row>
        <row r="3787">
          <cell r="A3787"/>
          <cell r="B3787"/>
        </row>
        <row r="3788">
          <cell r="A3788"/>
          <cell r="B3788"/>
        </row>
        <row r="3789">
          <cell r="A3789"/>
          <cell r="B3789"/>
        </row>
        <row r="3790">
          <cell r="A3790"/>
          <cell r="B3790"/>
        </row>
        <row r="3791">
          <cell r="A3791"/>
          <cell r="B3791"/>
        </row>
        <row r="3792">
          <cell r="A3792"/>
          <cell r="B3792"/>
        </row>
        <row r="3793">
          <cell r="A3793"/>
          <cell r="B3793"/>
        </row>
        <row r="3794">
          <cell r="A3794"/>
          <cell r="B3794"/>
        </row>
        <row r="3795">
          <cell r="A3795"/>
          <cell r="B3795"/>
        </row>
        <row r="3796">
          <cell r="A3796"/>
          <cell r="B3796"/>
        </row>
        <row r="3797">
          <cell r="A3797"/>
          <cell r="B3797"/>
        </row>
        <row r="3798">
          <cell r="A3798"/>
          <cell r="B3798"/>
        </row>
        <row r="3799">
          <cell r="A3799"/>
          <cell r="B3799"/>
        </row>
        <row r="3800">
          <cell r="A3800"/>
          <cell r="B3800"/>
        </row>
        <row r="3801">
          <cell r="A3801"/>
          <cell r="B3801"/>
        </row>
        <row r="3802">
          <cell r="A3802"/>
          <cell r="B3802"/>
        </row>
        <row r="3803">
          <cell r="A3803"/>
          <cell r="B3803"/>
        </row>
        <row r="3804">
          <cell r="A3804"/>
          <cell r="B3804"/>
        </row>
        <row r="3805">
          <cell r="A3805"/>
          <cell r="B3805"/>
        </row>
        <row r="3806">
          <cell r="A3806"/>
          <cell r="B3806"/>
        </row>
        <row r="3807">
          <cell r="A3807"/>
          <cell r="B3807"/>
        </row>
        <row r="3808">
          <cell r="A3808"/>
          <cell r="B3808"/>
        </row>
        <row r="3809">
          <cell r="A3809"/>
          <cell r="B3809"/>
        </row>
        <row r="3810">
          <cell r="A3810"/>
          <cell r="B3810"/>
        </row>
        <row r="3811">
          <cell r="A3811"/>
          <cell r="B3811"/>
        </row>
        <row r="3812">
          <cell r="A3812"/>
          <cell r="B3812"/>
        </row>
        <row r="3813">
          <cell r="A3813"/>
          <cell r="B3813"/>
        </row>
        <row r="3814">
          <cell r="A3814"/>
          <cell r="B3814"/>
        </row>
        <row r="3815">
          <cell r="A3815"/>
          <cell r="B3815"/>
        </row>
        <row r="3816">
          <cell r="A3816"/>
          <cell r="B3816"/>
        </row>
        <row r="3817">
          <cell r="A3817"/>
          <cell r="B3817"/>
        </row>
        <row r="3818">
          <cell r="A3818"/>
          <cell r="B3818"/>
        </row>
        <row r="3819">
          <cell r="A3819"/>
          <cell r="B3819"/>
        </row>
        <row r="3820">
          <cell r="A3820"/>
          <cell r="B3820"/>
        </row>
        <row r="3821">
          <cell r="A3821"/>
          <cell r="B3821"/>
        </row>
        <row r="3822">
          <cell r="A3822"/>
          <cell r="B3822"/>
        </row>
        <row r="3823">
          <cell r="A3823"/>
          <cell r="B3823"/>
        </row>
        <row r="3824">
          <cell r="A3824"/>
          <cell r="B3824"/>
        </row>
        <row r="3825">
          <cell r="A3825"/>
          <cell r="B3825"/>
        </row>
        <row r="3826">
          <cell r="A3826"/>
          <cell r="B3826"/>
        </row>
        <row r="3827">
          <cell r="A3827"/>
          <cell r="B3827"/>
        </row>
        <row r="3828">
          <cell r="A3828"/>
          <cell r="B3828"/>
        </row>
        <row r="3829">
          <cell r="A3829"/>
          <cell r="B3829"/>
        </row>
        <row r="3830">
          <cell r="A3830"/>
          <cell r="B3830"/>
        </row>
        <row r="3831">
          <cell r="A3831"/>
          <cell r="B3831"/>
        </row>
        <row r="3832">
          <cell r="A3832"/>
          <cell r="B3832"/>
        </row>
        <row r="3833">
          <cell r="A3833"/>
          <cell r="B3833"/>
        </row>
        <row r="3834">
          <cell r="A3834"/>
          <cell r="B3834"/>
        </row>
        <row r="3835">
          <cell r="A3835"/>
          <cell r="B3835"/>
        </row>
        <row r="3836">
          <cell r="A3836"/>
          <cell r="B3836"/>
        </row>
        <row r="3837">
          <cell r="A3837"/>
          <cell r="B3837"/>
        </row>
        <row r="3838">
          <cell r="A3838"/>
          <cell r="B3838"/>
        </row>
        <row r="3839">
          <cell r="A3839"/>
          <cell r="B3839"/>
        </row>
        <row r="3840">
          <cell r="A3840"/>
          <cell r="B3840"/>
        </row>
        <row r="3841">
          <cell r="A3841"/>
          <cell r="B3841"/>
        </row>
        <row r="3842">
          <cell r="A3842"/>
          <cell r="B3842"/>
        </row>
        <row r="3843">
          <cell r="A3843"/>
          <cell r="B3843"/>
        </row>
        <row r="3844">
          <cell r="A3844"/>
          <cell r="B3844"/>
        </row>
        <row r="3845">
          <cell r="A3845"/>
          <cell r="B3845"/>
        </row>
        <row r="3846">
          <cell r="A3846"/>
          <cell r="B3846"/>
        </row>
        <row r="3847">
          <cell r="A3847"/>
          <cell r="B3847"/>
        </row>
        <row r="3848">
          <cell r="A3848"/>
          <cell r="B3848"/>
        </row>
        <row r="3849">
          <cell r="A3849"/>
          <cell r="B3849"/>
        </row>
        <row r="3850">
          <cell r="A3850"/>
          <cell r="B3850"/>
        </row>
        <row r="3851">
          <cell r="A3851"/>
          <cell r="B3851"/>
        </row>
        <row r="3852">
          <cell r="A3852"/>
          <cell r="B3852"/>
        </row>
        <row r="3853">
          <cell r="A3853"/>
          <cell r="B3853"/>
        </row>
        <row r="3854">
          <cell r="A3854"/>
          <cell r="B3854"/>
        </row>
        <row r="3855">
          <cell r="A3855"/>
          <cell r="B3855"/>
        </row>
        <row r="3856">
          <cell r="A3856"/>
          <cell r="B3856"/>
        </row>
        <row r="3857">
          <cell r="A3857"/>
          <cell r="B3857"/>
        </row>
        <row r="3858">
          <cell r="A3858"/>
          <cell r="B3858"/>
        </row>
        <row r="3859">
          <cell r="A3859"/>
          <cell r="B3859"/>
        </row>
        <row r="3860">
          <cell r="A3860"/>
          <cell r="B3860"/>
        </row>
        <row r="3861">
          <cell r="A3861"/>
          <cell r="B3861"/>
        </row>
        <row r="3862">
          <cell r="A3862"/>
          <cell r="B3862"/>
        </row>
        <row r="3863">
          <cell r="A3863"/>
          <cell r="B3863"/>
        </row>
        <row r="3864">
          <cell r="A3864"/>
          <cell r="B3864"/>
        </row>
        <row r="3865">
          <cell r="A3865"/>
          <cell r="B3865"/>
        </row>
        <row r="3866">
          <cell r="A3866"/>
          <cell r="B3866"/>
        </row>
        <row r="3867">
          <cell r="A3867"/>
          <cell r="B3867"/>
        </row>
        <row r="3868">
          <cell r="A3868"/>
          <cell r="B3868"/>
        </row>
        <row r="3869">
          <cell r="A3869"/>
          <cell r="B3869"/>
        </row>
        <row r="3870">
          <cell r="A3870"/>
          <cell r="B3870"/>
        </row>
        <row r="3871">
          <cell r="A3871"/>
          <cell r="B3871"/>
        </row>
        <row r="3872">
          <cell r="A3872"/>
          <cell r="B3872"/>
        </row>
        <row r="3873">
          <cell r="A3873"/>
          <cell r="B3873"/>
        </row>
        <row r="3874">
          <cell r="A3874"/>
          <cell r="B3874"/>
        </row>
        <row r="3875">
          <cell r="A3875"/>
          <cell r="B3875"/>
        </row>
        <row r="3876">
          <cell r="A3876"/>
          <cell r="B3876"/>
        </row>
        <row r="3877">
          <cell r="A3877"/>
          <cell r="B3877"/>
        </row>
        <row r="3878">
          <cell r="A3878"/>
          <cell r="B3878"/>
        </row>
        <row r="3879">
          <cell r="A3879"/>
          <cell r="B3879"/>
        </row>
        <row r="3880">
          <cell r="A3880"/>
          <cell r="B3880"/>
        </row>
        <row r="3881">
          <cell r="A3881"/>
          <cell r="B3881"/>
        </row>
        <row r="3882">
          <cell r="A3882"/>
          <cell r="B3882"/>
        </row>
        <row r="3883">
          <cell r="A3883"/>
          <cell r="B3883"/>
        </row>
        <row r="3884">
          <cell r="A3884"/>
          <cell r="B3884"/>
        </row>
        <row r="3885">
          <cell r="A3885"/>
          <cell r="B3885"/>
        </row>
        <row r="3886">
          <cell r="A3886"/>
          <cell r="B3886"/>
        </row>
        <row r="3887">
          <cell r="A3887"/>
          <cell r="B3887"/>
        </row>
        <row r="3888">
          <cell r="A3888"/>
          <cell r="B3888"/>
        </row>
        <row r="3889">
          <cell r="A3889"/>
          <cell r="B3889"/>
        </row>
        <row r="3890">
          <cell r="A3890"/>
          <cell r="B3890"/>
        </row>
        <row r="3891">
          <cell r="A3891"/>
          <cell r="B3891"/>
        </row>
        <row r="3892">
          <cell r="A3892"/>
          <cell r="B3892"/>
        </row>
        <row r="3893">
          <cell r="A3893"/>
          <cell r="B3893"/>
        </row>
        <row r="3894">
          <cell r="A3894"/>
          <cell r="B3894"/>
        </row>
        <row r="3895">
          <cell r="A3895"/>
          <cell r="B3895"/>
        </row>
        <row r="3896">
          <cell r="A3896"/>
          <cell r="B3896"/>
        </row>
        <row r="3897">
          <cell r="A3897"/>
          <cell r="B3897"/>
        </row>
        <row r="3898">
          <cell r="A3898"/>
          <cell r="B3898"/>
        </row>
        <row r="3899">
          <cell r="A3899"/>
          <cell r="B3899"/>
        </row>
        <row r="3900">
          <cell r="A3900"/>
          <cell r="B3900"/>
        </row>
        <row r="3901">
          <cell r="A3901"/>
          <cell r="B3901"/>
        </row>
        <row r="3902">
          <cell r="A3902"/>
          <cell r="B3902"/>
        </row>
        <row r="3903">
          <cell r="A3903"/>
          <cell r="B3903"/>
        </row>
        <row r="3904">
          <cell r="A3904"/>
          <cell r="B3904"/>
        </row>
        <row r="3905">
          <cell r="A3905"/>
          <cell r="B3905"/>
        </row>
        <row r="3906">
          <cell r="A3906"/>
          <cell r="B3906"/>
        </row>
        <row r="3907">
          <cell r="A3907"/>
          <cell r="B3907"/>
        </row>
        <row r="3908">
          <cell r="A3908"/>
          <cell r="B3908"/>
        </row>
        <row r="3909">
          <cell r="A3909"/>
          <cell r="B3909"/>
        </row>
        <row r="3910">
          <cell r="A3910"/>
          <cell r="B3910"/>
        </row>
        <row r="3911">
          <cell r="A3911"/>
          <cell r="B3911"/>
        </row>
        <row r="3912">
          <cell r="A3912"/>
          <cell r="B3912"/>
        </row>
        <row r="3913">
          <cell r="A3913"/>
          <cell r="B3913"/>
        </row>
        <row r="3914">
          <cell r="A3914"/>
          <cell r="B3914"/>
        </row>
        <row r="3915">
          <cell r="A3915"/>
          <cell r="B3915"/>
        </row>
        <row r="3916">
          <cell r="A3916"/>
          <cell r="B3916"/>
        </row>
        <row r="3917">
          <cell r="A3917"/>
          <cell r="B3917"/>
        </row>
        <row r="3918">
          <cell r="A3918"/>
          <cell r="B3918"/>
        </row>
        <row r="3919">
          <cell r="A3919"/>
          <cell r="B3919"/>
        </row>
        <row r="3920">
          <cell r="A3920"/>
          <cell r="B3920"/>
        </row>
        <row r="3921">
          <cell r="A3921"/>
          <cell r="B3921"/>
        </row>
        <row r="3922">
          <cell r="A3922"/>
          <cell r="B3922"/>
        </row>
        <row r="3923">
          <cell r="A3923"/>
          <cell r="B3923"/>
        </row>
        <row r="3924">
          <cell r="A3924"/>
          <cell r="B3924"/>
        </row>
        <row r="3925">
          <cell r="A3925"/>
          <cell r="B3925"/>
        </row>
        <row r="3926">
          <cell r="A3926"/>
          <cell r="B3926"/>
        </row>
        <row r="3927">
          <cell r="A3927"/>
          <cell r="B3927"/>
        </row>
        <row r="3928">
          <cell r="A3928"/>
          <cell r="B3928"/>
        </row>
        <row r="3929">
          <cell r="A3929"/>
          <cell r="B3929"/>
        </row>
        <row r="3930">
          <cell r="A3930"/>
          <cell r="B3930"/>
        </row>
        <row r="3931">
          <cell r="A3931"/>
          <cell r="B3931"/>
        </row>
        <row r="3932">
          <cell r="A3932"/>
          <cell r="B3932"/>
        </row>
        <row r="3933">
          <cell r="A3933"/>
          <cell r="B3933"/>
        </row>
        <row r="3934">
          <cell r="A3934"/>
          <cell r="B3934"/>
        </row>
        <row r="3935">
          <cell r="A3935"/>
          <cell r="B3935"/>
        </row>
        <row r="3936">
          <cell r="A3936"/>
          <cell r="B3936"/>
        </row>
        <row r="3937">
          <cell r="A3937"/>
          <cell r="B3937"/>
        </row>
        <row r="3938">
          <cell r="A3938"/>
          <cell r="B3938"/>
        </row>
        <row r="3939">
          <cell r="A3939"/>
          <cell r="B3939"/>
        </row>
        <row r="3940">
          <cell r="A3940"/>
          <cell r="B3940"/>
        </row>
        <row r="3941">
          <cell r="A3941"/>
          <cell r="B3941"/>
        </row>
        <row r="3942">
          <cell r="A3942"/>
          <cell r="B3942"/>
        </row>
        <row r="3943">
          <cell r="A3943"/>
          <cell r="B3943"/>
        </row>
        <row r="3944">
          <cell r="A3944"/>
          <cell r="B3944"/>
        </row>
        <row r="3945">
          <cell r="A3945"/>
          <cell r="B3945"/>
        </row>
        <row r="3946">
          <cell r="A3946"/>
          <cell r="B3946"/>
        </row>
        <row r="3947">
          <cell r="A3947"/>
          <cell r="B3947"/>
        </row>
        <row r="3948">
          <cell r="A3948"/>
          <cell r="B3948"/>
        </row>
        <row r="3949">
          <cell r="A3949"/>
          <cell r="B3949"/>
        </row>
        <row r="3950">
          <cell r="A3950"/>
          <cell r="B3950"/>
        </row>
        <row r="3951">
          <cell r="A3951"/>
          <cell r="B3951"/>
        </row>
        <row r="3952">
          <cell r="A3952"/>
          <cell r="B3952"/>
        </row>
        <row r="3953">
          <cell r="A3953"/>
          <cell r="B3953"/>
        </row>
        <row r="3954">
          <cell r="A3954"/>
          <cell r="B3954"/>
        </row>
        <row r="3955">
          <cell r="A3955"/>
          <cell r="B3955"/>
        </row>
        <row r="3956">
          <cell r="A3956"/>
          <cell r="B3956"/>
        </row>
        <row r="3957">
          <cell r="A3957"/>
          <cell r="B3957"/>
        </row>
        <row r="3958">
          <cell r="A3958"/>
          <cell r="B3958"/>
        </row>
        <row r="3959">
          <cell r="A3959"/>
          <cell r="B3959"/>
        </row>
        <row r="3960">
          <cell r="A3960"/>
          <cell r="B3960"/>
        </row>
        <row r="3961">
          <cell r="A3961"/>
          <cell r="B3961"/>
        </row>
        <row r="3962">
          <cell r="A3962"/>
          <cell r="B3962"/>
        </row>
        <row r="3963">
          <cell r="A3963"/>
          <cell r="B3963"/>
        </row>
        <row r="3964">
          <cell r="A3964"/>
          <cell r="B3964"/>
        </row>
        <row r="3965">
          <cell r="A3965"/>
          <cell r="B3965"/>
        </row>
        <row r="3966">
          <cell r="A3966"/>
          <cell r="B3966"/>
        </row>
        <row r="3967">
          <cell r="A3967"/>
          <cell r="B3967"/>
        </row>
        <row r="3968">
          <cell r="A3968"/>
          <cell r="B3968"/>
        </row>
        <row r="3969">
          <cell r="A3969"/>
          <cell r="B3969"/>
        </row>
        <row r="3970">
          <cell r="A3970"/>
          <cell r="B3970"/>
        </row>
        <row r="3971">
          <cell r="A3971"/>
          <cell r="B3971"/>
        </row>
        <row r="3972">
          <cell r="A3972"/>
          <cell r="B3972"/>
        </row>
        <row r="3973">
          <cell r="A3973"/>
          <cell r="B3973"/>
        </row>
        <row r="3974">
          <cell r="A3974"/>
          <cell r="B3974"/>
        </row>
        <row r="3975">
          <cell r="A3975"/>
          <cell r="B3975"/>
        </row>
        <row r="3976">
          <cell r="A3976"/>
          <cell r="B3976"/>
        </row>
        <row r="3977">
          <cell r="A3977"/>
          <cell r="B3977"/>
        </row>
        <row r="3978">
          <cell r="A3978"/>
          <cell r="B3978"/>
        </row>
        <row r="3979">
          <cell r="A3979"/>
          <cell r="B3979"/>
        </row>
        <row r="3980">
          <cell r="A3980"/>
          <cell r="B3980"/>
        </row>
        <row r="3981">
          <cell r="A3981"/>
          <cell r="B3981"/>
        </row>
        <row r="3982">
          <cell r="A3982"/>
          <cell r="B3982"/>
        </row>
        <row r="3983">
          <cell r="A3983"/>
          <cell r="B3983"/>
        </row>
        <row r="3984">
          <cell r="A3984"/>
          <cell r="B3984"/>
        </row>
        <row r="3985">
          <cell r="A3985"/>
          <cell r="B3985"/>
        </row>
        <row r="3986">
          <cell r="A3986"/>
          <cell r="B3986"/>
        </row>
        <row r="3987">
          <cell r="A3987"/>
          <cell r="B3987"/>
        </row>
        <row r="3988">
          <cell r="A3988"/>
          <cell r="B3988"/>
        </row>
        <row r="3989">
          <cell r="A3989"/>
          <cell r="B3989"/>
        </row>
        <row r="3990">
          <cell r="A3990"/>
          <cell r="B3990"/>
        </row>
        <row r="3991">
          <cell r="A3991"/>
          <cell r="B3991"/>
        </row>
        <row r="3992">
          <cell r="A3992"/>
          <cell r="B3992"/>
        </row>
        <row r="3993">
          <cell r="A3993"/>
          <cell r="B3993"/>
        </row>
        <row r="3994">
          <cell r="A3994"/>
          <cell r="B3994"/>
        </row>
        <row r="3995">
          <cell r="A3995"/>
          <cell r="B3995"/>
        </row>
        <row r="3996">
          <cell r="A3996"/>
          <cell r="B3996"/>
        </row>
        <row r="3997">
          <cell r="A3997"/>
          <cell r="B3997"/>
        </row>
        <row r="3998">
          <cell r="A3998"/>
          <cell r="B3998"/>
        </row>
        <row r="3999">
          <cell r="A3999"/>
          <cell r="B3999"/>
        </row>
        <row r="4000">
          <cell r="A4000"/>
          <cell r="B4000"/>
        </row>
        <row r="4001">
          <cell r="A4001"/>
          <cell r="B4001"/>
        </row>
        <row r="4002">
          <cell r="A4002"/>
          <cell r="B4002"/>
        </row>
        <row r="4003">
          <cell r="A4003"/>
          <cell r="B4003"/>
        </row>
        <row r="4004">
          <cell r="A4004"/>
          <cell r="B4004"/>
        </row>
        <row r="4005">
          <cell r="A4005"/>
          <cell r="B4005"/>
        </row>
        <row r="4006">
          <cell r="A4006"/>
          <cell r="B4006"/>
        </row>
        <row r="4007">
          <cell r="A4007"/>
          <cell r="B4007"/>
        </row>
        <row r="4008">
          <cell r="A4008"/>
          <cell r="B4008"/>
        </row>
        <row r="4009">
          <cell r="A4009"/>
          <cell r="B4009"/>
        </row>
        <row r="4010">
          <cell r="A4010"/>
          <cell r="B4010"/>
        </row>
        <row r="4011">
          <cell r="A4011"/>
          <cell r="B4011"/>
        </row>
        <row r="4012">
          <cell r="A4012"/>
          <cell r="B4012"/>
        </row>
        <row r="4013">
          <cell r="A4013"/>
          <cell r="B4013"/>
        </row>
        <row r="4014">
          <cell r="A4014"/>
          <cell r="B4014"/>
        </row>
        <row r="4015">
          <cell r="A4015"/>
          <cell r="B4015"/>
        </row>
        <row r="4016">
          <cell r="A4016"/>
          <cell r="B4016"/>
        </row>
        <row r="4017">
          <cell r="A4017"/>
          <cell r="B4017"/>
        </row>
        <row r="4018">
          <cell r="A4018"/>
          <cell r="B4018"/>
        </row>
        <row r="4019">
          <cell r="A4019"/>
          <cell r="B4019"/>
        </row>
        <row r="4020">
          <cell r="A4020"/>
          <cell r="B4020"/>
        </row>
        <row r="4021">
          <cell r="A4021"/>
          <cell r="B4021"/>
        </row>
        <row r="4022">
          <cell r="A4022"/>
          <cell r="B4022"/>
        </row>
        <row r="4023">
          <cell r="A4023"/>
          <cell r="B4023"/>
        </row>
        <row r="4024">
          <cell r="A4024"/>
          <cell r="B4024"/>
        </row>
        <row r="4025">
          <cell r="A4025"/>
          <cell r="B4025"/>
        </row>
        <row r="4026">
          <cell r="A4026"/>
          <cell r="B4026"/>
        </row>
        <row r="4027">
          <cell r="A4027"/>
          <cell r="B4027"/>
        </row>
        <row r="4028">
          <cell r="A4028"/>
          <cell r="B4028"/>
        </row>
        <row r="4029">
          <cell r="A4029"/>
          <cell r="B4029"/>
        </row>
        <row r="4030">
          <cell r="A4030"/>
          <cell r="B4030"/>
        </row>
        <row r="4031">
          <cell r="A4031"/>
          <cell r="B4031"/>
        </row>
        <row r="4032">
          <cell r="A4032"/>
          <cell r="B4032"/>
        </row>
        <row r="4033">
          <cell r="A4033"/>
          <cell r="B4033"/>
        </row>
        <row r="4034">
          <cell r="A4034"/>
          <cell r="B4034"/>
        </row>
        <row r="4035">
          <cell r="A4035"/>
          <cell r="B4035"/>
        </row>
        <row r="4036">
          <cell r="A4036"/>
          <cell r="B4036"/>
        </row>
        <row r="4037">
          <cell r="A4037"/>
          <cell r="B4037"/>
        </row>
        <row r="4038">
          <cell r="A4038"/>
          <cell r="B4038"/>
        </row>
        <row r="4039">
          <cell r="A4039"/>
          <cell r="B4039"/>
        </row>
        <row r="4040">
          <cell r="A4040"/>
          <cell r="B4040"/>
        </row>
        <row r="4041">
          <cell r="A4041"/>
          <cell r="B4041"/>
        </row>
        <row r="4042">
          <cell r="A4042"/>
          <cell r="B4042"/>
        </row>
        <row r="4043">
          <cell r="A4043"/>
          <cell r="B4043"/>
        </row>
        <row r="4044">
          <cell r="A4044"/>
          <cell r="B4044"/>
        </row>
        <row r="4045">
          <cell r="A4045"/>
          <cell r="B4045"/>
        </row>
        <row r="4046">
          <cell r="A4046"/>
          <cell r="B4046"/>
        </row>
        <row r="4047">
          <cell r="A4047"/>
          <cell r="B4047"/>
        </row>
        <row r="4048">
          <cell r="A4048"/>
          <cell r="B4048"/>
        </row>
        <row r="4049">
          <cell r="A4049"/>
          <cell r="B4049"/>
        </row>
        <row r="4050">
          <cell r="A4050"/>
          <cell r="B4050"/>
        </row>
        <row r="4051">
          <cell r="A4051"/>
          <cell r="B4051"/>
        </row>
        <row r="4052">
          <cell r="A4052"/>
          <cell r="B4052"/>
        </row>
        <row r="4053">
          <cell r="A4053"/>
          <cell r="B4053"/>
        </row>
        <row r="4054">
          <cell r="A4054"/>
          <cell r="B4054"/>
        </row>
        <row r="4055">
          <cell r="A4055"/>
          <cell r="B4055"/>
        </row>
        <row r="4056">
          <cell r="A4056"/>
          <cell r="B4056"/>
        </row>
        <row r="4057">
          <cell r="A4057"/>
          <cell r="B4057"/>
        </row>
        <row r="4058">
          <cell r="A4058"/>
          <cell r="B4058"/>
        </row>
        <row r="4059">
          <cell r="A4059"/>
          <cell r="B4059"/>
        </row>
        <row r="4060">
          <cell r="A4060"/>
          <cell r="B4060"/>
        </row>
        <row r="4061">
          <cell r="A4061"/>
          <cell r="B4061"/>
        </row>
        <row r="4062">
          <cell r="A4062"/>
          <cell r="B4062"/>
        </row>
        <row r="4063">
          <cell r="A4063"/>
          <cell r="B4063"/>
        </row>
        <row r="4064">
          <cell r="A4064"/>
          <cell r="B4064"/>
        </row>
        <row r="4065">
          <cell r="A4065"/>
          <cell r="B4065"/>
        </row>
        <row r="4066">
          <cell r="A4066"/>
          <cell r="B4066"/>
        </row>
        <row r="4067">
          <cell r="A4067"/>
          <cell r="B4067"/>
        </row>
        <row r="4068">
          <cell r="A4068"/>
          <cell r="B4068"/>
        </row>
        <row r="4069">
          <cell r="A4069"/>
          <cell r="B4069"/>
        </row>
        <row r="4070">
          <cell r="A4070"/>
          <cell r="B4070"/>
        </row>
        <row r="4071">
          <cell r="A4071"/>
          <cell r="B4071"/>
        </row>
        <row r="4072">
          <cell r="A4072"/>
          <cell r="B4072"/>
        </row>
        <row r="4073">
          <cell r="A4073"/>
          <cell r="B4073"/>
        </row>
        <row r="4074">
          <cell r="A4074"/>
          <cell r="B4074"/>
        </row>
        <row r="4075">
          <cell r="A4075"/>
          <cell r="B4075"/>
        </row>
        <row r="4076">
          <cell r="A4076"/>
          <cell r="B4076"/>
        </row>
        <row r="4077">
          <cell r="A4077"/>
          <cell r="B4077"/>
        </row>
        <row r="4078">
          <cell r="A4078"/>
          <cell r="B4078"/>
        </row>
        <row r="4079">
          <cell r="A4079"/>
          <cell r="B4079"/>
        </row>
        <row r="4080">
          <cell r="A4080"/>
          <cell r="B4080"/>
        </row>
        <row r="4081">
          <cell r="A4081"/>
          <cell r="B4081"/>
        </row>
        <row r="4082">
          <cell r="A4082"/>
          <cell r="B4082"/>
        </row>
        <row r="4083">
          <cell r="A4083"/>
          <cell r="B4083"/>
        </row>
        <row r="4084">
          <cell r="A4084"/>
          <cell r="B4084"/>
        </row>
        <row r="4085">
          <cell r="A4085"/>
          <cell r="B4085"/>
        </row>
        <row r="4086">
          <cell r="A4086"/>
          <cell r="B4086"/>
        </row>
        <row r="4087">
          <cell r="A4087"/>
          <cell r="B4087"/>
        </row>
        <row r="4088">
          <cell r="A4088"/>
          <cell r="B4088"/>
        </row>
        <row r="4089">
          <cell r="A4089"/>
          <cell r="B4089"/>
        </row>
        <row r="4090">
          <cell r="A4090"/>
          <cell r="B4090"/>
        </row>
        <row r="4091">
          <cell r="A4091"/>
          <cell r="B4091"/>
        </row>
        <row r="4092">
          <cell r="A4092"/>
          <cell r="B4092"/>
        </row>
        <row r="4093">
          <cell r="A4093"/>
          <cell r="B4093"/>
        </row>
        <row r="4094">
          <cell r="A4094"/>
          <cell r="B4094"/>
        </row>
        <row r="4095">
          <cell r="A4095"/>
          <cell r="B4095"/>
        </row>
        <row r="4096">
          <cell r="A4096"/>
          <cell r="B4096"/>
        </row>
        <row r="4097">
          <cell r="A4097"/>
          <cell r="B4097"/>
        </row>
        <row r="4098">
          <cell r="A4098"/>
          <cell r="B4098"/>
        </row>
        <row r="4099">
          <cell r="A4099"/>
          <cell r="B4099"/>
        </row>
        <row r="4100">
          <cell r="A4100"/>
          <cell r="B4100"/>
        </row>
        <row r="4101">
          <cell r="A4101"/>
          <cell r="B4101"/>
        </row>
        <row r="4102">
          <cell r="A4102"/>
          <cell r="B4102"/>
        </row>
        <row r="4103">
          <cell r="A4103"/>
          <cell r="B4103"/>
        </row>
        <row r="4104">
          <cell r="A4104"/>
          <cell r="B4104"/>
        </row>
        <row r="4105">
          <cell r="A4105"/>
          <cell r="B4105"/>
        </row>
        <row r="4106">
          <cell r="A4106"/>
          <cell r="B4106"/>
        </row>
        <row r="4107">
          <cell r="A4107"/>
          <cell r="B4107"/>
        </row>
        <row r="4108">
          <cell r="A4108"/>
          <cell r="B4108"/>
        </row>
        <row r="4109">
          <cell r="A4109"/>
          <cell r="B4109"/>
        </row>
        <row r="4110">
          <cell r="A4110"/>
          <cell r="B4110"/>
        </row>
        <row r="4111">
          <cell r="A4111"/>
          <cell r="B4111"/>
        </row>
        <row r="4112">
          <cell r="A4112"/>
          <cell r="B4112"/>
        </row>
        <row r="4113">
          <cell r="A4113"/>
          <cell r="B4113"/>
        </row>
        <row r="4114">
          <cell r="A4114"/>
          <cell r="B4114"/>
        </row>
        <row r="4115">
          <cell r="A4115"/>
          <cell r="B4115"/>
        </row>
        <row r="4116">
          <cell r="A4116"/>
          <cell r="B4116"/>
        </row>
        <row r="4117">
          <cell r="A4117"/>
          <cell r="B4117"/>
        </row>
        <row r="4118">
          <cell r="A4118"/>
          <cell r="B4118"/>
        </row>
        <row r="4119">
          <cell r="A4119"/>
          <cell r="B4119"/>
        </row>
        <row r="4120">
          <cell r="A4120"/>
          <cell r="B4120"/>
        </row>
        <row r="4121">
          <cell r="A4121"/>
          <cell r="B4121"/>
        </row>
        <row r="4122">
          <cell r="A4122"/>
          <cell r="B4122"/>
        </row>
        <row r="4123">
          <cell r="A4123"/>
          <cell r="B4123"/>
        </row>
        <row r="4124">
          <cell r="A4124"/>
          <cell r="B4124"/>
        </row>
        <row r="4125">
          <cell r="A4125"/>
          <cell r="B4125"/>
        </row>
        <row r="4126">
          <cell r="A4126"/>
          <cell r="B4126"/>
        </row>
        <row r="4127">
          <cell r="A4127"/>
          <cell r="B4127"/>
        </row>
        <row r="4128">
          <cell r="A4128"/>
          <cell r="B4128"/>
        </row>
        <row r="4129">
          <cell r="A4129"/>
          <cell r="B4129"/>
        </row>
        <row r="4130">
          <cell r="A4130"/>
          <cell r="B4130"/>
        </row>
        <row r="4131">
          <cell r="A4131"/>
          <cell r="B4131"/>
        </row>
        <row r="4132">
          <cell r="A4132"/>
          <cell r="B4132"/>
        </row>
        <row r="4133">
          <cell r="A4133"/>
          <cell r="B4133"/>
        </row>
        <row r="4134">
          <cell r="A4134"/>
          <cell r="B4134"/>
        </row>
        <row r="4135">
          <cell r="A4135"/>
          <cell r="B4135"/>
        </row>
        <row r="4136">
          <cell r="A4136"/>
          <cell r="B4136"/>
        </row>
        <row r="4137">
          <cell r="A4137"/>
          <cell r="B4137"/>
        </row>
        <row r="4138">
          <cell r="A4138"/>
          <cell r="B4138"/>
        </row>
        <row r="4139">
          <cell r="A4139"/>
          <cell r="B4139"/>
        </row>
        <row r="4140">
          <cell r="A4140"/>
          <cell r="B4140"/>
        </row>
        <row r="4141">
          <cell r="A4141"/>
          <cell r="B4141"/>
        </row>
        <row r="4142">
          <cell r="A4142"/>
          <cell r="B4142"/>
        </row>
        <row r="4143">
          <cell r="A4143"/>
          <cell r="B4143"/>
        </row>
        <row r="4144">
          <cell r="A4144"/>
          <cell r="B4144"/>
        </row>
        <row r="4145">
          <cell r="A4145"/>
          <cell r="B4145"/>
        </row>
        <row r="4146">
          <cell r="A4146"/>
          <cell r="B4146"/>
        </row>
        <row r="4147">
          <cell r="A4147"/>
          <cell r="B4147"/>
        </row>
        <row r="4148">
          <cell r="A4148"/>
          <cell r="B4148"/>
        </row>
        <row r="4149">
          <cell r="A4149"/>
          <cell r="B4149"/>
        </row>
        <row r="4150">
          <cell r="A4150"/>
          <cell r="B4150"/>
        </row>
        <row r="4151">
          <cell r="A4151"/>
          <cell r="B4151"/>
        </row>
        <row r="4152">
          <cell r="A4152"/>
          <cell r="B4152"/>
        </row>
        <row r="4153">
          <cell r="A4153"/>
          <cell r="B4153"/>
        </row>
        <row r="4154">
          <cell r="A4154"/>
          <cell r="B4154"/>
        </row>
        <row r="4155">
          <cell r="A4155"/>
          <cell r="B4155"/>
        </row>
        <row r="4156">
          <cell r="A4156"/>
          <cell r="B4156"/>
        </row>
        <row r="4157">
          <cell r="A4157"/>
          <cell r="B4157"/>
        </row>
        <row r="4158">
          <cell r="A4158"/>
          <cell r="B4158"/>
        </row>
        <row r="4159">
          <cell r="A4159"/>
          <cell r="B4159"/>
        </row>
        <row r="4160">
          <cell r="A4160"/>
          <cell r="B4160"/>
        </row>
        <row r="4161">
          <cell r="A4161"/>
          <cell r="B4161"/>
        </row>
        <row r="4162">
          <cell r="A4162"/>
          <cell r="B4162"/>
        </row>
        <row r="4163">
          <cell r="A4163"/>
          <cell r="B4163"/>
        </row>
        <row r="4164">
          <cell r="A4164"/>
          <cell r="B4164"/>
        </row>
        <row r="4165">
          <cell r="A4165"/>
          <cell r="B4165"/>
        </row>
        <row r="4166">
          <cell r="A4166"/>
          <cell r="B4166"/>
        </row>
        <row r="4167">
          <cell r="A4167"/>
          <cell r="B4167"/>
        </row>
        <row r="4168">
          <cell r="A4168"/>
          <cell r="B4168"/>
        </row>
        <row r="4169">
          <cell r="A4169"/>
          <cell r="B4169"/>
        </row>
        <row r="4170">
          <cell r="A4170"/>
          <cell r="B4170"/>
        </row>
        <row r="4171">
          <cell r="A4171"/>
          <cell r="B4171"/>
        </row>
        <row r="4172">
          <cell r="A4172"/>
          <cell r="B4172"/>
        </row>
        <row r="4173">
          <cell r="A4173"/>
          <cell r="B4173"/>
        </row>
        <row r="4174">
          <cell r="A4174"/>
          <cell r="B4174"/>
        </row>
        <row r="4175">
          <cell r="A4175"/>
          <cell r="B4175"/>
        </row>
        <row r="4176">
          <cell r="A4176"/>
          <cell r="B4176"/>
        </row>
        <row r="4177">
          <cell r="A4177"/>
          <cell r="B4177"/>
        </row>
        <row r="4178">
          <cell r="A4178"/>
          <cell r="B4178"/>
        </row>
        <row r="4179">
          <cell r="A4179"/>
          <cell r="B4179"/>
        </row>
        <row r="4180">
          <cell r="A4180"/>
          <cell r="B4180"/>
        </row>
        <row r="4181">
          <cell r="A4181"/>
          <cell r="B4181"/>
        </row>
        <row r="4182">
          <cell r="A4182"/>
          <cell r="B4182"/>
        </row>
        <row r="4183">
          <cell r="A4183"/>
          <cell r="B4183"/>
        </row>
        <row r="4184">
          <cell r="A4184"/>
          <cell r="B4184"/>
        </row>
        <row r="4185">
          <cell r="A4185"/>
          <cell r="B4185"/>
        </row>
        <row r="4186">
          <cell r="A4186"/>
          <cell r="B4186"/>
        </row>
        <row r="4187">
          <cell r="A4187"/>
          <cell r="B4187"/>
        </row>
        <row r="4188">
          <cell r="A4188"/>
          <cell r="B4188"/>
        </row>
        <row r="4189">
          <cell r="A4189"/>
          <cell r="B4189"/>
        </row>
        <row r="4190">
          <cell r="A4190"/>
          <cell r="B4190"/>
        </row>
        <row r="4191">
          <cell r="A4191"/>
          <cell r="B4191"/>
        </row>
        <row r="4192">
          <cell r="A4192"/>
          <cell r="B4192"/>
        </row>
        <row r="4193">
          <cell r="A4193"/>
          <cell r="B4193"/>
        </row>
        <row r="4194">
          <cell r="A4194"/>
          <cell r="B4194"/>
        </row>
        <row r="4195">
          <cell r="A4195"/>
          <cell r="B4195"/>
        </row>
        <row r="4196">
          <cell r="A4196"/>
          <cell r="B4196"/>
        </row>
        <row r="4197">
          <cell r="A4197"/>
          <cell r="B4197"/>
        </row>
        <row r="4198">
          <cell r="A4198"/>
          <cell r="B4198"/>
        </row>
        <row r="4199">
          <cell r="A4199"/>
          <cell r="B4199"/>
        </row>
        <row r="4200">
          <cell r="A4200"/>
          <cell r="B4200"/>
        </row>
        <row r="4201">
          <cell r="A4201"/>
          <cell r="B4201"/>
        </row>
        <row r="4202">
          <cell r="A4202"/>
          <cell r="B4202"/>
        </row>
        <row r="4203">
          <cell r="A4203"/>
          <cell r="B4203"/>
        </row>
        <row r="4204">
          <cell r="A4204"/>
          <cell r="B4204"/>
        </row>
        <row r="4205">
          <cell r="A4205"/>
          <cell r="B4205"/>
        </row>
        <row r="4206">
          <cell r="A4206"/>
          <cell r="B4206"/>
        </row>
        <row r="4207">
          <cell r="A4207"/>
          <cell r="B4207"/>
        </row>
        <row r="4208">
          <cell r="A4208"/>
          <cell r="B4208"/>
        </row>
        <row r="4209">
          <cell r="A4209"/>
          <cell r="B4209"/>
        </row>
        <row r="4210">
          <cell r="A4210"/>
          <cell r="B4210"/>
        </row>
        <row r="4211">
          <cell r="A4211"/>
          <cell r="B4211"/>
        </row>
        <row r="4212">
          <cell r="A4212"/>
          <cell r="B4212"/>
        </row>
        <row r="4213">
          <cell r="A4213"/>
          <cell r="B4213"/>
        </row>
        <row r="4214">
          <cell r="A4214"/>
          <cell r="B4214"/>
        </row>
        <row r="4215">
          <cell r="A4215"/>
          <cell r="B4215"/>
        </row>
        <row r="4216">
          <cell r="A4216"/>
          <cell r="B4216"/>
        </row>
        <row r="4217">
          <cell r="A4217"/>
          <cell r="B4217"/>
        </row>
        <row r="4218">
          <cell r="A4218"/>
          <cell r="B4218"/>
        </row>
        <row r="4219">
          <cell r="A4219"/>
          <cell r="B4219"/>
        </row>
        <row r="4220">
          <cell r="A4220"/>
          <cell r="B4220"/>
        </row>
        <row r="4221">
          <cell r="A4221"/>
          <cell r="B4221"/>
        </row>
        <row r="4222">
          <cell r="A4222"/>
          <cell r="B4222"/>
        </row>
        <row r="4223">
          <cell r="A4223"/>
          <cell r="B4223"/>
        </row>
        <row r="4224">
          <cell r="A4224"/>
          <cell r="B4224"/>
        </row>
        <row r="4225">
          <cell r="A4225"/>
          <cell r="B4225"/>
        </row>
        <row r="4226">
          <cell r="A4226"/>
          <cell r="B4226"/>
        </row>
        <row r="4227">
          <cell r="A4227"/>
          <cell r="B4227"/>
        </row>
        <row r="4228">
          <cell r="A4228"/>
          <cell r="B4228"/>
        </row>
        <row r="4229">
          <cell r="A4229"/>
          <cell r="B4229"/>
        </row>
        <row r="4230">
          <cell r="A4230"/>
          <cell r="B4230"/>
        </row>
        <row r="4231">
          <cell r="A4231"/>
          <cell r="B4231"/>
        </row>
        <row r="4232">
          <cell r="A4232"/>
          <cell r="B4232"/>
        </row>
        <row r="4233">
          <cell r="A4233"/>
          <cell r="B4233"/>
        </row>
        <row r="4234">
          <cell r="A4234"/>
          <cell r="B4234"/>
        </row>
        <row r="4235">
          <cell r="A4235"/>
          <cell r="B4235"/>
        </row>
        <row r="4236">
          <cell r="A4236"/>
          <cell r="B4236"/>
        </row>
        <row r="4237">
          <cell r="A4237"/>
          <cell r="B4237"/>
        </row>
        <row r="4238">
          <cell r="A4238"/>
          <cell r="B4238"/>
        </row>
        <row r="4239">
          <cell r="A4239"/>
          <cell r="B4239"/>
        </row>
        <row r="4240">
          <cell r="A4240"/>
          <cell r="B4240"/>
        </row>
        <row r="4241">
          <cell r="A4241"/>
          <cell r="B4241"/>
        </row>
        <row r="4242">
          <cell r="A4242"/>
          <cell r="B4242"/>
        </row>
        <row r="4243">
          <cell r="A4243"/>
          <cell r="B4243"/>
        </row>
        <row r="4244">
          <cell r="A4244"/>
          <cell r="B4244"/>
        </row>
        <row r="4245">
          <cell r="A4245"/>
          <cell r="B4245"/>
        </row>
        <row r="4246">
          <cell r="A4246"/>
          <cell r="B4246"/>
        </row>
        <row r="4247">
          <cell r="A4247"/>
          <cell r="B4247"/>
        </row>
        <row r="4248">
          <cell r="A4248"/>
          <cell r="B4248"/>
        </row>
        <row r="4249">
          <cell r="A4249"/>
          <cell r="B4249"/>
        </row>
        <row r="4250">
          <cell r="A4250"/>
          <cell r="B4250"/>
        </row>
        <row r="4251">
          <cell r="A4251"/>
          <cell r="B4251"/>
        </row>
        <row r="4252">
          <cell r="A4252"/>
          <cell r="B4252"/>
        </row>
        <row r="4253">
          <cell r="A4253"/>
          <cell r="B4253"/>
        </row>
        <row r="4254">
          <cell r="A4254"/>
          <cell r="B4254"/>
        </row>
        <row r="4255">
          <cell r="A4255"/>
          <cell r="B4255"/>
        </row>
        <row r="4256">
          <cell r="A4256"/>
          <cell r="B4256"/>
        </row>
        <row r="4257">
          <cell r="A4257"/>
          <cell r="B4257"/>
        </row>
        <row r="4258">
          <cell r="A4258"/>
          <cell r="B4258"/>
        </row>
        <row r="4259">
          <cell r="A4259"/>
          <cell r="B4259"/>
        </row>
        <row r="4260">
          <cell r="A4260"/>
          <cell r="B4260"/>
        </row>
        <row r="4261">
          <cell r="A4261"/>
          <cell r="B4261"/>
        </row>
        <row r="4262">
          <cell r="A4262"/>
          <cell r="B4262"/>
        </row>
        <row r="4263">
          <cell r="A4263"/>
          <cell r="B4263"/>
        </row>
        <row r="4264">
          <cell r="A4264"/>
          <cell r="B4264"/>
        </row>
        <row r="4265">
          <cell r="A4265"/>
          <cell r="B4265"/>
        </row>
        <row r="4266">
          <cell r="A4266"/>
          <cell r="B4266"/>
        </row>
        <row r="4267">
          <cell r="A4267"/>
          <cell r="B4267"/>
        </row>
        <row r="4268">
          <cell r="A4268"/>
          <cell r="B4268"/>
        </row>
        <row r="4269">
          <cell r="A4269"/>
          <cell r="B4269"/>
        </row>
        <row r="4270">
          <cell r="A4270"/>
          <cell r="B4270"/>
        </row>
        <row r="4271">
          <cell r="A4271"/>
          <cell r="B4271"/>
        </row>
        <row r="4272">
          <cell r="A4272"/>
          <cell r="B4272"/>
        </row>
        <row r="4273">
          <cell r="A4273"/>
          <cell r="B4273"/>
        </row>
        <row r="4274">
          <cell r="A4274"/>
          <cell r="B4274"/>
        </row>
        <row r="4275">
          <cell r="A4275"/>
          <cell r="B4275"/>
        </row>
        <row r="4276">
          <cell r="A4276"/>
          <cell r="B4276"/>
        </row>
        <row r="4277">
          <cell r="A4277"/>
          <cell r="B4277"/>
        </row>
        <row r="4278">
          <cell r="A4278"/>
          <cell r="B4278"/>
        </row>
        <row r="4279">
          <cell r="A4279"/>
          <cell r="B4279"/>
        </row>
        <row r="4280">
          <cell r="A4280"/>
          <cell r="B4280"/>
        </row>
        <row r="4281">
          <cell r="A4281"/>
          <cell r="B4281"/>
        </row>
        <row r="4282">
          <cell r="A4282"/>
          <cell r="B4282"/>
        </row>
        <row r="4283">
          <cell r="A4283"/>
          <cell r="B4283"/>
        </row>
        <row r="4284">
          <cell r="A4284"/>
          <cell r="B4284"/>
        </row>
        <row r="4285">
          <cell r="A4285"/>
          <cell r="B4285"/>
        </row>
        <row r="4286">
          <cell r="A4286"/>
          <cell r="B4286"/>
        </row>
        <row r="4287">
          <cell r="A4287"/>
          <cell r="B4287"/>
        </row>
        <row r="4288">
          <cell r="A4288"/>
          <cell r="B4288"/>
        </row>
        <row r="4289">
          <cell r="A4289"/>
          <cell r="B4289"/>
        </row>
        <row r="4290">
          <cell r="A4290"/>
          <cell r="B4290"/>
        </row>
        <row r="4291">
          <cell r="A4291"/>
          <cell r="B4291"/>
        </row>
        <row r="4292">
          <cell r="A4292"/>
          <cell r="B4292"/>
        </row>
        <row r="4293">
          <cell r="A4293"/>
          <cell r="B4293"/>
        </row>
        <row r="4294">
          <cell r="A4294"/>
          <cell r="B4294"/>
        </row>
        <row r="4295">
          <cell r="A4295"/>
          <cell r="B4295"/>
        </row>
        <row r="4296">
          <cell r="A4296"/>
          <cell r="B4296"/>
        </row>
        <row r="4297">
          <cell r="A4297"/>
          <cell r="B4297"/>
        </row>
        <row r="4298">
          <cell r="A4298"/>
          <cell r="B4298"/>
        </row>
        <row r="4299">
          <cell r="A4299"/>
          <cell r="B4299"/>
        </row>
        <row r="4300">
          <cell r="A4300"/>
          <cell r="B4300"/>
        </row>
        <row r="4301">
          <cell r="A4301"/>
          <cell r="B4301"/>
        </row>
        <row r="4302">
          <cell r="A4302"/>
          <cell r="B4302"/>
        </row>
        <row r="4303">
          <cell r="A4303"/>
          <cell r="B4303"/>
        </row>
        <row r="4304">
          <cell r="A4304"/>
          <cell r="B4304"/>
        </row>
        <row r="4305">
          <cell r="A4305"/>
          <cell r="B4305"/>
        </row>
        <row r="4306">
          <cell r="A4306"/>
          <cell r="B4306"/>
        </row>
        <row r="4307">
          <cell r="A4307"/>
          <cell r="B4307"/>
        </row>
        <row r="4308">
          <cell r="A4308"/>
          <cell r="B4308"/>
        </row>
        <row r="4309">
          <cell r="A4309"/>
          <cell r="B4309"/>
        </row>
        <row r="4310">
          <cell r="A4310"/>
          <cell r="B4310"/>
        </row>
        <row r="4311">
          <cell r="A4311"/>
          <cell r="B4311"/>
        </row>
        <row r="4312">
          <cell r="A4312"/>
          <cell r="B4312"/>
        </row>
        <row r="4313">
          <cell r="A4313"/>
          <cell r="B4313"/>
        </row>
        <row r="4314">
          <cell r="A4314"/>
          <cell r="B4314"/>
        </row>
        <row r="4315">
          <cell r="A4315"/>
          <cell r="B4315"/>
        </row>
        <row r="4316">
          <cell r="A4316"/>
          <cell r="B4316"/>
        </row>
        <row r="4317">
          <cell r="A4317"/>
          <cell r="B4317"/>
        </row>
        <row r="4318">
          <cell r="A4318"/>
          <cell r="B4318"/>
        </row>
        <row r="4319">
          <cell r="A4319"/>
          <cell r="B4319"/>
        </row>
        <row r="4320">
          <cell r="A4320"/>
          <cell r="B4320"/>
        </row>
        <row r="4321">
          <cell r="A4321"/>
          <cell r="B4321"/>
        </row>
        <row r="4322">
          <cell r="A4322"/>
          <cell r="B4322"/>
        </row>
        <row r="4323">
          <cell r="A4323"/>
          <cell r="B4323"/>
        </row>
        <row r="4324">
          <cell r="A4324"/>
          <cell r="B4324"/>
        </row>
        <row r="4325">
          <cell r="A4325"/>
          <cell r="B4325"/>
        </row>
        <row r="4326">
          <cell r="A4326"/>
          <cell r="B4326"/>
        </row>
        <row r="4327">
          <cell r="A4327"/>
          <cell r="B4327"/>
        </row>
        <row r="4328">
          <cell r="A4328"/>
          <cell r="B4328"/>
        </row>
        <row r="4329">
          <cell r="A4329"/>
          <cell r="B4329"/>
        </row>
        <row r="4330">
          <cell r="A4330"/>
          <cell r="B4330"/>
        </row>
        <row r="4331">
          <cell r="A4331"/>
          <cell r="B4331"/>
        </row>
        <row r="4332">
          <cell r="A4332"/>
          <cell r="B4332"/>
        </row>
        <row r="4333">
          <cell r="A4333"/>
          <cell r="B4333"/>
        </row>
        <row r="4334">
          <cell r="A4334"/>
          <cell r="B4334"/>
        </row>
        <row r="4335">
          <cell r="A4335"/>
          <cell r="B4335"/>
        </row>
        <row r="4336">
          <cell r="A4336"/>
          <cell r="B4336"/>
        </row>
        <row r="4337">
          <cell r="A4337"/>
          <cell r="B4337"/>
        </row>
        <row r="4338">
          <cell r="A4338"/>
          <cell r="B4338"/>
        </row>
        <row r="4339">
          <cell r="A4339"/>
          <cell r="B4339"/>
        </row>
        <row r="4340">
          <cell r="A4340"/>
          <cell r="B4340"/>
        </row>
        <row r="4341">
          <cell r="A4341"/>
          <cell r="B4341"/>
        </row>
        <row r="4342">
          <cell r="A4342"/>
          <cell r="B4342"/>
        </row>
        <row r="4343">
          <cell r="A4343"/>
          <cell r="B4343"/>
        </row>
        <row r="4344">
          <cell r="A4344"/>
          <cell r="B4344"/>
        </row>
        <row r="4345">
          <cell r="A4345"/>
          <cell r="B4345"/>
        </row>
        <row r="4346">
          <cell r="A4346"/>
          <cell r="B4346"/>
        </row>
        <row r="4347">
          <cell r="A4347"/>
          <cell r="B4347"/>
        </row>
        <row r="4348">
          <cell r="A4348"/>
          <cell r="B4348"/>
        </row>
        <row r="4349">
          <cell r="A4349"/>
          <cell r="B4349"/>
        </row>
        <row r="4350">
          <cell r="A4350"/>
          <cell r="B4350"/>
        </row>
        <row r="4351">
          <cell r="A4351"/>
          <cell r="B4351"/>
        </row>
        <row r="4352">
          <cell r="A4352"/>
          <cell r="B4352"/>
        </row>
        <row r="4353">
          <cell r="A4353"/>
          <cell r="B4353"/>
        </row>
        <row r="4354">
          <cell r="A4354"/>
          <cell r="B4354"/>
        </row>
        <row r="4355">
          <cell r="A4355"/>
          <cell r="B4355"/>
        </row>
        <row r="4356">
          <cell r="A4356"/>
          <cell r="B4356"/>
        </row>
        <row r="4357">
          <cell r="A4357"/>
          <cell r="B4357"/>
        </row>
        <row r="4358">
          <cell r="A4358"/>
          <cell r="B4358"/>
        </row>
        <row r="4359">
          <cell r="A4359"/>
          <cell r="B4359"/>
        </row>
        <row r="4360">
          <cell r="A4360"/>
          <cell r="B4360"/>
        </row>
        <row r="4361">
          <cell r="A4361"/>
          <cell r="B4361"/>
        </row>
        <row r="4362">
          <cell r="A4362"/>
          <cell r="B4362"/>
        </row>
        <row r="4363">
          <cell r="A4363"/>
          <cell r="B4363"/>
        </row>
        <row r="4364">
          <cell r="A4364"/>
          <cell r="B4364"/>
        </row>
        <row r="4365">
          <cell r="A4365"/>
          <cell r="B4365"/>
        </row>
        <row r="4366">
          <cell r="A4366"/>
          <cell r="B4366"/>
        </row>
        <row r="4367">
          <cell r="A4367"/>
          <cell r="B4367"/>
        </row>
        <row r="4368">
          <cell r="A4368"/>
          <cell r="B4368"/>
        </row>
        <row r="4369">
          <cell r="A4369"/>
          <cell r="B4369"/>
        </row>
        <row r="4370">
          <cell r="A4370"/>
          <cell r="B4370"/>
        </row>
        <row r="4371">
          <cell r="A4371"/>
          <cell r="B4371"/>
        </row>
        <row r="4372">
          <cell r="A4372"/>
          <cell r="B4372"/>
        </row>
        <row r="4373">
          <cell r="A4373"/>
          <cell r="B4373"/>
        </row>
        <row r="4374">
          <cell r="A4374"/>
          <cell r="B4374"/>
        </row>
        <row r="4375">
          <cell r="A4375"/>
          <cell r="B4375"/>
        </row>
        <row r="4376">
          <cell r="A4376"/>
          <cell r="B4376"/>
        </row>
        <row r="4377">
          <cell r="A4377"/>
          <cell r="B4377"/>
        </row>
        <row r="4378">
          <cell r="A4378"/>
          <cell r="B4378"/>
        </row>
        <row r="4379">
          <cell r="A4379"/>
          <cell r="B4379"/>
        </row>
        <row r="4380">
          <cell r="A4380"/>
          <cell r="B4380"/>
        </row>
        <row r="4381">
          <cell r="A4381"/>
          <cell r="B4381"/>
        </row>
        <row r="4382">
          <cell r="A4382"/>
          <cell r="B4382"/>
        </row>
        <row r="4383">
          <cell r="A4383"/>
          <cell r="B4383"/>
        </row>
        <row r="4384">
          <cell r="A4384"/>
          <cell r="B4384"/>
        </row>
        <row r="4385">
          <cell r="A4385"/>
          <cell r="B4385"/>
        </row>
        <row r="4386">
          <cell r="A4386"/>
          <cell r="B4386"/>
        </row>
        <row r="4387">
          <cell r="A4387"/>
          <cell r="B4387"/>
        </row>
        <row r="4388">
          <cell r="A4388"/>
          <cell r="B4388"/>
        </row>
        <row r="4389">
          <cell r="A4389"/>
          <cell r="B4389"/>
        </row>
        <row r="4390">
          <cell r="A4390"/>
          <cell r="B4390"/>
        </row>
        <row r="4391">
          <cell r="A4391"/>
          <cell r="B4391"/>
        </row>
        <row r="4392">
          <cell r="A4392"/>
          <cell r="B4392"/>
        </row>
        <row r="4393">
          <cell r="A4393"/>
          <cell r="B4393"/>
        </row>
        <row r="4394">
          <cell r="A4394"/>
          <cell r="B4394"/>
        </row>
        <row r="4395">
          <cell r="A4395"/>
          <cell r="B4395"/>
        </row>
        <row r="4396">
          <cell r="A4396"/>
          <cell r="B4396"/>
        </row>
        <row r="4397">
          <cell r="A4397"/>
          <cell r="B4397"/>
        </row>
        <row r="4398">
          <cell r="A4398"/>
          <cell r="B4398"/>
        </row>
        <row r="4399">
          <cell r="A4399"/>
          <cell r="B4399"/>
        </row>
        <row r="4400">
          <cell r="A4400"/>
          <cell r="B4400"/>
        </row>
        <row r="4401">
          <cell r="A4401"/>
          <cell r="B4401"/>
        </row>
        <row r="4402">
          <cell r="A4402"/>
          <cell r="B4402"/>
        </row>
        <row r="4403">
          <cell r="A4403"/>
          <cell r="B4403"/>
        </row>
        <row r="4404">
          <cell r="A4404"/>
          <cell r="B4404"/>
        </row>
        <row r="4405">
          <cell r="A4405"/>
          <cell r="B4405"/>
        </row>
        <row r="4406">
          <cell r="A4406"/>
          <cell r="B4406"/>
        </row>
        <row r="4407">
          <cell r="A4407"/>
          <cell r="B4407"/>
        </row>
        <row r="4408">
          <cell r="A4408"/>
          <cell r="B4408"/>
        </row>
        <row r="4409">
          <cell r="A4409"/>
          <cell r="B4409"/>
        </row>
        <row r="4410">
          <cell r="A4410"/>
          <cell r="B4410"/>
        </row>
        <row r="4411">
          <cell r="A4411"/>
          <cell r="B4411"/>
        </row>
        <row r="4412">
          <cell r="A4412"/>
          <cell r="B4412"/>
        </row>
        <row r="4413">
          <cell r="A4413"/>
          <cell r="B4413"/>
        </row>
        <row r="4414">
          <cell r="A4414"/>
          <cell r="B4414"/>
        </row>
        <row r="4415">
          <cell r="A4415"/>
          <cell r="B4415"/>
        </row>
        <row r="4416">
          <cell r="A4416"/>
          <cell r="B4416"/>
        </row>
        <row r="4417">
          <cell r="A4417"/>
          <cell r="B4417"/>
        </row>
        <row r="4418">
          <cell r="A4418"/>
          <cell r="B4418"/>
        </row>
        <row r="4419">
          <cell r="A4419"/>
          <cell r="B4419"/>
        </row>
        <row r="4420">
          <cell r="A4420"/>
          <cell r="B4420"/>
        </row>
        <row r="4421">
          <cell r="A4421"/>
          <cell r="B4421"/>
        </row>
        <row r="4422">
          <cell r="A4422"/>
          <cell r="B4422"/>
        </row>
        <row r="4423">
          <cell r="A4423"/>
          <cell r="B4423"/>
        </row>
        <row r="4424">
          <cell r="A4424"/>
          <cell r="B4424"/>
        </row>
        <row r="4425">
          <cell r="A4425"/>
          <cell r="B4425"/>
        </row>
        <row r="4426">
          <cell r="A4426"/>
          <cell r="B4426"/>
        </row>
        <row r="4427">
          <cell r="A4427"/>
          <cell r="B4427"/>
        </row>
        <row r="4428">
          <cell r="A4428"/>
          <cell r="B4428"/>
        </row>
        <row r="4429">
          <cell r="A4429"/>
          <cell r="B4429"/>
        </row>
        <row r="4430">
          <cell r="A4430"/>
          <cell r="B4430"/>
        </row>
        <row r="4431">
          <cell r="A4431"/>
          <cell r="B4431"/>
        </row>
        <row r="4432">
          <cell r="A4432"/>
          <cell r="B4432"/>
        </row>
        <row r="4433">
          <cell r="A4433"/>
          <cell r="B4433"/>
        </row>
        <row r="4434">
          <cell r="A4434"/>
          <cell r="B4434"/>
        </row>
        <row r="4435">
          <cell r="A4435"/>
          <cell r="B4435"/>
        </row>
        <row r="4436">
          <cell r="A4436"/>
          <cell r="B4436"/>
        </row>
        <row r="4437">
          <cell r="A4437"/>
          <cell r="B4437"/>
        </row>
        <row r="4438">
          <cell r="A4438"/>
          <cell r="B4438"/>
        </row>
        <row r="4439">
          <cell r="A4439"/>
          <cell r="B4439"/>
        </row>
        <row r="4440">
          <cell r="A4440"/>
          <cell r="B4440"/>
        </row>
        <row r="4441">
          <cell r="A4441"/>
          <cell r="B4441"/>
        </row>
        <row r="4442">
          <cell r="A4442"/>
          <cell r="B4442"/>
        </row>
        <row r="4443">
          <cell r="A4443"/>
          <cell r="B4443"/>
        </row>
        <row r="4444">
          <cell r="A4444"/>
          <cell r="B4444"/>
        </row>
        <row r="4445">
          <cell r="A4445"/>
          <cell r="B4445"/>
        </row>
        <row r="4446">
          <cell r="A4446"/>
          <cell r="B4446"/>
        </row>
        <row r="4447">
          <cell r="A4447"/>
          <cell r="B4447"/>
        </row>
        <row r="4448">
          <cell r="A4448"/>
          <cell r="B4448"/>
        </row>
        <row r="4449">
          <cell r="A4449"/>
          <cell r="B4449"/>
        </row>
        <row r="4450">
          <cell r="A4450"/>
          <cell r="B4450"/>
        </row>
        <row r="4451">
          <cell r="A4451"/>
          <cell r="B4451"/>
        </row>
        <row r="4452">
          <cell r="A4452"/>
          <cell r="B4452"/>
        </row>
        <row r="4453">
          <cell r="A4453"/>
          <cell r="B4453"/>
        </row>
        <row r="4454">
          <cell r="A4454"/>
          <cell r="B4454"/>
        </row>
        <row r="4455">
          <cell r="A4455"/>
          <cell r="B4455"/>
        </row>
        <row r="4456">
          <cell r="A4456"/>
          <cell r="B4456"/>
        </row>
        <row r="4457">
          <cell r="A4457"/>
          <cell r="B4457"/>
        </row>
        <row r="4458">
          <cell r="A4458"/>
          <cell r="B4458"/>
        </row>
        <row r="4459">
          <cell r="A4459"/>
          <cell r="B4459"/>
        </row>
        <row r="4460">
          <cell r="A4460"/>
          <cell r="B4460"/>
        </row>
        <row r="4461">
          <cell r="A4461"/>
          <cell r="B4461"/>
        </row>
        <row r="4462">
          <cell r="A4462"/>
          <cell r="B4462"/>
        </row>
        <row r="4463">
          <cell r="A4463"/>
          <cell r="B4463"/>
        </row>
        <row r="4464">
          <cell r="A4464"/>
          <cell r="B4464"/>
        </row>
        <row r="4465">
          <cell r="A4465"/>
          <cell r="B4465"/>
        </row>
        <row r="4466">
          <cell r="A4466"/>
          <cell r="B4466"/>
        </row>
        <row r="4467">
          <cell r="A4467"/>
          <cell r="B4467"/>
        </row>
        <row r="4468">
          <cell r="A4468"/>
          <cell r="B4468"/>
        </row>
        <row r="4469">
          <cell r="A4469"/>
          <cell r="B4469"/>
        </row>
        <row r="4470">
          <cell r="A4470"/>
          <cell r="B4470"/>
        </row>
        <row r="4471">
          <cell r="A4471"/>
          <cell r="B4471"/>
        </row>
        <row r="4472">
          <cell r="A4472"/>
          <cell r="B4472"/>
        </row>
        <row r="4473">
          <cell r="A4473"/>
          <cell r="B4473"/>
        </row>
        <row r="4474">
          <cell r="A4474"/>
          <cell r="B4474"/>
        </row>
        <row r="4475">
          <cell r="A4475"/>
          <cell r="B4475"/>
        </row>
        <row r="4476">
          <cell r="A4476"/>
          <cell r="B4476"/>
        </row>
        <row r="4477">
          <cell r="A4477"/>
          <cell r="B4477"/>
        </row>
        <row r="4478">
          <cell r="A4478"/>
          <cell r="B4478"/>
        </row>
        <row r="4479">
          <cell r="A4479"/>
          <cell r="B4479"/>
        </row>
        <row r="4480">
          <cell r="A4480"/>
          <cell r="B4480"/>
        </row>
        <row r="4481">
          <cell r="A4481"/>
          <cell r="B4481"/>
        </row>
        <row r="4482">
          <cell r="A4482"/>
          <cell r="B4482"/>
        </row>
        <row r="4483">
          <cell r="A4483"/>
          <cell r="B4483"/>
        </row>
        <row r="4484">
          <cell r="A4484"/>
          <cell r="B4484"/>
        </row>
        <row r="4485">
          <cell r="A4485"/>
          <cell r="B4485"/>
        </row>
        <row r="4486">
          <cell r="A4486"/>
          <cell r="B4486"/>
        </row>
        <row r="4487">
          <cell r="A4487"/>
          <cell r="B4487"/>
        </row>
        <row r="4488">
          <cell r="A4488"/>
          <cell r="B4488"/>
        </row>
        <row r="4489">
          <cell r="A4489"/>
          <cell r="B4489"/>
        </row>
        <row r="4490">
          <cell r="A4490"/>
          <cell r="B4490"/>
        </row>
        <row r="4491">
          <cell r="A4491"/>
          <cell r="B4491"/>
        </row>
        <row r="4492">
          <cell r="A4492"/>
          <cell r="B4492"/>
        </row>
        <row r="4493">
          <cell r="A4493"/>
          <cell r="B4493"/>
        </row>
        <row r="4494">
          <cell r="A4494"/>
          <cell r="B4494"/>
        </row>
        <row r="4495">
          <cell r="A4495"/>
          <cell r="B4495"/>
        </row>
        <row r="4496">
          <cell r="A4496"/>
          <cell r="B4496"/>
        </row>
        <row r="4497">
          <cell r="A4497"/>
          <cell r="B4497"/>
        </row>
        <row r="4498">
          <cell r="A4498"/>
          <cell r="B4498"/>
        </row>
        <row r="4499">
          <cell r="A4499"/>
          <cell r="B4499"/>
        </row>
        <row r="4500">
          <cell r="A4500"/>
          <cell r="B4500"/>
        </row>
        <row r="4501">
          <cell r="A4501"/>
          <cell r="B4501"/>
        </row>
        <row r="4502">
          <cell r="A4502"/>
          <cell r="B4502"/>
        </row>
        <row r="4503">
          <cell r="A4503"/>
          <cell r="B4503"/>
        </row>
        <row r="4504">
          <cell r="A4504"/>
          <cell r="B4504"/>
        </row>
        <row r="4505">
          <cell r="A4505"/>
          <cell r="B4505"/>
        </row>
        <row r="4506">
          <cell r="A4506"/>
          <cell r="B4506"/>
        </row>
        <row r="4507">
          <cell r="A4507"/>
          <cell r="B4507"/>
        </row>
        <row r="4508">
          <cell r="A4508"/>
          <cell r="B4508"/>
        </row>
        <row r="4509">
          <cell r="A4509"/>
          <cell r="B4509"/>
        </row>
        <row r="4510">
          <cell r="A4510"/>
          <cell r="B4510"/>
        </row>
        <row r="4511">
          <cell r="A4511"/>
          <cell r="B4511"/>
        </row>
        <row r="4512">
          <cell r="A4512"/>
          <cell r="B4512"/>
        </row>
        <row r="4513">
          <cell r="A4513"/>
          <cell r="B4513"/>
        </row>
        <row r="4514">
          <cell r="A4514"/>
          <cell r="B4514"/>
        </row>
        <row r="4515">
          <cell r="A4515"/>
          <cell r="B4515"/>
        </row>
        <row r="4516">
          <cell r="A4516"/>
          <cell r="B4516"/>
        </row>
        <row r="4517">
          <cell r="A4517"/>
          <cell r="B4517"/>
        </row>
        <row r="4518">
          <cell r="A4518"/>
          <cell r="B4518"/>
        </row>
        <row r="4519">
          <cell r="A4519"/>
          <cell r="B4519"/>
        </row>
        <row r="4520">
          <cell r="A4520"/>
          <cell r="B4520"/>
        </row>
        <row r="4521">
          <cell r="A4521"/>
          <cell r="B4521"/>
        </row>
        <row r="4522">
          <cell r="A4522"/>
          <cell r="B4522"/>
        </row>
        <row r="4523">
          <cell r="A4523"/>
          <cell r="B4523"/>
        </row>
        <row r="4524">
          <cell r="A4524"/>
          <cell r="B4524"/>
        </row>
        <row r="4525">
          <cell r="A4525"/>
          <cell r="B4525"/>
        </row>
        <row r="4526">
          <cell r="A4526"/>
          <cell r="B4526"/>
        </row>
        <row r="4527">
          <cell r="A4527"/>
          <cell r="B4527"/>
        </row>
        <row r="4528">
          <cell r="A4528"/>
          <cell r="B4528"/>
        </row>
        <row r="4529">
          <cell r="A4529"/>
          <cell r="B4529"/>
        </row>
        <row r="4530">
          <cell r="A4530"/>
          <cell r="B4530"/>
        </row>
        <row r="4531">
          <cell r="A4531"/>
          <cell r="B4531"/>
        </row>
        <row r="4532">
          <cell r="A4532"/>
          <cell r="B4532"/>
        </row>
        <row r="4533">
          <cell r="A4533"/>
          <cell r="B4533"/>
        </row>
        <row r="4534">
          <cell r="A4534"/>
          <cell r="B4534"/>
        </row>
        <row r="4535">
          <cell r="A4535"/>
          <cell r="B4535"/>
        </row>
        <row r="4536">
          <cell r="A4536"/>
          <cell r="B4536"/>
        </row>
        <row r="4537">
          <cell r="A4537"/>
          <cell r="B4537"/>
        </row>
        <row r="4538">
          <cell r="A4538"/>
          <cell r="B4538"/>
        </row>
        <row r="4539">
          <cell r="A4539"/>
          <cell r="B4539"/>
        </row>
        <row r="4540">
          <cell r="A4540"/>
          <cell r="B4540"/>
        </row>
        <row r="4541">
          <cell r="A4541"/>
          <cell r="B4541"/>
        </row>
        <row r="4542">
          <cell r="A4542"/>
          <cell r="B4542"/>
        </row>
        <row r="4543">
          <cell r="A4543"/>
          <cell r="B4543"/>
        </row>
        <row r="4544">
          <cell r="A4544"/>
          <cell r="B4544"/>
        </row>
        <row r="4545">
          <cell r="A4545"/>
          <cell r="B4545"/>
        </row>
        <row r="4546">
          <cell r="A4546"/>
          <cell r="B4546"/>
        </row>
        <row r="4547">
          <cell r="A4547"/>
          <cell r="B4547"/>
        </row>
        <row r="4548">
          <cell r="A4548"/>
          <cell r="B4548"/>
        </row>
        <row r="4549">
          <cell r="A4549"/>
          <cell r="B4549"/>
        </row>
        <row r="4550">
          <cell r="A4550"/>
          <cell r="B4550"/>
        </row>
        <row r="4551">
          <cell r="A4551"/>
          <cell r="B4551"/>
        </row>
        <row r="4552">
          <cell r="A4552"/>
          <cell r="B4552"/>
        </row>
        <row r="4553">
          <cell r="A4553"/>
          <cell r="B4553"/>
        </row>
        <row r="4554">
          <cell r="A4554"/>
          <cell r="B4554"/>
        </row>
        <row r="4555">
          <cell r="A4555"/>
          <cell r="B4555"/>
        </row>
        <row r="4556">
          <cell r="A4556"/>
          <cell r="B4556"/>
        </row>
        <row r="4557">
          <cell r="A4557"/>
          <cell r="B4557"/>
        </row>
        <row r="4558">
          <cell r="A4558"/>
          <cell r="B4558"/>
        </row>
        <row r="4559">
          <cell r="A4559"/>
          <cell r="B4559"/>
        </row>
        <row r="4560">
          <cell r="A4560"/>
          <cell r="B4560"/>
        </row>
        <row r="4561">
          <cell r="A4561"/>
          <cell r="B4561"/>
        </row>
        <row r="4562">
          <cell r="A4562"/>
          <cell r="B4562"/>
        </row>
        <row r="4563">
          <cell r="A4563"/>
          <cell r="B4563"/>
        </row>
        <row r="4564">
          <cell r="A4564"/>
          <cell r="B4564"/>
        </row>
        <row r="4565">
          <cell r="A4565"/>
          <cell r="B4565"/>
        </row>
        <row r="4566">
          <cell r="A4566"/>
          <cell r="B4566"/>
        </row>
        <row r="4567">
          <cell r="A4567"/>
          <cell r="B4567"/>
        </row>
        <row r="4568">
          <cell r="A4568"/>
          <cell r="B4568"/>
        </row>
        <row r="4569">
          <cell r="A4569"/>
          <cell r="B4569"/>
        </row>
        <row r="4570">
          <cell r="A4570"/>
          <cell r="B4570"/>
        </row>
        <row r="4571">
          <cell r="A4571"/>
          <cell r="B4571"/>
        </row>
        <row r="4572">
          <cell r="A4572"/>
          <cell r="B4572"/>
        </row>
        <row r="4573">
          <cell r="A4573"/>
          <cell r="B4573"/>
        </row>
        <row r="4574">
          <cell r="A4574"/>
          <cell r="B4574"/>
        </row>
        <row r="4575">
          <cell r="A4575"/>
          <cell r="B4575"/>
        </row>
        <row r="4576">
          <cell r="A4576"/>
          <cell r="B4576"/>
        </row>
        <row r="4577">
          <cell r="A4577"/>
          <cell r="B4577"/>
        </row>
        <row r="4578">
          <cell r="A4578"/>
          <cell r="B4578"/>
        </row>
        <row r="4579">
          <cell r="A4579"/>
          <cell r="B4579"/>
        </row>
        <row r="4580">
          <cell r="A4580"/>
          <cell r="B4580"/>
        </row>
        <row r="4581">
          <cell r="A4581"/>
          <cell r="B4581"/>
        </row>
        <row r="4582">
          <cell r="A4582"/>
          <cell r="B4582"/>
        </row>
        <row r="4583">
          <cell r="A4583"/>
          <cell r="B4583"/>
        </row>
        <row r="4584">
          <cell r="A4584"/>
          <cell r="B4584"/>
        </row>
        <row r="4585">
          <cell r="A4585"/>
          <cell r="B4585"/>
        </row>
        <row r="4586">
          <cell r="A4586"/>
          <cell r="B4586"/>
        </row>
        <row r="4587">
          <cell r="A4587"/>
          <cell r="B4587"/>
        </row>
        <row r="4588">
          <cell r="A4588"/>
          <cell r="B4588"/>
        </row>
        <row r="4589">
          <cell r="A4589"/>
          <cell r="B4589"/>
        </row>
        <row r="4590">
          <cell r="A4590"/>
          <cell r="B4590"/>
        </row>
        <row r="4591">
          <cell r="A4591"/>
          <cell r="B4591"/>
        </row>
        <row r="4592">
          <cell r="A4592"/>
          <cell r="B4592"/>
        </row>
        <row r="4593">
          <cell r="A4593"/>
          <cell r="B4593"/>
        </row>
        <row r="4594">
          <cell r="A4594"/>
          <cell r="B4594"/>
        </row>
        <row r="4595">
          <cell r="A4595"/>
          <cell r="B4595"/>
        </row>
        <row r="4596">
          <cell r="A4596"/>
          <cell r="B4596"/>
        </row>
        <row r="4597">
          <cell r="A4597"/>
          <cell r="B4597"/>
        </row>
        <row r="4598">
          <cell r="A4598"/>
          <cell r="B4598"/>
        </row>
        <row r="4599">
          <cell r="A4599"/>
          <cell r="B4599"/>
        </row>
        <row r="4600">
          <cell r="A4600"/>
          <cell r="B4600"/>
        </row>
        <row r="4601">
          <cell r="A4601"/>
          <cell r="B4601"/>
        </row>
        <row r="4602">
          <cell r="A4602"/>
          <cell r="B4602"/>
        </row>
        <row r="4603">
          <cell r="A4603"/>
          <cell r="B4603"/>
        </row>
        <row r="4604">
          <cell r="A4604"/>
          <cell r="B4604"/>
        </row>
        <row r="4605">
          <cell r="A4605"/>
          <cell r="B4605"/>
        </row>
        <row r="4606">
          <cell r="A4606"/>
          <cell r="B4606"/>
        </row>
        <row r="4607">
          <cell r="A4607"/>
          <cell r="B4607"/>
        </row>
        <row r="4608">
          <cell r="A4608"/>
          <cell r="B4608"/>
        </row>
        <row r="4609">
          <cell r="A4609"/>
          <cell r="B4609"/>
        </row>
        <row r="4610">
          <cell r="A4610"/>
          <cell r="B4610"/>
        </row>
        <row r="4611">
          <cell r="A4611"/>
          <cell r="B4611"/>
        </row>
        <row r="4612">
          <cell r="A4612"/>
          <cell r="B4612"/>
        </row>
        <row r="4613">
          <cell r="A4613"/>
          <cell r="B4613"/>
        </row>
        <row r="4614">
          <cell r="A4614"/>
          <cell r="B4614"/>
        </row>
        <row r="4615">
          <cell r="A4615"/>
          <cell r="B4615"/>
        </row>
        <row r="4616">
          <cell r="A4616"/>
          <cell r="B4616"/>
        </row>
        <row r="4617">
          <cell r="A4617"/>
          <cell r="B4617"/>
        </row>
        <row r="4618">
          <cell r="A4618"/>
          <cell r="B4618"/>
        </row>
        <row r="4619">
          <cell r="A4619"/>
          <cell r="B4619"/>
        </row>
        <row r="4620">
          <cell r="A4620"/>
          <cell r="B4620"/>
        </row>
        <row r="4621">
          <cell r="A4621"/>
          <cell r="B4621"/>
        </row>
        <row r="4622">
          <cell r="A4622"/>
          <cell r="B4622"/>
        </row>
        <row r="4623">
          <cell r="A4623"/>
          <cell r="B4623"/>
        </row>
        <row r="4624">
          <cell r="A4624"/>
          <cell r="B4624"/>
        </row>
        <row r="4625">
          <cell r="A4625"/>
          <cell r="B4625"/>
        </row>
        <row r="4626">
          <cell r="A4626"/>
          <cell r="B4626"/>
        </row>
        <row r="4627">
          <cell r="A4627"/>
          <cell r="B4627"/>
        </row>
        <row r="4628">
          <cell r="A4628"/>
          <cell r="B4628"/>
        </row>
        <row r="4629">
          <cell r="A4629"/>
          <cell r="B4629"/>
        </row>
        <row r="4630">
          <cell r="A4630"/>
          <cell r="B4630"/>
        </row>
        <row r="4631">
          <cell r="A4631"/>
          <cell r="B4631"/>
        </row>
        <row r="4632">
          <cell r="A4632"/>
          <cell r="B4632"/>
        </row>
        <row r="4633">
          <cell r="A4633"/>
          <cell r="B4633"/>
        </row>
        <row r="4634">
          <cell r="A4634"/>
          <cell r="B4634"/>
        </row>
        <row r="4635">
          <cell r="A4635"/>
          <cell r="B4635"/>
        </row>
        <row r="4636">
          <cell r="A4636"/>
          <cell r="B4636"/>
        </row>
        <row r="4637">
          <cell r="A4637"/>
          <cell r="B4637"/>
        </row>
        <row r="4638">
          <cell r="A4638"/>
          <cell r="B4638"/>
        </row>
        <row r="4639">
          <cell r="A4639"/>
          <cell r="B4639"/>
        </row>
        <row r="4640">
          <cell r="A4640"/>
          <cell r="B4640"/>
        </row>
        <row r="4641">
          <cell r="A4641"/>
          <cell r="B4641"/>
        </row>
        <row r="4642">
          <cell r="A4642"/>
          <cell r="B4642"/>
        </row>
        <row r="4643">
          <cell r="A4643"/>
          <cell r="B4643"/>
        </row>
        <row r="4644">
          <cell r="A4644"/>
          <cell r="B4644"/>
        </row>
        <row r="4645">
          <cell r="A4645"/>
          <cell r="B4645"/>
        </row>
        <row r="4646">
          <cell r="A4646"/>
          <cell r="B4646"/>
        </row>
        <row r="4647">
          <cell r="A4647"/>
          <cell r="B4647"/>
        </row>
        <row r="4648">
          <cell r="A4648"/>
          <cell r="B4648"/>
        </row>
        <row r="4649">
          <cell r="A4649"/>
          <cell r="B4649"/>
        </row>
        <row r="4650">
          <cell r="A4650"/>
          <cell r="B4650"/>
        </row>
        <row r="4651">
          <cell r="A4651"/>
          <cell r="B4651"/>
        </row>
        <row r="4652">
          <cell r="A4652"/>
          <cell r="B4652"/>
        </row>
        <row r="4653">
          <cell r="A4653"/>
          <cell r="B4653"/>
        </row>
        <row r="4654">
          <cell r="A4654"/>
          <cell r="B4654"/>
        </row>
        <row r="4655">
          <cell r="A4655"/>
          <cell r="B4655"/>
        </row>
        <row r="4656">
          <cell r="A4656"/>
          <cell r="B4656"/>
        </row>
        <row r="4657">
          <cell r="A4657"/>
          <cell r="B4657"/>
        </row>
        <row r="4658">
          <cell r="A4658"/>
          <cell r="B4658"/>
        </row>
        <row r="4659">
          <cell r="A4659"/>
          <cell r="B4659"/>
        </row>
        <row r="4660">
          <cell r="A4660"/>
          <cell r="B4660"/>
        </row>
        <row r="4661">
          <cell r="A4661"/>
          <cell r="B4661"/>
        </row>
        <row r="4662">
          <cell r="A4662"/>
          <cell r="B4662"/>
        </row>
        <row r="4663">
          <cell r="A4663"/>
          <cell r="B4663"/>
        </row>
        <row r="4664">
          <cell r="A4664"/>
          <cell r="B4664"/>
        </row>
        <row r="4665">
          <cell r="A4665"/>
          <cell r="B4665"/>
        </row>
        <row r="4666">
          <cell r="A4666"/>
          <cell r="B4666"/>
        </row>
        <row r="4667">
          <cell r="A4667"/>
          <cell r="B4667"/>
        </row>
        <row r="4668">
          <cell r="A4668"/>
          <cell r="B4668"/>
        </row>
        <row r="4669">
          <cell r="A4669"/>
          <cell r="B4669"/>
        </row>
        <row r="4670">
          <cell r="A4670"/>
          <cell r="B4670"/>
        </row>
        <row r="4671">
          <cell r="A4671"/>
          <cell r="B4671"/>
        </row>
        <row r="4672">
          <cell r="A4672"/>
          <cell r="B4672"/>
        </row>
        <row r="4673">
          <cell r="A4673"/>
          <cell r="B4673"/>
        </row>
        <row r="4674">
          <cell r="A4674"/>
          <cell r="B4674"/>
        </row>
        <row r="4675">
          <cell r="A4675"/>
          <cell r="B4675"/>
        </row>
        <row r="4676">
          <cell r="A4676"/>
          <cell r="B4676"/>
        </row>
        <row r="4677">
          <cell r="A4677"/>
          <cell r="B4677"/>
        </row>
        <row r="4678">
          <cell r="A4678"/>
          <cell r="B4678"/>
        </row>
        <row r="4679">
          <cell r="A4679"/>
          <cell r="B4679"/>
        </row>
        <row r="4680">
          <cell r="A4680"/>
          <cell r="B4680"/>
        </row>
        <row r="4681">
          <cell r="A4681"/>
          <cell r="B4681"/>
        </row>
        <row r="4682">
          <cell r="A4682"/>
          <cell r="B4682"/>
        </row>
        <row r="4683">
          <cell r="A4683"/>
          <cell r="B4683"/>
        </row>
        <row r="4684">
          <cell r="A4684"/>
          <cell r="B4684"/>
        </row>
        <row r="4685">
          <cell r="A4685"/>
          <cell r="B4685"/>
        </row>
        <row r="4686">
          <cell r="A4686"/>
          <cell r="B4686"/>
        </row>
        <row r="4687">
          <cell r="A4687"/>
          <cell r="B4687"/>
        </row>
        <row r="4688">
          <cell r="A4688"/>
          <cell r="B4688"/>
        </row>
        <row r="4689">
          <cell r="A4689"/>
          <cell r="B4689"/>
        </row>
        <row r="4690">
          <cell r="A4690"/>
          <cell r="B4690"/>
        </row>
        <row r="4691">
          <cell r="A4691"/>
          <cell r="B4691"/>
        </row>
        <row r="4692">
          <cell r="A4692"/>
          <cell r="B4692"/>
        </row>
        <row r="4693">
          <cell r="A4693"/>
          <cell r="B4693"/>
        </row>
        <row r="4694">
          <cell r="A4694"/>
          <cell r="B4694"/>
        </row>
        <row r="4695">
          <cell r="A4695"/>
          <cell r="B4695"/>
        </row>
        <row r="4696">
          <cell r="A4696"/>
          <cell r="B4696"/>
        </row>
        <row r="4697">
          <cell r="A4697"/>
          <cell r="B4697"/>
        </row>
        <row r="4698">
          <cell r="A4698"/>
          <cell r="B4698"/>
        </row>
        <row r="4699">
          <cell r="A4699"/>
          <cell r="B4699"/>
        </row>
        <row r="4700">
          <cell r="A4700"/>
          <cell r="B4700"/>
        </row>
        <row r="4701">
          <cell r="A4701"/>
          <cell r="B4701"/>
        </row>
        <row r="4702">
          <cell r="A4702"/>
          <cell r="B4702"/>
        </row>
        <row r="4703">
          <cell r="A4703"/>
          <cell r="B4703"/>
        </row>
        <row r="4704">
          <cell r="A4704"/>
          <cell r="B4704"/>
        </row>
        <row r="4705">
          <cell r="A4705"/>
          <cell r="B4705"/>
        </row>
        <row r="4706">
          <cell r="A4706"/>
          <cell r="B4706"/>
        </row>
        <row r="4707">
          <cell r="A4707"/>
          <cell r="B4707"/>
        </row>
        <row r="4708">
          <cell r="A4708"/>
          <cell r="B4708"/>
        </row>
        <row r="4709">
          <cell r="A4709"/>
          <cell r="B4709"/>
        </row>
        <row r="4710">
          <cell r="A4710"/>
          <cell r="B4710"/>
        </row>
        <row r="4711">
          <cell r="A4711"/>
          <cell r="B4711"/>
        </row>
        <row r="4712">
          <cell r="A4712"/>
          <cell r="B4712"/>
        </row>
        <row r="4713">
          <cell r="A4713"/>
          <cell r="B4713"/>
        </row>
        <row r="4714">
          <cell r="A4714"/>
          <cell r="B4714"/>
        </row>
        <row r="4715">
          <cell r="A4715"/>
          <cell r="B4715"/>
        </row>
        <row r="4716">
          <cell r="A4716"/>
          <cell r="B4716"/>
        </row>
        <row r="4717">
          <cell r="A4717"/>
          <cell r="B4717"/>
        </row>
        <row r="4718">
          <cell r="A4718"/>
          <cell r="B4718"/>
        </row>
        <row r="4719">
          <cell r="A4719"/>
          <cell r="B4719"/>
        </row>
        <row r="4720">
          <cell r="A4720"/>
          <cell r="B4720"/>
        </row>
        <row r="4721">
          <cell r="A4721"/>
          <cell r="B4721"/>
        </row>
        <row r="4722">
          <cell r="A4722"/>
          <cell r="B4722"/>
        </row>
        <row r="4723">
          <cell r="A4723"/>
          <cell r="B4723"/>
        </row>
        <row r="4724">
          <cell r="A4724"/>
          <cell r="B4724"/>
        </row>
        <row r="4725">
          <cell r="A4725"/>
          <cell r="B4725"/>
        </row>
        <row r="4726">
          <cell r="A4726"/>
          <cell r="B4726"/>
        </row>
        <row r="4727">
          <cell r="A4727"/>
          <cell r="B4727"/>
        </row>
        <row r="4728">
          <cell r="A4728"/>
          <cell r="B4728"/>
        </row>
        <row r="4729">
          <cell r="A4729"/>
          <cell r="B4729"/>
        </row>
        <row r="4730">
          <cell r="A4730"/>
          <cell r="B4730"/>
        </row>
        <row r="4731">
          <cell r="A4731"/>
          <cell r="B4731"/>
        </row>
        <row r="4732">
          <cell r="A4732"/>
          <cell r="B4732"/>
        </row>
        <row r="4733">
          <cell r="A4733"/>
          <cell r="B4733"/>
        </row>
        <row r="4734">
          <cell r="A4734"/>
          <cell r="B4734"/>
        </row>
        <row r="4735">
          <cell r="A4735"/>
          <cell r="B4735"/>
        </row>
        <row r="4736">
          <cell r="A4736"/>
          <cell r="B4736"/>
        </row>
        <row r="4737">
          <cell r="A4737"/>
          <cell r="B4737"/>
        </row>
        <row r="4738">
          <cell r="A4738"/>
          <cell r="B4738"/>
        </row>
        <row r="4739">
          <cell r="A4739"/>
          <cell r="B4739"/>
        </row>
        <row r="4740">
          <cell r="A4740"/>
          <cell r="B4740"/>
        </row>
        <row r="4741">
          <cell r="A4741"/>
          <cell r="B4741"/>
        </row>
        <row r="4742">
          <cell r="A4742"/>
          <cell r="B4742"/>
        </row>
        <row r="4743">
          <cell r="A4743"/>
          <cell r="B4743"/>
        </row>
        <row r="4744">
          <cell r="A4744"/>
          <cell r="B4744"/>
        </row>
        <row r="4745">
          <cell r="A4745"/>
          <cell r="B4745"/>
        </row>
        <row r="4746">
          <cell r="A4746"/>
          <cell r="B4746"/>
        </row>
        <row r="4747">
          <cell r="A4747"/>
          <cell r="B4747"/>
        </row>
        <row r="4748">
          <cell r="A4748"/>
          <cell r="B4748"/>
        </row>
        <row r="4749">
          <cell r="A4749"/>
          <cell r="B4749"/>
        </row>
        <row r="4750">
          <cell r="A4750"/>
          <cell r="B4750"/>
        </row>
        <row r="4751">
          <cell r="A4751"/>
          <cell r="B4751"/>
        </row>
        <row r="4752">
          <cell r="A4752"/>
          <cell r="B4752"/>
        </row>
        <row r="4753">
          <cell r="A4753"/>
          <cell r="B4753"/>
        </row>
        <row r="4754">
          <cell r="A4754"/>
          <cell r="B4754"/>
        </row>
        <row r="4755">
          <cell r="A4755"/>
          <cell r="B4755"/>
        </row>
        <row r="4756">
          <cell r="A4756"/>
          <cell r="B4756"/>
        </row>
        <row r="4757">
          <cell r="A4757"/>
          <cell r="B4757"/>
        </row>
        <row r="4758">
          <cell r="A4758"/>
          <cell r="B4758"/>
        </row>
        <row r="4759">
          <cell r="A4759"/>
          <cell r="B4759"/>
        </row>
        <row r="4760">
          <cell r="A4760"/>
          <cell r="B4760"/>
        </row>
        <row r="4761">
          <cell r="A4761"/>
          <cell r="B4761"/>
        </row>
        <row r="4762">
          <cell r="A4762"/>
          <cell r="B4762"/>
        </row>
        <row r="4763">
          <cell r="A4763"/>
          <cell r="B4763"/>
        </row>
        <row r="4764">
          <cell r="A4764"/>
          <cell r="B4764"/>
        </row>
        <row r="4765">
          <cell r="A4765"/>
          <cell r="B4765"/>
        </row>
        <row r="4766">
          <cell r="A4766"/>
          <cell r="B4766"/>
        </row>
        <row r="4767">
          <cell r="A4767"/>
          <cell r="B4767"/>
        </row>
        <row r="4768">
          <cell r="A4768"/>
          <cell r="B4768"/>
        </row>
        <row r="4769">
          <cell r="A4769"/>
          <cell r="B4769"/>
        </row>
        <row r="4770">
          <cell r="A4770"/>
          <cell r="B4770"/>
        </row>
        <row r="4771">
          <cell r="A4771"/>
          <cell r="B4771"/>
        </row>
        <row r="4772">
          <cell r="A4772"/>
          <cell r="B4772"/>
        </row>
        <row r="4773">
          <cell r="A4773"/>
          <cell r="B4773"/>
        </row>
        <row r="4774">
          <cell r="A4774"/>
          <cell r="B4774"/>
        </row>
        <row r="4775">
          <cell r="A4775"/>
          <cell r="B4775"/>
        </row>
        <row r="4776">
          <cell r="A4776"/>
          <cell r="B4776"/>
        </row>
        <row r="4777">
          <cell r="A4777"/>
          <cell r="B4777"/>
        </row>
        <row r="4778">
          <cell r="A4778"/>
          <cell r="B4778"/>
        </row>
        <row r="4779">
          <cell r="A4779"/>
          <cell r="B4779"/>
        </row>
        <row r="4780">
          <cell r="A4780"/>
          <cell r="B4780"/>
        </row>
        <row r="4781">
          <cell r="A4781"/>
          <cell r="B4781"/>
        </row>
        <row r="4782">
          <cell r="A4782"/>
          <cell r="B4782"/>
        </row>
        <row r="4783">
          <cell r="A4783"/>
          <cell r="B4783"/>
        </row>
        <row r="4784">
          <cell r="A4784"/>
          <cell r="B4784"/>
        </row>
        <row r="4785">
          <cell r="A4785"/>
          <cell r="B4785"/>
        </row>
        <row r="4786">
          <cell r="A4786"/>
          <cell r="B4786"/>
        </row>
        <row r="4787">
          <cell r="A4787"/>
          <cell r="B4787"/>
        </row>
        <row r="4788">
          <cell r="A4788"/>
          <cell r="B4788"/>
        </row>
        <row r="4789">
          <cell r="A4789"/>
          <cell r="B4789"/>
        </row>
        <row r="4790">
          <cell r="A4790"/>
          <cell r="B4790"/>
        </row>
        <row r="4791">
          <cell r="A4791"/>
          <cell r="B4791"/>
        </row>
        <row r="4792">
          <cell r="A4792"/>
          <cell r="B4792"/>
        </row>
        <row r="4793">
          <cell r="A4793"/>
          <cell r="B4793"/>
        </row>
        <row r="4794">
          <cell r="A4794"/>
          <cell r="B4794"/>
        </row>
        <row r="4795">
          <cell r="A4795"/>
          <cell r="B4795"/>
        </row>
        <row r="4796">
          <cell r="A4796"/>
          <cell r="B4796"/>
        </row>
        <row r="4797">
          <cell r="A4797"/>
          <cell r="B4797"/>
        </row>
        <row r="4798">
          <cell r="A4798"/>
          <cell r="B4798"/>
        </row>
        <row r="4799">
          <cell r="A4799"/>
          <cell r="B4799"/>
        </row>
        <row r="4800">
          <cell r="A4800"/>
          <cell r="B4800"/>
        </row>
        <row r="4801">
          <cell r="A4801"/>
          <cell r="B4801"/>
        </row>
        <row r="4802">
          <cell r="A4802"/>
          <cell r="B4802"/>
        </row>
        <row r="4803">
          <cell r="A4803"/>
          <cell r="B4803"/>
        </row>
        <row r="4804">
          <cell r="A4804"/>
          <cell r="B4804"/>
        </row>
        <row r="4805">
          <cell r="A4805"/>
          <cell r="B4805"/>
        </row>
        <row r="4806">
          <cell r="A4806"/>
          <cell r="B4806"/>
        </row>
        <row r="4807">
          <cell r="A4807"/>
          <cell r="B4807"/>
        </row>
        <row r="4808">
          <cell r="A4808"/>
          <cell r="B4808"/>
        </row>
        <row r="4809">
          <cell r="A4809"/>
          <cell r="B4809"/>
        </row>
        <row r="4810">
          <cell r="A4810"/>
          <cell r="B4810"/>
        </row>
        <row r="4811">
          <cell r="A4811"/>
          <cell r="B4811"/>
        </row>
        <row r="4812">
          <cell r="A4812"/>
          <cell r="B4812"/>
        </row>
        <row r="4813">
          <cell r="A4813"/>
          <cell r="B4813"/>
        </row>
        <row r="4814">
          <cell r="A4814"/>
          <cell r="B4814"/>
        </row>
        <row r="4815">
          <cell r="A4815"/>
          <cell r="B4815"/>
        </row>
        <row r="4816">
          <cell r="A4816"/>
          <cell r="B4816"/>
        </row>
        <row r="4817">
          <cell r="A4817"/>
          <cell r="B4817"/>
        </row>
        <row r="4818">
          <cell r="A4818"/>
          <cell r="B4818"/>
        </row>
        <row r="4819">
          <cell r="A4819"/>
          <cell r="B4819"/>
        </row>
        <row r="4820">
          <cell r="A4820"/>
          <cell r="B4820"/>
        </row>
        <row r="4821">
          <cell r="A4821"/>
          <cell r="B4821"/>
        </row>
        <row r="4822">
          <cell r="A4822"/>
          <cell r="B4822"/>
        </row>
        <row r="4823">
          <cell r="A4823"/>
          <cell r="B4823"/>
        </row>
        <row r="4824">
          <cell r="A4824"/>
          <cell r="B4824"/>
        </row>
        <row r="4825">
          <cell r="A4825"/>
          <cell r="B4825"/>
        </row>
        <row r="4826">
          <cell r="A4826"/>
          <cell r="B4826"/>
        </row>
        <row r="4827">
          <cell r="A4827"/>
          <cell r="B4827"/>
        </row>
        <row r="4828">
          <cell r="A4828"/>
          <cell r="B4828"/>
        </row>
        <row r="4829">
          <cell r="A4829"/>
          <cell r="B4829"/>
        </row>
        <row r="4830">
          <cell r="A4830"/>
          <cell r="B4830"/>
        </row>
        <row r="4831">
          <cell r="A4831"/>
          <cell r="B4831"/>
        </row>
        <row r="4832">
          <cell r="A4832"/>
          <cell r="B4832"/>
        </row>
        <row r="4833">
          <cell r="A4833"/>
          <cell r="B4833"/>
        </row>
        <row r="4834">
          <cell r="A4834"/>
          <cell r="B4834"/>
        </row>
        <row r="4835">
          <cell r="A4835"/>
          <cell r="B4835"/>
        </row>
        <row r="4836">
          <cell r="A4836"/>
          <cell r="B4836"/>
        </row>
        <row r="4837">
          <cell r="A4837"/>
          <cell r="B4837"/>
        </row>
        <row r="4838">
          <cell r="A4838"/>
          <cell r="B4838"/>
        </row>
        <row r="4839">
          <cell r="A4839"/>
          <cell r="B4839"/>
        </row>
        <row r="4840">
          <cell r="A4840"/>
          <cell r="B4840"/>
        </row>
        <row r="4841">
          <cell r="A4841"/>
          <cell r="B4841"/>
        </row>
        <row r="4842">
          <cell r="A4842"/>
          <cell r="B4842"/>
        </row>
        <row r="4843">
          <cell r="A4843"/>
          <cell r="B4843"/>
        </row>
        <row r="4844">
          <cell r="A4844"/>
          <cell r="B4844"/>
        </row>
        <row r="4845">
          <cell r="A4845"/>
          <cell r="B4845"/>
        </row>
        <row r="4846">
          <cell r="A4846"/>
          <cell r="B4846"/>
        </row>
        <row r="4847">
          <cell r="A4847"/>
          <cell r="B4847"/>
        </row>
        <row r="4848">
          <cell r="A4848"/>
          <cell r="B4848"/>
        </row>
        <row r="4849">
          <cell r="A4849"/>
          <cell r="B4849"/>
        </row>
        <row r="4850">
          <cell r="A4850"/>
          <cell r="B4850"/>
        </row>
        <row r="4851">
          <cell r="A4851"/>
          <cell r="B4851"/>
        </row>
        <row r="4852">
          <cell r="A4852"/>
          <cell r="B4852"/>
        </row>
        <row r="4853">
          <cell r="A4853"/>
          <cell r="B4853"/>
        </row>
        <row r="4854">
          <cell r="A4854"/>
          <cell r="B4854"/>
        </row>
        <row r="4855">
          <cell r="A4855"/>
          <cell r="B4855"/>
        </row>
        <row r="4856">
          <cell r="A4856"/>
          <cell r="B4856"/>
        </row>
        <row r="4857">
          <cell r="A4857"/>
          <cell r="B4857"/>
        </row>
        <row r="4858">
          <cell r="A4858"/>
          <cell r="B4858"/>
        </row>
        <row r="4859">
          <cell r="A4859"/>
          <cell r="B4859"/>
        </row>
        <row r="4860">
          <cell r="A4860"/>
          <cell r="B4860"/>
        </row>
        <row r="4861">
          <cell r="A4861"/>
          <cell r="B4861"/>
        </row>
        <row r="4862">
          <cell r="A4862"/>
          <cell r="B4862"/>
        </row>
        <row r="4863">
          <cell r="A4863"/>
          <cell r="B4863"/>
        </row>
        <row r="4864">
          <cell r="A4864"/>
          <cell r="B4864"/>
        </row>
        <row r="4865">
          <cell r="A4865"/>
          <cell r="B4865"/>
        </row>
        <row r="4866">
          <cell r="A4866"/>
          <cell r="B4866"/>
        </row>
        <row r="4867">
          <cell r="A4867"/>
          <cell r="B4867"/>
        </row>
        <row r="4868">
          <cell r="A4868"/>
          <cell r="B4868"/>
        </row>
        <row r="4869">
          <cell r="A4869"/>
          <cell r="B4869"/>
        </row>
        <row r="4870">
          <cell r="A4870"/>
          <cell r="B4870"/>
        </row>
        <row r="4871">
          <cell r="A4871"/>
          <cell r="B4871"/>
        </row>
        <row r="4872">
          <cell r="A4872"/>
          <cell r="B4872"/>
        </row>
        <row r="4873">
          <cell r="A4873"/>
          <cell r="B4873"/>
        </row>
        <row r="4874">
          <cell r="A4874"/>
          <cell r="B4874"/>
        </row>
        <row r="4875">
          <cell r="A4875"/>
          <cell r="B4875"/>
        </row>
        <row r="4876">
          <cell r="A4876"/>
          <cell r="B4876"/>
        </row>
        <row r="4877">
          <cell r="A4877"/>
          <cell r="B4877"/>
        </row>
        <row r="4878">
          <cell r="A4878"/>
          <cell r="B4878"/>
        </row>
        <row r="4879">
          <cell r="A4879"/>
          <cell r="B4879"/>
        </row>
        <row r="4880">
          <cell r="A4880"/>
          <cell r="B4880"/>
        </row>
        <row r="4881">
          <cell r="A4881"/>
          <cell r="B4881"/>
        </row>
        <row r="4882">
          <cell r="A4882"/>
          <cell r="B4882"/>
        </row>
        <row r="4883">
          <cell r="A4883"/>
          <cell r="B4883"/>
        </row>
        <row r="4884">
          <cell r="A4884"/>
          <cell r="B4884"/>
        </row>
        <row r="4885">
          <cell r="A4885"/>
          <cell r="B4885"/>
        </row>
        <row r="4886">
          <cell r="A4886"/>
          <cell r="B4886"/>
        </row>
        <row r="4887">
          <cell r="A4887"/>
          <cell r="B4887"/>
        </row>
        <row r="4888">
          <cell r="A4888"/>
          <cell r="B4888"/>
        </row>
        <row r="4889">
          <cell r="A4889"/>
          <cell r="B4889"/>
        </row>
        <row r="4890">
          <cell r="A4890"/>
          <cell r="B4890"/>
        </row>
        <row r="4891">
          <cell r="A4891"/>
          <cell r="B4891"/>
        </row>
        <row r="4892">
          <cell r="A4892"/>
          <cell r="B4892"/>
        </row>
        <row r="4893">
          <cell r="A4893"/>
          <cell r="B4893"/>
        </row>
        <row r="4894">
          <cell r="A4894"/>
          <cell r="B4894"/>
        </row>
        <row r="4895">
          <cell r="A4895"/>
          <cell r="B4895"/>
        </row>
        <row r="4896">
          <cell r="A4896"/>
          <cell r="B4896"/>
        </row>
        <row r="4897">
          <cell r="A4897"/>
          <cell r="B4897"/>
        </row>
        <row r="4898">
          <cell r="A4898"/>
          <cell r="B4898"/>
        </row>
        <row r="4899">
          <cell r="A4899"/>
          <cell r="B4899"/>
        </row>
        <row r="4900">
          <cell r="A4900"/>
          <cell r="B4900"/>
        </row>
        <row r="4901">
          <cell r="A4901"/>
          <cell r="B4901"/>
        </row>
        <row r="4902">
          <cell r="A4902"/>
          <cell r="B4902"/>
        </row>
        <row r="4903">
          <cell r="A4903"/>
          <cell r="B4903"/>
        </row>
        <row r="4904">
          <cell r="A4904"/>
          <cell r="B4904"/>
        </row>
        <row r="4905">
          <cell r="A4905"/>
          <cell r="B4905"/>
        </row>
        <row r="4906">
          <cell r="A4906"/>
          <cell r="B4906"/>
        </row>
        <row r="4907">
          <cell r="A4907"/>
          <cell r="B4907"/>
        </row>
        <row r="4908">
          <cell r="A4908"/>
          <cell r="B4908"/>
        </row>
        <row r="4909">
          <cell r="A4909"/>
          <cell r="B4909"/>
        </row>
        <row r="4910">
          <cell r="A4910"/>
          <cell r="B4910"/>
        </row>
        <row r="4911">
          <cell r="A4911"/>
          <cell r="B4911"/>
        </row>
        <row r="4912">
          <cell r="A4912"/>
          <cell r="B4912"/>
        </row>
        <row r="4913">
          <cell r="A4913"/>
          <cell r="B4913"/>
        </row>
        <row r="4914">
          <cell r="A4914"/>
          <cell r="B4914"/>
        </row>
        <row r="4915">
          <cell r="A4915"/>
          <cell r="B4915"/>
        </row>
        <row r="4916">
          <cell r="A4916"/>
          <cell r="B4916"/>
        </row>
        <row r="4917">
          <cell r="A4917"/>
          <cell r="B4917"/>
        </row>
        <row r="4918">
          <cell r="A4918"/>
          <cell r="B4918"/>
        </row>
        <row r="4919">
          <cell r="A4919"/>
          <cell r="B4919"/>
        </row>
        <row r="4920">
          <cell r="A4920"/>
          <cell r="B4920"/>
        </row>
        <row r="4921">
          <cell r="A4921"/>
          <cell r="B4921"/>
        </row>
        <row r="4922">
          <cell r="A4922"/>
          <cell r="B4922"/>
        </row>
        <row r="4923">
          <cell r="A4923"/>
          <cell r="B4923"/>
        </row>
        <row r="4924">
          <cell r="A4924"/>
          <cell r="B4924"/>
        </row>
        <row r="4925">
          <cell r="A4925"/>
          <cell r="B4925"/>
        </row>
        <row r="4926">
          <cell r="A4926"/>
          <cell r="B4926"/>
        </row>
        <row r="4927">
          <cell r="A4927"/>
          <cell r="B4927"/>
        </row>
        <row r="4928">
          <cell r="A4928"/>
          <cell r="B4928"/>
        </row>
        <row r="4929">
          <cell r="A4929"/>
          <cell r="B4929"/>
        </row>
        <row r="4930">
          <cell r="A4930"/>
          <cell r="B4930"/>
        </row>
        <row r="4931">
          <cell r="A4931"/>
          <cell r="B4931"/>
        </row>
        <row r="4932">
          <cell r="A4932"/>
          <cell r="B4932"/>
        </row>
        <row r="4933">
          <cell r="A4933"/>
          <cell r="B4933"/>
        </row>
        <row r="4934">
          <cell r="A4934"/>
          <cell r="B4934"/>
        </row>
        <row r="4935">
          <cell r="A4935"/>
          <cell r="B4935"/>
        </row>
        <row r="4936">
          <cell r="A4936"/>
          <cell r="B4936"/>
        </row>
        <row r="4937">
          <cell r="A4937"/>
          <cell r="B4937"/>
        </row>
        <row r="4938">
          <cell r="A4938"/>
          <cell r="B4938"/>
        </row>
        <row r="4939">
          <cell r="A4939"/>
          <cell r="B4939"/>
        </row>
        <row r="4940">
          <cell r="A4940"/>
          <cell r="B4940"/>
        </row>
        <row r="4941">
          <cell r="A4941"/>
          <cell r="B4941"/>
        </row>
        <row r="4942">
          <cell r="A4942"/>
          <cell r="B4942"/>
        </row>
        <row r="4943">
          <cell r="A4943"/>
          <cell r="B4943"/>
        </row>
        <row r="4944">
          <cell r="A4944"/>
          <cell r="B4944"/>
        </row>
        <row r="4945">
          <cell r="A4945"/>
          <cell r="B4945"/>
        </row>
        <row r="4946">
          <cell r="A4946"/>
          <cell r="B4946"/>
        </row>
        <row r="4947">
          <cell r="A4947"/>
          <cell r="B4947"/>
        </row>
        <row r="4948">
          <cell r="A4948"/>
          <cell r="B4948"/>
        </row>
        <row r="4949">
          <cell r="A4949"/>
          <cell r="B4949"/>
        </row>
        <row r="4950">
          <cell r="A4950"/>
          <cell r="B4950"/>
        </row>
        <row r="4951">
          <cell r="A4951"/>
          <cell r="B4951"/>
        </row>
        <row r="4952">
          <cell r="A4952"/>
          <cell r="B4952"/>
        </row>
        <row r="4953">
          <cell r="A4953"/>
          <cell r="B4953"/>
        </row>
        <row r="4954">
          <cell r="A4954"/>
          <cell r="B4954"/>
        </row>
        <row r="4955">
          <cell r="A4955"/>
          <cell r="B4955"/>
        </row>
        <row r="4956">
          <cell r="A4956"/>
          <cell r="B4956"/>
        </row>
        <row r="4957">
          <cell r="A4957"/>
          <cell r="B4957"/>
        </row>
        <row r="4958">
          <cell r="A4958"/>
          <cell r="B4958"/>
        </row>
        <row r="4959">
          <cell r="A4959"/>
          <cell r="B4959"/>
        </row>
        <row r="4960">
          <cell r="A4960"/>
          <cell r="B4960"/>
        </row>
        <row r="4961">
          <cell r="A4961"/>
          <cell r="B4961"/>
        </row>
        <row r="4962">
          <cell r="A4962"/>
          <cell r="B4962"/>
        </row>
        <row r="4963">
          <cell r="A4963"/>
          <cell r="B4963"/>
        </row>
        <row r="4964">
          <cell r="A4964"/>
          <cell r="B4964"/>
        </row>
        <row r="4965">
          <cell r="A4965"/>
          <cell r="B4965"/>
        </row>
        <row r="4966">
          <cell r="A4966"/>
          <cell r="B4966"/>
        </row>
        <row r="4967">
          <cell r="A4967"/>
          <cell r="B4967"/>
        </row>
        <row r="4968">
          <cell r="A4968"/>
          <cell r="B4968"/>
        </row>
        <row r="4969">
          <cell r="A4969"/>
          <cell r="B4969"/>
        </row>
        <row r="4970">
          <cell r="A4970"/>
          <cell r="B4970"/>
        </row>
        <row r="4971">
          <cell r="A4971"/>
          <cell r="B4971"/>
        </row>
        <row r="4972">
          <cell r="A4972"/>
          <cell r="B4972"/>
        </row>
        <row r="4973">
          <cell r="A4973"/>
          <cell r="B4973"/>
        </row>
        <row r="4974">
          <cell r="A4974"/>
          <cell r="B4974"/>
        </row>
        <row r="4975">
          <cell r="A4975"/>
          <cell r="B4975"/>
        </row>
        <row r="4976">
          <cell r="A4976"/>
          <cell r="B4976"/>
        </row>
        <row r="4977">
          <cell r="A4977"/>
          <cell r="B4977"/>
        </row>
        <row r="4978">
          <cell r="A4978"/>
          <cell r="B4978"/>
        </row>
        <row r="4979">
          <cell r="A4979"/>
          <cell r="B4979"/>
        </row>
        <row r="4980">
          <cell r="A4980"/>
          <cell r="B4980"/>
        </row>
        <row r="4981">
          <cell r="A4981"/>
          <cell r="B4981"/>
        </row>
        <row r="4982">
          <cell r="A4982"/>
          <cell r="B4982"/>
        </row>
        <row r="4983">
          <cell r="A4983"/>
          <cell r="B4983"/>
        </row>
        <row r="4984">
          <cell r="A4984"/>
          <cell r="B4984"/>
        </row>
        <row r="4985">
          <cell r="A4985"/>
          <cell r="B4985"/>
        </row>
        <row r="4986">
          <cell r="A4986"/>
          <cell r="B4986"/>
        </row>
        <row r="4987">
          <cell r="A4987"/>
          <cell r="B4987"/>
        </row>
        <row r="4988">
          <cell r="A4988"/>
          <cell r="B4988"/>
        </row>
        <row r="4989">
          <cell r="A4989"/>
          <cell r="B4989"/>
        </row>
        <row r="4990">
          <cell r="A4990"/>
          <cell r="B4990"/>
        </row>
        <row r="4991">
          <cell r="A4991"/>
          <cell r="B4991"/>
        </row>
        <row r="4992">
          <cell r="A4992"/>
          <cell r="B4992"/>
        </row>
        <row r="4993">
          <cell r="A4993"/>
          <cell r="B4993"/>
        </row>
        <row r="4994">
          <cell r="A4994"/>
          <cell r="B4994"/>
        </row>
        <row r="4995">
          <cell r="A4995"/>
          <cell r="B4995"/>
        </row>
        <row r="4996">
          <cell r="A4996"/>
          <cell r="B4996"/>
        </row>
        <row r="4997">
          <cell r="A4997"/>
          <cell r="B4997"/>
        </row>
        <row r="4998">
          <cell r="A4998"/>
          <cell r="B4998"/>
        </row>
        <row r="4999">
          <cell r="A4999"/>
          <cell r="B4999"/>
        </row>
        <row r="5000">
          <cell r="A5000"/>
          <cell r="B5000"/>
        </row>
        <row r="5001">
          <cell r="A5001"/>
          <cell r="B5001"/>
        </row>
        <row r="5002">
          <cell r="A5002"/>
          <cell r="B5002"/>
        </row>
        <row r="5003">
          <cell r="A5003"/>
          <cell r="B5003"/>
        </row>
        <row r="5004">
          <cell r="A5004"/>
          <cell r="B5004"/>
        </row>
        <row r="5005">
          <cell r="A5005"/>
          <cell r="B5005"/>
        </row>
        <row r="5006">
          <cell r="A5006"/>
          <cell r="B5006"/>
        </row>
        <row r="5007">
          <cell r="A5007"/>
          <cell r="B5007"/>
        </row>
        <row r="5008">
          <cell r="A5008"/>
          <cell r="B5008"/>
        </row>
        <row r="5009">
          <cell r="A5009"/>
          <cell r="B5009"/>
        </row>
        <row r="5010">
          <cell r="A5010"/>
          <cell r="B5010"/>
        </row>
        <row r="5011">
          <cell r="A5011"/>
          <cell r="B5011"/>
        </row>
        <row r="5012">
          <cell r="A5012"/>
          <cell r="B5012"/>
        </row>
        <row r="5013">
          <cell r="A5013"/>
          <cell r="B5013"/>
        </row>
        <row r="5014">
          <cell r="A5014"/>
          <cell r="B5014"/>
        </row>
        <row r="5015">
          <cell r="A5015"/>
          <cell r="B5015"/>
        </row>
        <row r="5016">
          <cell r="A5016"/>
          <cell r="B5016"/>
        </row>
        <row r="5017">
          <cell r="A5017"/>
          <cell r="B5017"/>
        </row>
        <row r="5018">
          <cell r="A5018"/>
          <cell r="B5018"/>
        </row>
        <row r="5019">
          <cell r="A5019"/>
          <cell r="B5019"/>
        </row>
        <row r="5020">
          <cell r="A5020"/>
          <cell r="B5020"/>
        </row>
        <row r="5021">
          <cell r="A5021"/>
          <cell r="B5021"/>
        </row>
        <row r="5022">
          <cell r="A5022"/>
          <cell r="B5022"/>
        </row>
        <row r="5023">
          <cell r="A5023"/>
          <cell r="B5023"/>
        </row>
        <row r="5024">
          <cell r="A5024"/>
          <cell r="B5024"/>
        </row>
        <row r="5025">
          <cell r="A5025"/>
          <cell r="B5025"/>
        </row>
        <row r="5026">
          <cell r="A5026"/>
          <cell r="B5026"/>
        </row>
        <row r="5027">
          <cell r="A5027"/>
          <cell r="B5027"/>
        </row>
        <row r="5028">
          <cell r="A5028"/>
          <cell r="B5028"/>
        </row>
        <row r="5029">
          <cell r="A5029"/>
          <cell r="B5029"/>
        </row>
        <row r="5030">
          <cell r="A5030"/>
          <cell r="B5030"/>
        </row>
        <row r="5031">
          <cell r="A5031"/>
          <cell r="B5031"/>
        </row>
        <row r="5032">
          <cell r="A5032"/>
          <cell r="B5032"/>
        </row>
        <row r="5033">
          <cell r="A5033"/>
          <cell r="B5033"/>
        </row>
        <row r="5034">
          <cell r="A5034"/>
          <cell r="B5034"/>
        </row>
        <row r="5035">
          <cell r="A5035"/>
          <cell r="B5035"/>
        </row>
        <row r="5036">
          <cell r="A5036"/>
          <cell r="B5036"/>
        </row>
        <row r="5037">
          <cell r="A5037"/>
          <cell r="B5037"/>
        </row>
        <row r="5038">
          <cell r="A5038"/>
          <cell r="B5038"/>
        </row>
        <row r="5039">
          <cell r="A5039"/>
          <cell r="B5039"/>
        </row>
        <row r="5040">
          <cell r="A5040"/>
          <cell r="B5040"/>
        </row>
        <row r="5041">
          <cell r="A5041"/>
          <cell r="B5041"/>
        </row>
        <row r="5042">
          <cell r="A5042"/>
          <cell r="B5042"/>
        </row>
        <row r="5043">
          <cell r="A5043"/>
          <cell r="B5043"/>
        </row>
        <row r="5044">
          <cell r="A5044"/>
          <cell r="B5044"/>
        </row>
        <row r="5045">
          <cell r="A5045"/>
          <cell r="B5045"/>
        </row>
        <row r="5046">
          <cell r="A5046"/>
          <cell r="B5046"/>
        </row>
        <row r="5047">
          <cell r="A5047"/>
          <cell r="B5047"/>
        </row>
        <row r="5048">
          <cell r="A5048"/>
          <cell r="B5048"/>
        </row>
        <row r="5049">
          <cell r="A5049"/>
          <cell r="B5049"/>
        </row>
        <row r="5050">
          <cell r="A5050"/>
          <cell r="B5050"/>
        </row>
        <row r="5051">
          <cell r="A5051"/>
          <cell r="B5051"/>
        </row>
        <row r="5052">
          <cell r="A5052"/>
          <cell r="B5052"/>
        </row>
        <row r="5053">
          <cell r="A5053"/>
          <cell r="B5053"/>
        </row>
        <row r="5054">
          <cell r="A5054"/>
          <cell r="B5054"/>
        </row>
        <row r="5055">
          <cell r="A5055"/>
          <cell r="B5055"/>
        </row>
        <row r="5056">
          <cell r="A5056"/>
          <cell r="B5056"/>
        </row>
        <row r="5057">
          <cell r="A5057"/>
          <cell r="B5057"/>
        </row>
        <row r="5058">
          <cell r="A5058"/>
          <cell r="B5058"/>
        </row>
        <row r="5059">
          <cell r="A5059"/>
          <cell r="B5059"/>
        </row>
        <row r="5060">
          <cell r="A5060"/>
          <cell r="B5060"/>
        </row>
        <row r="5061">
          <cell r="A5061"/>
          <cell r="B5061"/>
        </row>
        <row r="5062">
          <cell r="A5062"/>
          <cell r="B5062"/>
        </row>
        <row r="5063">
          <cell r="A5063"/>
          <cell r="B5063"/>
        </row>
        <row r="5064">
          <cell r="A5064"/>
          <cell r="B5064"/>
        </row>
        <row r="5065">
          <cell r="A5065"/>
          <cell r="B5065"/>
        </row>
        <row r="5066">
          <cell r="A5066"/>
          <cell r="B5066"/>
        </row>
        <row r="5067">
          <cell r="A5067"/>
          <cell r="B5067"/>
        </row>
        <row r="5068">
          <cell r="A5068"/>
          <cell r="B5068"/>
        </row>
        <row r="5069">
          <cell r="A5069"/>
          <cell r="B5069"/>
        </row>
        <row r="5070">
          <cell r="A5070"/>
          <cell r="B5070"/>
        </row>
        <row r="5071">
          <cell r="A5071"/>
          <cell r="B5071"/>
        </row>
        <row r="5072">
          <cell r="A5072"/>
          <cell r="B5072"/>
        </row>
        <row r="5073">
          <cell r="A5073"/>
          <cell r="B5073"/>
        </row>
        <row r="5074">
          <cell r="A5074"/>
          <cell r="B5074"/>
        </row>
        <row r="5075">
          <cell r="A5075"/>
          <cell r="B5075"/>
        </row>
        <row r="5076">
          <cell r="A5076"/>
          <cell r="B5076"/>
        </row>
        <row r="5077">
          <cell r="A5077"/>
          <cell r="B5077"/>
        </row>
        <row r="5078">
          <cell r="A5078"/>
          <cell r="B5078"/>
        </row>
        <row r="5079">
          <cell r="A5079"/>
          <cell r="B5079"/>
        </row>
        <row r="5080">
          <cell r="A5080"/>
          <cell r="B5080"/>
        </row>
        <row r="5081">
          <cell r="A5081"/>
          <cell r="B5081"/>
        </row>
        <row r="5082">
          <cell r="A5082"/>
          <cell r="B5082"/>
        </row>
        <row r="5083">
          <cell r="A5083"/>
          <cell r="B5083"/>
        </row>
        <row r="5084">
          <cell r="A5084"/>
          <cell r="B5084"/>
        </row>
        <row r="5085">
          <cell r="A5085"/>
          <cell r="B5085"/>
        </row>
        <row r="5086">
          <cell r="A5086"/>
          <cell r="B5086"/>
        </row>
        <row r="5087">
          <cell r="A5087"/>
          <cell r="B5087"/>
        </row>
        <row r="5088">
          <cell r="A5088"/>
          <cell r="B5088"/>
        </row>
        <row r="5089">
          <cell r="A5089"/>
          <cell r="B5089"/>
        </row>
        <row r="5090">
          <cell r="A5090"/>
          <cell r="B5090"/>
        </row>
        <row r="5091">
          <cell r="A5091"/>
          <cell r="B5091"/>
        </row>
        <row r="5092">
          <cell r="A5092"/>
          <cell r="B5092"/>
        </row>
        <row r="5093">
          <cell r="A5093"/>
          <cell r="B5093"/>
        </row>
        <row r="5094">
          <cell r="A5094"/>
          <cell r="B5094"/>
        </row>
        <row r="5095">
          <cell r="A5095"/>
          <cell r="B5095"/>
        </row>
        <row r="5096">
          <cell r="A5096"/>
          <cell r="B5096"/>
        </row>
        <row r="5097">
          <cell r="A5097"/>
          <cell r="B5097"/>
        </row>
        <row r="5098">
          <cell r="A5098"/>
          <cell r="B5098"/>
        </row>
        <row r="5099">
          <cell r="A5099"/>
          <cell r="B5099"/>
        </row>
        <row r="5100">
          <cell r="A5100"/>
          <cell r="B5100"/>
        </row>
        <row r="5101">
          <cell r="A5101"/>
          <cell r="B5101"/>
        </row>
        <row r="5102">
          <cell r="A5102"/>
          <cell r="B5102"/>
        </row>
        <row r="5103">
          <cell r="A5103"/>
          <cell r="B5103"/>
        </row>
        <row r="5104">
          <cell r="A5104"/>
          <cell r="B5104"/>
        </row>
        <row r="5105">
          <cell r="A5105"/>
          <cell r="B5105"/>
        </row>
        <row r="5106">
          <cell r="A5106"/>
          <cell r="B5106"/>
        </row>
        <row r="5107">
          <cell r="A5107"/>
          <cell r="B5107"/>
        </row>
        <row r="5108">
          <cell r="A5108"/>
          <cell r="B5108"/>
        </row>
        <row r="5109">
          <cell r="A5109"/>
          <cell r="B5109"/>
        </row>
        <row r="5110">
          <cell r="A5110"/>
          <cell r="B5110"/>
        </row>
        <row r="5111">
          <cell r="A5111"/>
          <cell r="B5111"/>
        </row>
        <row r="5112">
          <cell r="A5112"/>
          <cell r="B5112"/>
        </row>
        <row r="5113">
          <cell r="A5113"/>
          <cell r="B5113"/>
        </row>
        <row r="5114">
          <cell r="A5114"/>
          <cell r="B5114"/>
        </row>
        <row r="5115">
          <cell r="A5115"/>
          <cell r="B5115"/>
        </row>
        <row r="5116">
          <cell r="A5116"/>
          <cell r="B5116"/>
        </row>
        <row r="5117">
          <cell r="A5117"/>
          <cell r="B5117"/>
        </row>
        <row r="5118">
          <cell r="A5118"/>
          <cell r="B5118"/>
        </row>
        <row r="5119">
          <cell r="A5119"/>
          <cell r="B5119"/>
        </row>
        <row r="5120">
          <cell r="A5120"/>
          <cell r="B5120"/>
        </row>
        <row r="5121">
          <cell r="A5121"/>
          <cell r="B5121"/>
        </row>
        <row r="5122">
          <cell r="A5122"/>
          <cell r="B5122"/>
        </row>
        <row r="5123">
          <cell r="A5123"/>
          <cell r="B5123"/>
        </row>
        <row r="5124">
          <cell r="A5124"/>
          <cell r="B5124"/>
        </row>
        <row r="5125">
          <cell r="A5125"/>
          <cell r="B5125"/>
        </row>
        <row r="5126">
          <cell r="A5126"/>
          <cell r="B5126"/>
        </row>
        <row r="5127">
          <cell r="A5127"/>
          <cell r="B5127"/>
        </row>
        <row r="5128">
          <cell r="A5128"/>
          <cell r="B5128"/>
        </row>
        <row r="5129">
          <cell r="A5129"/>
          <cell r="B5129"/>
        </row>
        <row r="5130">
          <cell r="A5130"/>
          <cell r="B5130"/>
        </row>
        <row r="5131">
          <cell r="A5131"/>
          <cell r="B5131"/>
        </row>
        <row r="5132">
          <cell r="A5132"/>
          <cell r="B5132"/>
        </row>
        <row r="5133">
          <cell r="A5133"/>
          <cell r="B5133"/>
        </row>
        <row r="5134">
          <cell r="A5134"/>
          <cell r="B5134"/>
        </row>
        <row r="5135">
          <cell r="A5135"/>
          <cell r="B5135"/>
        </row>
        <row r="5136">
          <cell r="A5136"/>
          <cell r="B5136"/>
        </row>
        <row r="5137">
          <cell r="A5137"/>
          <cell r="B5137"/>
        </row>
        <row r="5138">
          <cell r="A5138"/>
          <cell r="B5138"/>
        </row>
        <row r="5139">
          <cell r="A5139"/>
          <cell r="B5139"/>
        </row>
        <row r="5140">
          <cell r="A5140"/>
          <cell r="B5140"/>
        </row>
        <row r="5141">
          <cell r="A5141"/>
          <cell r="B5141"/>
        </row>
        <row r="5142">
          <cell r="A5142"/>
          <cell r="B5142"/>
        </row>
        <row r="5143">
          <cell r="A5143"/>
          <cell r="B5143"/>
        </row>
        <row r="5144">
          <cell r="A5144"/>
          <cell r="B5144"/>
        </row>
        <row r="5145">
          <cell r="A5145"/>
          <cell r="B5145"/>
        </row>
        <row r="5146">
          <cell r="A5146"/>
          <cell r="B5146"/>
        </row>
        <row r="5147">
          <cell r="A5147"/>
          <cell r="B5147"/>
        </row>
        <row r="5148">
          <cell r="A5148"/>
          <cell r="B5148"/>
        </row>
        <row r="5149">
          <cell r="A5149"/>
          <cell r="B5149"/>
        </row>
        <row r="5150">
          <cell r="A5150"/>
          <cell r="B5150"/>
        </row>
        <row r="5151">
          <cell r="A5151"/>
          <cell r="B5151"/>
        </row>
        <row r="5152">
          <cell r="A5152"/>
          <cell r="B5152"/>
        </row>
        <row r="5153">
          <cell r="A5153"/>
          <cell r="B5153"/>
        </row>
        <row r="5154">
          <cell r="A5154"/>
          <cell r="B5154"/>
        </row>
        <row r="5155">
          <cell r="A5155"/>
          <cell r="B5155"/>
        </row>
        <row r="5156">
          <cell r="A5156"/>
          <cell r="B5156"/>
        </row>
        <row r="5157">
          <cell r="A5157"/>
          <cell r="B5157"/>
        </row>
        <row r="5158">
          <cell r="A5158"/>
          <cell r="B5158"/>
        </row>
        <row r="5159">
          <cell r="A5159"/>
          <cell r="B5159"/>
        </row>
        <row r="5160">
          <cell r="A5160"/>
          <cell r="B5160"/>
        </row>
        <row r="5161">
          <cell r="A5161"/>
          <cell r="B5161"/>
        </row>
        <row r="5162">
          <cell r="A5162"/>
          <cell r="B5162"/>
        </row>
        <row r="5163">
          <cell r="A5163"/>
          <cell r="B5163"/>
        </row>
        <row r="5164">
          <cell r="A5164"/>
          <cell r="B5164"/>
        </row>
        <row r="5165">
          <cell r="A5165"/>
          <cell r="B5165"/>
        </row>
        <row r="5166">
          <cell r="A5166"/>
          <cell r="B5166"/>
        </row>
        <row r="5167">
          <cell r="A5167"/>
          <cell r="B5167"/>
        </row>
        <row r="5168">
          <cell r="A5168"/>
          <cell r="B5168"/>
        </row>
        <row r="5169">
          <cell r="A5169"/>
          <cell r="B5169"/>
        </row>
        <row r="5170">
          <cell r="A5170"/>
          <cell r="B5170"/>
        </row>
        <row r="5171">
          <cell r="A5171"/>
          <cell r="B5171"/>
        </row>
        <row r="5172">
          <cell r="A5172"/>
          <cell r="B5172"/>
        </row>
        <row r="5173">
          <cell r="A5173"/>
          <cell r="B5173"/>
        </row>
        <row r="5174">
          <cell r="A5174"/>
          <cell r="B5174"/>
        </row>
        <row r="5175">
          <cell r="A5175"/>
          <cell r="B5175"/>
        </row>
        <row r="5176">
          <cell r="A5176"/>
          <cell r="B5176"/>
        </row>
        <row r="5177">
          <cell r="A5177"/>
          <cell r="B5177"/>
        </row>
        <row r="5178">
          <cell r="A5178"/>
          <cell r="B5178"/>
        </row>
        <row r="5179">
          <cell r="A5179"/>
          <cell r="B5179"/>
        </row>
        <row r="5180">
          <cell r="A5180"/>
          <cell r="B5180"/>
        </row>
        <row r="5181">
          <cell r="A5181"/>
          <cell r="B5181"/>
        </row>
        <row r="5182">
          <cell r="A5182"/>
          <cell r="B5182"/>
        </row>
        <row r="5183">
          <cell r="A5183"/>
          <cell r="B5183"/>
        </row>
        <row r="5184">
          <cell r="A5184"/>
          <cell r="B5184"/>
        </row>
        <row r="5185">
          <cell r="A5185"/>
          <cell r="B5185"/>
        </row>
        <row r="5186">
          <cell r="A5186"/>
          <cell r="B5186"/>
        </row>
        <row r="5187">
          <cell r="A5187"/>
          <cell r="B5187"/>
        </row>
        <row r="5188">
          <cell r="A5188"/>
          <cell r="B5188"/>
        </row>
        <row r="5189">
          <cell r="A5189"/>
          <cell r="B5189"/>
        </row>
        <row r="5190">
          <cell r="A5190"/>
          <cell r="B5190"/>
        </row>
        <row r="5191">
          <cell r="A5191"/>
          <cell r="B5191"/>
        </row>
        <row r="5192">
          <cell r="A5192"/>
          <cell r="B5192"/>
        </row>
        <row r="5193">
          <cell r="A5193"/>
          <cell r="B5193"/>
        </row>
        <row r="5194">
          <cell r="A5194"/>
          <cell r="B5194"/>
        </row>
        <row r="5195">
          <cell r="A5195"/>
          <cell r="B5195"/>
        </row>
        <row r="5196">
          <cell r="A5196"/>
          <cell r="B5196"/>
        </row>
        <row r="5197">
          <cell r="A5197"/>
          <cell r="B5197"/>
        </row>
        <row r="5198">
          <cell r="A5198"/>
          <cell r="B5198"/>
        </row>
        <row r="5199">
          <cell r="A5199"/>
          <cell r="B5199"/>
        </row>
        <row r="5200">
          <cell r="A5200"/>
          <cell r="B5200"/>
        </row>
        <row r="5201">
          <cell r="A5201"/>
          <cell r="B5201"/>
        </row>
        <row r="5202">
          <cell r="A5202"/>
          <cell r="B5202"/>
        </row>
        <row r="5203">
          <cell r="A5203"/>
          <cell r="B5203"/>
        </row>
        <row r="5204">
          <cell r="A5204"/>
          <cell r="B5204"/>
        </row>
        <row r="5205">
          <cell r="A5205"/>
          <cell r="B5205"/>
        </row>
        <row r="5206">
          <cell r="A5206"/>
          <cell r="B5206"/>
        </row>
        <row r="5207">
          <cell r="A5207"/>
          <cell r="B5207"/>
        </row>
        <row r="5208">
          <cell r="A5208"/>
          <cell r="B5208"/>
        </row>
        <row r="5209">
          <cell r="A5209"/>
          <cell r="B5209"/>
        </row>
        <row r="5210">
          <cell r="A5210"/>
          <cell r="B5210"/>
        </row>
        <row r="5211">
          <cell r="A5211"/>
          <cell r="B5211"/>
        </row>
        <row r="5212">
          <cell r="A5212"/>
          <cell r="B5212"/>
        </row>
        <row r="5213">
          <cell r="A5213"/>
          <cell r="B5213"/>
        </row>
        <row r="5214">
          <cell r="A5214"/>
          <cell r="B5214"/>
        </row>
        <row r="5215">
          <cell r="A5215"/>
          <cell r="B5215"/>
        </row>
        <row r="5216">
          <cell r="A5216"/>
          <cell r="B5216"/>
        </row>
        <row r="5217">
          <cell r="A5217"/>
          <cell r="B5217"/>
        </row>
        <row r="5218">
          <cell r="A5218"/>
          <cell r="B5218"/>
        </row>
        <row r="5219">
          <cell r="A5219"/>
          <cell r="B5219"/>
        </row>
        <row r="5220">
          <cell r="A5220"/>
          <cell r="B5220"/>
        </row>
        <row r="5221">
          <cell r="A5221"/>
          <cell r="B5221"/>
        </row>
        <row r="5222">
          <cell r="A5222"/>
          <cell r="B5222"/>
        </row>
        <row r="5223">
          <cell r="A5223"/>
          <cell r="B5223"/>
        </row>
        <row r="5224">
          <cell r="A5224"/>
          <cell r="B5224"/>
        </row>
        <row r="5225">
          <cell r="A5225"/>
          <cell r="B5225"/>
        </row>
        <row r="5226">
          <cell r="A5226"/>
          <cell r="B5226"/>
        </row>
        <row r="5227">
          <cell r="A5227"/>
          <cell r="B5227"/>
        </row>
        <row r="5228">
          <cell r="A5228"/>
          <cell r="B5228"/>
        </row>
        <row r="5229">
          <cell r="A5229"/>
          <cell r="B5229"/>
        </row>
        <row r="5230">
          <cell r="A5230"/>
          <cell r="B5230"/>
        </row>
        <row r="5231">
          <cell r="A5231"/>
          <cell r="B5231"/>
        </row>
        <row r="5232">
          <cell r="A5232"/>
          <cell r="B5232"/>
        </row>
        <row r="5233">
          <cell r="A5233"/>
          <cell r="B5233"/>
        </row>
        <row r="5234">
          <cell r="A5234"/>
          <cell r="B5234"/>
        </row>
        <row r="5235">
          <cell r="A5235"/>
          <cell r="B5235"/>
        </row>
        <row r="5236">
          <cell r="A5236"/>
          <cell r="B5236"/>
        </row>
        <row r="5237">
          <cell r="A5237"/>
          <cell r="B5237"/>
        </row>
        <row r="5238">
          <cell r="A5238"/>
          <cell r="B5238"/>
        </row>
        <row r="5239">
          <cell r="A5239"/>
          <cell r="B5239"/>
        </row>
        <row r="5240">
          <cell r="A5240"/>
          <cell r="B5240"/>
        </row>
        <row r="5241">
          <cell r="A5241"/>
          <cell r="B5241"/>
        </row>
        <row r="5242">
          <cell r="A5242"/>
          <cell r="B5242"/>
        </row>
        <row r="5243">
          <cell r="A5243"/>
          <cell r="B5243"/>
        </row>
        <row r="5244">
          <cell r="A5244"/>
          <cell r="B5244"/>
        </row>
        <row r="5245">
          <cell r="A5245"/>
          <cell r="B5245"/>
        </row>
        <row r="5246">
          <cell r="A5246"/>
          <cell r="B5246"/>
        </row>
        <row r="5247">
          <cell r="A5247"/>
          <cell r="B5247"/>
        </row>
        <row r="5248">
          <cell r="A5248"/>
          <cell r="B5248"/>
        </row>
        <row r="5249">
          <cell r="A5249"/>
          <cell r="B5249"/>
        </row>
        <row r="5250">
          <cell r="A5250"/>
          <cell r="B5250"/>
        </row>
        <row r="5251">
          <cell r="A5251"/>
          <cell r="B5251"/>
        </row>
        <row r="5252">
          <cell r="A5252"/>
          <cell r="B5252"/>
        </row>
        <row r="5253">
          <cell r="A5253"/>
          <cell r="B5253"/>
        </row>
        <row r="5254">
          <cell r="A5254"/>
          <cell r="B5254"/>
        </row>
        <row r="5255">
          <cell r="A5255"/>
          <cell r="B5255"/>
        </row>
        <row r="5256">
          <cell r="A5256"/>
          <cell r="B5256"/>
        </row>
        <row r="5257">
          <cell r="A5257"/>
          <cell r="B5257"/>
        </row>
        <row r="5258">
          <cell r="A5258"/>
          <cell r="B5258"/>
        </row>
        <row r="5259">
          <cell r="A5259"/>
          <cell r="B5259"/>
        </row>
        <row r="5260">
          <cell r="A5260"/>
          <cell r="B5260"/>
        </row>
        <row r="5261">
          <cell r="A5261"/>
          <cell r="B5261"/>
        </row>
        <row r="5262">
          <cell r="A5262"/>
          <cell r="B5262"/>
        </row>
        <row r="5263">
          <cell r="A5263"/>
          <cell r="B5263"/>
        </row>
        <row r="5264">
          <cell r="A5264"/>
          <cell r="B5264"/>
        </row>
        <row r="5265">
          <cell r="A5265"/>
          <cell r="B5265"/>
        </row>
        <row r="5266">
          <cell r="A5266"/>
          <cell r="B5266"/>
        </row>
        <row r="5267">
          <cell r="A5267"/>
          <cell r="B5267"/>
        </row>
        <row r="5268">
          <cell r="A5268"/>
          <cell r="B5268"/>
        </row>
        <row r="5269">
          <cell r="A5269"/>
          <cell r="B5269"/>
        </row>
        <row r="5270">
          <cell r="A5270"/>
          <cell r="B5270"/>
        </row>
        <row r="5271">
          <cell r="A5271"/>
          <cell r="B5271"/>
        </row>
        <row r="5272">
          <cell r="A5272"/>
          <cell r="B5272"/>
        </row>
        <row r="5273">
          <cell r="A5273"/>
          <cell r="B5273"/>
        </row>
        <row r="5274">
          <cell r="A5274"/>
          <cell r="B5274"/>
        </row>
        <row r="5275">
          <cell r="A5275"/>
          <cell r="B5275"/>
        </row>
        <row r="5276">
          <cell r="A5276"/>
          <cell r="B5276"/>
        </row>
        <row r="5277">
          <cell r="A5277"/>
          <cell r="B5277"/>
        </row>
        <row r="5278">
          <cell r="A5278"/>
          <cell r="B5278"/>
        </row>
        <row r="5279">
          <cell r="A5279"/>
          <cell r="B5279"/>
        </row>
        <row r="5280">
          <cell r="A5280"/>
          <cell r="B5280"/>
        </row>
        <row r="5281">
          <cell r="A5281"/>
          <cell r="B5281"/>
        </row>
        <row r="5282">
          <cell r="A5282"/>
          <cell r="B5282"/>
        </row>
        <row r="5283">
          <cell r="A5283"/>
          <cell r="B5283"/>
        </row>
        <row r="5284">
          <cell r="A5284"/>
          <cell r="B5284"/>
        </row>
        <row r="5285">
          <cell r="A5285"/>
          <cell r="B5285"/>
        </row>
        <row r="5286">
          <cell r="A5286"/>
          <cell r="B5286"/>
        </row>
        <row r="5287">
          <cell r="A5287"/>
          <cell r="B5287"/>
        </row>
        <row r="5288">
          <cell r="A5288"/>
          <cell r="B5288"/>
        </row>
        <row r="5289">
          <cell r="A5289"/>
          <cell r="B5289"/>
        </row>
        <row r="5290">
          <cell r="A5290"/>
          <cell r="B5290"/>
        </row>
        <row r="5291">
          <cell r="A5291"/>
          <cell r="B5291"/>
        </row>
        <row r="5292">
          <cell r="A5292"/>
          <cell r="B5292"/>
        </row>
        <row r="5293">
          <cell r="A5293"/>
          <cell r="B5293"/>
        </row>
        <row r="5294">
          <cell r="A5294"/>
          <cell r="B5294"/>
        </row>
        <row r="5295">
          <cell r="A5295"/>
          <cell r="B5295"/>
        </row>
        <row r="5296">
          <cell r="A5296"/>
          <cell r="B5296"/>
        </row>
        <row r="5297">
          <cell r="A5297"/>
          <cell r="B5297"/>
        </row>
        <row r="5298">
          <cell r="A5298"/>
          <cell r="B5298"/>
        </row>
        <row r="5299">
          <cell r="A5299"/>
          <cell r="B5299"/>
        </row>
        <row r="5300">
          <cell r="A5300"/>
          <cell r="B5300"/>
        </row>
        <row r="5301">
          <cell r="A5301"/>
          <cell r="B5301"/>
        </row>
        <row r="5302">
          <cell r="A5302"/>
          <cell r="B5302"/>
        </row>
        <row r="5303">
          <cell r="A5303"/>
          <cell r="B5303"/>
        </row>
        <row r="5304">
          <cell r="A5304"/>
          <cell r="B5304"/>
        </row>
        <row r="5305">
          <cell r="A5305"/>
          <cell r="B5305"/>
        </row>
        <row r="5306">
          <cell r="A5306"/>
          <cell r="B5306"/>
        </row>
        <row r="5307">
          <cell r="A5307"/>
          <cell r="B5307"/>
        </row>
        <row r="5308">
          <cell r="A5308"/>
          <cell r="B5308"/>
        </row>
        <row r="5309">
          <cell r="A5309"/>
          <cell r="B5309"/>
        </row>
        <row r="5310">
          <cell r="A5310"/>
          <cell r="B5310"/>
        </row>
        <row r="5311">
          <cell r="A5311"/>
          <cell r="B5311"/>
        </row>
        <row r="5312">
          <cell r="A5312"/>
          <cell r="B5312"/>
        </row>
        <row r="5313">
          <cell r="A5313"/>
          <cell r="B5313"/>
        </row>
        <row r="5314">
          <cell r="A5314"/>
          <cell r="B5314"/>
        </row>
        <row r="5315">
          <cell r="A5315"/>
          <cell r="B5315"/>
        </row>
        <row r="5316">
          <cell r="A5316"/>
          <cell r="B5316"/>
        </row>
        <row r="5317">
          <cell r="A5317"/>
          <cell r="B5317"/>
        </row>
        <row r="5318">
          <cell r="A5318"/>
          <cell r="B5318"/>
        </row>
        <row r="5319">
          <cell r="A5319"/>
          <cell r="B5319"/>
        </row>
        <row r="5320">
          <cell r="A5320"/>
          <cell r="B5320"/>
        </row>
        <row r="5321">
          <cell r="A5321"/>
          <cell r="B5321"/>
        </row>
        <row r="5322">
          <cell r="A5322"/>
          <cell r="B5322"/>
        </row>
        <row r="5323">
          <cell r="A5323"/>
          <cell r="B5323"/>
        </row>
        <row r="5324">
          <cell r="A5324"/>
          <cell r="B5324"/>
        </row>
        <row r="5325">
          <cell r="A5325"/>
          <cell r="B5325"/>
        </row>
        <row r="5326">
          <cell r="A5326"/>
          <cell r="B5326"/>
        </row>
        <row r="5327">
          <cell r="A5327"/>
          <cell r="B5327"/>
        </row>
        <row r="5328">
          <cell r="A5328"/>
          <cell r="B5328"/>
        </row>
        <row r="5329">
          <cell r="A5329"/>
          <cell r="B5329"/>
        </row>
        <row r="5330">
          <cell r="A5330"/>
          <cell r="B5330"/>
        </row>
        <row r="5331">
          <cell r="A5331"/>
          <cell r="B5331"/>
        </row>
        <row r="5332">
          <cell r="A5332"/>
          <cell r="B5332"/>
        </row>
        <row r="5333">
          <cell r="A5333"/>
          <cell r="B5333"/>
        </row>
        <row r="5334">
          <cell r="A5334"/>
          <cell r="B5334"/>
        </row>
        <row r="5335">
          <cell r="A5335"/>
          <cell r="B5335"/>
        </row>
        <row r="5336">
          <cell r="A5336"/>
          <cell r="B5336"/>
        </row>
        <row r="5337">
          <cell r="A5337"/>
          <cell r="B5337"/>
        </row>
        <row r="5338">
          <cell r="A5338"/>
          <cell r="B5338"/>
        </row>
        <row r="5339">
          <cell r="A5339"/>
          <cell r="B5339"/>
        </row>
        <row r="5340">
          <cell r="A5340"/>
          <cell r="B5340"/>
        </row>
        <row r="5341">
          <cell r="A5341"/>
          <cell r="B5341"/>
        </row>
        <row r="5342">
          <cell r="A5342"/>
          <cell r="B5342"/>
        </row>
        <row r="5343">
          <cell r="A5343"/>
          <cell r="B5343"/>
        </row>
        <row r="5344">
          <cell r="A5344"/>
          <cell r="B5344"/>
        </row>
        <row r="5345">
          <cell r="A5345"/>
          <cell r="B5345"/>
        </row>
        <row r="5346">
          <cell r="A5346"/>
          <cell r="B5346"/>
        </row>
        <row r="5347">
          <cell r="A5347"/>
          <cell r="B5347"/>
        </row>
        <row r="5348">
          <cell r="A5348"/>
          <cell r="B5348"/>
        </row>
        <row r="5349">
          <cell r="A5349"/>
          <cell r="B5349"/>
        </row>
        <row r="5350">
          <cell r="A5350"/>
          <cell r="B5350"/>
        </row>
        <row r="5351">
          <cell r="A5351"/>
          <cell r="B5351"/>
        </row>
        <row r="5352">
          <cell r="A5352"/>
          <cell r="B5352"/>
        </row>
        <row r="5353">
          <cell r="A5353"/>
          <cell r="B5353"/>
        </row>
        <row r="5354">
          <cell r="A5354"/>
          <cell r="B5354"/>
        </row>
        <row r="5355">
          <cell r="A5355"/>
          <cell r="B5355"/>
        </row>
        <row r="5356">
          <cell r="A5356"/>
          <cell r="B5356"/>
        </row>
        <row r="5357">
          <cell r="A5357"/>
          <cell r="B5357"/>
        </row>
        <row r="5358">
          <cell r="A5358"/>
          <cell r="B5358"/>
        </row>
        <row r="5359">
          <cell r="A5359"/>
          <cell r="B5359"/>
        </row>
        <row r="5360">
          <cell r="A5360"/>
          <cell r="B5360"/>
        </row>
        <row r="5361">
          <cell r="A5361"/>
          <cell r="B5361"/>
        </row>
        <row r="5362">
          <cell r="A5362"/>
          <cell r="B5362"/>
        </row>
        <row r="5363">
          <cell r="A5363"/>
          <cell r="B5363"/>
        </row>
        <row r="5364">
          <cell r="A5364"/>
          <cell r="B5364"/>
        </row>
        <row r="5365">
          <cell r="A5365"/>
          <cell r="B5365"/>
        </row>
        <row r="5366">
          <cell r="A5366"/>
          <cell r="B5366"/>
        </row>
        <row r="5367">
          <cell r="A5367"/>
          <cell r="B5367"/>
        </row>
        <row r="5368">
          <cell r="A5368"/>
          <cell r="B5368"/>
        </row>
        <row r="5369">
          <cell r="A5369"/>
          <cell r="B5369"/>
        </row>
        <row r="5370">
          <cell r="A5370"/>
          <cell r="B5370"/>
        </row>
        <row r="5371">
          <cell r="A5371"/>
          <cell r="B5371"/>
        </row>
        <row r="5372">
          <cell r="A5372"/>
          <cell r="B5372"/>
        </row>
        <row r="5373">
          <cell r="A5373"/>
          <cell r="B5373"/>
        </row>
        <row r="5374">
          <cell r="A5374"/>
          <cell r="B5374"/>
        </row>
        <row r="5375">
          <cell r="A5375"/>
          <cell r="B5375"/>
        </row>
        <row r="5376">
          <cell r="A5376"/>
          <cell r="B5376"/>
        </row>
        <row r="5377">
          <cell r="A5377"/>
          <cell r="B5377"/>
        </row>
        <row r="5378">
          <cell r="A5378"/>
          <cell r="B5378"/>
        </row>
        <row r="5379">
          <cell r="A5379"/>
          <cell r="B5379"/>
        </row>
        <row r="5380">
          <cell r="A5380"/>
          <cell r="B5380"/>
        </row>
        <row r="5381">
          <cell r="A5381"/>
          <cell r="B5381"/>
        </row>
        <row r="5382">
          <cell r="A5382"/>
          <cell r="B5382"/>
        </row>
        <row r="5383">
          <cell r="A5383"/>
          <cell r="B5383"/>
        </row>
        <row r="5384">
          <cell r="A5384"/>
          <cell r="B5384"/>
        </row>
        <row r="5385">
          <cell r="A5385"/>
          <cell r="B5385"/>
        </row>
        <row r="5386">
          <cell r="A5386"/>
          <cell r="B5386"/>
        </row>
        <row r="5387">
          <cell r="A5387"/>
          <cell r="B5387"/>
        </row>
        <row r="5388">
          <cell r="A5388"/>
          <cell r="B5388"/>
        </row>
        <row r="5389">
          <cell r="A5389"/>
          <cell r="B5389"/>
        </row>
        <row r="5390">
          <cell r="A5390"/>
          <cell r="B5390"/>
        </row>
        <row r="5391">
          <cell r="A5391"/>
          <cell r="B5391"/>
        </row>
        <row r="5392">
          <cell r="A5392"/>
          <cell r="B5392"/>
        </row>
        <row r="5393">
          <cell r="A5393"/>
          <cell r="B5393"/>
        </row>
        <row r="5394">
          <cell r="A5394"/>
          <cell r="B5394"/>
        </row>
        <row r="5395">
          <cell r="A5395"/>
          <cell r="B5395"/>
        </row>
        <row r="5396">
          <cell r="A5396"/>
          <cell r="B5396"/>
        </row>
        <row r="5397">
          <cell r="A5397"/>
          <cell r="B5397"/>
        </row>
        <row r="5398">
          <cell r="A5398"/>
          <cell r="B5398"/>
        </row>
        <row r="5399">
          <cell r="A5399"/>
          <cell r="B5399"/>
        </row>
        <row r="5400">
          <cell r="A5400"/>
          <cell r="B5400"/>
        </row>
        <row r="5401">
          <cell r="A5401"/>
          <cell r="B5401"/>
        </row>
        <row r="5402">
          <cell r="A5402"/>
          <cell r="B5402"/>
        </row>
        <row r="5403">
          <cell r="A5403"/>
          <cell r="B5403"/>
        </row>
        <row r="5404">
          <cell r="A5404"/>
          <cell r="B5404"/>
        </row>
        <row r="5405">
          <cell r="A5405"/>
          <cell r="B5405"/>
        </row>
        <row r="5406">
          <cell r="A5406"/>
          <cell r="B5406"/>
        </row>
        <row r="5407">
          <cell r="A5407"/>
          <cell r="B5407"/>
        </row>
        <row r="5408">
          <cell r="A5408"/>
          <cell r="B5408"/>
        </row>
        <row r="5409">
          <cell r="A5409"/>
          <cell r="B5409"/>
        </row>
        <row r="5410">
          <cell r="A5410"/>
          <cell r="B5410"/>
        </row>
        <row r="5411">
          <cell r="A5411"/>
          <cell r="B5411"/>
        </row>
        <row r="5412">
          <cell r="A5412"/>
          <cell r="B5412"/>
        </row>
        <row r="5413">
          <cell r="A5413"/>
          <cell r="B5413"/>
        </row>
        <row r="5414">
          <cell r="A5414"/>
          <cell r="B5414"/>
        </row>
        <row r="5415">
          <cell r="A5415"/>
          <cell r="B5415"/>
        </row>
        <row r="5416">
          <cell r="A5416"/>
          <cell r="B5416"/>
        </row>
        <row r="5417">
          <cell r="A5417"/>
          <cell r="B5417"/>
        </row>
        <row r="5418">
          <cell r="A5418"/>
          <cell r="B5418"/>
        </row>
        <row r="5419">
          <cell r="A5419"/>
          <cell r="B5419"/>
        </row>
        <row r="5420">
          <cell r="A5420"/>
          <cell r="B5420"/>
        </row>
        <row r="5421">
          <cell r="A5421"/>
          <cell r="B5421"/>
        </row>
        <row r="5422">
          <cell r="A5422"/>
          <cell r="B5422"/>
        </row>
        <row r="5423">
          <cell r="A5423"/>
          <cell r="B5423"/>
        </row>
        <row r="5424">
          <cell r="A5424"/>
          <cell r="B5424"/>
        </row>
        <row r="5425">
          <cell r="A5425"/>
          <cell r="B5425"/>
        </row>
        <row r="5426">
          <cell r="A5426"/>
          <cell r="B5426"/>
        </row>
        <row r="5427">
          <cell r="A5427"/>
          <cell r="B5427"/>
        </row>
        <row r="5428">
          <cell r="A5428"/>
          <cell r="B5428"/>
        </row>
        <row r="5429">
          <cell r="A5429"/>
          <cell r="B5429"/>
        </row>
        <row r="5430">
          <cell r="A5430"/>
          <cell r="B5430"/>
        </row>
        <row r="5431">
          <cell r="A5431"/>
          <cell r="B5431"/>
        </row>
        <row r="5432">
          <cell r="A5432"/>
          <cell r="B5432"/>
        </row>
        <row r="5433">
          <cell r="A5433"/>
          <cell r="B5433"/>
        </row>
        <row r="5434">
          <cell r="A5434"/>
          <cell r="B5434"/>
        </row>
        <row r="5435">
          <cell r="A5435"/>
          <cell r="B5435"/>
        </row>
        <row r="5436">
          <cell r="A5436"/>
          <cell r="B5436"/>
        </row>
        <row r="5437">
          <cell r="A5437"/>
          <cell r="B5437"/>
        </row>
        <row r="5438">
          <cell r="A5438"/>
          <cell r="B5438"/>
        </row>
        <row r="5439">
          <cell r="A5439"/>
          <cell r="B5439"/>
        </row>
        <row r="5440">
          <cell r="A5440"/>
          <cell r="B5440"/>
        </row>
        <row r="5441">
          <cell r="A5441"/>
          <cell r="B5441"/>
        </row>
        <row r="5442">
          <cell r="A5442"/>
          <cell r="B5442"/>
        </row>
        <row r="5443">
          <cell r="A5443"/>
          <cell r="B5443"/>
        </row>
        <row r="5444">
          <cell r="A5444"/>
          <cell r="B5444"/>
        </row>
        <row r="5445">
          <cell r="A5445"/>
          <cell r="B5445"/>
        </row>
        <row r="5446">
          <cell r="A5446"/>
          <cell r="B5446"/>
        </row>
        <row r="5447">
          <cell r="A5447"/>
          <cell r="B5447"/>
        </row>
        <row r="5448">
          <cell r="A5448"/>
          <cell r="B5448"/>
        </row>
        <row r="5449">
          <cell r="A5449"/>
          <cell r="B5449"/>
        </row>
        <row r="5450">
          <cell r="A5450"/>
          <cell r="B5450"/>
        </row>
        <row r="5451">
          <cell r="A5451"/>
          <cell r="B5451"/>
        </row>
        <row r="5452">
          <cell r="A5452"/>
          <cell r="B5452"/>
        </row>
        <row r="5453">
          <cell r="A5453"/>
          <cell r="B5453"/>
        </row>
        <row r="5454">
          <cell r="A5454"/>
          <cell r="B5454"/>
        </row>
        <row r="5455">
          <cell r="A5455"/>
          <cell r="B5455"/>
        </row>
        <row r="5456">
          <cell r="A5456"/>
          <cell r="B5456"/>
        </row>
        <row r="5457">
          <cell r="A5457"/>
          <cell r="B5457"/>
        </row>
        <row r="5458">
          <cell r="A5458"/>
          <cell r="B5458"/>
        </row>
        <row r="5459">
          <cell r="A5459"/>
          <cell r="B5459"/>
        </row>
        <row r="5460">
          <cell r="A5460"/>
          <cell r="B5460"/>
        </row>
        <row r="5461">
          <cell r="A5461"/>
          <cell r="B5461"/>
        </row>
        <row r="5462">
          <cell r="A5462"/>
          <cell r="B5462"/>
        </row>
        <row r="5463">
          <cell r="A5463"/>
          <cell r="B5463"/>
        </row>
        <row r="5464">
          <cell r="A5464"/>
          <cell r="B5464"/>
        </row>
        <row r="5465">
          <cell r="A5465"/>
          <cell r="B5465"/>
        </row>
        <row r="5466">
          <cell r="A5466"/>
          <cell r="B5466"/>
        </row>
        <row r="5467">
          <cell r="A5467"/>
          <cell r="B5467"/>
        </row>
        <row r="5468">
          <cell r="A5468"/>
          <cell r="B5468"/>
        </row>
        <row r="5469">
          <cell r="A5469"/>
          <cell r="B5469"/>
        </row>
        <row r="5470">
          <cell r="A5470"/>
          <cell r="B5470"/>
        </row>
        <row r="5471">
          <cell r="A5471"/>
          <cell r="B5471"/>
        </row>
        <row r="5472">
          <cell r="A5472"/>
          <cell r="B5472"/>
        </row>
        <row r="5473">
          <cell r="A5473"/>
          <cell r="B5473"/>
        </row>
        <row r="5474">
          <cell r="A5474"/>
          <cell r="B5474"/>
        </row>
        <row r="5475">
          <cell r="A5475"/>
          <cell r="B5475"/>
        </row>
        <row r="5476">
          <cell r="A5476"/>
          <cell r="B5476"/>
        </row>
        <row r="5477">
          <cell r="A5477"/>
          <cell r="B5477"/>
        </row>
        <row r="5478">
          <cell r="A5478"/>
          <cell r="B5478"/>
        </row>
        <row r="5479">
          <cell r="A5479"/>
          <cell r="B5479"/>
        </row>
        <row r="5480">
          <cell r="A5480"/>
          <cell r="B5480"/>
        </row>
        <row r="5481">
          <cell r="A5481"/>
          <cell r="B5481"/>
        </row>
        <row r="5482">
          <cell r="A5482"/>
          <cell r="B5482"/>
        </row>
        <row r="5483">
          <cell r="A5483"/>
          <cell r="B5483"/>
        </row>
        <row r="5484">
          <cell r="A5484"/>
          <cell r="B5484"/>
        </row>
        <row r="5485">
          <cell r="A5485"/>
          <cell r="B5485"/>
        </row>
        <row r="5486">
          <cell r="A5486"/>
          <cell r="B5486"/>
        </row>
        <row r="5487">
          <cell r="A5487"/>
          <cell r="B5487"/>
        </row>
        <row r="5488">
          <cell r="A5488"/>
          <cell r="B5488"/>
        </row>
        <row r="5489">
          <cell r="A5489"/>
          <cell r="B5489"/>
        </row>
        <row r="5490">
          <cell r="A5490"/>
          <cell r="B5490"/>
        </row>
        <row r="5491">
          <cell r="A5491"/>
          <cell r="B5491"/>
        </row>
        <row r="5492">
          <cell r="A5492"/>
          <cell r="B5492"/>
        </row>
        <row r="5493">
          <cell r="A5493"/>
          <cell r="B5493"/>
        </row>
        <row r="5494">
          <cell r="A5494"/>
          <cell r="B5494"/>
        </row>
        <row r="5495">
          <cell r="A5495"/>
          <cell r="B5495"/>
        </row>
        <row r="5496">
          <cell r="A5496"/>
          <cell r="B5496"/>
        </row>
        <row r="5497">
          <cell r="A5497"/>
          <cell r="B5497"/>
        </row>
        <row r="5498">
          <cell r="A5498"/>
          <cell r="B5498"/>
        </row>
        <row r="5499">
          <cell r="A5499"/>
          <cell r="B5499"/>
        </row>
        <row r="5500">
          <cell r="A5500"/>
          <cell r="B5500"/>
        </row>
        <row r="5501">
          <cell r="A5501"/>
          <cell r="B5501"/>
        </row>
        <row r="5502">
          <cell r="A5502"/>
          <cell r="B5502"/>
        </row>
        <row r="5503">
          <cell r="A5503"/>
          <cell r="B5503"/>
        </row>
        <row r="5504">
          <cell r="A5504"/>
          <cell r="B5504"/>
        </row>
        <row r="5505">
          <cell r="A5505"/>
          <cell r="B5505"/>
        </row>
        <row r="5506">
          <cell r="A5506"/>
          <cell r="B5506"/>
        </row>
        <row r="5507">
          <cell r="A5507"/>
          <cell r="B5507"/>
        </row>
        <row r="5508">
          <cell r="A5508"/>
          <cell r="B5508"/>
        </row>
        <row r="5509">
          <cell r="A5509"/>
          <cell r="B5509"/>
        </row>
        <row r="5510">
          <cell r="A5510"/>
          <cell r="B5510"/>
        </row>
        <row r="5511">
          <cell r="A5511"/>
          <cell r="B5511"/>
        </row>
        <row r="5512">
          <cell r="A5512"/>
          <cell r="B5512"/>
        </row>
        <row r="5513">
          <cell r="A5513"/>
          <cell r="B5513"/>
        </row>
        <row r="5514">
          <cell r="A5514"/>
          <cell r="B5514"/>
        </row>
        <row r="5515">
          <cell r="A5515"/>
          <cell r="B5515"/>
        </row>
        <row r="5516">
          <cell r="A5516"/>
          <cell r="B5516"/>
        </row>
        <row r="5517">
          <cell r="A5517"/>
          <cell r="B5517"/>
        </row>
        <row r="5518">
          <cell r="A5518"/>
          <cell r="B5518"/>
        </row>
        <row r="5519">
          <cell r="A5519"/>
          <cell r="B5519"/>
        </row>
        <row r="5520">
          <cell r="A5520"/>
          <cell r="B5520"/>
        </row>
        <row r="5521">
          <cell r="A5521"/>
          <cell r="B5521"/>
        </row>
        <row r="5522">
          <cell r="A5522"/>
          <cell r="B5522"/>
        </row>
        <row r="5523">
          <cell r="A5523"/>
          <cell r="B5523"/>
        </row>
        <row r="5524">
          <cell r="A5524"/>
          <cell r="B5524"/>
        </row>
        <row r="5525">
          <cell r="A5525"/>
          <cell r="B5525"/>
        </row>
        <row r="5526">
          <cell r="A5526"/>
          <cell r="B5526"/>
        </row>
        <row r="5527">
          <cell r="A5527"/>
          <cell r="B5527"/>
        </row>
        <row r="5528">
          <cell r="A5528"/>
          <cell r="B5528"/>
        </row>
        <row r="5529">
          <cell r="A5529"/>
          <cell r="B5529"/>
        </row>
        <row r="5530">
          <cell r="A5530"/>
          <cell r="B5530"/>
        </row>
        <row r="5531">
          <cell r="A5531"/>
          <cell r="B5531"/>
        </row>
        <row r="5532">
          <cell r="A5532"/>
          <cell r="B5532"/>
        </row>
        <row r="5533">
          <cell r="A5533"/>
          <cell r="B5533"/>
        </row>
        <row r="5534">
          <cell r="A5534"/>
          <cell r="B5534"/>
        </row>
        <row r="5535">
          <cell r="A5535"/>
          <cell r="B5535"/>
        </row>
        <row r="5536">
          <cell r="A5536"/>
          <cell r="B5536"/>
        </row>
        <row r="5537">
          <cell r="A5537"/>
          <cell r="B5537"/>
        </row>
        <row r="5538">
          <cell r="A5538"/>
          <cell r="B5538"/>
        </row>
        <row r="5539">
          <cell r="A5539"/>
          <cell r="B5539"/>
        </row>
        <row r="5540">
          <cell r="A5540"/>
          <cell r="B5540"/>
        </row>
        <row r="5541">
          <cell r="A5541"/>
          <cell r="B5541"/>
        </row>
        <row r="5542">
          <cell r="A5542"/>
          <cell r="B5542"/>
        </row>
        <row r="5543">
          <cell r="A5543"/>
          <cell r="B5543"/>
        </row>
        <row r="5544">
          <cell r="A5544"/>
          <cell r="B5544"/>
        </row>
        <row r="5545">
          <cell r="A5545"/>
          <cell r="B5545"/>
        </row>
        <row r="5546">
          <cell r="A5546"/>
          <cell r="B5546"/>
        </row>
        <row r="5547">
          <cell r="A5547"/>
          <cell r="B5547"/>
        </row>
        <row r="5548">
          <cell r="A5548"/>
          <cell r="B5548"/>
        </row>
        <row r="5549">
          <cell r="A5549"/>
          <cell r="B5549"/>
        </row>
        <row r="5550">
          <cell r="A5550"/>
          <cell r="B5550"/>
        </row>
        <row r="5551">
          <cell r="A5551"/>
          <cell r="B5551"/>
        </row>
        <row r="5552">
          <cell r="A5552"/>
          <cell r="B5552"/>
        </row>
        <row r="5553">
          <cell r="A5553"/>
          <cell r="B5553"/>
        </row>
        <row r="5554">
          <cell r="A5554"/>
          <cell r="B5554"/>
        </row>
        <row r="5555">
          <cell r="A5555"/>
          <cell r="B5555"/>
        </row>
        <row r="5556">
          <cell r="A5556"/>
          <cell r="B5556"/>
        </row>
        <row r="5557">
          <cell r="A5557"/>
          <cell r="B5557"/>
        </row>
        <row r="5558">
          <cell r="A5558"/>
          <cell r="B5558"/>
        </row>
        <row r="5559">
          <cell r="A5559"/>
          <cell r="B5559"/>
        </row>
        <row r="5560">
          <cell r="A5560"/>
          <cell r="B5560"/>
        </row>
        <row r="5561">
          <cell r="A5561"/>
          <cell r="B5561"/>
        </row>
        <row r="5562">
          <cell r="A5562"/>
          <cell r="B5562"/>
        </row>
        <row r="5563">
          <cell r="A5563"/>
          <cell r="B5563"/>
        </row>
        <row r="5564">
          <cell r="A5564"/>
          <cell r="B5564"/>
        </row>
        <row r="5565">
          <cell r="A5565"/>
          <cell r="B5565"/>
        </row>
        <row r="5566">
          <cell r="A5566"/>
          <cell r="B5566"/>
        </row>
        <row r="5567">
          <cell r="A5567"/>
          <cell r="B5567"/>
        </row>
        <row r="5568">
          <cell r="A5568"/>
          <cell r="B5568"/>
        </row>
        <row r="5569">
          <cell r="A5569"/>
          <cell r="B5569"/>
        </row>
        <row r="5570">
          <cell r="A5570"/>
          <cell r="B5570"/>
        </row>
        <row r="5571">
          <cell r="A5571"/>
          <cell r="B5571"/>
        </row>
        <row r="5572">
          <cell r="A5572"/>
          <cell r="B5572"/>
        </row>
        <row r="5573">
          <cell r="A5573"/>
          <cell r="B5573"/>
        </row>
        <row r="5574">
          <cell r="A5574"/>
          <cell r="B5574"/>
        </row>
        <row r="5575">
          <cell r="A5575"/>
          <cell r="B5575"/>
        </row>
        <row r="5576">
          <cell r="A5576"/>
          <cell r="B5576"/>
        </row>
        <row r="5577">
          <cell r="A5577"/>
          <cell r="B5577"/>
        </row>
        <row r="5578">
          <cell r="A5578"/>
          <cell r="B5578"/>
        </row>
        <row r="5579">
          <cell r="A5579"/>
          <cell r="B5579"/>
        </row>
        <row r="5580">
          <cell r="A5580"/>
          <cell r="B5580"/>
        </row>
        <row r="5581">
          <cell r="A5581"/>
          <cell r="B5581"/>
        </row>
        <row r="5582">
          <cell r="A5582"/>
          <cell r="B5582"/>
        </row>
        <row r="5583">
          <cell r="A5583"/>
          <cell r="B5583"/>
        </row>
        <row r="5584">
          <cell r="A5584"/>
          <cell r="B5584"/>
        </row>
        <row r="5585">
          <cell r="A5585"/>
          <cell r="B5585"/>
        </row>
        <row r="5586">
          <cell r="A5586"/>
          <cell r="B5586"/>
        </row>
        <row r="5587">
          <cell r="A5587"/>
          <cell r="B5587"/>
        </row>
        <row r="5588">
          <cell r="A5588"/>
          <cell r="B5588"/>
        </row>
        <row r="5589">
          <cell r="A5589"/>
          <cell r="B5589"/>
        </row>
        <row r="5590">
          <cell r="A5590"/>
          <cell r="B5590"/>
        </row>
        <row r="5591">
          <cell r="A5591"/>
          <cell r="B5591"/>
        </row>
        <row r="5592">
          <cell r="A5592"/>
          <cell r="B5592"/>
        </row>
        <row r="5593">
          <cell r="A5593"/>
          <cell r="B5593"/>
        </row>
        <row r="5594">
          <cell r="A5594"/>
          <cell r="B5594"/>
        </row>
        <row r="5595">
          <cell r="A5595"/>
          <cell r="B5595"/>
        </row>
        <row r="5596">
          <cell r="A5596"/>
          <cell r="B5596"/>
        </row>
        <row r="5597">
          <cell r="A5597"/>
          <cell r="B5597"/>
        </row>
        <row r="5598">
          <cell r="A5598"/>
          <cell r="B5598"/>
        </row>
        <row r="5599">
          <cell r="A5599"/>
          <cell r="B5599"/>
        </row>
        <row r="5600">
          <cell r="A5600"/>
          <cell r="B5600"/>
        </row>
        <row r="5601">
          <cell r="A5601"/>
          <cell r="B5601"/>
        </row>
        <row r="5602">
          <cell r="A5602"/>
          <cell r="B5602"/>
        </row>
        <row r="5603">
          <cell r="A5603"/>
          <cell r="B5603"/>
        </row>
        <row r="5604">
          <cell r="A5604"/>
          <cell r="B5604"/>
        </row>
        <row r="5605">
          <cell r="A5605"/>
          <cell r="B5605"/>
        </row>
        <row r="5606">
          <cell r="A5606"/>
          <cell r="B5606"/>
        </row>
        <row r="5607">
          <cell r="A5607"/>
          <cell r="B5607"/>
        </row>
        <row r="5608">
          <cell r="A5608"/>
          <cell r="B5608"/>
        </row>
        <row r="5609">
          <cell r="A5609"/>
          <cell r="B5609"/>
        </row>
        <row r="5610">
          <cell r="A5610"/>
          <cell r="B5610"/>
        </row>
        <row r="5611">
          <cell r="A5611"/>
          <cell r="B5611"/>
        </row>
        <row r="5612">
          <cell r="A5612"/>
          <cell r="B5612"/>
        </row>
        <row r="5613">
          <cell r="A5613"/>
          <cell r="B5613"/>
        </row>
        <row r="5614">
          <cell r="A5614"/>
          <cell r="B5614"/>
        </row>
        <row r="5615">
          <cell r="A5615"/>
          <cell r="B5615"/>
        </row>
        <row r="5616">
          <cell r="A5616"/>
          <cell r="B5616"/>
        </row>
        <row r="5617">
          <cell r="A5617"/>
          <cell r="B5617"/>
        </row>
        <row r="5618">
          <cell r="A5618"/>
          <cell r="B5618"/>
        </row>
        <row r="5619">
          <cell r="A5619"/>
          <cell r="B5619"/>
        </row>
        <row r="5620">
          <cell r="A5620"/>
          <cell r="B5620"/>
        </row>
        <row r="5621">
          <cell r="A5621"/>
          <cell r="B5621"/>
        </row>
        <row r="5622">
          <cell r="A5622"/>
          <cell r="B5622"/>
        </row>
        <row r="5623">
          <cell r="A5623"/>
          <cell r="B5623"/>
        </row>
        <row r="5624">
          <cell r="A5624"/>
          <cell r="B5624"/>
        </row>
        <row r="5625">
          <cell r="A5625"/>
          <cell r="B5625"/>
        </row>
        <row r="5626">
          <cell r="A5626"/>
          <cell r="B5626"/>
        </row>
        <row r="5627">
          <cell r="A5627"/>
          <cell r="B5627"/>
        </row>
        <row r="5628">
          <cell r="A5628"/>
          <cell r="B5628"/>
        </row>
        <row r="5629">
          <cell r="A5629"/>
          <cell r="B5629"/>
        </row>
        <row r="5630">
          <cell r="A5630"/>
          <cell r="B5630"/>
        </row>
        <row r="5631">
          <cell r="A5631"/>
          <cell r="B5631"/>
        </row>
        <row r="5632">
          <cell r="A5632"/>
          <cell r="B5632"/>
        </row>
        <row r="5633">
          <cell r="A5633"/>
          <cell r="B5633"/>
        </row>
        <row r="5634">
          <cell r="A5634"/>
          <cell r="B5634"/>
        </row>
        <row r="5635">
          <cell r="A5635"/>
          <cell r="B5635"/>
        </row>
        <row r="5636">
          <cell r="A5636"/>
          <cell r="B5636"/>
        </row>
        <row r="5637">
          <cell r="A5637"/>
          <cell r="B5637"/>
        </row>
        <row r="5638">
          <cell r="A5638"/>
          <cell r="B5638"/>
        </row>
        <row r="5639">
          <cell r="A5639"/>
          <cell r="B5639"/>
        </row>
        <row r="5640">
          <cell r="A5640"/>
          <cell r="B5640"/>
        </row>
        <row r="5641">
          <cell r="A5641"/>
          <cell r="B5641"/>
        </row>
        <row r="5642">
          <cell r="A5642"/>
          <cell r="B5642"/>
        </row>
        <row r="5643">
          <cell r="A5643"/>
          <cell r="B5643"/>
        </row>
        <row r="5644">
          <cell r="A5644"/>
          <cell r="B5644"/>
        </row>
        <row r="5645">
          <cell r="A5645"/>
          <cell r="B5645"/>
        </row>
        <row r="5646">
          <cell r="A5646"/>
          <cell r="B5646"/>
        </row>
        <row r="5647">
          <cell r="A5647"/>
          <cell r="B5647"/>
        </row>
        <row r="5648">
          <cell r="A5648"/>
          <cell r="B5648"/>
        </row>
        <row r="5649">
          <cell r="A5649"/>
          <cell r="B5649"/>
        </row>
        <row r="5650">
          <cell r="A5650"/>
          <cell r="B5650"/>
        </row>
        <row r="5651">
          <cell r="A5651"/>
          <cell r="B5651"/>
        </row>
        <row r="5652">
          <cell r="A5652"/>
          <cell r="B5652"/>
        </row>
        <row r="5653">
          <cell r="A5653"/>
          <cell r="B5653"/>
        </row>
        <row r="5654">
          <cell r="A5654"/>
          <cell r="B5654"/>
        </row>
        <row r="5655">
          <cell r="A5655"/>
          <cell r="B5655"/>
        </row>
        <row r="5656">
          <cell r="A5656"/>
          <cell r="B5656"/>
        </row>
        <row r="5657">
          <cell r="A5657"/>
          <cell r="B5657"/>
        </row>
        <row r="5658">
          <cell r="A5658"/>
          <cell r="B5658"/>
        </row>
        <row r="5659">
          <cell r="A5659"/>
          <cell r="B5659"/>
        </row>
        <row r="5660">
          <cell r="A5660"/>
          <cell r="B5660"/>
        </row>
        <row r="5661">
          <cell r="A5661"/>
          <cell r="B5661"/>
        </row>
        <row r="5662">
          <cell r="A5662"/>
          <cell r="B5662"/>
        </row>
        <row r="5663">
          <cell r="A5663"/>
          <cell r="B5663"/>
        </row>
        <row r="5664">
          <cell r="A5664"/>
          <cell r="B5664"/>
        </row>
        <row r="5665">
          <cell r="A5665"/>
          <cell r="B5665"/>
        </row>
        <row r="5666">
          <cell r="A5666"/>
          <cell r="B5666"/>
        </row>
        <row r="5667">
          <cell r="A5667"/>
          <cell r="B5667"/>
        </row>
        <row r="5668">
          <cell r="A5668"/>
          <cell r="B5668"/>
        </row>
        <row r="5669">
          <cell r="A5669"/>
          <cell r="B5669"/>
        </row>
        <row r="5670">
          <cell r="A5670"/>
          <cell r="B5670"/>
        </row>
        <row r="5671">
          <cell r="A5671"/>
          <cell r="B5671"/>
        </row>
        <row r="5672">
          <cell r="A5672"/>
          <cell r="B5672"/>
        </row>
        <row r="5673">
          <cell r="A5673"/>
          <cell r="B5673"/>
        </row>
        <row r="5674">
          <cell r="A5674"/>
          <cell r="B5674"/>
        </row>
        <row r="5675">
          <cell r="A5675"/>
          <cell r="B5675"/>
        </row>
        <row r="5676">
          <cell r="A5676"/>
          <cell r="B5676"/>
        </row>
        <row r="5677">
          <cell r="A5677"/>
          <cell r="B5677"/>
        </row>
        <row r="5678">
          <cell r="A5678"/>
          <cell r="B5678"/>
        </row>
        <row r="5679">
          <cell r="A5679"/>
          <cell r="B5679"/>
        </row>
        <row r="5680">
          <cell r="A5680"/>
          <cell r="B5680"/>
        </row>
        <row r="5681">
          <cell r="A5681"/>
          <cell r="B5681"/>
        </row>
        <row r="5682">
          <cell r="A5682"/>
          <cell r="B5682"/>
        </row>
        <row r="5683">
          <cell r="A5683"/>
          <cell r="B5683"/>
        </row>
        <row r="5684">
          <cell r="A5684"/>
          <cell r="B5684"/>
        </row>
        <row r="5685">
          <cell r="A5685"/>
          <cell r="B5685"/>
        </row>
        <row r="5686">
          <cell r="A5686"/>
          <cell r="B5686"/>
        </row>
        <row r="5687">
          <cell r="A5687"/>
          <cell r="B5687"/>
        </row>
        <row r="5688">
          <cell r="A5688"/>
          <cell r="B5688"/>
        </row>
        <row r="5689">
          <cell r="A5689"/>
          <cell r="B5689"/>
        </row>
        <row r="5690">
          <cell r="A5690"/>
          <cell r="B5690"/>
        </row>
        <row r="5691">
          <cell r="A5691"/>
          <cell r="B5691"/>
        </row>
        <row r="5692">
          <cell r="A5692"/>
          <cell r="B5692"/>
        </row>
        <row r="5693">
          <cell r="A5693"/>
          <cell r="B5693"/>
        </row>
        <row r="5694">
          <cell r="A5694"/>
          <cell r="B5694"/>
        </row>
        <row r="5695">
          <cell r="A5695"/>
          <cell r="B5695"/>
        </row>
        <row r="5696">
          <cell r="A5696"/>
          <cell r="B5696"/>
        </row>
        <row r="5697">
          <cell r="A5697"/>
          <cell r="B5697"/>
        </row>
        <row r="5698">
          <cell r="A5698"/>
          <cell r="B5698"/>
        </row>
        <row r="5699">
          <cell r="A5699"/>
          <cell r="B5699"/>
        </row>
        <row r="5700">
          <cell r="A5700"/>
          <cell r="B5700"/>
        </row>
        <row r="5701">
          <cell r="A5701"/>
          <cell r="B5701"/>
        </row>
        <row r="5702">
          <cell r="A5702"/>
          <cell r="B5702"/>
        </row>
        <row r="5703">
          <cell r="A5703"/>
          <cell r="B5703"/>
        </row>
        <row r="5704">
          <cell r="A5704"/>
          <cell r="B5704"/>
        </row>
        <row r="5705">
          <cell r="A5705"/>
          <cell r="B5705"/>
        </row>
        <row r="5706">
          <cell r="A5706"/>
          <cell r="B5706"/>
        </row>
        <row r="5707">
          <cell r="A5707"/>
          <cell r="B5707"/>
        </row>
        <row r="5708">
          <cell r="A5708"/>
          <cell r="B5708"/>
        </row>
        <row r="5709">
          <cell r="A5709"/>
          <cell r="B5709"/>
        </row>
        <row r="5710">
          <cell r="A5710"/>
          <cell r="B5710"/>
        </row>
        <row r="5711">
          <cell r="A5711"/>
          <cell r="B5711"/>
        </row>
        <row r="5712">
          <cell r="A5712"/>
          <cell r="B5712"/>
        </row>
        <row r="5713">
          <cell r="A5713"/>
          <cell r="B5713"/>
        </row>
        <row r="5714">
          <cell r="A5714"/>
          <cell r="B5714"/>
        </row>
        <row r="5715">
          <cell r="A5715"/>
          <cell r="B5715"/>
        </row>
        <row r="5716">
          <cell r="A5716"/>
          <cell r="B5716"/>
        </row>
        <row r="5717">
          <cell r="A5717"/>
          <cell r="B5717"/>
        </row>
        <row r="5718">
          <cell r="A5718"/>
          <cell r="B5718"/>
        </row>
        <row r="5719">
          <cell r="A5719"/>
          <cell r="B5719"/>
        </row>
        <row r="5720">
          <cell r="A5720"/>
          <cell r="B5720"/>
        </row>
        <row r="5721">
          <cell r="A5721"/>
          <cell r="B5721"/>
        </row>
        <row r="5722">
          <cell r="A5722"/>
          <cell r="B5722"/>
        </row>
        <row r="5723">
          <cell r="A5723"/>
          <cell r="B5723"/>
        </row>
        <row r="5724">
          <cell r="A5724"/>
          <cell r="B5724"/>
        </row>
        <row r="5725">
          <cell r="A5725"/>
          <cell r="B5725"/>
        </row>
        <row r="5726">
          <cell r="A5726"/>
          <cell r="B5726"/>
        </row>
        <row r="5727">
          <cell r="A5727"/>
          <cell r="B5727"/>
        </row>
        <row r="5728">
          <cell r="A5728"/>
          <cell r="B5728"/>
        </row>
        <row r="5729">
          <cell r="A5729"/>
          <cell r="B5729"/>
        </row>
        <row r="5730">
          <cell r="A5730"/>
          <cell r="B5730"/>
        </row>
        <row r="5731">
          <cell r="A5731"/>
          <cell r="B5731"/>
        </row>
        <row r="5732">
          <cell r="A5732"/>
          <cell r="B5732"/>
        </row>
        <row r="5733">
          <cell r="A5733"/>
          <cell r="B5733"/>
        </row>
        <row r="5734">
          <cell r="A5734"/>
          <cell r="B5734"/>
        </row>
        <row r="5735">
          <cell r="A5735"/>
          <cell r="B5735"/>
        </row>
        <row r="5736">
          <cell r="A5736"/>
          <cell r="B5736"/>
        </row>
        <row r="5737">
          <cell r="A5737"/>
          <cell r="B5737"/>
        </row>
        <row r="5738">
          <cell r="A5738"/>
          <cell r="B5738"/>
        </row>
        <row r="5739">
          <cell r="A5739"/>
          <cell r="B5739"/>
        </row>
        <row r="5740">
          <cell r="A5740"/>
          <cell r="B5740"/>
        </row>
        <row r="5741">
          <cell r="A5741"/>
          <cell r="B5741"/>
        </row>
        <row r="5742">
          <cell r="A5742"/>
          <cell r="B5742"/>
        </row>
        <row r="5743">
          <cell r="A5743"/>
          <cell r="B5743"/>
        </row>
        <row r="5744">
          <cell r="A5744"/>
          <cell r="B5744"/>
        </row>
        <row r="5745">
          <cell r="A5745"/>
          <cell r="B5745"/>
        </row>
        <row r="5746">
          <cell r="A5746"/>
          <cell r="B5746"/>
        </row>
        <row r="5747">
          <cell r="A5747"/>
          <cell r="B5747"/>
        </row>
        <row r="5748">
          <cell r="A5748"/>
          <cell r="B5748"/>
        </row>
        <row r="5749">
          <cell r="A5749"/>
          <cell r="B5749"/>
        </row>
        <row r="5750">
          <cell r="A5750"/>
          <cell r="B5750"/>
        </row>
        <row r="5751">
          <cell r="A5751"/>
          <cell r="B5751"/>
        </row>
        <row r="5752">
          <cell r="A5752"/>
          <cell r="B5752"/>
        </row>
        <row r="5753">
          <cell r="A5753"/>
          <cell r="B5753"/>
        </row>
        <row r="5754">
          <cell r="A5754"/>
          <cell r="B5754"/>
        </row>
        <row r="5755">
          <cell r="A5755"/>
          <cell r="B5755"/>
        </row>
        <row r="5756">
          <cell r="A5756"/>
          <cell r="B5756"/>
        </row>
        <row r="5757">
          <cell r="A5757"/>
          <cell r="B5757"/>
        </row>
        <row r="5758">
          <cell r="A5758"/>
          <cell r="B5758"/>
        </row>
        <row r="5759">
          <cell r="A5759"/>
          <cell r="B5759"/>
        </row>
        <row r="5760">
          <cell r="A5760"/>
          <cell r="B5760"/>
        </row>
        <row r="5761">
          <cell r="A5761"/>
          <cell r="B5761"/>
        </row>
        <row r="5762">
          <cell r="A5762"/>
          <cell r="B5762"/>
        </row>
        <row r="5763">
          <cell r="A5763"/>
          <cell r="B5763"/>
        </row>
        <row r="5764">
          <cell r="A5764"/>
          <cell r="B5764"/>
        </row>
        <row r="5765">
          <cell r="A5765"/>
          <cell r="B5765"/>
        </row>
        <row r="5766">
          <cell r="A5766"/>
          <cell r="B5766"/>
        </row>
        <row r="5767">
          <cell r="A5767"/>
          <cell r="B5767"/>
        </row>
        <row r="5768">
          <cell r="A5768"/>
          <cell r="B5768"/>
        </row>
        <row r="5769">
          <cell r="A5769"/>
          <cell r="B5769"/>
        </row>
        <row r="5770">
          <cell r="A5770"/>
          <cell r="B5770"/>
        </row>
        <row r="5771">
          <cell r="A5771"/>
          <cell r="B5771"/>
        </row>
        <row r="5772">
          <cell r="A5772"/>
          <cell r="B5772"/>
        </row>
        <row r="5773">
          <cell r="A5773"/>
          <cell r="B5773"/>
        </row>
        <row r="5774">
          <cell r="A5774"/>
          <cell r="B5774"/>
        </row>
        <row r="5775">
          <cell r="A5775"/>
          <cell r="B5775"/>
        </row>
        <row r="5776">
          <cell r="A5776"/>
          <cell r="B5776"/>
        </row>
        <row r="5777">
          <cell r="A5777"/>
          <cell r="B5777"/>
        </row>
        <row r="5778">
          <cell r="A5778"/>
          <cell r="B5778"/>
        </row>
        <row r="5779">
          <cell r="A5779"/>
          <cell r="B5779"/>
        </row>
        <row r="5780">
          <cell r="A5780"/>
          <cell r="B5780"/>
        </row>
        <row r="5781">
          <cell r="A5781"/>
          <cell r="B5781"/>
        </row>
        <row r="5782">
          <cell r="A5782"/>
          <cell r="B5782"/>
        </row>
        <row r="5783">
          <cell r="A5783"/>
          <cell r="B5783"/>
        </row>
        <row r="5784">
          <cell r="A5784"/>
          <cell r="B5784"/>
        </row>
        <row r="5785">
          <cell r="A5785"/>
          <cell r="B5785"/>
        </row>
        <row r="5786">
          <cell r="A5786"/>
          <cell r="B5786"/>
        </row>
        <row r="5787">
          <cell r="A5787"/>
          <cell r="B5787"/>
        </row>
        <row r="5788">
          <cell r="A5788"/>
          <cell r="B5788"/>
        </row>
        <row r="5789">
          <cell r="A5789"/>
          <cell r="B5789"/>
        </row>
        <row r="5790">
          <cell r="A5790"/>
          <cell r="B5790"/>
        </row>
        <row r="5791">
          <cell r="A5791"/>
          <cell r="B5791"/>
        </row>
        <row r="5792">
          <cell r="A5792"/>
          <cell r="B5792"/>
        </row>
        <row r="5793">
          <cell r="A5793"/>
          <cell r="B5793"/>
        </row>
        <row r="5794">
          <cell r="A5794"/>
          <cell r="B5794"/>
        </row>
        <row r="5795">
          <cell r="A5795"/>
          <cell r="B5795"/>
        </row>
        <row r="5796">
          <cell r="A5796"/>
          <cell r="B5796"/>
        </row>
        <row r="5797">
          <cell r="A5797"/>
          <cell r="B5797"/>
        </row>
        <row r="5798">
          <cell r="A5798"/>
          <cell r="B5798"/>
        </row>
        <row r="5799">
          <cell r="A5799"/>
          <cell r="B5799"/>
        </row>
        <row r="5800">
          <cell r="A5800"/>
          <cell r="B5800"/>
        </row>
        <row r="5801">
          <cell r="A5801"/>
          <cell r="B5801"/>
        </row>
        <row r="5802">
          <cell r="A5802"/>
          <cell r="B5802"/>
        </row>
        <row r="5803">
          <cell r="A5803"/>
          <cell r="B5803"/>
        </row>
        <row r="5804">
          <cell r="A5804"/>
          <cell r="B5804"/>
        </row>
        <row r="5805">
          <cell r="A5805"/>
          <cell r="B5805"/>
        </row>
        <row r="5806">
          <cell r="A5806"/>
          <cell r="B5806"/>
        </row>
        <row r="5807">
          <cell r="A5807"/>
          <cell r="B5807"/>
        </row>
        <row r="5808">
          <cell r="A5808"/>
          <cell r="B5808"/>
        </row>
        <row r="5809">
          <cell r="A5809"/>
          <cell r="B5809"/>
        </row>
        <row r="5810">
          <cell r="A5810"/>
          <cell r="B5810"/>
        </row>
        <row r="5811">
          <cell r="A5811"/>
          <cell r="B5811"/>
        </row>
        <row r="5812">
          <cell r="A5812"/>
          <cell r="B5812"/>
        </row>
        <row r="5813">
          <cell r="A5813"/>
          <cell r="B5813"/>
        </row>
        <row r="5814">
          <cell r="A5814"/>
          <cell r="B5814"/>
        </row>
        <row r="5815">
          <cell r="A5815"/>
          <cell r="B5815"/>
        </row>
        <row r="5816">
          <cell r="A5816"/>
          <cell r="B5816"/>
        </row>
        <row r="5817">
          <cell r="A5817"/>
          <cell r="B5817"/>
        </row>
        <row r="5818">
          <cell r="A5818"/>
          <cell r="B5818"/>
        </row>
        <row r="5819">
          <cell r="A5819"/>
          <cell r="B5819"/>
        </row>
        <row r="5820">
          <cell r="A5820"/>
          <cell r="B5820"/>
        </row>
        <row r="5821">
          <cell r="A5821"/>
          <cell r="B5821"/>
        </row>
        <row r="5822">
          <cell r="A5822"/>
          <cell r="B5822"/>
        </row>
        <row r="5823">
          <cell r="A5823"/>
          <cell r="B5823"/>
        </row>
        <row r="5824">
          <cell r="A5824"/>
          <cell r="B5824"/>
        </row>
        <row r="5825">
          <cell r="A5825"/>
          <cell r="B5825"/>
        </row>
        <row r="5826">
          <cell r="A5826"/>
          <cell r="B5826"/>
        </row>
        <row r="5827">
          <cell r="A5827"/>
          <cell r="B5827"/>
        </row>
        <row r="5828">
          <cell r="A5828"/>
          <cell r="B5828"/>
        </row>
        <row r="5829">
          <cell r="A5829"/>
          <cell r="B5829"/>
        </row>
        <row r="5830">
          <cell r="A5830"/>
          <cell r="B5830"/>
        </row>
        <row r="5831">
          <cell r="A5831"/>
          <cell r="B5831"/>
        </row>
        <row r="5832">
          <cell r="A5832"/>
          <cell r="B5832"/>
        </row>
        <row r="5833">
          <cell r="A5833"/>
          <cell r="B5833"/>
        </row>
        <row r="5834">
          <cell r="A5834"/>
          <cell r="B5834"/>
        </row>
        <row r="5835">
          <cell r="A5835"/>
          <cell r="B5835"/>
        </row>
        <row r="5836">
          <cell r="A5836"/>
          <cell r="B5836"/>
        </row>
        <row r="5837">
          <cell r="A5837"/>
          <cell r="B5837"/>
        </row>
        <row r="5838">
          <cell r="A5838"/>
          <cell r="B5838"/>
        </row>
        <row r="5839">
          <cell r="A5839"/>
          <cell r="B5839"/>
        </row>
        <row r="5840">
          <cell r="A5840"/>
          <cell r="B5840"/>
        </row>
        <row r="5841">
          <cell r="A5841"/>
          <cell r="B5841"/>
        </row>
        <row r="5842">
          <cell r="A5842"/>
          <cell r="B5842"/>
        </row>
        <row r="5843">
          <cell r="A5843"/>
          <cell r="B5843"/>
        </row>
        <row r="5844">
          <cell r="A5844"/>
          <cell r="B5844"/>
        </row>
        <row r="5845">
          <cell r="A5845"/>
          <cell r="B5845"/>
        </row>
        <row r="5846">
          <cell r="A5846"/>
          <cell r="B5846"/>
        </row>
        <row r="5847">
          <cell r="A5847"/>
          <cell r="B5847"/>
        </row>
        <row r="5848">
          <cell r="A5848"/>
          <cell r="B5848"/>
        </row>
        <row r="5849">
          <cell r="A5849"/>
          <cell r="B5849"/>
        </row>
        <row r="5850">
          <cell r="A5850"/>
          <cell r="B5850"/>
        </row>
        <row r="5851">
          <cell r="A5851"/>
          <cell r="B5851"/>
        </row>
        <row r="5852">
          <cell r="A5852"/>
          <cell r="B5852"/>
        </row>
        <row r="5853">
          <cell r="A5853"/>
          <cell r="B5853"/>
        </row>
        <row r="5854">
          <cell r="A5854"/>
          <cell r="B5854"/>
        </row>
        <row r="5855">
          <cell r="A5855"/>
          <cell r="B5855"/>
        </row>
        <row r="5856">
          <cell r="A5856"/>
          <cell r="B5856"/>
        </row>
        <row r="5857">
          <cell r="A5857"/>
          <cell r="B5857"/>
        </row>
        <row r="5858">
          <cell r="A5858"/>
          <cell r="B5858"/>
        </row>
        <row r="5859">
          <cell r="A5859"/>
          <cell r="B5859"/>
        </row>
        <row r="5860">
          <cell r="A5860"/>
          <cell r="B5860"/>
        </row>
        <row r="5861">
          <cell r="A5861"/>
          <cell r="B5861"/>
        </row>
        <row r="5862">
          <cell r="A5862"/>
          <cell r="B5862"/>
        </row>
        <row r="5863">
          <cell r="A5863"/>
          <cell r="B5863"/>
        </row>
        <row r="5864">
          <cell r="A5864"/>
          <cell r="B5864"/>
        </row>
        <row r="5865">
          <cell r="A5865"/>
          <cell r="B5865"/>
        </row>
        <row r="5866">
          <cell r="A5866"/>
          <cell r="B5866"/>
        </row>
        <row r="5867">
          <cell r="A5867"/>
          <cell r="B5867"/>
        </row>
        <row r="5868">
          <cell r="A5868"/>
          <cell r="B5868"/>
        </row>
        <row r="5869">
          <cell r="A5869"/>
          <cell r="B5869"/>
        </row>
        <row r="5870">
          <cell r="A5870"/>
          <cell r="B5870"/>
        </row>
        <row r="5871">
          <cell r="A5871"/>
          <cell r="B5871"/>
        </row>
        <row r="5872">
          <cell r="A5872"/>
          <cell r="B5872"/>
        </row>
        <row r="5873">
          <cell r="A5873"/>
          <cell r="B5873"/>
        </row>
        <row r="5874">
          <cell r="A5874"/>
          <cell r="B5874"/>
        </row>
        <row r="5875">
          <cell r="A5875"/>
          <cell r="B5875"/>
        </row>
        <row r="5876">
          <cell r="A5876"/>
          <cell r="B5876"/>
        </row>
        <row r="5877">
          <cell r="A5877"/>
          <cell r="B5877"/>
        </row>
        <row r="5878">
          <cell r="A5878"/>
          <cell r="B5878"/>
        </row>
        <row r="5879">
          <cell r="A5879"/>
          <cell r="B5879"/>
        </row>
        <row r="5880">
          <cell r="A5880"/>
          <cell r="B5880"/>
        </row>
        <row r="5881">
          <cell r="A5881"/>
          <cell r="B5881"/>
        </row>
        <row r="5882">
          <cell r="A5882"/>
          <cell r="B5882"/>
        </row>
        <row r="5883">
          <cell r="A5883"/>
          <cell r="B5883"/>
        </row>
        <row r="5884">
          <cell r="A5884"/>
          <cell r="B5884"/>
        </row>
        <row r="5885">
          <cell r="A5885"/>
          <cell r="B5885"/>
        </row>
        <row r="5886">
          <cell r="A5886"/>
          <cell r="B5886"/>
        </row>
        <row r="5887">
          <cell r="A5887"/>
          <cell r="B5887"/>
        </row>
        <row r="5888">
          <cell r="A5888"/>
          <cell r="B5888"/>
        </row>
        <row r="5889">
          <cell r="A5889"/>
          <cell r="B5889"/>
        </row>
        <row r="5890">
          <cell r="A5890"/>
          <cell r="B5890"/>
        </row>
        <row r="5891">
          <cell r="A5891"/>
          <cell r="B5891"/>
        </row>
        <row r="5892">
          <cell r="A5892"/>
          <cell r="B5892"/>
        </row>
        <row r="5893">
          <cell r="A5893"/>
          <cell r="B5893"/>
        </row>
        <row r="5894">
          <cell r="A5894"/>
          <cell r="B5894"/>
        </row>
        <row r="5895">
          <cell r="A5895"/>
          <cell r="B5895"/>
        </row>
        <row r="5896">
          <cell r="A5896"/>
          <cell r="B5896"/>
        </row>
        <row r="5897">
          <cell r="A5897"/>
          <cell r="B5897"/>
        </row>
        <row r="5898">
          <cell r="A5898"/>
          <cell r="B5898"/>
        </row>
        <row r="5899">
          <cell r="A5899"/>
          <cell r="B5899"/>
        </row>
        <row r="5900">
          <cell r="A5900"/>
          <cell r="B5900"/>
        </row>
        <row r="5901">
          <cell r="A5901"/>
          <cell r="B5901"/>
        </row>
        <row r="5902">
          <cell r="A5902"/>
          <cell r="B5902"/>
        </row>
        <row r="5903">
          <cell r="A5903"/>
          <cell r="B5903"/>
        </row>
        <row r="5904">
          <cell r="A5904"/>
          <cell r="B5904"/>
        </row>
        <row r="5905">
          <cell r="A5905"/>
          <cell r="B5905"/>
        </row>
        <row r="5906">
          <cell r="A5906"/>
          <cell r="B5906"/>
        </row>
        <row r="5907">
          <cell r="A5907"/>
          <cell r="B5907"/>
        </row>
        <row r="5908">
          <cell r="A5908"/>
          <cell r="B5908"/>
        </row>
        <row r="5909">
          <cell r="A5909"/>
          <cell r="B5909"/>
        </row>
        <row r="5910">
          <cell r="A5910"/>
          <cell r="B5910"/>
        </row>
        <row r="5911">
          <cell r="A5911"/>
          <cell r="B5911"/>
        </row>
        <row r="5912">
          <cell r="A5912"/>
          <cell r="B5912"/>
        </row>
        <row r="5913">
          <cell r="A5913"/>
          <cell r="B5913"/>
        </row>
        <row r="5914">
          <cell r="A5914"/>
          <cell r="B5914"/>
        </row>
        <row r="5915">
          <cell r="A5915"/>
          <cell r="B5915"/>
        </row>
        <row r="5916">
          <cell r="A5916"/>
          <cell r="B5916"/>
        </row>
        <row r="5917">
          <cell r="A5917"/>
          <cell r="B5917"/>
        </row>
        <row r="5918">
          <cell r="A5918"/>
          <cell r="B5918"/>
        </row>
        <row r="5919">
          <cell r="A5919"/>
          <cell r="B5919"/>
        </row>
        <row r="5920">
          <cell r="A5920"/>
          <cell r="B5920"/>
        </row>
        <row r="5921">
          <cell r="A5921"/>
          <cell r="B5921"/>
        </row>
        <row r="5922">
          <cell r="A5922"/>
          <cell r="B5922"/>
        </row>
        <row r="5923">
          <cell r="A5923"/>
          <cell r="B5923"/>
        </row>
        <row r="5924">
          <cell r="A5924"/>
          <cell r="B5924"/>
        </row>
        <row r="5925">
          <cell r="A5925"/>
          <cell r="B5925"/>
        </row>
        <row r="5926">
          <cell r="A5926"/>
          <cell r="B5926"/>
        </row>
        <row r="5927">
          <cell r="A5927"/>
          <cell r="B5927"/>
        </row>
        <row r="5928">
          <cell r="A5928"/>
          <cell r="B5928"/>
        </row>
        <row r="5929">
          <cell r="A5929"/>
          <cell r="B5929"/>
        </row>
        <row r="5930">
          <cell r="A5930"/>
          <cell r="B5930"/>
        </row>
        <row r="5931">
          <cell r="A5931"/>
          <cell r="B5931"/>
        </row>
        <row r="5932">
          <cell r="A5932"/>
          <cell r="B5932"/>
        </row>
        <row r="5933">
          <cell r="A5933"/>
          <cell r="B5933"/>
        </row>
        <row r="5934">
          <cell r="A5934"/>
          <cell r="B5934"/>
        </row>
        <row r="5935">
          <cell r="A5935"/>
          <cell r="B5935"/>
        </row>
        <row r="5936">
          <cell r="A5936"/>
          <cell r="B5936"/>
        </row>
        <row r="5937">
          <cell r="A5937"/>
          <cell r="B5937"/>
        </row>
        <row r="5938">
          <cell r="A5938"/>
          <cell r="B5938"/>
        </row>
        <row r="5939">
          <cell r="A5939"/>
          <cell r="B5939"/>
        </row>
        <row r="5940">
          <cell r="A5940"/>
          <cell r="B5940"/>
        </row>
        <row r="5941">
          <cell r="A5941"/>
          <cell r="B5941"/>
        </row>
        <row r="5942">
          <cell r="A5942"/>
          <cell r="B5942"/>
        </row>
        <row r="5943">
          <cell r="A5943"/>
          <cell r="B5943"/>
        </row>
        <row r="5944">
          <cell r="A5944"/>
          <cell r="B5944"/>
        </row>
        <row r="5945">
          <cell r="A5945"/>
          <cell r="B5945"/>
        </row>
        <row r="5946">
          <cell r="A5946"/>
          <cell r="B5946"/>
        </row>
        <row r="5947">
          <cell r="A5947"/>
          <cell r="B5947"/>
        </row>
        <row r="5948">
          <cell r="A5948"/>
          <cell r="B5948"/>
        </row>
        <row r="5949">
          <cell r="A5949"/>
          <cell r="B5949"/>
        </row>
        <row r="5950">
          <cell r="A5950"/>
          <cell r="B5950"/>
        </row>
        <row r="5951">
          <cell r="A5951"/>
          <cell r="B5951"/>
        </row>
        <row r="5952">
          <cell r="A5952"/>
          <cell r="B5952"/>
        </row>
        <row r="5953">
          <cell r="A5953"/>
          <cell r="B5953"/>
        </row>
        <row r="5954">
          <cell r="A5954"/>
          <cell r="B5954"/>
        </row>
        <row r="5955">
          <cell r="A5955"/>
          <cell r="B5955"/>
        </row>
        <row r="5956">
          <cell r="A5956"/>
          <cell r="B5956"/>
        </row>
        <row r="5957">
          <cell r="A5957"/>
          <cell r="B5957"/>
        </row>
        <row r="5958">
          <cell r="A5958"/>
          <cell r="B5958"/>
        </row>
        <row r="5959">
          <cell r="A5959"/>
          <cell r="B5959"/>
        </row>
        <row r="5960">
          <cell r="A5960"/>
          <cell r="B5960"/>
        </row>
        <row r="5961">
          <cell r="A5961"/>
          <cell r="B5961"/>
        </row>
        <row r="5962">
          <cell r="A5962"/>
          <cell r="B5962"/>
        </row>
        <row r="5963">
          <cell r="A5963"/>
          <cell r="B5963"/>
        </row>
        <row r="5964">
          <cell r="A5964"/>
          <cell r="B5964"/>
        </row>
        <row r="5965">
          <cell r="A5965"/>
          <cell r="B5965"/>
        </row>
        <row r="5966">
          <cell r="A5966"/>
          <cell r="B5966"/>
        </row>
        <row r="5967">
          <cell r="A5967"/>
          <cell r="B5967"/>
        </row>
        <row r="5968">
          <cell r="A5968"/>
          <cell r="B5968"/>
        </row>
        <row r="5969">
          <cell r="A5969"/>
          <cell r="B5969"/>
        </row>
        <row r="5970">
          <cell r="A5970"/>
          <cell r="B5970"/>
        </row>
        <row r="5971">
          <cell r="A5971"/>
          <cell r="B5971"/>
        </row>
        <row r="5972">
          <cell r="A5972"/>
          <cell r="B5972"/>
        </row>
        <row r="5973">
          <cell r="A5973"/>
          <cell r="B5973"/>
        </row>
        <row r="5974">
          <cell r="A5974"/>
          <cell r="B5974"/>
        </row>
        <row r="5975">
          <cell r="A5975"/>
          <cell r="B5975"/>
        </row>
        <row r="5976">
          <cell r="A5976"/>
          <cell r="B5976"/>
        </row>
        <row r="5977">
          <cell r="A5977"/>
          <cell r="B5977"/>
        </row>
        <row r="5978">
          <cell r="A5978"/>
          <cell r="B5978"/>
        </row>
        <row r="5979">
          <cell r="A5979"/>
          <cell r="B5979"/>
        </row>
        <row r="5980">
          <cell r="A5980"/>
          <cell r="B5980"/>
        </row>
        <row r="5981">
          <cell r="A5981"/>
          <cell r="B5981"/>
        </row>
        <row r="5982">
          <cell r="A5982"/>
          <cell r="B5982"/>
        </row>
        <row r="5983">
          <cell r="A5983"/>
          <cell r="B5983"/>
        </row>
        <row r="5984">
          <cell r="A5984"/>
          <cell r="B5984"/>
        </row>
        <row r="5985">
          <cell r="A5985"/>
          <cell r="B5985"/>
        </row>
        <row r="5986">
          <cell r="A5986"/>
          <cell r="B5986"/>
        </row>
        <row r="5987">
          <cell r="A5987"/>
          <cell r="B5987"/>
        </row>
        <row r="5988">
          <cell r="A5988"/>
          <cell r="B5988"/>
        </row>
        <row r="5989">
          <cell r="A5989"/>
          <cell r="B5989"/>
        </row>
        <row r="5990">
          <cell r="A5990"/>
          <cell r="B5990"/>
        </row>
        <row r="5991">
          <cell r="A5991"/>
          <cell r="B5991"/>
        </row>
        <row r="5992">
          <cell r="A5992"/>
          <cell r="B5992"/>
        </row>
        <row r="5993">
          <cell r="A5993"/>
          <cell r="B5993"/>
        </row>
        <row r="5994">
          <cell r="A5994"/>
          <cell r="B5994"/>
        </row>
        <row r="5995">
          <cell r="A5995"/>
          <cell r="B5995"/>
        </row>
        <row r="5996">
          <cell r="A5996"/>
          <cell r="B5996"/>
        </row>
        <row r="5997">
          <cell r="A5997"/>
          <cell r="B5997"/>
        </row>
        <row r="5998">
          <cell r="A5998"/>
          <cell r="B5998"/>
        </row>
        <row r="5999">
          <cell r="A5999"/>
          <cell r="B5999"/>
        </row>
        <row r="6000">
          <cell r="A6000"/>
          <cell r="B6000"/>
        </row>
        <row r="6001">
          <cell r="A6001"/>
          <cell r="B6001"/>
        </row>
        <row r="6002">
          <cell r="A6002"/>
          <cell r="B6002"/>
        </row>
        <row r="6003">
          <cell r="A6003"/>
          <cell r="B6003"/>
        </row>
        <row r="6004">
          <cell r="A6004"/>
          <cell r="B6004"/>
        </row>
        <row r="6005">
          <cell r="A6005"/>
          <cell r="B6005"/>
        </row>
        <row r="6006">
          <cell r="A6006"/>
          <cell r="B6006"/>
        </row>
        <row r="6007">
          <cell r="A6007"/>
          <cell r="B6007"/>
        </row>
        <row r="6008">
          <cell r="A6008"/>
          <cell r="B6008"/>
        </row>
        <row r="6009">
          <cell r="A6009"/>
          <cell r="B6009"/>
        </row>
        <row r="6010">
          <cell r="A6010"/>
          <cell r="B6010"/>
        </row>
        <row r="6011">
          <cell r="A6011"/>
          <cell r="B6011"/>
        </row>
        <row r="6012">
          <cell r="A6012"/>
          <cell r="B6012"/>
        </row>
        <row r="6013">
          <cell r="A6013"/>
          <cell r="B6013"/>
        </row>
        <row r="6014">
          <cell r="A6014"/>
          <cell r="B6014"/>
        </row>
        <row r="6015">
          <cell r="A6015"/>
          <cell r="B6015"/>
        </row>
        <row r="6016">
          <cell r="A6016"/>
          <cell r="B6016"/>
        </row>
        <row r="6017">
          <cell r="A6017"/>
          <cell r="B6017"/>
        </row>
        <row r="6018">
          <cell r="A6018"/>
          <cell r="B6018"/>
        </row>
        <row r="6019">
          <cell r="A6019"/>
          <cell r="B6019"/>
        </row>
        <row r="6020">
          <cell r="A6020"/>
          <cell r="B6020"/>
        </row>
        <row r="6021">
          <cell r="A6021"/>
          <cell r="B6021"/>
        </row>
        <row r="6022">
          <cell r="A6022"/>
          <cell r="B6022"/>
        </row>
        <row r="6023">
          <cell r="A6023"/>
          <cell r="B6023"/>
        </row>
        <row r="6024">
          <cell r="A6024"/>
          <cell r="B6024"/>
        </row>
        <row r="6025">
          <cell r="A6025"/>
          <cell r="B6025"/>
        </row>
        <row r="6026">
          <cell r="A6026"/>
          <cell r="B6026"/>
        </row>
        <row r="6027">
          <cell r="A6027"/>
          <cell r="B6027"/>
        </row>
        <row r="6028">
          <cell r="A6028"/>
          <cell r="B6028"/>
        </row>
        <row r="6029">
          <cell r="A6029"/>
          <cell r="B6029"/>
        </row>
        <row r="6030">
          <cell r="A6030"/>
          <cell r="B6030"/>
        </row>
        <row r="6031">
          <cell r="A6031"/>
          <cell r="B6031"/>
        </row>
        <row r="6032">
          <cell r="A6032"/>
          <cell r="B6032"/>
        </row>
        <row r="6033">
          <cell r="A6033"/>
          <cell r="B6033"/>
        </row>
        <row r="6034">
          <cell r="A6034"/>
          <cell r="B6034"/>
        </row>
        <row r="6035">
          <cell r="A6035"/>
          <cell r="B6035"/>
        </row>
        <row r="6036">
          <cell r="A6036"/>
          <cell r="B6036"/>
        </row>
        <row r="6037">
          <cell r="A6037"/>
          <cell r="B6037"/>
        </row>
        <row r="6038">
          <cell r="A6038"/>
          <cell r="B6038"/>
        </row>
        <row r="6039">
          <cell r="A6039"/>
          <cell r="B6039"/>
        </row>
        <row r="6040">
          <cell r="A6040"/>
          <cell r="B6040"/>
        </row>
        <row r="6041">
          <cell r="A6041"/>
          <cell r="B6041"/>
        </row>
        <row r="6042">
          <cell r="A6042"/>
          <cell r="B6042"/>
        </row>
        <row r="6043">
          <cell r="A6043"/>
          <cell r="B6043"/>
        </row>
        <row r="6044">
          <cell r="A6044"/>
          <cell r="B6044"/>
        </row>
        <row r="6045">
          <cell r="A6045"/>
          <cell r="B6045"/>
        </row>
        <row r="6046">
          <cell r="A6046"/>
          <cell r="B6046"/>
        </row>
        <row r="6047">
          <cell r="A6047"/>
          <cell r="B6047"/>
        </row>
        <row r="6048">
          <cell r="A6048"/>
          <cell r="B6048"/>
        </row>
        <row r="6049">
          <cell r="A6049"/>
          <cell r="B6049"/>
        </row>
        <row r="6050">
          <cell r="A6050"/>
          <cell r="B6050"/>
        </row>
        <row r="6051">
          <cell r="A6051"/>
          <cell r="B6051"/>
        </row>
        <row r="6052">
          <cell r="A6052"/>
          <cell r="B6052"/>
        </row>
        <row r="6053">
          <cell r="A6053"/>
          <cell r="B6053"/>
        </row>
        <row r="6054">
          <cell r="A6054"/>
          <cell r="B6054"/>
        </row>
        <row r="6055">
          <cell r="A6055"/>
          <cell r="B6055"/>
        </row>
        <row r="6056">
          <cell r="A6056"/>
          <cell r="B6056"/>
        </row>
        <row r="6057">
          <cell r="A6057"/>
          <cell r="B6057"/>
        </row>
        <row r="6058">
          <cell r="A6058"/>
          <cell r="B6058"/>
        </row>
        <row r="6059">
          <cell r="A6059"/>
          <cell r="B6059"/>
        </row>
        <row r="6060">
          <cell r="A6060"/>
          <cell r="B6060"/>
        </row>
        <row r="6061">
          <cell r="A6061"/>
          <cell r="B6061"/>
        </row>
        <row r="6062">
          <cell r="A6062"/>
          <cell r="B6062"/>
        </row>
        <row r="6063">
          <cell r="A6063"/>
          <cell r="B6063"/>
        </row>
        <row r="6064">
          <cell r="A6064"/>
          <cell r="B6064"/>
        </row>
        <row r="6065">
          <cell r="A6065"/>
          <cell r="B6065"/>
        </row>
        <row r="6066">
          <cell r="A6066"/>
          <cell r="B6066"/>
        </row>
        <row r="6067">
          <cell r="A6067"/>
          <cell r="B6067"/>
        </row>
        <row r="6068">
          <cell r="A6068"/>
          <cell r="B6068"/>
        </row>
        <row r="6069">
          <cell r="A6069"/>
          <cell r="B6069"/>
        </row>
        <row r="6070">
          <cell r="A6070"/>
          <cell r="B6070"/>
        </row>
        <row r="6071">
          <cell r="A6071"/>
          <cell r="B6071"/>
        </row>
        <row r="6072">
          <cell r="A6072"/>
          <cell r="B6072"/>
        </row>
        <row r="6073">
          <cell r="A6073"/>
          <cell r="B6073"/>
        </row>
        <row r="6074">
          <cell r="A6074"/>
          <cell r="B6074"/>
        </row>
        <row r="6075">
          <cell r="A6075"/>
          <cell r="B6075"/>
        </row>
        <row r="6076">
          <cell r="A6076"/>
          <cell r="B6076"/>
        </row>
        <row r="6077">
          <cell r="A6077"/>
          <cell r="B6077"/>
        </row>
        <row r="6078">
          <cell r="A6078"/>
          <cell r="B6078"/>
        </row>
        <row r="6079">
          <cell r="A6079"/>
          <cell r="B6079"/>
        </row>
        <row r="6080">
          <cell r="A6080"/>
          <cell r="B6080"/>
        </row>
        <row r="6081">
          <cell r="A6081"/>
          <cell r="B6081"/>
        </row>
        <row r="6082">
          <cell r="A6082"/>
          <cell r="B6082"/>
        </row>
        <row r="6083">
          <cell r="A6083"/>
          <cell r="B6083"/>
        </row>
        <row r="6084">
          <cell r="A6084"/>
          <cell r="B6084"/>
        </row>
        <row r="6085">
          <cell r="A6085"/>
          <cell r="B6085"/>
        </row>
        <row r="6086">
          <cell r="A6086"/>
          <cell r="B6086"/>
        </row>
        <row r="6087">
          <cell r="A6087"/>
          <cell r="B6087"/>
        </row>
        <row r="6088">
          <cell r="A6088"/>
          <cell r="B6088"/>
        </row>
        <row r="6089">
          <cell r="A6089"/>
          <cell r="B6089"/>
        </row>
        <row r="6090">
          <cell r="A6090"/>
          <cell r="B6090"/>
        </row>
        <row r="6091">
          <cell r="A6091"/>
          <cell r="B6091"/>
        </row>
        <row r="6092">
          <cell r="A6092"/>
          <cell r="B6092"/>
        </row>
        <row r="6093">
          <cell r="A6093"/>
          <cell r="B6093"/>
        </row>
        <row r="6094">
          <cell r="A6094"/>
          <cell r="B6094"/>
        </row>
        <row r="6095">
          <cell r="A6095"/>
          <cell r="B6095"/>
        </row>
        <row r="6096">
          <cell r="A6096"/>
          <cell r="B6096"/>
        </row>
        <row r="6097">
          <cell r="A6097"/>
          <cell r="B6097"/>
        </row>
        <row r="6098">
          <cell r="A6098"/>
          <cell r="B6098"/>
        </row>
        <row r="6099">
          <cell r="A6099"/>
          <cell r="B6099"/>
        </row>
        <row r="6100">
          <cell r="A6100"/>
          <cell r="B6100"/>
        </row>
        <row r="6101">
          <cell r="A6101"/>
          <cell r="B6101"/>
        </row>
        <row r="6102">
          <cell r="A6102"/>
          <cell r="B6102"/>
        </row>
        <row r="6103">
          <cell r="A6103"/>
          <cell r="B6103"/>
        </row>
        <row r="6104">
          <cell r="A6104"/>
          <cell r="B6104"/>
        </row>
        <row r="6105">
          <cell r="A6105"/>
          <cell r="B6105"/>
        </row>
        <row r="6106">
          <cell r="A6106"/>
          <cell r="B6106"/>
        </row>
        <row r="6107">
          <cell r="A6107"/>
          <cell r="B6107"/>
        </row>
        <row r="6108">
          <cell r="A6108"/>
          <cell r="B6108"/>
        </row>
        <row r="6109">
          <cell r="A6109"/>
          <cell r="B6109"/>
        </row>
        <row r="6110">
          <cell r="A6110"/>
          <cell r="B6110"/>
        </row>
        <row r="6111">
          <cell r="A6111"/>
          <cell r="B6111"/>
        </row>
        <row r="6112">
          <cell r="A6112"/>
          <cell r="B6112"/>
        </row>
        <row r="6113">
          <cell r="A6113"/>
          <cell r="B6113"/>
        </row>
        <row r="6114">
          <cell r="A6114"/>
          <cell r="B6114"/>
        </row>
        <row r="6115">
          <cell r="A6115"/>
          <cell r="B6115"/>
        </row>
        <row r="6116">
          <cell r="A6116"/>
          <cell r="B6116"/>
        </row>
        <row r="6117">
          <cell r="A6117"/>
          <cell r="B6117"/>
        </row>
        <row r="6118">
          <cell r="A6118"/>
          <cell r="B6118"/>
        </row>
        <row r="6119">
          <cell r="A6119"/>
          <cell r="B6119"/>
        </row>
        <row r="6120">
          <cell r="A6120"/>
          <cell r="B6120"/>
        </row>
        <row r="6121">
          <cell r="A6121"/>
          <cell r="B6121"/>
        </row>
        <row r="6122">
          <cell r="A6122"/>
          <cell r="B6122"/>
        </row>
        <row r="6123">
          <cell r="A6123"/>
          <cell r="B6123"/>
        </row>
        <row r="6124">
          <cell r="A6124"/>
          <cell r="B6124"/>
        </row>
        <row r="6125">
          <cell r="A6125"/>
          <cell r="B6125"/>
        </row>
        <row r="6126">
          <cell r="A6126"/>
          <cell r="B6126"/>
        </row>
        <row r="6127">
          <cell r="A6127"/>
          <cell r="B6127"/>
        </row>
        <row r="6128">
          <cell r="A6128"/>
          <cell r="B6128"/>
        </row>
        <row r="6129">
          <cell r="A6129"/>
          <cell r="B6129"/>
        </row>
        <row r="6130">
          <cell r="A6130"/>
          <cell r="B6130"/>
        </row>
        <row r="6131">
          <cell r="A6131"/>
          <cell r="B6131"/>
        </row>
        <row r="6132">
          <cell r="A6132"/>
          <cell r="B6132"/>
        </row>
        <row r="6133">
          <cell r="A6133"/>
          <cell r="B6133"/>
        </row>
        <row r="6134">
          <cell r="A6134"/>
          <cell r="B6134"/>
        </row>
        <row r="6135">
          <cell r="A6135"/>
          <cell r="B6135"/>
        </row>
        <row r="6136">
          <cell r="A6136"/>
          <cell r="B6136"/>
        </row>
        <row r="6137">
          <cell r="A6137"/>
          <cell r="B6137"/>
        </row>
        <row r="6138">
          <cell r="A6138"/>
          <cell r="B6138"/>
        </row>
        <row r="6139">
          <cell r="A6139"/>
          <cell r="B6139"/>
        </row>
        <row r="6140">
          <cell r="A6140"/>
          <cell r="B6140"/>
        </row>
        <row r="6141">
          <cell r="A6141"/>
          <cell r="B6141"/>
        </row>
        <row r="6142">
          <cell r="A6142"/>
          <cell r="B6142"/>
        </row>
        <row r="6143">
          <cell r="A6143"/>
          <cell r="B6143"/>
        </row>
        <row r="6144">
          <cell r="A6144"/>
          <cell r="B6144"/>
        </row>
        <row r="6145">
          <cell r="A6145"/>
          <cell r="B6145"/>
        </row>
        <row r="6146">
          <cell r="A6146"/>
          <cell r="B6146"/>
        </row>
        <row r="6147">
          <cell r="A6147"/>
          <cell r="B6147"/>
        </row>
        <row r="6148">
          <cell r="A6148"/>
          <cell r="B6148"/>
        </row>
        <row r="6149">
          <cell r="A6149"/>
          <cell r="B6149"/>
        </row>
        <row r="6150">
          <cell r="A6150"/>
          <cell r="B6150"/>
        </row>
        <row r="6151">
          <cell r="A6151"/>
          <cell r="B6151"/>
        </row>
        <row r="6152">
          <cell r="A6152"/>
          <cell r="B6152"/>
        </row>
        <row r="6153">
          <cell r="A6153"/>
          <cell r="B6153"/>
        </row>
        <row r="6154">
          <cell r="A6154"/>
          <cell r="B6154"/>
        </row>
        <row r="6155">
          <cell r="A6155"/>
          <cell r="B6155"/>
        </row>
        <row r="6156">
          <cell r="A6156"/>
          <cell r="B6156"/>
        </row>
        <row r="6157">
          <cell r="A6157"/>
          <cell r="B6157"/>
        </row>
        <row r="6158">
          <cell r="A6158"/>
          <cell r="B6158"/>
        </row>
        <row r="6159">
          <cell r="A6159"/>
          <cell r="B6159"/>
        </row>
        <row r="6160">
          <cell r="A6160"/>
          <cell r="B6160"/>
        </row>
        <row r="6161">
          <cell r="A6161"/>
          <cell r="B6161"/>
        </row>
        <row r="6162">
          <cell r="A6162"/>
          <cell r="B6162"/>
        </row>
        <row r="6163">
          <cell r="A6163"/>
          <cell r="B6163"/>
        </row>
        <row r="6164">
          <cell r="A6164"/>
          <cell r="B6164"/>
        </row>
        <row r="6165">
          <cell r="A6165"/>
          <cell r="B6165"/>
        </row>
        <row r="6166">
          <cell r="A6166"/>
          <cell r="B6166"/>
        </row>
        <row r="6167">
          <cell r="A6167"/>
          <cell r="B6167"/>
        </row>
        <row r="6168">
          <cell r="A6168"/>
          <cell r="B6168"/>
        </row>
        <row r="6169">
          <cell r="A6169"/>
          <cell r="B6169"/>
        </row>
        <row r="6170">
          <cell r="A6170"/>
          <cell r="B6170"/>
        </row>
        <row r="6171">
          <cell r="A6171"/>
          <cell r="B6171"/>
        </row>
        <row r="6172">
          <cell r="A6172"/>
          <cell r="B6172"/>
        </row>
        <row r="6173">
          <cell r="A6173"/>
          <cell r="B6173"/>
        </row>
        <row r="6174">
          <cell r="A6174"/>
          <cell r="B6174"/>
        </row>
        <row r="6175">
          <cell r="A6175"/>
          <cell r="B6175"/>
        </row>
        <row r="6176">
          <cell r="A6176"/>
          <cell r="B6176"/>
        </row>
        <row r="6177">
          <cell r="A6177"/>
          <cell r="B6177"/>
        </row>
        <row r="6178">
          <cell r="A6178"/>
          <cell r="B6178"/>
        </row>
        <row r="6179">
          <cell r="A6179"/>
          <cell r="B6179"/>
        </row>
        <row r="6180">
          <cell r="A6180"/>
          <cell r="B6180"/>
        </row>
        <row r="6181">
          <cell r="A6181"/>
          <cell r="B6181"/>
        </row>
        <row r="6182">
          <cell r="A6182"/>
          <cell r="B6182"/>
        </row>
        <row r="6183">
          <cell r="A6183"/>
          <cell r="B6183"/>
        </row>
        <row r="6184">
          <cell r="A6184"/>
          <cell r="B6184"/>
        </row>
        <row r="6185">
          <cell r="A6185"/>
          <cell r="B6185"/>
        </row>
        <row r="6186">
          <cell r="A6186"/>
          <cell r="B6186"/>
        </row>
        <row r="6187">
          <cell r="A6187"/>
          <cell r="B6187"/>
        </row>
        <row r="6188">
          <cell r="A6188"/>
          <cell r="B6188"/>
        </row>
        <row r="6189">
          <cell r="A6189"/>
          <cell r="B6189"/>
        </row>
        <row r="6190">
          <cell r="A6190"/>
          <cell r="B6190"/>
        </row>
        <row r="6191">
          <cell r="A6191"/>
          <cell r="B6191"/>
        </row>
        <row r="6192">
          <cell r="A6192"/>
          <cell r="B6192"/>
        </row>
        <row r="6193">
          <cell r="A6193"/>
          <cell r="B6193"/>
        </row>
        <row r="6194">
          <cell r="A6194"/>
          <cell r="B6194"/>
        </row>
        <row r="6195">
          <cell r="A6195"/>
          <cell r="B6195"/>
        </row>
        <row r="6196">
          <cell r="A6196"/>
          <cell r="B6196"/>
        </row>
        <row r="6197">
          <cell r="A6197"/>
          <cell r="B6197"/>
        </row>
        <row r="6198">
          <cell r="A6198"/>
          <cell r="B6198"/>
        </row>
        <row r="6199">
          <cell r="A6199"/>
          <cell r="B6199"/>
        </row>
        <row r="6200">
          <cell r="A6200"/>
          <cell r="B6200"/>
        </row>
        <row r="6201">
          <cell r="A6201"/>
          <cell r="B6201"/>
        </row>
        <row r="6202">
          <cell r="A6202"/>
          <cell r="B6202"/>
        </row>
        <row r="6203">
          <cell r="A6203"/>
          <cell r="B6203"/>
        </row>
        <row r="6204">
          <cell r="A6204"/>
          <cell r="B6204"/>
        </row>
        <row r="6205">
          <cell r="A6205"/>
          <cell r="B6205"/>
        </row>
        <row r="6206">
          <cell r="A6206"/>
          <cell r="B6206"/>
        </row>
        <row r="6207">
          <cell r="A6207"/>
          <cell r="B6207"/>
        </row>
        <row r="6208">
          <cell r="A6208"/>
          <cell r="B6208"/>
        </row>
        <row r="6209">
          <cell r="A6209"/>
          <cell r="B6209"/>
        </row>
        <row r="6210">
          <cell r="A6210"/>
          <cell r="B6210"/>
        </row>
        <row r="6211">
          <cell r="A6211"/>
          <cell r="B6211"/>
        </row>
        <row r="6212">
          <cell r="A6212"/>
          <cell r="B6212"/>
        </row>
        <row r="6213">
          <cell r="A6213"/>
          <cell r="B6213"/>
        </row>
        <row r="6214">
          <cell r="A6214"/>
          <cell r="B6214"/>
        </row>
        <row r="6215">
          <cell r="A6215"/>
          <cell r="B6215"/>
        </row>
        <row r="6216">
          <cell r="A6216"/>
          <cell r="B6216"/>
        </row>
        <row r="6217">
          <cell r="A6217"/>
          <cell r="B6217"/>
        </row>
        <row r="6218">
          <cell r="A6218"/>
          <cell r="B6218"/>
        </row>
        <row r="6219">
          <cell r="A6219"/>
          <cell r="B6219"/>
        </row>
        <row r="6220">
          <cell r="A6220"/>
          <cell r="B6220"/>
        </row>
        <row r="6221">
          <cell r="A6221"/>
          <cell r="B6221"/>
        </row>
        <row r="6222">
          <cell r="A6222"/>
          <cell r="B6222"/>
        </row>
        <row r="6223">
          <cell r="A6223"/>
          <cell r="B6223"/>
        </row>
        <row r="6224">
          <cell r="A6224"/>
          <cell r="B6224"/>
        </row>
        <row r="6225">
          <cell r="A6225"/>
          <cell r="B6225"/>
        </row>
        <row r="6226">
          <cell r="A6226"/>
          <cell r="B6226"/>
        </row>
        <row r="6227">
          <cell r="A6227"/>
          <cell r="B6227"/>
        </row>
        <row r="6228">
          <cell r="A6228"/>
          <cell r="B6228"/>
        </row>
        <row r="6229">
          <cell r="A6229"/>
          <cell r="B6229"/>
        </row>
        <row r="6230">
          <cell r="A6230"/>
          <cell r="B6230"/>
        </row>
        <row r="6231">
          <cell r="A6231"/>
          <cell r="B6231"/>
        </row>
        <row r="6232">
          <cell r="A6232"/>
          <cell r="B6232"/>
        </row>
        <row r="6233">
          <cell r="A6233"/>
          <cell r="B6233"/>
        </row>
        <row r="6234">
          <cell r="A6234"/>
          <cell r="B6234"/>
        </row>
        <row r="6235">
          <cell r="A6235"/>
          <cell r="B6235"/>
        </row>
        <row r="6236">
          <cell r="A6236"/>
          <cell r="B6236"/>
        </row>
        <row r="6237">
          <cell r="A6237"/>
          <cell r="B6237"/>
        </row>
        <row r="6238">
          <cell r="A6238"/>
          <cell r="B6238"/>
        </row>
        <row r="6239">
          <cell r="A6239"/>
          <cell r="B6239"/>
        </row>
        <row r="6240">
          <cell r="A6240"/>
          <cell r="B6240"/>
        </row>
        <row r="6241">
          <cell r="A6241"/>
          <cell r="B6241"/>
        </row>
        <row r="6242">
          <cell r="A6242"/>
          <cell r="B6242"/>
        </row>
        <row r="6243">
          <cell r="A6243"/>
          <cell r="B6243"/>
        </row>
        <row r="6244">
          <cell r="A6244"/>
          <cell r="B6244"/>
        </row>
        <row r="6245">
          <cell r="A6245"/>
          <cell r="B6245"/>
        </row>
        <row r="6246">
          <cell r="A6246"/>
          <cell r="B6246"/>
        </row>
        <row r="6247">
          <cell r="A6247"/>
          <cell r="B6247"/>
        </row>
        <row r="6248">
          <cell r="A6248"/>
          <cell r="B6248"/>
        </row>
        <row r="6249">
          <cell r="A6249"/>
          <cell r="B6249"/>
        </row>
        <row r="6250">
          <cell r="A6250"/>
          <cell r="B6250"/>
        </row>
        <row r="6251">
          <cell r="A6251"/>
          <cell r="B6251"/>
        </row>
        <row r="6252">
          <cell r="A6252"/>
          <cell r="B6252"/>
        </row>
        <row r="6253">
          <cell r="A6253"/>
          <cell r="B6253"/>
        </row>
        <row r="6254">
          <cell r="A6254"/>
          <cell r="B6254"/>
        </row>
        <row r="6255">
          <cell r="A6255"/>
          <cell r="B6255"/>
        </row>
        <row r="6256">
          <cell r="A6256"/>
          <cell r="B6256"/>
        </row>
        <row r="6257">
          <cell r="A6257"/>
          <cell r="B6257"/>
        </row>
        <row r="6258">
          <cell r="A6258"/>
          <cell r="B6258"/>
        </row>
        <row r="6259">
          <cell r="A6259"/>
          <cell r="B6259"/>
        </row>
        <row r="6260">
          <cell r="A6260"/>
          <cell r="B6260"/>
        </row>
        <row r="6261">
          <cell r="A6261"/>
          <cell r="B6261"/>
        </row>
        <row r="6262">
          <cell r="A6262"/>
          <cell r="B6262"/>
        </row>
        <row r="6263">
          <cell r="A6263"/>
          <cell r="B6263"/>
        </row>
        <row r="6264">
          <cell r="A6264"/>
          <cell r="B6264"/>
        </row>
        <row r="6265">
          <cell r="A6265"/>
          <cell r="B6265"/>
        </row>
        <row r="6266">
          <cell r="A6266"/>
          <cell r="B6266"/>
        </row>
        <row r="6267">
          <cell r="A6267"/>
          <cell r="B6267"/>
        </row>
        <row r="6268">
          <cell r="A6268"/>
          <cell r="B6268"/>
        </row>
        <row r="6269">
          <cell r="A6269"/>
          <cell r="B6269"/>
        </row>
        <row r="6270">
          <cell r="A6270"/>
          <cell r="B6270"/>
        </row>
        <row r="6271">
          <cell r="A6271"/>
          <cell r="B6271"/>
        </row>
        <row r="6272">
          <cell r="A6272"/>
          <cell r="B6272"/>
        </row>
        <row r="6273">
          <cell r="A6273"/>
          <cell r="B6273"/>
        </row>
        <row r="6274">
          <cell r="A6274"/>
          <cell r="B6274"/>
        </row>
        <row r="6275">
          <cell r="A6275"/>
          <cell r="B6275"/>
        </row>
        <row r="6276">
          <cell r="A6276"/>
          <cell r="B6276"/>
        </row>
        <row r="6277">
          <cell r="A6277"/>
          <cell r="B6277"/>
        </row>
        <row r="6278">
          <cell r="A6278"/>
          <cell r="B6278"/>
        </row>
        <row r="6279">
          <cell r="A6279"/>
          <cell r="B6279"/>
        </row>
        <row r="6280">
          <cell r="A6280"/>
          <cell r="B6280"/>
        </row>
        <row r="6281">
          <cell r="A6281"/>
          <cell r="B6281"/>
        </row>
        <row r="6282">
          <cell r="A6282"/>
          <cell r="B6282"/>
        </row>
        <row r="6283">
          <cell r="A6283"/>
          <cell r="B6283"/>
        </row>
        <row r="6284">
          <cell r="A6284"/>
          <cell r="B6284"/>
        </row>
        <row r="6285">
          <cell r="A6285"/>
          <cell r="B6285"/>
        </row>
        <row r="6286">
          <cell r="A6286"/>
          <cell r="B6286"/>
        </row>
        <row r="6287">
          <cell r="A6287"/>
          <cell r="B6287"/>
        </row>
        <row r="6288">
          <cell r="A6288"/>
          <cell r="B6288"/>
        </row>
        <row r="6289">
          <cell r="A6289"/>
          <cell r="B6289"/>
        </row>
        <row r="6290">
          <cell r="A6290"/>
          <cell r="B6290"/>
        </row>
        <row r="6291">
          <cell r="A6291"/>
          <cell r="B6291"/>
        </row>
        <row r="6292">
          <cell r="A6292"/>
          <cell r="B6292"/>
        </row>
        <row r="6293">
          <cell r="A6293"/>
          <cell r="B6293"/>
        </row>
        <row r="6294">
          <cell r="A6294"/>
          <cell r="B6294"/>
        </row>
        <row r="6295">
          <cell r="A6295"/>
          <cell r="B6295"/>
        </row>
        <row r="6296">
          <cell r="A6296"/>
          <cell r="B6296"/>
        </row>
        <row r="6297">
          <cell r="A6297"/>
          <cell r="B6297"/>
        </row>
        <row r="6298">
          <cell r="A6298"/>
          <cell r="B6298"/>
        </row>
        <row r="6299">
          <cell r="A6299"/>
          <cell r="B6299"/>
        </row>
        <row r="6300">
          <cell r="A6300"/>
          <cell r="B6300"/>
        </row>
        <row r="6301">
          <cell r="A6301"/>
          <cell r="B6301"/>
        </row>
        <row r="6302">
          <cell r="A6302"/>
          <cell r="B6302"/>
        </row>
        <row r="6303">
          <cell r="A6303"/>
          <cell r="B6303"/>
        </row>
        <row r="6304">
          <cell r="A6304"/>
          <cell r="B6304"/>
        </row>
        <row r="6305">
          <cell r="A6305"/>
          <cell r="B6305"/>
        </row>
        <row r="6306">
          <cell r="A6306"/>
          <cell r="B6306"/>
        </row>
        <row r="6307">
          <cell r="A6307"/>
          <cell r="B6307"/>
        </row>
        <row r="6308">
          <cell r="A6308"/>
          <cell r="B6308"/>
        </row>
        <row r="6309">
          <cell r="A6309"/>
          <cell r="B6309"/>
        </row>
        <row r="6310">
          <cell r="A6310"/>
          <cell r="B6310"/>
        </row>
        <row r="6311">
          <cell r="A6311"/>
          <cell r="B6311"/>
        </row>
        <row r="6312">
          <cell r="A6312"/>
          <cell r="B6312"/>
        </row>
        <row r="6313">
          <cell r="A6313"/>
          <cell r="B6313"/>
        </row>
        <row r="6314">
          <cell r="A6314"/>
          <cell r="B6314"/>
        </row>
        <row r="6315">
          <cell r="A6315"/>
          <cell r="B6315"/>
        </row>
        <row r="6316">
          <cell r="A6316"/>
          <cell r="B6316"/>
        </row>
        <row r="6317">
          <cell r="A6317"/>
          <cell r="B6317"/>
        </row>
        <row r="6318">
          <cell r="A6318"/>
          <cell r="B6318"/>
        </row>
        <row r="6319">
          <cell r="A6319"/>
          <cell r="B6319"/>
        </row>
        <row r="6320">
          <cell r="A6320"/>
          <cell r="B6320"/>
        </row>
        <row r="6321">
          <cell r="A6321"/>
          <cell r="B6321"/>
        </row>
        <row r="6322">
          <cell r="A6322"/>
          <cell r="B6322"/>
        </row>
        <row r="6323">
          <cell r="A6323"/>
          <cell r="B6323"/>
        </row>
        <row r="6324">
          <cell r="A6324"/>
          <cell r="B6324"/>
        </row>
        <row r="6325">
          <cell r="A6325"/>
          <cell r="B6325"/>
        </row>
        <row r="6326">
          <cell r="A6326"/>
          <cell r="B6326"/>
        </row>
        <row r="6327">
          <cell r="A6327"/>
          <cell r="B6327"/>
        </row>
        <row r="6328">
          <cell r="A6328"/>
          <cell r="B6328"/>
        </row>
        <row r="6329">
          <cell r="A6329"/>
          <cell r="B6329"/>
        </row>
        <row r="6330">
          <cell r="A6330"/>
          <cell r="B6330"/>
        </row>
        <row r="6331">
          <cell r="A6331"/>
          <cell r="B6331"/>
        </row>
        <row r="6332">
          <cell r="A6332"/>
          <cell r="B6332"/>
        </row>
        <row r="6333">
          <cell r="A6333"/>
          <cell r="B6333"/>
        </row>
        <row r="6334">
          <cell r="A6334"/>
          <cell r="B6334"/>
        </row>
        <row r="6335">
          <cell r="A6335"/>
          <cell r="B6335"/>
        </row>
        <row r="6336">
          <cell r="A6336"/>
          <cell r="B6336"/>
        </row>
        <row r="6337">
          <cell r="A6337"/>
          <cell r="B6337"/>
        </row>
        <row r="6338">
          <cell r="A6338"/>
          <cell r="B6338"/>
        </row>
        <row r="6339">
          <cell r="A6339"/>
          <cell r="B6339"/>
        </row>
        <row r="6340">
          <cell r="A6340"/>
          <cell r="B6340"/>
        </row>
        <row r="6341">
          <cell r="A6341"/>
          <cell r="B6341"/>
        </row>
        <row r="6342">
          <cell r="A6342"/>
          <cell r="B6342"/>
        </row>
        <row r="6343">
          <cell r="A6343"/>
          <cell r="B6343"/>
        </row>
        <row r="6344">
          <cell r="A6344"/>
          <cell r="B6344"/>
        </row>
        <row r="6345">
          <cell r="A6345"/>
          <cell r="B6345"/>
        </row>
        <row r="6346">
          <cell r="A6346"/>
          <cell r="B6346"/>
        </row>
        <row r="6347">
          <cell r="A6347"/>
          <cell r="B6347"/>
        </row>
        <row r="6348">
          <cell r="A6348"/>
          <cell r="B6348"/>
        </row>
        <row r="6349">
          <cell r="A6349"/>
          <cell r="B6349"/>
        </row>
        <row r="6350">
          <cell r="A6350"/>
          <cell r="B6350"/>
        </row>
        <row r="6351">
          <cell r="A6351"/>
          <cell r="B6351"/>
        </row>
        <row r="6352">
          <cell r="A6352"/>
          <cell r="B6352"/>
        </row>
        <row r="6353">
          <cell r="A6353"/>
          <cell r="B6353"/>
        </row>
        <row r="6354">
          <cell r="A6354"/>
          <cell r="B6354"/>
        </row>
        <row r="6355">
          <cell r="A6355"/>
          <cell r="B6355"/>
        </row>
        <row r="6356">
          <cell r="A6356"/>
          <cell r="B6356"/>
        </row>
        <row r="6357">
          <cell r="A6357"/>
          <cell r="B6357"/>
        </row>
        <row r="6358">
          <cell r="A6358"/>
          <cell r="B6358"/>
        </row>
        <row r="6359">
          <cell r="A6359"/>
          <cell r="B6359"/>
        </row>
        <row r="6360">
          <cell r="A6360"/>
          <cell r="B6360"/>
        </row>
        <row r="6361">
          <cell r="A6361"/>
          <cell r="B6361"/>
        </row>
        <row r="6362">
          <cell r="A6362"/>
          <cell r="B6362"/>
        </row>
        <row r="6363">
          <cell r="A6363"/>
          <cell r="B6363"/>
        </row>
        <row r="6364">
          <cell r="A6364"/>
          <cell r="B6364"/>
        </row>
        <row r="6365">
          <cell r="A6365"/>
          <cell r="B6365"/>
        </row>
        <row r="6366">
          <cell r="A6366"/>
          <cell r="B6366"/>
        </row>
        <row r="6367">
          <cell r="A6367"/>
          <cell r="B6367"/>
        </row>
        <row r="6368">
          <cell r="A6368"/>
          <cell r="B6368"/>
        </row>
        <row r="6369">
          <cell r="A6369"/>
          <cell r="B6369"/>
        </row>
        <row r="6370">
          <cell r="A6370"/>
          <cell r="B6370"/>
        </row>
        <row r="6371">
          <cell r="A6371"/>
          <cell r="B6371"/>
        </row>
        <row r="6372">
          <cell r="A6372"/>
          <cell r="B6372"/>
        </row>
        <row r="6373">
          <cell r="A6373"/>
          <cell r="B6373"/>
        </row>
        <row r="6374">
          <cell r="A6374"/>
          <cell r="B6374"/>
        </row>
        <row r="6375">
          <cell r="A6375"/>
          <cell r="B6375"/>
        </row>
        <row r="6376">
          <cell r="A6376"/>
          <cell r="B6376"/>
        </row>
        <row r="6377">
          <cell r="A6377"/>
          <cell r="B6377"/>
        </row>
        <row r="6378">
          <cell r="A6378"/>
          <cell r="B6378"/>
        </row>
        <row r="6379">
          <cell r="A6379"/>
          <cell r="B6379"/>
        </row>
        <row r="6380">
          <cell r="A6380"/>
          <cell r="B6380"/>
        </row>
        <row r="6381">
          <cell r="A6381"/>
          <cell r="B6381"/>
        </row>
        <row r="6382">
          <cell r="A6382"/>
          <cell r="B6382"/>
        </row>
        <row r="6383">
          <cell r="A6383"/>
          <cell r="B6383"/>
        </row>
        <row r="6384">
          <cell r="A6384"/>
          <cell r="B6384"/>
        </row>
        <row r="6385">
          <cell r="A6385"/>
          <cell r="B6385"/>
        </row>
        <row r="6386">
          <cell r="A6386"/>
          <cell r="B6386"/>
        </row>
        <row r="6387">
          <cell r="A6387"/>
          <cell r="B6387"/>
        </row>
        <row r="6388">
          <cell r="A6388"/>
          <cell r="B6388"/>
        </row>
        <row r="6389">
          <cell r="A6389"/>
          <cell r="B6389"/>
        </row>
        <row r="6390">
          <cell r="A6390"/>
          <cell r="B6390"/>
        </row>
        <row r="6391">
          <cell r="A6391"/>
          <cell r="B6391"/>
        </row>
        <row r="6392">
          <cell r="A6392"/>
          <cell r="B6392"/>
        </row>
        <row r="6393">
          <cell r="A6393"/>
          <cell r="B6393"/>
        </row>
        <row r="6394">
          <cell r="A6394"/>
          <cell r="B6394"/>
        </row>
        <row r="6395">
          <cell r="A6395"/>
          <cell r="B6395"/>
        </row>
        <row r="6396">
          <cell r="A6396"/>
          <cell r="B6396"/>
        </row>
        <row r="6397">
          <cell r="A6397"/>
          <cell r="B6397"/>
        </row>
        <row r="6398">
          <cell r="A6398"/>
          <cell r="B6398"/>
        </row>
        <row r="6399">
          <cell r="A6399"/>
          <cell r="B6399"/>
        </row>
        <row r="6400">
          <cell r="A6400"/>
          <cell r="B6400"/>
        </row>
        <row r="6401">
          <cell r="A6401"/>
          <cell r="B6401"/>
        </row>
        <row r="6402">
          <cell r="A6402"/>
          <cell r="B6402"/>
        </row>
        <row r="6403">
          <cell r="A6403"/>
          <cell r="B6403"/>
        </row>
        <row r="6404">
          <cell r="A6404"/>
          <cell r="B6404"/>
        </row>
        <row r="6405">
          <cell r="A6405"/>
          <cell r="B6405"/>
        </row>
        <row r="6406">
          <cell r="A6406"/>
          <cell r="B6406"/>
        </row>
        <row r="6407">
          <cell r="A6407"/>
          <cell r="B6407"/>
        </row>
        <row r="6408">
          <cell r="A6408"/>
          <cell r="B6408"/>
        </row>
        <row r="6409">
          <cell r="A6409"/>
          <cell r="B6409"/>
        </row>
        <row r="6410">
          <cell r="A6410"/>
          <cell r="B6410"/>
        </row>
        <row r="6411">
          <cell r="A6411"/>
          <cell r="B6411"/>
        </row>
        <row r="6412">
          <cell r="A6412"/>
          <cell r="B6412"/>
        </row>
        <row r="6413">
          <cell r="A6413"/>
          <cell r="B6413"/>
        </row>
        <row r="6414">
          <cell r="A6414"/>
          <cell r="B6414"/>
        </row>
        <row r="6415">
          <cell r="A6415"/>
          <cell r="B6415"/>
        </row>
        <row r="6416">
          <cell r="A6416"/>
          <cell r="B6416"/>
        </row>
        <row r="6417">
          <cell r="A6417"/>
          <cell r="B6417"/>
        </row>
        <row r="6418">
          <cell r="A6418"/>
          <cell r="B6418"/>
        </row>
        <row r="6419">
          <cell r="A6419"/>
          <cell r="B6419"/>
        </row>
        <row r="6420">
          <cell r="A6420"/>
          <cell r="B6420"/>
        </row>
        <row r="6421">
          <cell r="A6421"/>
          <cell r="B6421"/>
        </row>
        <row r="6422">
          <cell r="A6422"/>
          <cell r="B6422"/>
        </row>
        <row r="6423">
          <cell r="A6423"/>
          <cell r="B6423"/>
        </row>
        <row r="6424">
          <cell r="A6424"/>
          <cell r="B6424"/>
        </row>
        <row r="6425">
          <cell r="A6425"/>
          <cell r="B6425"/>
        </row>
        <row r="6426">
          <cell r="A6426"/>
          <cell r="B6426"/>
        </row>
        <row r="6427">
          <cell r="A6427"/>
          <cell r="B6427"/>
        </row>
        <row r="6428">
          <cell r="A6428"/>
          <cell r="B6428"/>
        </row>
        <row r="6429">
          <cell r="A6429"/>
          <cell r="B6429"/>
        </row>
        <row r="6430">
          <cell r="A6430"/>
          <cell r="B6430"/>
        </row>
        <row r="6431">
          <cell r="A6431"/>
          <cell r="B6431"/>
        </row>
        <row r="6432">
          <cell r="A6432"/>
          <cell r="B6432"/>
        </row>
        <row r="6433">
          <cell r="A6433"/>
          <cell r="B6433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O1" t="str">
            <v>Group Name</v>
          </cell>
        </row>
        <row r="2">
          <cell r="O2" t="str">
            <v>L3</v>
          </cell>
        </row>
        <row r="3">
          <cell r="O3" t="str">
            <v>Z8</v>
          </cell>
        </row>
        <row r="4">
          <cell r="O4"/>
        </row>
        <row r="5">
          <cell r="O5"/>
        </row>
        <row r="6">
          <cell r="O6"/>
        </row>
        <row r="7">
          <cell r="O7"/>
        </row>
        <row r="8">
          <cell r="O8"/>
        </row>
        <row r="9">
          <cell r="O9"/>
        </row>
        <row r="10">
          <cell r="O10"/>
        </row>
        <row r="11">
          <cell r="O11"/>
        </row>
        <row r="12">
          <cell r="O12"/>
        </row>
        <row r="13">
          <cell r="O13"/>
        </row>
        <row r="14">
          <cell r="O14"/>
        </row>
        <row r="15">
          <cell r="O15"/>
        </row>
        <row r="16">
          <cell r="O16"/>
        </row>
        <row r="17">
          <cell r="O17"/>
        </row>
        <row r="18">
          <cell r="O18"/>
        </row>
        <row r="19">
          <cell r="O19"/>
        </row>
        <row r="20">
          <cell r="O20"/>
        </row>
        <row r="21">
          <cell r="O21"/>
        </row>
        <row r="22">
          <cell r="O22"/>
        </row>
        <row r="23">
          <cell r="O23"/>
        </row>
        <row r="24">
          <cell r="O24"/>
        </row>
        <row r="25">
          <cell r="O25"/>
        </row>
      </sheetData>
      <sheetData sheetId="18"/>
      <sheetData sheetId="19"/>
      <sheetData sheetId="20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28">
          <cell r="BP128"/>
          <cell r="BQ128"/>
          <cell r="BR128"/>
        </row>
        <row r="129">
          <cell r="BP129"/>
          <cell r="BQ129"/>
          <cell r="BR129"/>
        </row>
        <row r="131">
          <cell r="BP131"/>
          <cell r="BQ131"/>
          <cell r="BR131"/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0">
          <cell r="D40">
            <v>2950.5</v>
          </cell>
          <cell r="E40">
            <v>1000</v>
          </cell>
        </row>
        <row r="41">
          <cell r="D41">
            <v>1286</v>
          </cell>
          <cell r="E41">
            <v>500</v>
          </cell>
        </row>
        <row r="42">
          <cell r="D42">
            <v>537</v>
          </cell>
          <cell r="E42">
            <v>250</v>
          </cell>
        </row>
        <row r="43">
          <cell r="D43">
            <v>227</v>
          </cell>
          <cell r="E43">
            <v>125</v>
          </cell>
        </row>
        <row r="44">
          <cell r="D44">
            <v>85.5</v>
          </cell>
          <cell r="E44">
            <v>62.5</v>
          </cell>
        </row>
        <row r="45">
          <cell r="D45">
            <v>37</v>
          </cell>
          <cell r="E45">
            <v>31.25</v>
          </cell>
        </row>
        <row r="46">
          <cell r="D46">
            <v>18.5</v>
          </cell>
          <cell r="E46">
            <v>15.625</v>
          </cell>
        </row>
        <row r="47">
          <cell r="D47">
            <v>2.5</v>
          </cell>
          <cell r="E47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IPOR1"/>
    </sheetNames>
    <sheetDataSet>
      <sheetData sheetId="0">
        <row r="14">
          <cell r="N14" t="str">
            <v>Healthy-iRPE</v>
          </cell>
          <cell r="O14">
            <v>1.1622520876068989E-2</v>
          </cell>
          <cell r="P14">
            <v>1.4927433918510216E-3</v>
          </cell>
        </row>
        <row r="15">
          <cell r="N15" t="str">
            <v>L-ORD iRPE</v>
          </cell>
          <cell r="O15">
            <v>6.5097150242020632E-3</v>
          </cell>
          <cell r="P15">
            <v>1.0861706257583466E-3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5">
          <cell r="A35">
            <v>1000</v>
          </cell>
          <cell r="C35">
            <v>1.9470999999999998</v>
          </cell>
        </row>
        <row r="36">
          <cell r="A36">
            <v>500</v>
          </cell>
          <cell r="C36">
            <v>0.81259999999999999</v>
          </cell>
        </row>
        <row r="37">
          <cell r="A37">
            <v>250</v>
          </cell>
          <cell r="C37">
            <v>0.39529999999999998</v>
          </cell>
        </row>
        <row r="38">
          <cell r="A38">
            <v>125</v>
          </cell>
          <cell r="C38">
            <v>0.20565</v>
          </cell>
        </row>
        <row r="39">
          <cell r="A39">
            <v>62.5</v>
          </cell>
          <cell r="C39">
            <v>5.425E-2</v>
          </cell>
        </row>
        <row r="40">
          <cell r="A40">
            <v>31.3</v>
          </cell>
          <cell r="C40">
            <v>2.7699999999999995E-2</v>
          </cell>
        </row>
        <row r="41">
          <cell r="A41">
            <v>15.6</v>
          </cell>
          <cell r="C41">
            <v>1.2799999999999995E-2</v>
          </cell>
        </row>
        <row r="42">
          <cell r="A42">
            <v>0</v>
          </cell>
          <cell r="C42">
            <v>0</v>
          </cell>
        </row>
        <row r="50">
          <cell r="J50" t="str">
            <v>T=0 MOI 1.5 Ap</v>
          </cell>
          <cell r="K50">
            <v>3.7917587843750002</v>
          </cell>
          <cell r="L50">
            <v>0.41004536849480172</v>
          </cell>
        </row>
        <row r="51">
          <cell r="J51" t="str">
            <v>T=0 MOI 1.5 Ba</v>
          </cell>
          <cell r="K51">
            <v>4.0779294562499997</v>
          </cell>
          <cell r="L51">
            <v>0.11401370167016828</v>
          </cell>
        </row>
        <row r="52">
          <cell r="J52" t="str">
            <v>T=0 MOI 3.0 Ap</v>
          </cell>
          <cell r="K52">
            <v>2.4699851984375001</v>
          </cell>
          <cell r="L52">
            <v>0.41004536849480172</v>
          </cell>
        </row>
        <row r="53">
          <cell r="J53" t="str">
            <v>T=0 MOI 3.0 Ba</v>
          </cell>
          <cell r="K53">
            <v>3.9468365062499999</v>
          </cell>
          <cell r="L53">
            <v>4.816861872623656E-2</v>
          </cell>
        </row>
        <row r="54">
          <cell r="J54" t="str">
            <v>MOI 0.5 Ap</v>
          </cell>
          <cell r="K54">
            <v>2.8470380828125004</v>
          </cell>
          <cell r="L54">
            <v>0.37048153436470049</v>
          </cell>
        </row>
        <row r="55">
          <cell r="J55" t="str">
            <v>MOI 0.5 Ba</v>
          </cell>
          <cell r="K55">
            <v>2.9797850203124998</v>
          </cell>
          <cell r="L55">
            <v>0.25338335194463607</v>
          </cell>
        </row>
        <row r="56">
          <cell r="J56" t="str">
            <v>MOI 1.5 Ap</v>
          </cell>
          <cell r="K56">
            <v>2.0238514703125001</v>
          </cell>
          <cell r="L56">
            <v>0.3689241145688652</v>
          </cell>
        </row>
        <row r="57">
          <cell r="J57" t="str">
            <v>MOI 1.5 Ba</v>
          </cell>
          <cell r="K57">
            <v>3.0287038968750002</v>
          </cell>
          <cell r="L57">
            <v>0.17715334533418045</v>
          </cell>
        </row>
        <row r="58">
          <cell r="J58" t="str">
            <v>MOI 3.0 Ap</v>
          </cell>
          <cell r="K58">
            <v>2.2690081390625001</v>
          </cell>
          <cell r="L58">
            <v>0.42766329337633252</v>
          </cell>
        </row>
        <row r="59">
          <cell r="J59" t="str">
            <v>MOI 3.0 Ba</v>
          </cell>
          <cell r="K59">
            <v>3.265827909375</v>
          </cell>
          <cell r="L59">
            <v>0.50845389228000981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658C-3CA6-4EDD-A0C0-619736E6AB87}">
  <dimension ref="A1:AD96"/>
  <sheetViews>
    <sheetView tabSelected="1" workbookViewId="0">
      <selection activeCell="C2" sqref="C2"/>
    </sheetView>
  </sheetViews>
  <sheetFormatPr defaultColWidth="8.7265625" defaultRowHeight="14.5"/>
  <cols>
    <col min="2" max="3" width="10.54296875" bestFit="1" customWidth="1"/>
    <col min="4" max="11" width="9.54296875" bestFit="1" customWidth="1"/>
    <col min="12" max="12" width="10.54296875" bestFit="1" customWidth="1"/>
    <col min="13" max="13" width="9.54296875" bestFit="1" customWidth="1"/>
  </cols>
  <sheetData>
    <row r="1" spans="1:13">
      <c r="A1" t="s">
        <v>120</v>
      </c>
    </row>
    <row r="2" spans="1:13">
      <c r="A2" t="s">
        <v>121</v>
      </c>
      <c r="F2" s="40">
        <v>43770</v>
      </c>
    </row>
    <row r="3" spans="1:13">
      <c r="A3" t="s">
        <v>122</v>
      </c>
      <c r="F3" s="41">
        <v>0.83870370370370362</v>
      </c>
    </row>
    <row r="4" spans="1:13">
      <c r="H4" t="s">
        <v>123</v>
      </c>
    </row>
    <row r="5" spans="1:13">
      <c r="A5" t="s">
        <v>124</v>
      </c>
      <c r="F5" s="42" t="s">
        <v>125</v>
      </c>
      <c r="H5" t="s">
        <v>126</v>
      </c>
    </row>
    <row r="6" spans="1:13">
      <c r="A6" t="s">
        <v>127</v>
      </c>
      <c r="F6">
        <v>450</v>
      </c>
      <c r="G6" t="s">
        <v>128</v>
      </c>
    </row>
    <row r="7" spans="1:13">
      <c r="A7" t="s">
        <v>129</v>
      </c>
      <c r="F7">
        <v>570</v>
      </c>
      <c r="G7" t="s">
        <v>128</v>
      </c>
    </row>
    <row r="8" spans="1:13">
      <c r="A8" t="s">
        <v>130</v>
      </c>
      <c r="F8">
        <v>10</v>
      </c>
    </row>
    <row r="9" spans="1:13">
      <c r="A9" t="s">
        <v>131</v>
      </c>
      <c r="F9" s="42" t="s">
        <v>132</v>
      </c>
    </row>
    <row r="10" spans="1:13">
      <c r="A10" t="s">
        <v>133</v>
      </c>
      <c r="F10">
        <v>200</v>
      </c>
      <c r="G10" t="s">
        <v>134</v>
      </c>
    </row>
    <row r="11" spans="1:13">
      <c r="A11" t="s">
        <v>135</v>
      </c>
      <c r="F11">
        <v>10</v>
      </c>
      <c r="G11" t="s">
        <v>136</v>
      </c>
    </row>
    <row r="12" spans="1:13">
      <c r="A12" t="s">
        <v>137</v>
      </c>
      <c r="F12">
        <v>5</v>
      </c>
      <c r="G12" t="s">
        <v>136</v>
      </c>
    </row>
    <row r="14" spans="1:13">
      <c r="A14" t="s">
        <v>138</v>
      </c>
      <c r="F14" t="s">
        <v>139</v>
      </c>
    </row>
    <row r="15" spans="1:13">
      <c r="A15" s="43" t="s">
        <v>140</v>
      </c>
      <c r="B15" s="43">
        <v>1</v>
      </c>
      <c r="C15" s="43">
        <v>2</v>
      </c>
      <c r="D15" s="43">
        <v>3</v>
      </c>
      <c r="E15" s="43">
        <v>4</v>
      </c>
      <c r="F15" s="43">
        <v>5</v>
      </c>
      <c r="G15" s="43">
        <v>6</v>
      </c>
      <c r="H15" s="43">
        <v>7</v>
      </c>
      <c r="I15" s="43">
        <v>8</v>
      </c>
      <c r="J15" s="43">
        <v>9</v>
      </c>
      <c r="K15" s="43">
        <v>10</v>
      </c>
      <c r="L15" s="43">
        <v>11</v>
      </c>
      <c r="M15" s="43">
        <v>12</v>
      </c>
    </row>
    <row r="16" spans="1:13">
      <c r="A16" s="43" t="s">
        <v>141</v>
      </c>
      <c r="B16" s="44">
        <v>1.6282000000000001</v>
      </c>
      <c r="C16" s="44">
        <v>1.9202999999999999</v>
      </c>
      <c r="D16" s="44">
        <v>0.3523</v>
      </c>
      <c r="E16" s="44">
        <v>0.36320000000000002</v>
      </c>
      <c r="F16" s="44">
        <v>0.46360000000000001</v>
      </c>
      <c r="G16" s="44">
        <v>0.42770000000000002</v>
      </c>
      <c r="H16" s="44">
        <v>0.1198</v>
      </c>
      <c r="I16" s="44">
        <v>0.12429999999999999</v>
      </c>
      <c r="J16" s="44">
        <v>0.1145</v>
      </c>
      <c r="K16" s="44">
        <v>0.1081</v>
      </c>
      <c r="L16" s="44">
        <v>0.2288</v>
      </c>
      <c r="M16" s="44">
        <v>0.19040000000000001</v>
      </c>
    </row>
    <row r="17" spans="1:13">
      <c r="A17" s="43" t="s">
        <v>142</v>
      </c>
      <c r="B17" s="44">
        <v>1.0161</v>
      </c>
      <c r="C17" s="44">
        <v>1.1564000000000001</v>
      </c>
      <c r="D17" s="44">
        <v>0.60660000000000003</v>
      </c>
      <c r="E17" s="44">
        <v>0.60460000000000003</v>
      </c>
      <c r="F17" s="44">
        <v>0.64590000000000003</v>
      </c>
      <c r="G17" s="44">
        <v>0.58150000000000002</v>
      </c>
      <c r="H17" s="44">
        <v>0.16189999999999999</v>
      </c>
      <c r="I17" s="44">
        <v>0.14580000000000001</v>
      </c>
      <c r="J17" s="44">
        <v>0.14330000000000001</v>
      </c>
      <c r="K17" s="44">
        <v>0.12790000000000001</v>
      </c>
      <c r="L17" s="44">
        <v>0.37780000000000002</v>
      </c>
      <c r="M17" s="44">
        <v>0.32129999999999997</v>
      </c>
    </row>
    <row r="18" spans="1:13">
      <c r="A18" s="43" t="s">
        <v>143</v>
      </c>
      <c r="B18" s="44">
        <v>0.55989999999999995</v>
      </c>
      <c r="C18" s="44">
        <v>0.61050000000000004</v>
      </c>
      <c r="D18" s="44">
        <v>0.61680000000000001</v>
      </c>
      <c r="E18" s="44">
        <v>0.60070000000000001</v>
      </c>
      <c r="F18" s="44">
        <v>0.38419999999999999</v>
      </c>
      <c r="G18" s="44">
        <v>0.37209999999999999</v>
      </c>
      <c r="H18" s="44">
        <v>0.2016</v>
      </c>
      <c r="I18" s="44">
        <v>0.1883</v>
      </c>
      <c r="J18" s="44">
        <v>0.2223</v>
      </c>
      <c r="K18" s="44">
        <v>0.20680000000000001</v>
      </c>
      <c r="L18" s="44">
        <v>0.46870000000000001</v>
      </c>
      <c r="M18" s="44">
        <v>0.4083</v>
      </c>
    </row>
    <row r="19" spans="1:13">
      <c r="A19" s="43" t="s">
        <v>144</v>
      </c>
      <c r="B19" s="44">
        <v>0.28310000000000002</v>
      </c>
      <c r="C19" s="44">
        <v>0.34389999999999998</v>
      </c>
      <c r="D19" s="44">
        <v>0.50470000000000004</v>
      </c>
      <c r="E19" s="44">
        <v>0.54149999999999998</v>
      </c>
      <c r="F19" s="44">
        <v>0.44180000000000003</v>
      </c>
      <c r="G19" s="44">
        <v>0.42299999999999999</v>
      </c>
      <c r="H19" s="44">
        <v>0.21060000000000001</v>
      </c>
      <c r="I19" s="44">
        <v>0.24110000000000001</v>
      </c>
      <c r="J19" s="44">
        <v>0.28289999999999998</v>
      </c>
      <c r="K19" s="44">
        <v>0.24440000000000001</v>
      </c>
      <c r="L19" s="44">
        <v>0.73750000000000004</v>
      </c>
      <c r="M19" s="44">
        <v>0.60929999999999995</v>
      </c>
    </row>
    <row r="20" spans="1:13">
      <c r="A20" s="43" t="s">
        <v>145</v>
      </c>
      <c r="B20" s="44">
        <v>0.14360000000000001</v>
      </c>
      <c r="C20" s="44">
        <v>0.17910000000000001</v>
      </c>
      <c r="D20" s="44">
        <v>0.43369999999999997</v>
      </c>
      <c r="E20" s="44">
        <v>0.53979999999999995</v>
      </c>
      <c r="F20" s="44">
        <v>0.42580000000000001</v>
      </c>
      <c r="G20" s="44">
        <v>0.43269999999999997</v>
      </c>
      <c r="H20" s="44">
        <v>0.1986</v>
      </c>
      <c r="I20" s="44">
        <v>0.1862</v>
      </c>
      <c r="J20" s="44">
        <v>0.2112</v>
      </c>
      <c r="K20" s="44">
        <v>0.20730000000000001</v>
      </c>
      <c r="L20" s="44">
        <v>0.70730000000000004</v>
      </c>
      <c r="M20" s="44">
        <v>0.36349999999999999</v>
      </c>
    </row>
    <row r="21" spans="1:13">
      <c r="A21" s="43" t="s">
        <v>146</v>
      </c>
      <c r="B21" s="44">
        <v>7.6600000000000001E-2</v>
      </c>
      <c r="C21" s="44">
        <v>9.4100000000000003E-2</v>
      </c>
      <c r="D21" s="44">
        <v>0.70540000000000003</v>
      </c>
      <c r="E21" s="44">
        <v>0.76919999999999999</v>
      </c>
      <c r="F21" s="44">
        <v>0.36199999999999999</v>
      </c>
      <c r="G21" s="44">
        <v>0.35970000000000002</v>
      </c>
      <c r="H21" s="44">
        <v>0.1711</v>
      </c>
      <c r="I21" s="44">
        <v>0.16420000000000001</v>
      </c>
      <c r="J21" s="44">
        <v>0.21129999999999999</v>
      </c>
      <c r="K21" s="44">
        <v>0.20730000000000001</v>
      </c>
      <c r="L21" s="44">
        <v>0.83879999999999999</v>
      </c>
      <c r="M21" s="44">
        <v>0.71940000000000004</v>
      </c>
    </row>
    <row r="22" spans="1:13">
      <c r="A22" s="43" t="s">
        <v>147</v>
      </c>
      <c r="B22" s="44">
        <v>4.58E-2</v>
      </c>
      <c r="C22" s="44">
        <v>7.1300000000000002E-2</v>
      </c>
      <c r="D22" s="44">
        <v>0.56899999999999995</v>
      </c>
      <c r="E22" s="44">
        <v>0.87009999999999998</v>
      </c>
      <c r="F22" s="44">
        <v>0.35410000000000003</v>
      </c>
      <c r="G22" s="44">
        <v>0.42170000000000002</v>
      </c>
      <c r="H22" s="44">
        <v>0.15090000000000001</v>
      </c>
      <c r="I22" s="44">
        <v>0.1474</v>
      </c>
      <c r="J22" s="44">
        <v>0.86060000000000003</v>
      </c>
      <c r="K22" s="44">
        <v>0.83489999999999998</v>
      </c>
      <c r="L22" s="44">
        <v>1.1212</v>
      </c>
      <c r="M22" s="44">
        <v>0.91420000000000001</v>
      </c>
    </row>
    <row r="23" spans="1:13">
      <c r="A23" s="43" t="s">
        <v>148</v>
      </c>
      <c r="B23" s="44">
        <v>1.43E-2</v>
      </c>
      <c r="C23" s="44">
        <v>2.47E-2</v>
      </c>
      <c r="D23" s="44">
        <v>0.60880000000000001</v>
      </c>
      <c r="E23" s="44">
        <v>0.70269999999999999</v>
      </c>
      <c r="F23" s="44">
        <v>0.1464</v>
      </c>
      <c r="G23" s="44">
        <v>0.25879999999999997</v>
      </c>
      <c r="H23" s="44">
        <v>0.23250000000000001</v>
      </c>
      <c r="I23" s="44">
        <v>0.2195</v>
      </c>
      <c r="J23" s="44">
        <v>0.59609999999999996</v>
      </c>
      <c r="K23" s="44">
        <v>0.57269999999999999</v>
      </c>
      <c r="L23" s="44">
        <v>0.71789999999999998</v>
      </c>
      <c r="M23" s="44">
        <v>0.67149999999999999</v>
      </c>
    </row>
    <row r="25" spans="1:13">
      <c r="A25" t="s">
        <v>149</v>
      </c>
      <c r="F25" t="s">
        <v>139</v>
      </c>
    </row>
    <row r="26" spans="1:13">
      <c r="A26" s="43" t="s">
        <v>140</v>
      </c>
      <c r="B26" s="43">
        <v>1</v>
      </c>
      <c r="C26" s="43">
        <v>2</v>
      </c>
      <c r="D26" s="43">
        <v>3</v>
      </c>
      <c r="E26" s="43">
        <v>4</v>
      </c>
      <c r="F26" s="43">
        <v>5</v>
      </c>
      <c r="G26" s="43">
        <v>6</v>
      </c>
      <c r="H26" s="43">
        <v>7</v>
      </c>
      <c r="I26" s="43">
        <v>8</v>
      </c>
      <c r="J26" s="43">
        <v>9</v>
      </c>
      <c r="K26" s="43">
        <v>10</v>
      </c>
      <c r="L26" s="43">
        <v>11</v>
      </c>
      <c r="M26" s="43">
        <v>12</v>
      </c>
    </row>
    <row r="27" spans="1:13">
      <c r="A27" s="43" t="s">
        <v>141</v>
      </c>
      <c r="B27" s="44">
        <v>1.6875</v>
      </c>
      <c r="C27" s="44">
        <v>1.9765999999999999</v>
      </c>
      <c r="D27" s="44">
        <v>0.40360000000000001</v>
      </c>
      <c r="E27" s="44">
        <v>0.41160000000000002</v>
      </c>
      <c r="F27" s="44">
        <v>0.51570000000000005</v>
      </c>
      <c r="G27" s="44">
        <v>0.47849999999999998</v>
      </c>
      <c r="H27" s="44">
        <v>0.1797</v>
      </c>
      <c r="I27" s="44">
        <v>0.18190000000000001</v>
      </c>
      <c r="J27" s="44">
        <v>0.17519999999999999</v>
      </c>
      <c r="K27" s="44">
        <v>0.1691</v>
      </c>
      <c r="L27" s="44">
        <v>0.2908</v>
      </c>
      <c r="M27" s="44">
        <v>0.26050000000000001</v>
      </c>
    </row>
    <row r="28" spans="1:13">
      <c r="A28" s="43" t="s">
        <v>142</v>
      </c>
      <c r="B28" s="44">
        <v>1.0714999999999999</v>
      </c>
      <c r="C28" s="44">
        <v>1.2064999999999999</v>
      </c>
      <c r="D28" s="44">
        <v>0.65739999999999998</v>
      </c>
      <c r="E28" s="44">
        <v>0.6512</v>
      </c>
      <c r="F28" s="44">
        <v>0.6946</v>
      </c>
      <c r="G28" s="44">
        <v>0.62890000000000001</v>
      </c>
      <c r="H28" s="44">
        <v>0.21529999999999999</v>
      </c>
      <c r="I28" s="44">
        <v>0.19869999999999999</v>
      </c>
      <c r="J28" s="44">
        <v>0.19589999999999999</v>
      </c>
      <c r="K28" s="44">
        <v>0.18140000000000001</v>
      </c>
      <c r="L28" s="44">
        <v>0.4355</v>
      </c>
      <c r="M28" s="44">
        <v>0.40110000000000001</v>
      </c>
    </row>
    <row r="29" spans="1:13">
      <c r="A29" s="43" t="s">
        <v>143</v>
      </c>
      <c r="B29" s="44">
        <v>0.6109</v>
      </c>
      <c r="C29" s="44">
        <v>0.66149999999999998</v>
      </c>
      <c r="D29" s="44">
        <v>0.66400000000000003</v>
      </c>
      <c r="E29" s="44">
        <v>0.64729999999999999</v>
      </c>
      <c r="F29" s="44">
        <v>0.43059999999999998</v>
      </c>
      <c r="G29" s="44">
        <v>0.41959999999999997</v>
      </c>
      <c r="H29" s="44">
        <v>0.25130000000000002</v>
      </c>
      <c r="I29" s="44">
        <v>0.23730000000000001</v>
      </c>
      <c r="J29" s="44">
        <v>0.27510000000000001</v>
      </c>
      <c r="K29" s="44">
        <v>0.25619999999999998</v>
      </c>
      <c r="L29" s="44">
        <v>0.52280000000000004</v>
      </c>
      <c r="M29" s="44">
        <v>0.47799999999999998</v>
      </c>
    </row>
    <row r="30" spans="1:13">
      <c r="A30" s="43" t="s">
        <v>144</v>
      </c>
      <c r="B30" s="44">
        <v>0.33439999999999998</v>
      </c>
      <c r="C30" s="44">
        <v>0.39319999999999999</v>
      </c>
      <c r="D30" s="44">
        <v>0.55149999999999999</v>
      </c>
      <c r="E30" s="44">
        <v>0.58760000000000001</v>
      </c>
      <c r="F30" s="44">
        <v>0.48799999999999999</v>
      </c>
      <c r="G30" s="44">
        <v>0.46929999999999999</v>
      </c>
      <c r="H30" s="44">
        <v>0.2707</v>
      </c>
      <c r="I30" s="44">
        <v>0.2898</v>
      </c>
      <c r="J30" s="44">
        <v>0.33350000000000002</v>
      </c>
      <c r="K30" s="44">
        <v>0.29659999999999997</v>
      </c>
      <c r="L30" s="44">
        <v>0.78910000000000002</v>
      </c>
      <c r="M30" s="44">
        <v>0.6694</v>
      </c>
    </row>
    <row r="31" spans="1:13">
      <c r="A31" s="43" t="s">
        <v>145</v>
      </c>
      <c r="B31" s="44">
        <v>0.1943</v>
      </c>
      <c r="C31" s="44">
        <v>0.22770000000000001</v>
      </c>
      <c r="D31" s="44">
        <v>0.47949999999999998</v>
      </c>
      <c r="E31" s="44">
        <v>0.58520000000000005</v>
      </c>
      <c r="F31" s="44">
        <v>0.47070000000000001</v>
      </c>
      <c r="G31" s="44">
        <v>0.47810000000000002</v>
      </c>
      <c r="H31" s="44">
        <v>0.24490000000000001</v>
      </c>
      <c r="I31" s="44">
        <v>0.2321</v>
      </c>
      <c r="J31" s="44">
        <v>0.2591</v>
      </c>
      <c r="K31" s="44">
        <v>0.2596</v>
      </c>
      <c r="L31" s="44">
        <v>0.75600000000000001</v>
      </c>
      <c r="M31" s="44">
        <v>0.432</v>
      </c>
    </row>
    <row r="32" spans="1:13">
      <c r="A32" s="43" t="s">
        <v>146</v>
      </c>
      <c r="B32" s="44">
        <v>0.12839999999999999</v>
      </c>
      <c r="C32" s="44">
        <v>0.1434</v>
      </c>
      <c r="D32" s="44">
        <v>0.75180000000000002</v>
      </c>
      <c r="E32" s="44">
        <v>0.81589999999999996</v>
      </c>
      <c r="F32" s="44">
        <v>0.40570000000000001</v>
      </c>
      <c r="G32" s="44">
        <v>0.4037</v>
      </c>
      <c r="H32" s="44">
        <v>0.215</v>
      </c>
      <c r="I32" s="44">
        <v>0.21160000000000001</v>
      </c>
      <c r="J32" s="44">
        <v>0.25569999999999998</v>
      </c>
      <c r="K32" s="44">
        <v>0.2525</v>
      </c>
      <c r="L32" s="44">
        <v>0.88319999999999999</v>
      </c>
      <c r="M32" s="44">
        <v>0.77769999999999995</v>
      </c>
    </row>
    <row r="33" spans="1:13">
      <c r="A33" s="43" t="s">
        <v>147</v>
      </c>
      <c r="B33" s="44">
        <v>9.5100000000000004E-2</v>
      </c>
      <c r="C33" s="44">
        <v>0.1193</v>
      </c>
      <c r="D33" s="44">
        <v>0.61719999999999997</v>
      </c>
      <c r="E33" s="44">
        <v>0.91700000000000004</v>
      </c>
      <c r="F33" s="44">
        <v>0.3987</v>
      </c>
      <c r="G33" s="44">
        <v>0.46779999999999999</v>
      </c>
      <c r="H33" s="44">
        <v>0.1956</v>
      </c>
      <c r="I33" s="44">
        <v>0.19189999999999999</v>
      </c>
      <c r="J33" s="44">
        <v>0.90610000000000002</v>
      </c>
      <c r="K33" s="44">
        <v>0.88939999999999997</v>
      </c>
      <c r="L33" s="44">
        <v>1.1754</v>
      </c>
      <c r="M33" s="44">
        <v>0.97150000000000003</v>
      </c>
    </row>
    <row r="34" spans="1:13">
      <c r="A34" s="43" t="s">
        <v>148</v>
      </c>
      <c r="B34" s="44">
        <v>6.6699999999999995E-2</v>
      </c>
      <c r="C34" s="44">
        <v>7.4999999999999997E-2</v>
      </c>
      <c r="D34" s="44">
        <v>0.65749999999999997</v>
      </c>
      <c r="E34" s="44">
        <v>0.75270000000000004</v>
      </c>
      <c r="F34" s="44">
        <v>0.20619999999999999</v>
      </c>
      <c r="G34" s="44">
        <v>0.30649999999999999</v>
      </c>
      <c r="H34" s="44">
        <v>0.27710000000000001</v>
      </c>
      <c r="I34" s="44">
        <v>0.26769999999999999</v>
      </c>
      <c r="J34" s="44">
        <v>0.64200000000000002</v>
      </c>
      <c r="K34" s="44">
        <v>0.62060000000000004</v>
      </c>
      <c r="L34" s="44">
        <v>0.76880000000000004</v>
      </c>
      <c r="M34" s="44">
        <v>0.73209999999999997</v>
      </c>
    </row>
    <row r="36" spans="1:13">
      <c r="A36" s="43" t="s">
        <v>140</v>
      </c>
      <c r="B36" s="43">
        <v>1</v>
      </c>
      <c r="C36" s="43">
        <v>2</v>
      </c>
      <c r="D36" s="43">
        <v>3</v>
      </c>
      <c r="E36" s="43">
        <v>4</v>
      </c>
      <c r="F36" s="43">
        <v>5</v>
      </c>
      <c r="G36" s="43">
        <v>6</v>
      </c>
      <c r="H36" s="43">
        <v>7</v>
      </c>
      <c r="I36" s="43">
        <v>8</v>
      </c>
      <c r="J36" s="43">
        <v>9</v>
      </c>
      <c r="K36" s="43">
        <v>10</v>
      </c>
      <c r="L36" s="43">
        <v>11</v>
      </c>
      <c r="M36" s="43">
        <v>12</v>
      </c>
    </row>
    <row r="37" spans="1:13">
      <c r="A37" s="43" t="s">
        <v>141</v>
      </c>
      <c r="B37" s="44" t="s">
        <v>150</v>
      </c>
      <c r="C37" s="44" t="s">
        <v>150</v>
      </c>
      <c r="D37" s="44" t="s">
        <v>151</v>
      </c>
      <c r="E37" s="44" t="s">
        <v>151</v>
      </c>
      <c r="F37" s="44" t="s">
        <v>152</v>
      </c>
      <c r="G37" s="44" t="s">
        <v>152</v>
      </c>
      <c r="H37" s="44" t="s">
        <v>153</v>
      </c>
      <c r="I37" s="44" t="s">
        <v>153</v>
      </c>
      <c r="J37" s="44" t="s">
        <v>154</v>
      </c>
      <c r="K37" s="44" t="s">
        <v>154</v>
      </c>
      <c r="L37" s="44" t="s">
        <v>155</v>
      </c>
      <c r="M37" s="44" t="s">
        <v>155</v>
      </c>
    </row>
    <row r="38" spans="1:13">
      <c r="A38" s="43" t="s">
        <v>142</v>
      </c>
      <c r="B38" s="44" t="s">
        <v>156</v>
      </c>
      <c r="C38" s="44" t="s">
        <v>156</v>
      </c>
      <c r="D38" s="44" t="s">
        <v>157</v>
      </c>
      <c r="E38" s="44" t="s">
        <v>157</v>
      </c>
      <c r="F38" s="44" t="s">
        <v>158</v>
      </c>
      <c r="G38" s="44" t="s">
        <v>158</v>
      </c>
      <c r="H38" s="44" t="s">
        <v>159</v>
      </c>
      <c r="I38" s="44" t="s">
        <v>159</v>
      </c>
      <c r="J38" s="44" t="s">
        <v>160</v>
      </c>
      <c r="K38" s="44" t="s">
        <v>160</v>
      </c>
      <c r="L38" s="44" t="s">
        <v>161</v>
      </c>
      <c r="M38" s="44" t="s">
        <v>161</v>
      </c>
    </row>
    <row r="39" spans="1:13">
      <c r="A39" s="43" t="s">
        <v>143</v>
      </c>
      <c r="B39" s="44" t="s">
        <v>162</v>
      </c>
      <c r="C39" s="44" t="s">
        <v>162</v>
      </c>
      <c r="D39" s="44" t="s">
        <v>163</v>
      </c>
      <c r="E39" s="44" t="s">
        <v>163</v>
      </c>
      <c r="F39" s="44" t="s">
        <v>164</v>
      </c>
      <c r="G39" s="44" t="s">
        <v>164</v>
      </c>
      <c r="H39" s="44" t="s">
        <v>165</v>
      </c>
      <c r="I39" s="44" t="s">
        <v>165</v>
      </c>
      <c r="J39" s="44" t="s">
        <v>166</v>
      </c>
      <c r="K39" s="44" t="s">
        <v>166</v>
      </c>
      <c r="L39" s="44" t="s">
        <v>167</v>
      </c>
      <c r="M39" s="44" t="s">
        <v>167</v>
      </c>
    </row>
    <row r="40" spans="1:13">
      <c r="A40" s="43" t="s">
        <v>144</v>
      </c>
      <c r="B40" s="44" t="s">
        <v>168</v>
      </c>
      <c r="C40" s="44" t="s">
        <v>168</v>
      </c>
      <c r="D40" s="44" t="s">
        <v>169</v>
      </c>
      <c r="E40" s="44" t="s">
        <v>169</v>
      </c>
      <c r="F40" s="44" t="s">
        <v>170</v>
      </c>
      <c r="G40" s="44" t="s">
        <v>170</v>
      </c>
      <c r="H40" s="44" t="s">
        <v>171</v>
      </c>
      <c r="I40" s="44" t="s">
        <v>171</v>
      </c>
      <c r="J40" s="44" t="s">
        <v>172</v>
      </c>
      <c r="K40" s="44" t="s">
        <v>172</v>
      </c>
      <c r="L40" s="44" t="s">
        <v>173</v>
      </c>
      <c r="M40" s="44" t="s">
        <v>173</v>
      </c>
    </row>
    <row r="41" spans="1:13">
      <c r="A41" s="43" t="s">
        <v>145</v>
      </c>
      <c r="B41" s="44" t="s">
        <v>174</v>
      </c>
      <c r="C41" s="44" t="s">
        <v>174</v>
      </c>
      <c r="D41" s="44" t="s">
        <v>175</v>
      </c>
      <c r="E41" s="44" t="s">
        <v>175</v>
      </c>
      <c r="F41" s="44" t="s">
        <v>176</v>
      </c>
      <c r="G41" s="44" t="s">
        <v>176</v>
      </c>
      <c r="H41" s="44" t="s">
        <v>177</v>
      </c>
      <c r="I41" s="44" t="s">
        <v>177</v>
      </c>
      <c r="J41" s="44" t="s">
        <v>178</v>
      </c>
      <c r="K41" s="44" t="s">
        <v>178</v>
      </c>
      <c r="L41" s="44" t="s">
        <v>179</v>
      </c>
      <c r="M41" s="44" t="s">
        <v>179</v>
      </c>
    </row>
    <row r="42" spans="1:13">
      <c r="A42" s="43" t="s">
        <v>146</v>
      </c>
      <c r="B42" s="44" t="s">
        <v>180</v>
      </c>
      <c r="C42" s="44" t="s">
        <v>180</v>
      </c>
      <c r="D42" s="44" t="s">
        <v>181</v>
      </c>
      <c r="E42" s="44" t="s">
        <v>181</v>
      </c>
      <c r="F42" s="44" t="s">
        <v>182</v>
      </c>
      <c r="G42" s="44" t="s">
        <v>182</v>
      </c>
      <c r="H42" s="44" t="s">
        <v>183</v>
      </c>
      <c r="I42" s="44" t="s">
        <v>183</v>
      </c>
      <c r="J42" s="44" t="s">
        <v>184</v>
      </c>
      <c r="K42" s="44" t="s">
        <v>184</v>
      </c>
      <c r="L42" s="44" t="s">
        <v>185</v>
      </c>
      <c r="M42" s="44" t="s">
        <v>185</v>
      </c>
    </row>
    <row r="43" spans="1:13">
      <c r="A43" s="43" t="s">
        <v>147</v>
      </c>
      <c r="B43" s="44" t="s">
        <v>186</v>
      </c>
      <c r="C43" s="44" t="s">
        <v>186</v>
      </c>
      <c r="D43" s="44" t="s">
        <v>187</v>
      </c>
      <c r="E43" s="44" t="s">
        <v>187</v>
      </c>
      <c r="F43" s="44" t="s">
        <v>188</v>
      </c>
      <c r="G43" s="44" t="s">
        <v>188</v>
      </c>
      <c r="H43" s="44" t="s">
        <v>189</v>
      </c>
      <c r="I43" s="44" t="s">
        <v>189</v>
      </c>
      <c r="J43" s="44" t="s">
        <v>190</v>
      </c>
      <c r="K43" s="44" t="s">
        <v>190</v>
      </c>
      <c r="L43" s="44" t="s">
        <v>191</v>
      </c>
      <c r="M43" s="44" t="s">
        <v>191</v>
      </c>
    </row>
    <row r="44" spans="1:13">
      <c r="A44" s="43" t="s">
        <v>148</v>
      </c>
      <c r="B44" s="44" t="s">
        <v>192</v>
      </c>
      <c r="C44" s="44" t="s">
        <v>192</v>
      </c>
      <c r="D44" s="44" t="s">
        <v>193</v>
      </c>
      <c r="E44" s="44" t="s">
        <v>193</v>
      </c>
      <c r="F44" s="44" t="s">
        <v>194</v>
      </c>
      <c r="G44" s="44" t="s">
        <v>194</v>
      </c>
      <c r="H44" s="44" t="s">
        <v>195</v>
      </c>
      <c r="I44" s="44" t="s">
        <v>195</v>
      </c>
      <c r="J44" s="44" t="s">
        <v>196</v>
      </c>
      <c r="K44" s="44" t="s">
        <v>196</v>
      </c>
      <c r="L44" s="44" t="s">
        <v>197</v>
      </c>
      <c r="M44" s="44" t="s">
        <v>197</v>
      </c>
    </row>
    <row r="46" spans="1:13">
      <c r="A46" s="43" t="s">
        <v>198</v>
      </c>
      <c r="B46" s="45" t="s">
        <v>199</v>
      </c>
      <c r="C46" s="45" t="s">
        <v>200</v>
      </c>
      <c r="D46" s="45" t="s">
        <v>201</v>
      </c>
      <c r="E46" s="45" t="s">
        <v>202</v>
      </c>
      <c r="F46" s="45" t="s">
        <v>203</v>
      </c>
    </row>
    <row r="47" spans="1:13">
      <c r="A47" s="46">
        <v>1000</v>
      </c>
      <c r="B47" s="44">
        <v>1.6875</v>
      </c>
      <c r="C47" s="44">
        <v>1.9765999999999999</v>
      </c>
      <c r="D47" s="44">
        <f t="shared" ref="D47:D54" si="0">AVERAGE(B47:C47)</f>
        <v>1.83205</v>
      </c>
      <c r="E47" s="44">
        <f>$D$54</f>
        <v>7.0849999999999996E-2</v>
      </c>
      <c r="F47" s="44">
        <f>D47-E47</f>
        <v>1.7611999999999999</v>
      </c>
    </row>
    <row r="48" spans="1:13">
      <c r="A48" s="46">
        <v>500</v>
      </c>
      <c r="B48" s="44">
        <v>1.0714999999999999</v>
      </c>
      <c r="C48" s="44">
        <v>1.2064999999999999</v>
      </c>
      <c r="D48" s="44">
        <f t="shared" si="0"/>
        <v>1.1389999999999998</v>
      </c>
      <c r="E48" s="44">
        <f t="shared" ref="E48:E54" si="1">$D$54</f>
        <v>7.0849999999999996E-2</v>
      </c>
      <c r="F48" s="44">
        <f t="shared" ref="F48:F54" si="2">D48-E48</f>
        <v>1.0681499999999997</v>
      </c>
    </row>
    <row r="49" spans="1:20">
      <c r="A49" s="46">
        <v>250</v>
      </c>
      <c r="B49" s="44">
        <v>0.6109</v>
      </c>
      <c r="C49" s="44">
        <v>0.66149999999999998</v>
      </c>
      <c r="D49" s="44">
        <f t="shared" si="0"/>
        <v>0.63619999999999999</v>
      </c>
      <c r="E49" s="44">
        <f t="shared" si="1"/>
        <v>7.0849999999999996E-2</v>
      </c>
      <c r="F49" s="44">
        <f t="shared" si="2"/>
        <v>0.56535000000000002</v>
      </c>
    </row>
    <row r="50" spans="1:20">
      <c r="A50" s="46">
        <v>125</v>
      </c>
      <c r="B50" s="44">
        <v>0.33439999999999998</v>
      </c>
      <c r="C50" s="44">
        <v>0.39319999999999999</v>
      </c>
      <c r="D50" s="44">
        <f t="shared" si="0"/>
        <v>0.36380000000000001</v>
      </c>
      <c r="E50" s="44">
        <f t="shared" si="1"/>
        <v>7.0849999999999996E-2</v>
      </c>
      <c r="F50" s="44">
        <f t="shared" si="2"/>
        <v>0.29295000000000004</v>
      </c>
    </row>
    <row r="51" spans="1:20">
      <c r="A51" s="46">
        <v>62.5</v>
      </c>
      <c r="B51" s="44">
        <v>0.1943</v>
      </c>
      <c r="C51" s="44">
        <v>0.22770000000000001</v>
      </c>
      <c r="D51" s="44">
        <f t="shared" si="0"/>
        <v>0.21100000000000002</v>
      </c>
      <c r="E51" s="44">
        <f t="shared" si="1"/>
        <v>7.0849999999999996E-2</v>
      </c>
      <c r="F51" s="44">
        <f t="shared" si="2"/>
        <v>0.14015000000000002</v>
      </c>
    </row>
    <row r="52" spans="1:20">
      <c r="A52" s="46">
        <v>31.3</v>
      </c>
      <c r="B52" s="44">
        <v>0.12839999999999999</v>
      </c>
      <c r="C52" s="44">
        <v>0.1434</v>
      </c>
      <c r="D52" s="44">
        <f t="shared" si="0"/>
        <v>0.13589999999999999</v>
      </c>
      <c r="E52" s="44">
        <f t="shared" si="1"/>
        <v>7.0849999999999996E-2</v>
      </c>
      <c r="F52" s="44">
        <f t="shared" si="2"/>
        <v>6.5049999999999997E-2</v>
      </c>
    </row>
    <row r="53" spans="1:20">
      <c r="A53" s="46">
        <v>15.6</v>
      </c>
      <c r="B53" s="44">
        <v>9.5100000000000004E-2</v>
      </c>
      <c r="C53" s="44">
        <v>0.1193</v>
      </c>
      <c r="D53" s="44">
        <f t="shared" si="0"/>
        <v>0.1072</v>
      </c>
      <c r="E53" s="44">
        <f t="shared" si="1"/>
        <v>7.0849999999999996E-2</v>
      </c>
      <c r="F53" s="44">
        <f t="shared" si="2"/>
        <v>3.6350000000000007E-2</v>
      </c>
    </row>
    <row r="54" spans="1:20">
      <c r="A54" s="46">
        <v>0</v>
      </c>
      <c r="B54" s="44">
        <v>6.6699999999999995E-2</v>
      </c>
      <c r="C54" s="44">
        <v>7.4999999999999997E-2</v>
      </c>
      <c r="D54" s="44">
        <f t="shared" si="0"/>
        <v>7.0849999999999996E-2</v>
      </c>
      <c r="E54" s="44">
        <f t="shared" si="1"/>
        <v>7.0849999999999996E-2</v>
      </c>
      <c r="F54" s="44">
        <f t="shared" si="2"/>
        <v>0</v>
      </c>
    </row>
    <row r="55" spans="1:20">
      <c r="L55" s="47" t="s">
        <v>204</v>
      </c>
      <c r="Q55" s="48" t="s">
        <v>100</v>
      </c>
      <c r="R55" s="48"/>
      <c r="S55" s="48"/>
      <c r="T55" s="48"/>
    </row>
    <row r="56" spans="1:20">
      <c r="A56" s="49" t="s">
        <v>205</v>
      </c>
      <c r="B56" s="45" t="s">
        <v>199</v>
      </c>
      <c r="C56" s="45" t="s">
        <v>200</v>
      </c>
      <c r="D56" s="45" t="s">
        <v>201</v>
      </c>
      <c r="E56" s="45" t="s">
        <v>202</v>
      </c>
      <c r="F56" s="45" t="s">
        <v>203</v>
      </c>
      <c r="G56" s="45" t="s">
        <v>206</v>
      </c>
      <c r="H56" s="45" t="s">
        <v>207</v>
      </c>
      <c r="L56" t="s">
        <v>71</v>
      </c>
      <c r="M56" t="s">
        <v>208</v>
      </c>
      <c r="N56" t="s">
        <v>68</v>
      </c>
      <c r="O56" t="s">
        <v>72</v>
      </c>
      <c r="Q56" t="s">
        <v>71</v>
      </c>
      <c r="R56" t="s">
        <v>208</v>
      </c>
      <c r="S56" t="s">
        <v>68</v>
      </c>
      <c r="T56" t="s">
        <v>72</v>
      </c>
    </row>
    <row r="57" spans="1:20">
      <c r="A57" s="44" t="s">
        <v>151</v>
      </c>
      <c r="B57" s="44">
        <v>0.40360000000000001</v>
      </c>
      <c r="C57" s="44">
        <v>0.41160000000000002</v>
      </c>
      <c r="D57" s="44">
        <f>AVERAGE(B57:C57)</f>
        <v>0.40760000000000002</v>
      </c>
      <c r="E57" s="44">
        <f>$E$47</f>
        <v>7.0849999999999996E-2</v>
      </c>
      <c r="F57" s="44">
        <f>D57-E57</f>
        <v>0.33674999999999999</v>
      </c>
      <c r="G57" s="24">
        <f>(550.36*F57-22.259)*25</f>
        <v>4076.8682499999995</v>
      </c>
      <c r="H57" s="50">
        <f>(G57/1000)*0.5</f>
        <v>2.0384341249999998</v>
      </c>
      <c r="K57" t="s">
        <v>3</v>
      </c>
      <c r="L57">
        <f>AVERAGE(H57:H61)</f>
        <v>3.1136311800000001</v>
      </c>
      <c r="M57">
        <f>AVERAGE(H62:H66)</f>
        <v>3.9329108349999999</v>
      </c>
      <c r="N57">
        <f>AVERAGE(H92:H96)</f>
        <v>4.7071297649999995</v>
      </c>
      <c r="O57">
        <f>AVERAGE(H87:H91)</f>
        <v>2.9814759850000003</v>
      </c>
      <c r="Q57">
        <f>AVERAGE(H72:H76)</f>
        <v>2.5270927649999999</v>
      </c>
      <c r="R57">
        <f>AVERAGE(H67:H71)</f>
        <v>6.850445745</v>
      </c>
      <c r="S57">
        <f>AVERAGE(H82:H86)</f>
        <v>2.9980633349999999</v>
      </c>
      <c r="T57">
        <f>AVERAGE(H77:H81)</f>
        <v>2.2026555449999998</v>
      </c>
    </row>
    <row r="58" spans="1:20">
      <c r="A58" s="44" t="s">
        <v>157</v>
      </c>
      <c r="B58" s="44">
        <v>0.65739999999999998</v>
      </c>
      <c r="C58" s="44">
        <v>0.6512</v>
      </c>
      <c r="D58" s="44">
        <f t="shared" ref="D58:D96" si="3">AVERAGE(B58:C58)</f>
        <v>0.65429999999999999</v>
      </c>
      <c r="E58" s="44">
        <f t="shared" ref="E58:E96" si="4">$E$47</f>
        <v>7.0849999999999996E-2</v>
      </c>
      <c r="F58" s="44">
        <f t="shared" ref="F58:F96" si="5">D58-E58</f>
        <v>0.58345000000000002</v>
      </c>
      <c r="G58" s="24">
        <f t="shared" ref="G58:G96" si="6">(550.36*F58-22.259)*25</f>
        <v>7471.2135500000004</v>
      </c>
      <c r="H58" s="50">
        <f t="shared" ref="H58:H65" si="7">(G58/1000)*0.5</f>
        <v>3.7356067750000004</v>
      </c>
      <c r="K58" t="s">
        <v>5</v>
      </c>
      <c r="L58">
        <f>STDEV(H57:H61)/SQRT(COUNT(H57:H61))</f>
        <v>0.31543552911601869</v>
      </c>
      <c r="M58">
        <f>STDEV(H62:H66)/SQRT(COUNT(H62:H66))</f>
        <v>0.35328196150803809</v>
      </c>
      <c r="N58">
        <f>STDEV(H92:H96)/SQRT(COUNT(H92:H96))</f>
        <v>0.54495567030676795</v>
      </c>
      <c r="O58">
        <f>STDEV(H87:H91)/SQRT(COUNT(H87:H91))</f>
        <v>0.72556911587730744</v>
      </c>
      <c r="Q58">
        <f>STDEV(H72:H76)/SQRT(COUNT(H72:H76))</f>
        <v>0.36640101071329068</v>
      </c>
      <c r="R58">
        <f>STDEV(H67:H71)/SQRT(COUNT(H67:H71))</f>
        <v>0.29690055024164247</v>
      </c>
      <c r="S58">
        <f>STDEV(H82:H86)/SQRT(COUNT(H82:H86))</f>
        <v>0.41609263419863091</v>
      </c>
      <c r="T58">
        <f>STDEV(H77:H81)/SQRT(COUNT(H77:H81))</f>
        <v>0.360198975509121</v>
      </c>
    </row>
    <row r="59" spans="1:20">
      <c r="A59" s="44" t="s">
        <v>163</v>
      </c>
      <c r="B59" s="44">
        <v>0.66400000000000003</v>
      </c>
      <c r="C59" s="44">
        <v>0.64729999999999999</v>
      </c>
      <c r="D59" s="44">
        <f t="shared" si="3"/>
        <v>0.65565000000000007</v>
      </c>
      <c r="E59" s="44">
        <f t="shared" si="4"/>
        <v>7.0849999999999996E-2</v>
      </c>
      <c r="F59" s="44">
        <f t="shared" si="5"/>
        <v>0.5848000000000001</v>
      </c>
      <c r="G59" s="24">
        <f t="shared" si="6"/>
        <v>7489.7882000000009</v>
      </c>
      <c r="H59" s="50">
        <f t="shared" si="7"/>
        <v>3.7448941000000002</v>
      </c>
      <c r="Q59" t="s">
        <v>209</v>
      </c>
    </row>
    <row r="60" spans="1:20">
      <c r="A60" s="44" t="s">
        <v>169</v>
      </c>
      <c r="B60" s="44">
        <v>0.55149999999999999</v>
      </c>
      <c r="C60" s="44">
        <v>0.58760000000000001</v>
      </c>
      <c r="D60" s="44">
        <f t="shared" si="3"/>
        <v>0.56955</v>
      </c>
      <c r="E60" s="44">
        <f t="shared" si="4"/>
        <v>7.0849999999999996E-2</v>
      </c>
      <c r="F60" s="44">
        <f t="shared" si="5"/>
        <v>0.49870000000000003</v>
      </c>
      <c r="G60" s="24">
        <f t="shared" si="6"/>
        <v>6305.1383000000005</v>
      </c>
      <c r="H60" s="50">
        <f t="shared" si="7"/>
        <v>3.1525691500000002</v>
      </c>
    </row>
    <row r="61" spans="1:20">
      <c r="A61" s="44" t="s">
        <v>175</v>
      </c>
      <c r="B61" s="44">
        <v>0.47949999999999998</v>
      </c>
      <c r="C61" s="44">
        <v>0.58520000000000005</v>
      </c>
      <c r="D61" s="44">
        <f t="shared" si="3"/>
        <v>0.53234999999999999</v>
      </c>
      <c r="E61" s="44">
        <f t="shared" si="4"/>
        <v>7.0849999999999996E-2</v>
      </c>
      <c r="F61" s="44">
        <f t="shared" si="5"/>
        <v>0.46150000000000002</v>
      </c>
      <c r="G61" s="24">
        <f t="shared" si="6"/>
        <v>5793.3035</v>
      </c>
      <c r="H61" s="50">
        <f t="shared" si="7"/>
        <v>2.8966517500000002</v>
      </c>
      <c r="L61" t="s">
        <v>211</v>
      </c>
      <c r="P61" t="s">
        <v>212</v>
      </c>
    </row>
    <row r="62" spans="1:20">
      <c r="A62" s="44" t="s">
        <v>181</v>
      </c>
      <c r="B62" s="44">
        <v>0.75180000000000002</v>
      </c>
      <c r="C62" s="44">
        <v>0.81589999999999996</v>
      </c>
      <c r="D62" s="44">
        <f t="shared" si="3"/>
        <v>0.78384999999999994</v>
      </c>
      <c r="E62" s="44">
        <f t="shared" si="4"/>
        <v>7.0849999999999996E-2</v>
      </c>
      <c r="F62" s="44">
        <f t="shared" si="5"/>
        <v>0.71299999999999997</v>
      </c>
      <c r="G62" s="24">
        <f t="shared" si="6"/>
        <v>9253.6919999999991</v>
      </c>
      <c r="H62" s="50">
        <f t="shared" si="7"/>
        <v>4.6268459999999996</v>
      </c>
      <c r="L62" t="s">
        <v>98</v>
      </c>
      <c r="M62" t="s">
        <v>100</v>
      </c>
      <c r="N62" t="s">
        <v>213</v>
      </c>
      <c r="P62" t="s">
        <v>98</v>
      </c>
      <c r="Q62" t="s">
        <v>100</v>
      </c>
      <c r="R62" t="s">
        <v>213</v>
      </c>
    </row>
    <row r="63" spans="1:20">
      <c r="A63" s="44" t="s">
        <v>187</v>
      </c>
      <c r="B63" s="44">
        <v>0.61719999999999997</v>
      </c>
      <c r="C63" s="44">
        <v>0.91700000000000004</v>
      </c>
      <c r="D63" s="44">
        <f t="shared" si="3"/>
        <v>0.7671</v>
      </c>
      <c r="E63" s="44">
        <f t="shared" si="4"/>
        <v>7.0849999999999996E-2</v>
      </c>
      <c r="F63" s="44">
        <f t="shared" si="5"/>
        <v>0.69625000000000004</v>
      </c>
      <c r="G63" s="24">
        <f t="shared" si="6"/>
        <v>9023.2287500000002</v>
      </c>
      <c r="H63" s="50">
        <f t="shared" si="7"/>
        <v>4.5116143749999997</v>
      </c>
      <c r="L63" s="50">
        <v>2.0384341249999998</v>
      </c>
      <c r="M63">
        <v>6.4764761249999996</v>
      </c>
      <c r="N63">
        <f>M63/L63</f>
        <v>3.1771819582347312</v>
      </c>
      <c r="P63">
        <v>5.410421050000001</v>
      </c>
      <c r="Q63">
        <v>2.6253320250000001</v>
      </c>
      <c r="R63">
        <f>Q63/P63</f>
        <v>0.48523617676668612</v>
      </c>
    </row>
    <row r="64" spans="1:20">
      <c r="A64" s="44" t="s">
        <v>193</v>
      </c>
      <c r="B64" s="44">
        <v>0.65749999999999997</v>
      </c>
      <c r="C64" s="44">
        <v>0.75270000000000004</v>
      </c>
      <c r="D64" s="44">
        <f t="shared" si="3"/>
        <v>0.70510000000000006</v>
      </c>
      <c r="E64" s="44">
        <f t="shared" si="4"/>
        <v>7.0849999999999996E-2</v>
      </c>
      <c r="F64" s="44">
        <f t="shared" si="5"/>
        <v>0.63425000000000009</v>
      </c>
      <c r="G64" s="24">
        <f t="shared" si="6"/>
        <v>8170.1707500000011</v>
      </c>
      <c r="H64" s="50">
        <f t="shared" si="7"/>
        <v>4.0850853750000002</v>
      </c>
      <c r="L64" s="50">
        <v>3.7356067750000004</v>
      </c>
      <c r="M64">
        <v>7.5816678000000017</v>
      </c>
      <c r="N64">
        <f t="shared" ref="N64:N79" si="8">M64/L64</f>
        <v>2.0295679541913243</v>
      </c>
      <c r="P64">
        <v>3.5773782750000001</v>
      </c>
      <c r="Q64">
        <v>2.1052418249999998</v>
      </c>
      <c r="R64">
        <f t="shared" ref="R64:R75" si="9">Q64/P64</f>
        <v>0.58848733993611557</v>
      </c>
    </row>
    <row r="65" spans="1:30">
      <c r="A65" s="44" t="s">
        <v>152</v>
      </c>
      <c r="B65" s="44">
        <v>0.51570000000000005</v>
      </c>
      <c r="C65" s="44">
        <v>0.47849999999999998</v>
      </c>
      <c r="D65" s="44">
        <f t="shared" si="3"/>
        <v>0.49709999999999999</v>
      </c>
      <c r="E65" s="44">
        <f t="shared" si="4"/>
        <v>7.0849999999999996E-2</v>
      </c>
      <c r="F65" s="44">
        <f t="shared" si="5"/>
        <v>0.42625000000000002</v>
      </c>
      <c r="G65" s="24">
        <f t="shared" si="6"/>
        <v>5308.2987499999999</v>
      </c>
      <c r="H65" s="50">
        <f t="shared" si="7"/>
        <v>2.6541493749999998</v>
      </c>
      <c r="L65" s="50">
        <v>3.7448941000000002</v>
      </c>
      <c r="M65">
        <v>7.4939541750000025</v>
      </c>
      <c r="N65">
        <f t="shared" si="8"/>
        <v>2.0011124413371268</v>
      </c>
      <c r="P65">
        <v>1.1306840999999999</v>
      </c>
      <c r="Q65">
        <v>1.7017591499999998</v>
      </c>
      <c r="R65">
        <f t="shared" si="9"/>
        <v>1.5050703817273101</v>
      </c>
    </row>
    <row r="66" spans="1:30">
      <c r="A66" s="44" t="s">
        <v>158</v>
      </c>
      <c r="B66" s="44">
        <v>0.6946</v>
      </c>
      <c r="C66" s="44">
        <v>0.62890000000000001</v>
      </c>
      <c r="D66" s="44">
        <f t="shared" si="3"/>
        <v>0.66175000000000006</v>
      </c>
      <c r="E66" s="44">
        <f t="shared" si="4"/>
        <v>7.0849999999999996E-2</v>
      </c>
      <c r="F66" s="44">
        <f t="shared" si="5"/>
        <v>0.59090000000000009</v>
      </c>
      <c r="G66" s="24">
        <f t="shared" si="6"/>
        <v>7573.718100000001</v>
      </c>
      <c r="H66" s="50">
        <f>(G66/1000)*0.5</f>
        <v>3.7868590500000003</v>
      </c>
      <c r="L66" s="50">
        <v>3.1525691500000002</v>
      </c>
      <c r="M66">
        <v>6.055450725</v>
      </c>
      <c r="N66">
        <f t="shared" si="8"/>
        <v>1.9207987000063107</v>
      </c>
      <c r="P66">
        <v>2.1120447750000002</v>
      </c>
      <c r="Q66">
        <v>3.3249771749999995</v>
      </c>
      <c r="R66">
        <f t="shared" si="9"/>
        <v>1.5742929384629165</v>
      </c>
    </row>
    <row r="67" spans="1:30">
      <c r="A67" s="44" t="s">
        <v>164</v>
      </c>
      <c r="B67" s="44">
        <v>0.43059999999999998</v>
      </c>
      <c r="C67" s="44">
        <v>0.41959999999999997</v>
      </c>
      <c r="D67" s="44">
        <f t="shared" si="3"/>
        <v>0.42509999999999998</v>
      </c>
      <c r="E67" s="44">
        <f t="shared" si="4"/>
        <v>7.0849999999999996E-2</v>
      </c>
      <c r="F67" s="44">
        <f t="shared" si="5"/>
        <v>0.35424999999999995</v>
      </c>
      <c r="G67" s="24">
        <f t="shared" si="6"/>
        <v>4317.6507499999998</v>
      </c>
      <c r="H67" s="50">
        <f>(G67/1000)*1.5</f>
        <v>6.4764761249999996</v>
      </c>
      <c r="L67" s="50">
        <v>2.8966517500000002</v>
      </c>
      <c r="M67">
        <v>6.6446799000000025</v>
      </c>
      <c r="N67">
        <f t="shared" si="8"/>
        <v>2.2939174168934882</v>
      </c>
      <c r="P67">
        <v>2.6768517250000006</v>
      </c>
      <c r="Q67">
        <v>1.2559675500000003</v>
      </c>
      <c r="R67">
        <f t="shared" si="9"/>
        <v>0.46919578632992831</v>
      </c>
    </row>
    <row r="68" spans="1:30">
      <c r="A68" s="44" t="s">
        <v>170</v>
      </c>
      <c r="B68" s="44">
        <v>0.48799999999999999</v>
      </c>
      <c r="C68" s="44">
        <v>0.46929999999999999</v>
      </c>
      <c r="D68" s="44">
        <f t="shared" si="3"/>
        <v>0.47865000000000002</v>
      </c>
      <c r="E68" s="44">
        <f t="shared" si="4"/>
        <v>7.0849999999999996E-2</v>
      </c>
      <c r="F68" s="44">
        <f t="shared" si="5"/>
        <v>0.40780000000000005</v>
      </c>
      <c r="G68" s="24">
        <f t="shared" si="6"/>
        <v>5054.445200000001</v>
      </c>
      <c r="H68" s="50">
        <f t="shared" ref="H68:H86" si="10">(G68/1000)*1.5</f>
        <v>7.5816678000000017</v>
      </c>
      <c r="L68">
        <v>4.6268459999999996</v>
      </c>
      <c r="M68">
        <v>2.9937292499999995</v>
      </c>
      <c r="N68">
        <f t="shared" si="8"/>
        <v>0.6470345565856308</v>
      </c>
      <c r="P68">
        <v>4.2512252999999998</v>
      </c>
      <c r="Q68">
        <v>1.5965027999999999</v>
      </c>
      <c r="R68">
        <f t="shared" si="9"/>
        <v>0.37553944741531342</v>
      </c>
    </row>
    <row r="69" spans="1:30">
      <c r="A69" s="44" t="s">
        <v>176</v>
      </c>
      <c r="B69" s="44">
        <v>0.47070000000000001</v>
      </c>
      <c r="C69" s="44">
        <v>0.47810000000000002</v>
      </c>
      <c r="D69" s="44">
        <f t="shared" si="3"/>
        <v>0.47440000000000004</v>
      </c>
      <c r="E69" s="44">
        <f t="shared" si="4"/>
        <v>7.0849999999999996E-2</v>
      </c>
      <c r="F69" s="44">
        <f t="shared" si="5"/>
        <v>0.40355000000000008</v>
      </c>
      <c r="G69" s="24">
        <f t="shared" si="6"/>
        <v>4995.9694500000014</v>
      </c>
      <c r="H69" s="50">
        <f t="shared" si="10"/>
        <v>7.4939541750000025</v>
      </c>
      <c r="L69">
        <v>4.5116143749999997</v>
      </c>
      <c r="M69">
        <v>1.4344905750000003</v>
      </c>
      <c r="N69">
        <f t="shared" si="8"/>
        <v>0.31795505018090126</v>
      </c>
      <c r="P69">
        <v>3.3207729250000004</v>
      </c>
      <c r="Q69">
        <v>3.1856672999999995</v>
      </c>
      <c r="R69">
        <f t="shared" si="9"/>
        <v>0.95931500646043089</v>
      </c>
    </row>
    <row r="70" spans="1:30">
      <c r="A70" s="44" t="s">
        <v>182</v>
      </c>
      <c r="B70" s="44">
        <v>0.40570000000000001</v>
      </c>
      <c r="C70" s="44">
        <v>0.4037</v>
      </c>
      <c r="D70" s="44">
        <f t="shared" si="3"/>
        <v>0.4047</v>
      </c>
      <c r="E70" s="44">
        <f t="shared" si="4"/>
        <v>7.0849999999999996E-2</v>
      </c>
      <c r="F70" s="44">
        <f t="shared" si="5"/>
        <v>0.33384999999999998</v>
      </c>
      <c r="G70" s="24">
        <f t="shared" si="6"/>
        <v>4036.9671499999995</v>
      </c>
      <c r="H70" s="50">
        <f t="shared" si="10"/>
        <v>6.055450725</v>
      </c>
      <c r="L70">
        <v>4.0850853750000002</v>
      </c>
      <c r="M70">
        <v>1.9752192749999997</v>
      </c>
      <c r="N70">
        <f t="shared" si="8"/>
        <v>0.48351970489723234</v>
      </c>
      <c r="P70">
        <v>4.9474307</v>
      </c>
      <c r="Q70">
        <v>4.2052091999999996</v>
      </c>
      <c r="R70">
        <f t="shared" si="9"/>
        <v>0.84997839383581453</v>
      </c>
    </row>
    <row r="71" spans="1:30">
      <c r="A71" s="44" t="s">
        <v>188</v>
      </c>
      <c r="B71" s="44">
        <v>0.3987</v>
      </c>
      <c r="C71" s="44">
        <v>0.46779999999999999</v>
      </c>
      <c r="D71" s="44">
        <f t="shared" si="3"/>
        <v>0.43325000000000002</v>
      </c>
      <c r="E71" s="44">
        <f t="shared" si="4"/>
        <v>7.0849999999999996E-2</v>
      </c>
      <c r="F71" s="44">
        <f t="shared" si="5"/>
        <v>0.36240000000000006</v>
      </c>
      <c r="G71" s="24">
        <f t="shared" si="6"/>
        <v>4429.7866000000013</v>
      </c>
      <c r="H71" s="50">
        <f t="shared" si="10"/>
        <v>6.6446799000000025</v>
      </c>
      <c r="L71">
        <v>2.6541493749999998</v>
      </c>
      <c r="M71">
        <v>2.7450353250000008</v>
      </c>
      <c r="N71">
        <f t="shared" si="8"/>
        <v>1.0342429672030049</v>
      </c>
      <c r="P71">
        <v>6.6191491999999998</v>
      </c>
      <c r="Q71">
        <v>3.0556447499999999</v>
      </c>
      <c r="R71">
        <f t="shared" si="9"/>
        <v>0.46163708622854427</v>
      </c>
    </row>
    <row r="72" spans="1:30">
      <c r="A72" s="44" t="s">
        <v>194</v>
      </c>
      <c r="B72" s="44">
        <v>0.20619999999999999</v>
      </c>
      <c r="C72" s="44">
        <v>0.30649999999999999</v>
      </c>
      <c r="D72" s="44">
        <f t="shared" si="3"/>
        <v>0.25634999999999997</v>
      </c>
      <c r="E72" s="44">
        <f t="shared" si="4"/>
        <v>7.0849999999999996E-2</v>
      </c>
      <c r="F72" s="44">
        <f t="shared" si="5"/>
        <v>0.18549999999999997</v>
      </c>
      <c r="G72" s="24">
        <f t="shared" si="6"/>
        <v>1995.8194999999996</v>
      </c>
      <c r="H72" s="50">
        <f>(G72/1000)*1.5</f>
        <v>2.9937292499999995</v>
      </c>
      <c r="L72">
        <v>3.7868590500000003</v>
      </c>
      <c r="M72">
        <v>3.4869893999999997</v>
      </c>
      <c r="N72">
        <f t="shared" si="8"/>
        <v>0.92081309442980175</v>
      </c>
      <c r="P72">
        <v>4.3970707000000004</v>
      </c>
      <c r="Q72">
        <v>2.9472926250000002</v>
      </c>
      <c r="R72">
        <f t="shared" si="9"/>
        <v>0.67028547550986617</v>
      </c>
    </row>
    <row r="73" spans="1:30">
      <c r="A73" s="44" t="s">
        <v>153</v>
      </c>
      <c r="B73" s="44">
        <v>0.1797</v>
      </c>
      <c r="C73" s="44">
        <v>0.18190000000000001</v>
      </c>
      <c r="D73" s="44">
        <f t="shared" si="3"/>
        <v>0.18080000000000002</v>
      </c>
      <c r="E73" s="44">
        <f t="shared" si="4"/>
        <v>7.0849999999999996E-2</v>
      </c>
      <c r="F73" s="44">
        <f t="shared" si="5"/>
        <v>0.10995000000000002</v>
      </c>
      <c r="G73" s="24">
        <f t="shared" si="6"/>
        <v>956.32705000000033</v>
      </c>
      <c r="H73" s="50">
        <f>(G73/1000)*1.5</f>
        <v>1.4344905750000003</v>
      </c>
      <c r="J73" t="s">
        <v>214</v>
      </c>
      <c r="L73">
        <v>0.43074074074074076</v>
      </c>
      <c r="M73">
        <v>1.51444444444444</v>
      </c>
      <c r="N73">
        <f t="shared" si="8"/>
        <v>3.5159071367153807</v>
      </c>
      <c r="P73">
        <v>1.7746296296296296</v>
      </c>
      <c r="Q73">
        <v>1.3994444444444443</v>
      </c>
      <c r="R73">
        <f t="shared" si="9"/>
        <v>0.78858395074611287</v>
      </c>
    </row>
    <row r="74" spans="1:30">
      <c r="A74" s="44" t="s">
        <v>159</v>
      </c>
      <c r="B74" s="44">
        <v>0.21529999999999999</v>
      </c>
      <c r="C74" s="44">
        <v>0.19869999999999999</v>
      </c>
      <c r="D74" s="44">
        <f t="shared" si="3"/>
        <v>0.20699999999999999</v>
      </c>
      <c r="E74" s="44">
        <f t="shared" si="4"/>
        <v>7.0849999999999996E-2</v>
      </c>
      <c r="F74" s="44">
        <f t="shared" si="5"/>
        <v>0.13614999999999999</v>
      </c>
      <c r="G74" s="24">
        <f t="shared" si="6"/>
        <v>1316.8128499999998</v>
      </c>
      <c r="H74" s="50">
        <f>(G74/1000)*1.5</f>
        <v>1.9752192749999997</v>
      </c>
      <c r="J74" t="s">
        <v>215</v>
      </c>
      <c r="L74">
        <v>1.0655555555555556</v>
      </c>
      <c r="M74">
        <v>1.516111111111111</v>
      </c>
      <c r="N74">
        <f t="shared" si="8"/>
        <v>1.4228362877997913</v>
      </c>
      <c r="P74">
        <v>0.50759259259259248</v>
      </c>
      <c r="Q74">
        <v>0.75</v>
      </c>
      <c r="R74">
        <f t="shared" si="9"/>
        <v>1.4775629332360456</v>
      </c>
    </row>
    <row r="75" spans="1:30">
      <c r="A75" s="44" t="s">
        <v>165</v>
      </c>
      <c r="B75" s="44">
        <v>0.25130000000000002</v>
      </c>
      <c r="C75" s="44">
        <v>0.23730000000000001</v>
      </c>
      <c r="D75" s="44">
        <f t="shared" si="3"/>
        <v>0.24430000000000002</v>
      </c>
      <c r="E75" s="44">
        <f t="shared" si="4"/>
        <v>7.0849999999999996E-2</v>
      </c>
      <c r="F75" s="44">
        <f t="shared" si="5"/>
        <v>0.17345000000000002</v>
      </c>
      <c r="G75" s="24">
        <f t="shared" si="6"/>
        <v>1830.0235500000003</v>
      </c>
      <c r="H75" s="50">
        <f t="shared" si="10"/>
        <v>2.7450353250000008</v>
      </c>
      <c r="L75">
        <v>1.1303703703703702</v>
      </c>
      <c r="M75">
        <v>1.4011111111111112</v>
      </c>
      <c r="N75">
        <f t="shared" si="8"/>
        <v>1.2395150720838797</v>
      </c>
      <c r="P75">
        <v>1.1074074074074074</v>
      </c>
      <c r="Q75">
        <v>0.9588888888888889</v>
      </c>
      <c r="R75">
        <f t="shared" si="9"/>
        <v>0.86588628762541808</v>
      </c>
    </row>
    <row r="76" spans="1:30">
      <c r="A76" s="44" t="s">
        <v>171</v>
      </c>
      <c r="B76" s="44">
        <v>0.2707</v>
      </c>
      <c r="C76" s="44">
        <v>0.2898</v>
      </c>
      <c r="D76" s="44">
        <f t="shared" si="3"/>
        <v>0.28025</v>
      </c>
      <c r="E76" s="44">
        <f t="shared" si="4"/>
        <v>7.0849999999999996E-2</v>
      </c>
      <c r="F76" s="44">
        <f t="shared" si="5"/>
        <v>0.2094</v>
      </c>
      <c r="G76" s="24">
        <f t="shared" si="6"/>
        <v>2324.6596</v>
      </c>
      <c r="H76" s="50">
        <f t="shared" si="10"/>
        <v>3.4869893999999997</v>
      </c>
      <c r="L76">
        <v>0.20648148148148149</v>
      </c>
      <c r="M76">
        <v>0.70222222222222219</v>
      </c>
      <c r="N76">
        <f t="shared" si="8"/>
        <v>3.4008968609865469</v>
      </c>
    </row>
    <row r="77" spans="1:30">
      <c r="A77" s="44" t="s">
        <v>177</v>
      </c>
      <c r="B77" s="44">
        <v>0.24490000000000001</v>
      </c>
      <c r="C77" s="44">
        <v>0.2321</v>
      </c>
      <c r="D77" s="44">
        <f t="shared" si="3"/>
        <v>0.23849999999999999</v>
      </c>
      <c r="E77" s="44">
        <f t="shared" si="4"/>
        <v>7.0849999999999996E-2</v>
      </c>
      <c r="F77" s="44">
        <f t="shared" si="5"/>
        <v>0.16764999999999999</v>
      </c>
      <c r="G77" s="24">
        <f t="shared" si="6"/>
        <v>1750.22135</v>
      </c>
      <c r="H77" s="50">
        <f>(G77/1000)*1.5</f>
        <v>2.6253320250000001</v>
      </c>
      <c r="L77">
        <v>1.3609259259259259</v>
      </c>
      <c r="M77">
        <v>3.0944444444444441</v>
      </c>
      <c r="N77">
        <f t="shared" si="8"/>
        <v>2.2737787454075384</v>
      </c>
    </row>
    <row r="78" spans="1:30">
      <c r="A78" s="44" t="s">
        <v>183</v>
      </c>
      <c r="B78" s="44">
        <v>0.215</v>
      </c>
      <c r="C78" s="44">
        <v>0.21160000000000001</v>
      </c>
      <c r="D78" s="44">
        <f t="shared" si="3"/>
        <v>0.21329999999999999</v>
      </c>
      <c r="E78" s="44">
        <f t="shared" si="4"/>
        <v>7.0849999999999996E-2</v>
      </c>
      <c r="F78" s="44">
        <f t="shared" si="5"/>
        <v>0.14244999999999999</v>
      </c>
      <c r="G78" s="24">
        <f t="shared" si="6"/>
        <v>1403.4945499999999</v>
      </c>
      <c r="H78" s="50">
        <f t="shared" si="10"/>
        <v>2.1052418249999998</v>
      </c>
      <c r="L78">
        <v>1.2929629629629631</v>
      </c>
      <c r="M78">
        <v>2.5349999999999997</v>
      </c>
      <c r="N78">
        <f t="shared" si="8"/>
        <v>1.9606130048696644</v>
      </c>
    </row>
    <row r="79" spans="1:30">
      <c r="A79" s="44" t="s">
        <v>189</v>
      </c>
      <c r="B79" s="44">
        <v>0.1956</v>
      </c>
      <c r="C79" s="44">
        <v>0.19189999999999999</v>
      </c>
      <c r="D79" s="44">
        <f t="shared" si="3"/>
        <v>0.19374999999999998</v>
      </c>
      <c r="E79" s="44">
        <f t="shared" si="4"/>
        <v>7.0849999999999996E-2</v>
      </c>
      <c r="F79" s="44">
        <f t="shared" si="5"/>
        <v>0.12289999999999998</v>
      </c>
      <c r="G79" s="24">
        <f t="shared" si="6"/>
        <v>1134.5060999999998</v>
      </c>
      <c r="H79" s="50">
        <f t="shared" si="10"/>
        <v>1.7017591499999998</v>
      </c>
      <c r="L79">
        <v>1.4177777777777778</v>
      </c>
      <c r="M79">
        <v>2.8383333333333334</v>
      </c>
      <c r="N79">
        <f t="shared" si="8"/>
        <v>2.001959247648903</v>
      </c>
    </row>
    <row r="80" spans="1:30">
      <c r="A80" s="44" t="s">
        <v>195</v>
      </c>
      <c r="B80" s="44">
        <v>0.27710000000000001</v>
      </c>
      <c r="C80" s="44">
        <v>0.26769999999999999</v>
      </c>
      <c r="D80" s="44">
        <f t="shared" si="3"/>
        <v>0.27239999999999998</v>
      </c>
      <c r="E80" s="44">
        <f t="shared" si="4"/>
        <v>7.0849999999999996E-2</v>
      </c>
      <c r="F80" s="44">
        <f t="shared" si="5"/>
        <v>0.20154999999999998</v>
      </c>
      <c r="G80" s="24">
        <f t="shared" si="6"/>
        <v>2216.6514499999998</v>
      </c>
      <c r="H80" s="50">
        <f t="shared" si="10"/>
        <v>3.3249771749999995</v>
      </c>
      <c r="X80" s="269"/>
      <c r="Y80" s="269"/>
      <c r="Z80" s="269"/>
      <c r="AA80" s="269"/>
      <c r="AB80" s="269"/>
      <c r="AC80" s="269"/>
      <c r="AD80" s="269"/>
    </row>
    <row r="81" spans="1:18">
      <c r="A81" s="44" t="s">
        <v>154</v>
      </c>
      <c r="B81" s="44">
        <v>0.17519999999999999</v>
      </c>
      <c r="C81" s="44">
        <v>0.1691</v>
      </c>
      <c r="D81" s="44">
        <f t="shared" si="3"/>
        <v>0.17215</v>
      </c>
      <c r="E81" s="44">
        <f t="shared" si="4"/>
        <v>7.0849999999999996E-2</v>
      </c>
      <c r="F81" s="44">
        <f t="shared" si="5"/>
        <v>0.1013</v>
      </c>
      <c r="G81" s="24">
        <f t="shared" si="6"/>
        <v>837.31170000000009</v>
      </c>
      <c r="H81" s="50">
        <f t="shared" si="10"/>
        <v>1.2559675500000003</v>
      </c>
      <c r="K81" t="s">
        <v>3</v>
      </c>
      <c r="L81">
        <f>AVERAGE(L63:L79)</f>
        <v>2.4786779346949892</v>
      </c>
      <c r="M81">
        <f>AVERAGE(M63:M79)</f>
        <v>3.558197600980392</v>
      </c>
      <c r="N81" s="23">
        <f>AVERAGE(N63:N79)</f>
        <v>1.8024500117336031</v>
      </c>
      <c r="O81" s="23"/>
      <c r="P81" s="23">
        <f>AVERAGE(P63:P75)</f>
        <v>3.2178967984330487</v>
      </c>
      <c r="Q81" s="23">
        <f>AVERAGE(Q63:Q75)</f>
        <v>2.239379056410256</v>
      </c>
      <c r="R81" s="23">
        <f>AVERAGE(R63:R75)</f>
        <v>0.85162086186773089</v>
      </c>
    </row>
    <row r="82" spans="1:18">
      <c r="A82" s="44" t="s">
        <v>160</v>
      </c>
      <c r="B82" s="44">
        <v>0.19589999999999999</v>
      </c>
      <c r="C82" s="44">
        <v>0.18140000000000001</v>
      </c>
      <c r="D82" s="44">
        <f t="shared" si="3"/>
        <v>0.18864999999999998</v>
      </c>
      <c r="E82" s="44">
        <f t="shared" si="4"/>
        <v>7.0849999999999996E-2</v>
      </c>
      <c r="F82" s="44">
        <f t="shared" si="5"/>
        <v>0.11779999999999999</v>
      </c>
      <c r="G82" s="24">
        <f t="shared" si="6"/>
        <v>1064.3352</v>
      </c>
      <c r="H82" s="50">
        <f>(G82/1000)*1.5</f>
        <v>1.5965027999999999</v>
      </c>
      <c r="K82" t="s">
        <v>5</v>
      </c>
      <c r="L82">
        <f>STDEV(L63:L79)/SQRT(COUNT(L63:L79))</f>
        <v>0.35370164092880552</v>
      </c>
      <c r="M82">
        <f>STDEV(M63:M79)/SQRT(COUNT(M63:M79))</f>
        <v>0.56521480313290495</v>
      </c>
      <c r="N82" s="23">
        <f>STDEV(N63:N79)/SQRT(COUNT(N63:N79))</f>
        <v>0.23578044000425497</v>
      </c>
      <c r="O82" s="23"/>
      <c r="P82" s="23">
        <f>STDEV(P63:P75)/SQRT(COUNT(P63:P75))</f>
        <v>0.51714221570566399</v>
      </c>
      <c r="Q82" s="23">
        <f>STDEV(Q63:Q75)/SQRT(COUNT(Q63:Q75))</f>
        <v>0.29423602828692269</v>
      </c>
      <c r="R82" s="23">
        <f>STDEV(R63:R75)/SQRT(COUNT(R63:R75))</f>
        <v>0.11652505700755436</v>
      </c>
    </row>
    <row r="83" spans="1:18">
      <c r="A83" s="44" t="s">
        <v>166</v>
      </c>
      <c r="B83" s="44">
        <v>0.27510000000000001</v>
      </c>
      <c r="C83" s="44">
        <v>0.25619999999999998</v>
      </c>
      <c r="D83" s="44">
        <f t="shared" si="3"/>
        <v>0.26565</v>
      </c>
      <c r="E83" s="44">
        <f t="shared" si="4"/>
        <v>7.0849999999999996E-2</v>
      </c>
      <c r="F83" s="44">
        <f t="shared" si="5"/>
        <v>0.1948</v>
      </c>
      <c r="G83" s="24">
        <f t="shared" si="6"/>
        <v>2123.7781999999997</v>
      </c>
      <c r="H83" s="50">
        <f t="shared" si="10"/>
        <v>3.1856672999999995</v>
      </c>
      <c r="K83" t="s">
        <v>54</v>
      </c>
      <c r="L83">
        <f>COUNT(L63:L79)</f>
        <v>17</v>
      </c>
      <c r="M83">
        <f>COUNT(M63:M79)</f>
        <v>17</v>
      </c>
      <c r="N83" s="23">
        <f>COUNT(N63:N79)</f>
        <v>17</v>
      </c>
      <c r="O83" s="23"/>
      <c r="P83" s="23">
        <f>COUNT(P63:P75)</f>
        <v>13</v>
      </c>
      <c r="Q83" s="23">
        <f>COUNT(Q63:Q75)</f>
        <v>13</v>
      </c>
      <c r="R83" s="23">
        <f>COUNT(R63:R75)</f>
        <v>13</v>
      </c>
    </row>
    <row r="84" spans="1:18">
      <c r="A84" s="44" t="s">
        <v>172</v>
      </c>
      <c r="B84" s="44">
        <v>0.33350000000000002</v>
      </c>
      <c r="C84" s="44">
        <v>0.29659999999999997</v>
      </c>
      <c r="D84" s="44">
        <f t="shared" si="3"/>
        <v>0.31505</v>
      </c>
      <c r="E84" s="44">
        <f t="shared" si="4"/>
        <v>7.0849999999999996E-2</v>
      </c>
      <c r="F84" s="44">
        <f t="shared" si="5"/>
        <v>0.2442</v>
      </c>
      <c r="G84" s="24">
        <f t="shared" si="6"/>
        <v>2803.4727999999996</v>
      </c>
      <c r="H84" s="50">
        <f t="shared" si="10"/>
        <v>4.2052091999999996</v>
      </c>
    </row>
    <row r="85" spans="1:18">
      <c r="A85" s="44" t="s">
        <v>178</v>
      </c>
      <c r="B85" s="44">
        <v>0.2591</v>
      </c>
      <c r="C85" s="44">
        <v>0.2596</v>
      </c>
      <c r="D85" s="44">
        <f t="shared" si="3"/>
        <v>0.25934999999999997</v>
      </c>
      <c r="E85" s="44">
        <f t="shared" si="4"/>
        <v>7.0849999999999996E-2</v>
      </c>
      <c r="F85" s="44">
        <f t="shared" si="5"/>
        <v>0.18849999999999997</v>
      </c>
      <c r="G85" s="24">
        <f t="shared" si="6"/>
        <v>2037.0964999999999</v>
      </c>
      <c r="H85" s="50">
        <f t="shared" si="10"/>
        <v>3.0556447499999999</v>
      </c>
    </row>
    <row r="86" spans="1:18">
      <c r="A86" s="44" t="s">
        <v>184</v>
      </c>
      <c r="B86" s="44">
        <v>0.25569999999999998</v>
      </c>
      <c r="C86" s="44">
        <v>0.2525</v>
      </c>
      <c r="D86" s="44">
        <f t="shared" si="3"/>
        <v>0.25409999999999999</v>
      </c>
      <c r="E86" s="44">
        <f t="shared" si="4"/>
        <v>7.0849999999999996E-2</v>
      </c>
      <c r="F86" s="44">
        <f t="shared" si="5"/>
        <v>0.18325</v>
      </c>
      <c r="G86" s="24">
        <f t="shared" si="6"/>
        <v>1964.86175</v>
      </c>
      <c r="H86" s="50">
        <f t="shared" si="10"/>
        <v>2.9472926250000002</v>
      </c>
    </row>
    <row r="87" spans="1:18">
      <c r="A87" s="44" t="s">
        <v>190</v>
      </c>
      <c r="B87" s="44">
        <v>0.90610000000000002</v>
      </c>
      <c r="C87" s="44">
        <v>0.88939999999999997</v>
      </c>
      <c r="D87" s="44">
        <f t="shared" si="3"/>
        <v>0.89775000000000005</v>
      </c>
      <c r="E87" s="44">
        <f t="shared" si="4"/>
        <v>7.0849999999999996E-2</v>
      </c>
      <c r="F87" s="44">
        <f t="shared" si="5"/>
        <v>0.82690000000000008</v>
      </c>
      <c r="G87" s="24">
        <f t="shared" si="6"/>
        <v>10820.842100000002</v>
      </c>
      <c r="H87" s="50">
        <f>(G87/1000)*0.5</f>
        <v>5.410421050000001</v>
      </c>
      <c r="P87" t="s">
        <v>98</v>
      </c>
      <c r="Q87" t="s">
        <v>100</v>
      </c>
      <c r="R87" t="s">
        <v>213</v>
      </c>
    </row>
    <row r="88" spans="1:18">
      <c r="A88" s="44" t="s">
        <v>196</v>
      </c>
      <c r="B88" s="44">
        <v>0.64200000000000002</v>
      </c>
      <c r="C88" s="44">
        <v>0.62060000000000004</v>
      </c>
      <c r="D88" s="44">
        <f t="shared" si="3"/>
        <v>0.63129999999999997</v>
      </c>
      <c r="E88" s="44">
        <f t="shared" si="4"/>
        <v>7.0849999999999996E-2</v>
      </c>
      <c r="F88" s="44">
        <f t="shared" si="5"/>
        <v>0.56045</v>
      </c>
      <c r="G88" s="24">
        <f t="shared" si="6"/>
        <v>7154.7565500000001</v>
      </c>
      <c r="H88" s="50">
        <f t="shared" ref="H88:H96" si="11">(G88/1000)*0.5</f>
        <v>3.5773782750000001</v>
      </c>
      <c r="O88" t="s">
        <v>217</v>
      </c>
      <c r="P88">
        <f>TTEST(L63:L79,P63:P75,2,3)</f>
        <v>0.25054046520516782</v>
      </c>
      <c r="Q88">
        <f>TTEST(M63:M79,Q63:Q75,2,3)</f>
        <v>4.9629881705149134E-2</v>
      </c>
      <c r="R88">
        <f>TTEST(N63:N79,R63:R75,2,3)</f>
        <v>1.458653993906591E-3</v>
      </c>
    </row>
    <row r="89" spans="1:18">
      <c r="A89" s="44" t="s">
        <v>155</v>
      </c>
      <c r="B89" s="44">
        <v>0.2908</v>
      </c>
      <c r="C89" s="44">
        <v>0.26050000000000001</v>
      </c>
      <c r="D89" s="44">
        <f t="shared" si="3"/>
        <v>0.27565000000000001</v>
      </c>
      <c r="E89" s="44">
        <f t="shared" si="4"/>
        <v>7.0849999999999996E-2</v>
      </c>
      <c r="F89" s="44">
        <f t="shared" si="5"/>
        <v>0.20480000000000001</v>
      </c>
      <c r="G89" s="24">
        <f t="shared" si="6"/>
        <v>2261.3681999999999</v>
      </c>
      <c r="H89" s="50">
        <f t="shared" si="11"/>
        <v>1.1306840999999999</v>
      </c>
    </row>
    <row r="90" spans="1:18">
      <c r="A90" s="44" t="s">
        <v>161</v>
      </c>
      <c r="B90" s="44">
        <v>0.4355</v>
      </c>
      <c r="C90" s="44">
        <v>0.40110000000000001</v>
      </c>
      <c r="D90" s="44">
        <f t="shared" si="3"/>
        <v>0.41830000000000001</v>
      </c>
      <c r="E90" s="44">
        <f t="shared" si="4"/>
        <v>7.0849999999999996E-2</v>
      </c>
      <c r="F90" s="44">
        <f t="shared" si="5"/>
        <v>0.34745000000000004</v>
      </c>
      <c r="G90" s="24">
        <f t="shared" si="6"/>
        <v>4224.0895500000006</v>
      </c>
      <c r="H90" s="50">
        <f t="shared" si="11"/>
        <v>2.1120447750000002</v>
      </c>
    </row>
    <row r="91" spans="1:18">
      <c r="A91" s="44" t="s">
        <v>167</v>
      </c>
      <c r="B91" s="44">
        <v>0.52280000000000004</v>
      </c>
      <c r="C91" s="44">
        <v>0.47799999999999998</v>
      </c>
      <c r="D91" s="44">
        <f t="shared" si="3"/>
        <v>0.50039999999999996</v>
      </c>
      <c r="E91" s="44">
        <f t="shared" si="4"/>
        <v>7.0849999999999996E-2</v>
      </c>
      <c r="F91" s="44">
        <f t="shared" si="5"/>
        <v>0.42954999999999999</v>
      </c>
      <c r="G91" s="24">
        <f t="shared" si="6"/>
        <v>5353.7034500000009</v>
      </c>
      <c r="H91" s="50">
        <f t="shared" si="11"/>
        <v>2.6768517250000006</v>
      </c>
    </row>
    <row r="92" spans="1:18">
      <c r="A92" s="44" t="s">
        <v>173</v>
      </c>
      <c r="B92" s="44">
        <v>0.78910000000000002</v>
      </c>
      <c r="C92" s="44">
        <v>0.6694</v>
      </c>
      <c r="D92" s="44">
        <f t="shared" si="3"/>
        <v>0.72924999999999995</v>
      </c>
      <c r="E92" s="44">
        <f t="shared" si="4"/>
        <v>7.0849999999999996E-2</v>
      </c>
      <c r="F92" s="44">
        <f t="shared" si="5"/>
        <v>0.65839999999999999</v>
      </c>
      <c r="G92" s="24">
        <f t="shared" si="6"/>
        <v>8502.4506000000001</v>
      </c>
      <c r="H92" s="50">
        <f t="shared" si="11"/>
        <v>4.2512252999999998</v>
      </c>
    </row>
    <row r="93" spans="1:18">
      <c r="A93" s="44" t="s">
        <v>179</v>
      </c>
      <c r="B93" s="44">
        <v>0.75600000000000001</v>
      </c>
      <c r="C93" s="44">
        <v>0.432</v>
      </c>
      <c r="D93" s="44">
        <f t="shared" si="3"/>
        <v>0.59399999999999997</v>
      </c>
      <c r="E93" s="44">
        <f t="shared" si="4"/>
        <v>7.0849999999999996E-2</v>
      </c>
      <c r="F93" s="44">
        <f t="shared" si="5"/>
        <v>0.52315</v>
      </c>
      <c r="G93" s="24">
        <f t="shared" si="6"/>
        <v>6641.5458500000004</v>
      </c>
      <c r="H93" s="50">
        <f>(G93/1000)*0.5</f>
        <v>3.3207729250000004</v>
      </c>
    </row>
    <row r="94" spans="1:18">
      <c r="A94" s="44" t="s">
        <v>185</v>
      </c>
      <c r="B94" s="44">
        <v>0.88319999999999999</v>
      </c>
      <c r="C94" s="44">
        <v>0.77769999999999995</v>
      </c>
      <c r="D94" s="44">
        <f t="shared" si="3"/>
        <v>0.83044999999999991</v>
      </c>
      <c r="E94" s="44">
        <f t="shared" si="4"/>
        <v>7.0849999999999996E-2</v>
      </c>
      <c r="F94" s="44">
        <f t="shared" si="5"/>
        <v>0.75959999999999994</v>
      </c>
      <c r="G94" s="24">
        <f t="shared" si="6"/>
        <v>9894.8613999999998</v>
      </c>
      <c r="H94" s="50">
        <f t="shared" si="11"/>
        <v>4.9474307</v>
      </c>
    </row>
    <row r="95" spans="1:18">
      <c r="A95" s="44" t="s">
        <v>191</v>
      </c>
      <c r="B95" s="44">
        <v>1.1754</v>
      </c>
      <c r="C95" s="44">
        <v>0.97150000000000003</v>
      </c>
      <c r="D95" s="44">
        <f t="shared" si="3"/>
        <v>1.07345</v>
      </c>
      <c r="E95" s="44">
        <f t="shared" si="4"/>
        <v>7.0849999999999996E-2</v>
      </c>
      <c r="F95" s="44">
        <f t="shared" si="5"/>
        <v>1.0025999999999999</v>
      </c>
      <c r="G95" s="24">
        <f t="shared" si="6"/>
        <v>13238.2984</v>
      </c>
      <c r="H95" s="50">
        <f t="shared" si="11"/>
        <v>6.6191491999999998</v>
      </c>
    </row>
    <row r="96" spans="1:18">
      <c r="A96" s="44" t="s">
        <v>197</v>
      </c>
      <c r="B96" s="44">
        <v>0.76880000000000004</v>
      </c>
      <c r="C96" s="44">
        <v>0.73209999999999997</v>
      </c>
      <c r="D96" s="44">
        <f t="shared" si="3"/>
        <v>0.75045000000000006</v>
      </c>
      <c r="E96" s="44">
        <f t="shared" si="4"/>
        <v>7.0849999999999996E-2</v>
      </c>
      <c r="F96" s="44">
        <f t="shared" si="5"/>
        <v>0.67960000000000009</v>
      </c>
      <c r="G96" s="24">
        <f t="shared" si="6"/>
        <v>8794.1414000000004</v>
      </c>
      <c r="H96" s="50">
        <f t="shared" si="11"/>
        <v>4.3970707000000004</v>
      </c>
    </row>
  </sheetData>
  <mergeCells count="1">
    <mergeCell ref="X80:AD8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5DAE1-F0CA-4F77-A587-E4E2EA6DB15E}">
  <dimension ref="A1:C9"/>
  <sheetViews>
    <sheetView workbookViewId="0">
      <selection activeCell="A2" sqref="A2"/>
    </sheetView>
  </sheetViews>
  <sheetFormatPr defaultRowHeight="14.5"/>
  <sheetData>
    <row r="1" spans="1:3">
      <c r="A1" t="s">
        <v>265</v>
      </c>
    </row>
    <row r="4" spans="1:3">
      <c r="B4">
        <v>132.69499999999999</v>
      </c>
      <c r="C4">
        <v>35.396099999999997</v>
      </c>
    </row>
    <row r="5" spans="1:3">
      <c r="B5">
        <v>100.33199999999999</v>
      </c>
      <c r="C5">
        <v>79.517600000000002</v>
      </c>
    </row>
    <row r="6" spans="1:3">
      <c r="B6">
        <v>68.452399999999997</v>
      </c>
      <c r="C6">
        <v>72.124499999999998</v>
      </c>
    </row>
    <row r="7" spans="1:3">
      <c r="B7">
        <v>56.681600000000003</v>
      </c>
      <c r="C7">
        <v>54.120600000000003</v>
      </c>
    </row>
    <row r="8" spans="1:3">
      <c r="B8">
        <v>141.84</v>
      </c>
      <c r="C8">
        <v>39.976799999999997</v>
      </c>
    </row>
    <row r="9" spans="1:3">
      <c r="C9">
        <v>55.582799999999999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AD08A-E3C6-4444-AFB6-5248881560E8}">
  <dimension ref="A1:BQ149"/>
  <sheetViews>
    <sheetView topLeftCell="A121" workbookViewId="0">
      <selection activeCell="BE153" sqref="A149:BE153"/>
    </sheetView>
  </sheetViews>
  <sheetFormatPr defaultColWidth="8.7265625" defaultRowHeight="14.5"/>
  <cols>
    <col min="11" max="13" width="11" bestFit="1" customWidth="1"/>
    <col min="20" max="22" width="10.54296875" bestFit="1" customWidth="1"/>
    <col min="47" max="47" width="11.453125" customWidth="1"/>
  </cols>
  <sheetData>
    <row r="1" spans="1:22">
      <c r="A1" t="s">
        <v>120</v>
      </c>
    </row>
    <row r="2" spans="1:22">
      <c r="A2" t="s">
        <v>121</v>
      </c>
      <c r="F2" s="40">
        <v>43524</v>
      </c>
    </row>
    <row r="3" spans="1:22">
      <c r="A3" t="s">
        <v>122</v>
      </c>
      <c r="F3" s="41">
        <v>0.69438657407407411</v>
      </c>
      <c r="J3" t="s">
        <v>266</v>
      </c>
    </row>
    <row r="4" spans="1:22">
      <c r="J4" s="43" t="s">
        <v>140</v>
      </c>
      <c r="K4" s="43">
        <v>1</v>
      </c>
      <c r="L4" s="43">
        <v>2</v>
      </c>
      <c r="M4" s="43">
        <v>3</v>
      </c>
      <c r="N4" s="43">
        <v>4</v>
      </c>
      <c r="O4" s="43">
        <v>5</v>
      </c>
      <c r="P4" s="43">
        <v>6</v>
      </c>
      <c r="Q4" s="43">
        <v>7</v>
      </c>
      <c r="R4" s="43">
        <v>8</v>
      </c>
      <c r="S4" s="43">
        <v>9</v>
      </c>
      <c r="T4" s="43">
        <v>10</v>
      </c>
      <c r="U4" s="43">
        <v>11</v>
      </c>
      <c r="V4" s="43">
        <v>12</v>
      </c>
    </row>
    <row r="5" spans="1:22">
      <c r="A5" t="s">
        <v>124</v>
      </c>
      <c r="F5" s="42" t="s">
        <v>267</v>
      </c>
      <c r="J5" s="43" t="s">
        <v>141</v>
      </c>
      <c r="K5" s="84">
        <v>10</v>
      </c>
      <c r="L5" s="84">
        <v>8</v>
      </c>
      <c r="M5" s="84">
        <v>4</v>
      </c>
      <c r="N5" s="84">
        <v>2</v>
      </c>
      <c r="O5" s="84">
        <v>1</v>
      </c>
      <c r="P5" s="85">
        <v>0.5</v>
      </c>
      <c r="Q5" s="85">
        <v>0.25</v>
      </c>
      <c r="R5" s="85">
        <v>0</v>
      </c>
      <c r="S5" s="88" t="s">
        <v>268</v>
      </c>
      <c r="T5" s="88" t="s">
        <v>269</v>
      </c>
      <c r="U5" s="88" t="s">
        <v>270</v>
      </c>
      <c r="V5" s="85"/>
    </row>
    <row r="6" spans="1:22">
      <c r="A6" t="s">
        <v>271</v>
      </c>
      <c r="F6">
        <v>460</v>
      </c>
      <c r="G6" t="s">
        <v>128</v>
      </c>
      <c r="J6" s="43" t="s">
        <v>142</v>
      </c>
      <c r="K6" s="84">
        <v>10</v>
      </c>
      <c r="L6" s="84">
        <v>8</v>
      </c>
      <c r="M6" s="84">
        <v>4</v>
      </c>
      <c r="N6" s="84">
        <v>2</v>
      </c>
      <c r="O6" s="84">
        <v>1</v>
      </c>
      <c r="P6" s="85">
        <v>0.5</v>
      </c>
      <c r="Q6" s="85">
        <v>0.25</v>
      </c>
      <c r="R6" s="85">
        <v>0</v>
      </c>
      <c r="S6" s="94" t="s">
        <v>272</v>
      </c>
      <c r="T6" s="94" t="s">
        <v>273</v>
      </c>
      <c r="U6" s="94" t="s">
        <v>274</v>
      </c>
      <c r="V6" s="85"/>
    </row>
    <row r="7" spans="1:22">
      <c r="A7" t="s">
        <v>275</v>
      </c>
      <c r="F7">
        <v>515</v>
      </c>
      <c r="G7" t="s">
        <v>128</v>
      </c>
      <c r="J7" s="43" t="s">
        <v>143</v>
      </c>
      <c r="K7" s="84" t="s">
        <v>283</v>
      </c>
      <c r="L7" s="84" t="s">
        <v>283</v>
      </c>
      <c r="M7" s="84" t="s">
        <v>283</v>
      </c>
      <c r="N7" s="107" t="s">
        <v>276</v>
      </c>
      <c r="O7" s="107" t="s">
        <v>277</v>
      </c>
      <c r="P7" s="107" t="s">
        <v>278</v>
      </c>
      <c r="Q7" s="95" t="s">
        <v>279</v>
      </c>
      <c r="R7" s="95" t="s">
        <v>280</v>
      </c>
      <c r="S7" s="95" t="s">
        <v>281</v>
      </c>
      <c r="T7" s="84" t="s">
        <v>283</v>
      </c>
      <c r="U7" s="84" t="s">
        <v>283</v>
      </c>
      <c r="V7" s="84" t="s">
        <v>283</v>
      </c>
    </row>
    <row r="8" spans="1:22">
      <c r="A8" t="s">
        <v>282</v>
      </c>
      <c r="F8">
        <v>2.5</v>
      </c>
      <c r="G8" t="s">
        <v>128</v>
      </c>
      <c r="J8" s="43" t="s">
        <v>144</v>
      </c>
      <c r="K8" s="84" t="s">
        <v>283</v>
      </c>
      <c r="L8" s="84" t="s">
        <v>283</v>
      </c>
      <c r="M8" s="84" t="s">
        <v>283</v>
      </c>
      <c r="N8" s="84" t="s">
        <v>283</v>
      </c>
      <c r="O8" s="84" t="s">
        <v>283</v>
      </c>
      <c r="P8" s="84" t="s">
        <v>283</v>
      </c>
      <c r="Q8" s="84" t="s">
        <v>283</v>
      </c>
      <c r="R8" s="84" t="s">
        <v>283</v>
      </c>
      <c r="S8" s="84" t="s">
        <v>283</v>
      </c>
      <c r="T8" s="84" t="s">
        <v>283</v>
      </c>
      <c r="U8" s="84" t="s">
        <v>283</v>
      </c>
      <c r="V8" s="84" t="s">
        <v>283</v>
      </c>
    </row>
    <row r="9" spans="1:22">
      <c r="A9" t="s">
        <v>284</v>
      </c>
      <c r="F9">
        <v>2.5</v>
      </c>
      <c r="G9" t="s">
        <v>128</v>
      </c>
      <c r="J9" s="43" t="s">
        <v>145</v>
      </c>
      <c r="K9" s="84" t="s">
        <v>283</v>
      </c>
      <c r="L9" s="84" t="s">
        <v>283</v>
      </c>
      <c r="M9" s="84" t="s">
        <v>283</v>
      </c>
      <c r="N9" s="84" t="s">
        <v>283</v>
      </c>
      <c r="O9" s="84" t="s">
        <v>283</v>
      </c>
      <c r="P9" s="84" t="s">
        <v>283</v>
      </c>
      <c r="Q9" s="84" t="s">
        <v>283</v>
      </c>
      <c r="R9" s="84" t="s">
        <v>283</v>
      </c>
      <c r="S9" s="84" t="s">
        <v>283</v>
      </c>
      <c r="T9" s="84" t="s">
        <v>283</v>
      </c>
      <c r="U9" s="84" t="s">
        <v>283</v>
      </c>
      <c r="V9" s="84" t="s">
        <v>283</v>
      </c>
    </row>
    <row r="10" spans="1:22">
      <c r="A10" t="s">
        <v>285</v>
      </c>
      <c r="F10">
        <v>148</v>
      </c>
      <c r="J10" s="43" t="s">
        <v>146</v>
      </c>
      <c r="K10" s="84" t="s">
        <v>283</v>
      </c>
      <c r="L10" s="84" t="s">
        <v>283</v>
      </c>
      <c r="M10" s="84" t="s">
        <v>283</v>
      </c>
      <c r="N10" s="84" t="s">
        <v>283</v>
      </c>
      <c r="O10" s="84" t="s">
        <v>283</v>
      </c>
      <c r="P10" s="84" t="s">
        <v>283</v>
      </c>
      <c r="Q10" s="84" t="s">
        <v>283</v>
      </c>
      <c r="R10" s="84" t="s">
        <v>283</v>
      </c>
      <c r="S10" s="84" t="s">
        <v>283</v>
      </c>
      <c r="T10" s="84" t="s">
        <v>283</v>
      </c>
      <c r="U10" s="84" t="s">
        <v>283</v>
      </c>
      <c r="V10" s="84" t="s">
        <v>283</v>
      </c>
    </row>
    <row r="11" spans="1:22">
      <c r="A11" t="s">
        <v>130</v>
      </c>
      <c r="F11">
        <v>1</v>
      </c>
      <c r="J11" s="43" t="s">
        <v>147</v>
      </c>
      <c r="K11" s="84" t="s">
        <v>283</v>
      </c>
      <c r="L11" s="84" t="s">
        <v>283</v>
      </c>
      <c r="M11" s="84" t="s">
        <v>283</v>
      </c>
      <c r="N11" s="84" t="s">
        <v>283</v>
      </c>
      <c r="O11" s="84" t="s">
        <v>283</v>
      </c>
      <c r="P11" s="84" t="s">
        <v>283</v>
      </c>
      <c r="Q11" s="84" t="s">
        <v>283</v>
      </c>
      <c r="R11" s="84" t="s">
        <v>283</v>
      </c>
      <c r="S11" s="84" t="s">
        <v>283</v>
      </c>
      <c r="T11" s="84" t="s">
        <v>283</v>
      </c>
      <c r="U11" s="84" t="s">
        <v>283</v>
      </c>
      <c r="V11" s="84" t="s">
        <v>283</v>
      </c>
    </row>
    <row r="12" spans="1:22">
      <c r="A12" t="s">
        <v>286</v>
      </c>
      <c r="F12">
        <v>0</v>
      </c>
      <c r="G12" t="s">
        <v>287</v>
      </c>
      <c r="J12" s="43" t="s">
        <v>148</v>
      </c>
      <c r="K12" s="84" t="s">
        <v>283</v>
      </c>
      <c r="L12" s="84" t="s">
        <v>283</v>
      </c>
      <c r="M12" s="84" t="s">
        <v>283</v>
      </c>
      <c r="N12" s="84" t="s">
        <v>283</v>
      </c>
      <c r="O12" s="84" t="s">
        <v>283</v>
      </c>
      <c r="P12" s="84" t="s">
        <v>283</v>
      </c>
      <c r="Q12" s="84" t="s">
        <v>283</v>
      </c>
      <c r="R12" s="84" t="s">
        <v>283</v>
      </c>
      <c r="S12" s="84" t="s">
        <v>283</v>
      </c>
      <c r="T12" s="84" t="s">
        <v>283</v>
      </c>
      <c r="U12" s="84" t="s">
        <v>283</v>
      </c>
      <c r="V12" s="84" t="s">
        <v>283</v>
      </c>
    </row>
    <row r="13" spans="1:22">
      <c r="A13" t="s">
        <v>288</v>
      </c>
      <c r="F13">
        <v>40</v>
      </c>
      <c r="G13" t="s">
        <v>287</v>
      </c>
    </row>
    <row r="14" spans="1:22">
      <c r="A14" t="s">
        <v>131</v>
      </c>
      <c r="F14" s="42" t="s">
        <v>132</v>
      </c>
    </row>
    <row r="15" spans="1:22">
      <c r="A15" t="s">
        <v>289</v>
      </c>
      <c r="F15" s="42" t="s">
        <v>290</v>
      </c>
      <c r="L15" s="84"/>
    </row>
    <row r="16" spans="1:22">
      <c r="A16" t="s">
        <v>291</v>
      </c>
      <c r="F16" s="42" t="s">
        <v>292</v>
      </c>
    </row>
    <row r="17" spans="1:25">
      <c r="A17" t="s">
        <v>293</v>
      </c>
      <c r="F17">
        <v>11019</v>
      </c>
      <c r="G17" t="s">
        <v>294</v>
      </c>
    </row>
    <row r="18" spans="1:25">
      <c r="A18" t="s">
        <v>295</v>
      </c>
      <c r="F18">
        <v>10</v>
      </c>
    </row>
    <row r="19" spans="1:25">
      <c r="A19" t="s">
        <v>296</v>
      </c>
      <c r="F19">
        <v>65</v>
      </c>
      <c r="G19" t="s">
        <v>136</v>
      </c>
    </row>
    <row r="20" spans="1:25">
      <c r="A20" t="s">
        <v>297</v>
      </c>
      <c r="F20">
        <v>200</v>
      </c>
      <c r="G20" t="s">
        <v>134</v>
      </c>
    </row>
    <row r="22" spans="1:25">
      <c r="A22" t="s">
        <v>298</v>
      </c>
    </row>
    <row r="23" spans="1:25">
      <c r="A23" t="s">
        <v>299</v>
      </c>
      <c r="F23" t="s">
        <v>300</v>
      </c>
    </row>
    <row r="24" spans="1:25">
      <c r="A24" s="43" t="s">
        <v>140</v>
      </c>
      <c r="B24" s="43">
        <v>1</v>
      </c>
      <c r="C24" s="43">
        <v>2</v>
      </c>
      <c r="D24" s="43">
        <v>3</v>
      </c>
      <c r="E24" s="43">
        <v>4</v>
      </c>
      <c r="F24" s="43">
        <v>5</v>
      </c>
      <c r="G24" s="43">
        <v>6</v>
      </c>
      <c r="H24" s="43">
        <v>7</v>
      </c>
      <c r="I24" s="43">
        <v>8</v>
      </c>
      <c r="J24" s="43">
        <v>9</v>
      </c>
      <c r="K24" s="43">
        <v>10</v>
      </c>
      <c r="L24" s="43">
        <v>11</v>
      </c>
      <c r="M24" s="43">
        <v>12</v>
      </c>
      <c r="P24" t="s">
        <v>236</v>
      </c>
      <c r="U24" t="s">
        <v>301</v>
      </c>
      <c r="V24" t="s">
        <v>302</v>
      </c>
      <c r="W24" t="s">
        <v>303</v>
      </c>
      <c r="X24" t="s">
        <v>304</v>
      </c>
      <c r="Y24" t="s">
        <v>305</v>
      </c>
    </row>
    <row r="25" spans="1:25">
      <c r="A25" s="43" t="s">
        <v>141</v>
      </c>
      <c r="B25" s="84">
        <v>11216</v>
      </c>
      <c r="C25" s="84">
        <v>8748</v>
      </c>
      <c r="D25" s="84">
        <v>7477</v>
      </c>
      <c r="E25" s="84">
        <v>4280</v>
      </c>
      <c r="F25" s="84">
        <v>1802</v>
      </c>
      <c r="G25" s="84">
        <v>910</v>
      </c>
      <c r="H25" s="84">
        <v>377</v>
      </c>
      <c r="I25" s="100">
        <v>209</v>
      </c>
      <c r="J25" s="100">
        <v>625</v>
      </c>
      <c r="K25" s="100">
        <v>385</v>
      </c>
      <c r="L25" s="100">
        <v>385</v>
      </c>
      <c r="M25" s="84">
        <v>31</v>
      </c>
      <c r="O25" t="s">
        <v>306</v>
      </c>
      <c r="P25" s="86">
        <f>AVERAGE(J25:L25)</f>
        <v>465</v>
      </c>
      <c r="R25" s="86"/>
      <c r="T25" s="85">
        <v>10</v>
      </c>
      <c r="U25" s="84">
        <v>11216</v>
      </c>
      <c r="V25" s="84">
        <v>10024</v>
      </c>
      <c r="W25" s="86">
        <f>AVERAGE(U25:V25)</f>
        <v>10620</v>
      </c>
      <c r="X25" s="86">
        <f>AVERAGE($U$32:$V$32)</f>
        <v>226</v>
      </c>
      <c r="Y25" s="86">
        <f>W25-X25</f>
        <v>10394</v>
      </c>
    </row>
    <row r="26" spans="1:25">
      <c r="A26" s="43" t="s">
        <v>142</v>
      </c>
      <c r="B26" s="84">
        <v>10024</v>
      </c>
      <c r="C26" s="84">
        <v>6705</v>
      </c>
      <c r="D26" s="84">
        <v>5002</v>
      </c>
      <c r="E26" s="84">
        <v>3358</v>
      </c>
      <c r="F26" s="84">
        <v>1414</v>
      </c>
      <c r="G26" s="84">
        <v>579</v>
      </c>
      <c r="H26" s="84">
        <v>427</v>
      </c>
      <c r="I26" s="100">
        <v>243</v>
      </c>
      <c r="J26" s="100">
        <v>319</v>
      </c>
      <c r="K26" s="100">
        <v>404</v>
      </c>
      <c r="L26" s="100">
        <v>389</v>
      </c>
      <c r="M26" s="84">
        <v>26</v>
      </c>
      <c r="O26" t="s">
        <v>307</v>
      </c>
      <c r="P26" s="86">
        <f>AVERAGE(J26:L26)</f>
        <v>370.66666666666669</v>
      </c>
      <c r="T26" s="85">
        <v>8</v>
      </c>
      <c r="U26" s="84">
        <v>8748</v>
      </c>
      <c r="V26" s="84">
        <v>6705</v>
      </c>
      <c r="W26" s="86">
        <f t="shared" ref="W26:W32" si="0">AVERAGE(U26:V26)</f>
        <v>7726.5</v>
      </c>
      <c r="X26" s="86">
        <f t="shared" ref="X26:X32" si="1">AVERAGE($U$32:$V$32)</f>
        <v>226</v>
      </c>
      <c r="Y26">
        <f t="shared" ref="Y26:Y32" si="2">W26-X26</f>
        <v>7500.5</v>
      </c>
    </row>
    <row r="27" spans="1:25">
      <c r="A27" s="43" t="s">
        <v>143</v>
      </c>
      <c r="B27" s="84">
        <v>588</v>
      </c>
      <c r="C27" s="84">
        <v>337</v>
      </c>
      <c r="D27" s="84">
        <v>421</v>
      </c>
      <c r="E27" s="84">
        <v>450</v>
      </c>
      <c r="F27" s="84">
        <v>307</v>
      </c>
      <c r="G27" s="84">
        <v>342</v>
      </c>
      <c r="H27" s="84">
        <v>351</v>
      </c>
      <c r="I27" s="84">
        <v>412</v>
      </c>
      <c r="J27" s="84">
        <v>405</v>
      </c>
      <c r="K27" s="84">
        <v>409</v>
      </c>
      <c r="L27" s="84">
        <v>312</v>
      </c>
      <c r="M27" s="84">
        <v>485</v>
      </c>
      <c r="P27" s="86"/>
      <c r="T27" s="85">
        <v>4</v>
      </c>
      <c r="U27" s="84">
        <v>7477</v>
      </c>
      <c r="V27" s="84">
        <v>5002</v>
      </c>
      <c r="W27" s="86">
        <f t="shared" si="0"/>
        <v>6239.5</v>
      </c>
      <c r="X27" s="86">
        <f t="shared" si="1"/>
        <v>226</v>
      </c>
      <c r="Y27">
        <f t="shared" si="2"/>
        <v>6013.5</v>
      </c>
    </row>
    <row r="28" spans="1:25">
      <c r="A28" s="43" t="s">
        <v>144</v>
      </c>
      <c r="B28" s="84" t="s">
        <v>283</v>
      </c>
      <c r="C28" s="84" t="s">
        <v>283</v>
      </c>
      <c r="D28" s="84" t="s">
        <v>283</v>
      </c>
      <c r="E28" s="84" t="s">
        <v>283</v>
      </c>
      <c r="F28" s="84" t="s">
        <v>283</v>
      </c>
      <c r="G28" s="84" t="s">
        <v>283</v>
      </c>
      <c r="H28" s="84" t="s">
        <v>283</v>
      </c>
      <c r="I28" s="84" t="s">
        <v>283</v>
      </c>
      <c r="J28" s="84" t="s">
        <v>283</v>
      </c>
      <c r="K28" s="84" t="s">
        <v>283</v>
      </c>
      <c r="L28" s="84" t="s">
        <v>283</v>
      </c>
      <c r="M28" s="84" t="s">
        <v>283</v>
      </c>
      <c r="T28" s="85">
        <v>2</v>
      </c>
      <c r="U28" s="84">
        <v>4280</v>
      </c>
      <c r="V28" s="84">
        <v>3358</v>
      </c>
      <c r="W28" s="86">
        <f t="shared" si="0"/>
        <v>3819</v>
      </c>
      <c r="X28" s="86">
        <f t="shared" si="1"/>
        <v>226</v>
      </c>
      <c r="Y28">
        <f t="shared" si="2"/>
        <v>3593</v>
      </c>
    </row>
    <row r="29" spans="1:25">
      <c r="A29" s="43" t="s">
        <v>145</v>
      </c>
      <c r="B29" s="84" t="s">
        <v>283</v>
      </c>
      <c r="C29" s="84" t="s">
        <v>283</v>
      </c>
      <c r="D29" s="84" t="s">
        <v>283</v>
      </c>
      <c r="E29" s="84" t="s">
        <v>283</v>
      </c>
      <c r="F29" s="84" t="s">
        <v>283</v>
      </c>
      <c r="G29" s="84" t="s">
        <v>283</v>
      </c>
      <c r="H29" s="84" t="s">
        <v>283</v>
      </c>
      <c r="I29" s="84" t="s">
        <v>283</v>
      </c>
      <c r="J29" s="84" t="s">
        <v>283</v>
      </c>
      <c r="K29" s="84" t="s">
        <v>283</v>
      </c>
      <c r="L29" s="84" t="s">
        <v>283</v>
      </c>
      <c r="M29" s="84" t="s">
        <v>283</v>
      </c>
      <c r="O29" s="84" t="s">
        <v>308</v>
      </c>
      <c r="P29" s="86">
        <f>AVERAGE(E27:G27)</f>
        <v>366.33333333333331</v>
      </c>
      <c r="R29" s="86"/>
      <c r="T29" s="85">
        <v>1</v>
      </c>
      <c r="U29" s="84">
        <v>1802</v>
      </c>
      <c r="V29" s="84">
        <v>1414</v>
      </c>
      <c r="W29" s="86">
        <f t="shared" si="0"/>
        <v>1608</v>
      </c>
      <c r="X29" s="86">
        <f t="shared" si="1"/>
        <v>226</v>
      </c>
      <c r="Y29">
        <f t="shared" si="2"/>
        <v>1382</v>
      </c>
    </row>
    <row r="30" spans="1:25">
      <c r="A30" s="43" t="s">
        <v>146</v>
      </c>
      <c r="B30" s="84" t="s">
        <v>283</v>
      </c>
      <c r="C30" s="84" t="s">
        <v>283</v>
      </c>
      <c r="D30" s="84" t="s">
        <v>283</v>
      </c>
      <c r="E30" s="84" t="s">
        <v>283</v>
      </c>
      <c r="F30" s="84" t="s">
        <v>283</v>
      </c>
      <c r="G30" s="84" t="s">
        <v>283</v>
      </c>
      <c r="H30" s="84" t="s">
        <v>283</v>
      </c>
      <c r="I30" s="84" t="s">
        <v>283</v>
      </c>
      <c r="J30" s="84" t="s">
        <v>283</v>
      </c>
      <c r="K30" s="84" t="s">
        <v>283</v>
      </c>
      <c r="L30" s="84" t="s">
        <v>283</v>
      </c>
      <c r="M30" s="84" t="s">
        <v>283</v>
      </c>
      <c r="O30" s="84" t="s">
        <v>309</v>
      </c>
      <c r="P30" s="86">
        <f>AVERAGE(H27:J27)</f>
        <v>389.33333333333331</v>
      </c>
      <c r="T30" s="85">
        <v>0.5</v>
      </c>
      <c r="U30" s="84">
        <v>910</v>
      </c>
      <c r="V30" s="84">
        <v>579</v>
      </c>
      <c r="W30" s="86">
        <f t="shared" si="0"/>
        <v>744.5</v>
      </c>
      <c r="X30" s="86">
        <f t="shared" si="1"/>
        <v>226</v>
      </c>
      <c r="Y30">
        <f t="shared" si="2"/>
        <v>518.5</v>
      </c>
    </row>
    <row r="31" spans="1:25">
      <c r="A31" s="43" t="s">
        <v>147</v>
      </c>
      <c r="B31" s="84" t="s">
        <v>283</v>
      </c>
      <c r="C31" s="84" t="s">
        <v>283</v>
      </c>
      <c r="D31" s="84" t="s">
        <v>283</v>
      </c>
      <c r="E31" s="84" t="s">
        <v>283</v>
      </c>
      <c r="F31" s="84" t="s">
        <v>283</v>
      </c>
      <c r="G31" s="84" t="s">
        <v>283</v>
      </c>
      <c r="H31" s="84" t="s">
        <v>283</v>
      </c>
      <c r="I31" s="84" t="s">
        <v>283</v>
      </c>
      <c r="J31" s="84" t="s">
        <v>283</v>
      </c>
      <c r="K31" s="84" t="s">
        <v>283</v>
      </c>
      <c r="L31" s="84" t="s">
        <v>283</v>
      </c>
      <c r="M31" s="84" t="s">
        <v>283</v>
      </c>
      <c r="O31" s="84"/>
      <c r="P31" s="86"/>
      <c r="T31" s="85">
        <v>0.25</v>
      </c>
      <c r="U31" s="84">
        <v>377</v>
      </c>
      <c r="V31" s="84">
        <v>427</v>
      </c>
      <c r="W31" s="86">
        <f t="shared" si="0"/>
        <v>402</v>
      </c>
      <c r="X31" s="86">
        <f t="shared" si="1"/>
        <v>226</v>
      </c>
      <c r="Y31">
        <f t="shared" si="2"/>
        <v>176</v>
      </c>
    </row>
    <row r="32" spans="1:25">
      <c r="A32" s="43" t="s">
        <v>148</v>
      </c>
      <c r="B32" s="84" t="s">
        <v>283</v>
      </c>
      <c r="C32" s="84" t="s">
        <v>283</v>
      </c>
      <c r="D32" s="84" t="s">
        <v>283</v>
      </c>
      <c r="E32" s="84" t="s">
        <v>283</v>
      </c>
      <c r="F32" s="84" t="s">
        <v>283</v>
      </c>
      <c r="G32" s="84" t="s">
        <v>283</v>
      </c>
      <c r="H32" s="84" t="s">
        <v>283</v>
      </c>
      <c r="I32" s="84" t="s">
        <v>283</v>
      </c>
      <c r="J32" s="84" t="s">
        <v>283</v>
      </c>
      <c r="K32" s="84" t="s">
        <v>283</v>
      </c>
      <c r="L32" s="84" t="s">
        <v>283</v>
      </c>
      <c r="M32" s="84" t="s">
        <v>283</v>
      </c>
      <c r="T32" s="85">
        <v>0</v>
      </c>
      <c r="U32" s="84">
        <v>209</v>
      </c>
      <c r="V32" s="84">
        <v>243</v>
      </c>
      <c r="W32" s="86">
        <f t="shared" si="0"/>
        <v>226</v>
      </c>
      <c r="X32" s="86">
        <f t="shared" si="1"/>
        <v>226</v>
      </c>
      <c r="Y32">
        <f t="shared" si="2"/>
        <v>0</v>
      </c>
    </row>
    <row r="34" spans="1:25">
      <c r="A34" t="s">
        <v>310</v>
      </c>
      <c r="F34" t="s">
        <v>311</v>
      </c>
      <c r="I34">
        <v>66</v>
      </c>
      <c r="J34" t="s">
        <v>312</v>
      </c>
    </row>
    <row r="35" spans="1:25">
      <c r="A35" t="s">
        <v>299</v>
      </c>
      <c r="F35" t="s">
        <v>313</v>
      </c>
    </row>
    <row r="36" spans="1:25">
      <c r="A36" s="43" t="s">
        <v>140</v>
      </c>
      <c r="B36" s="43">
        <v>1</v>
      </c>
      <c r="C36" s="43">
        <v>2</v>
      </c>
      <c r="D36" s="43">
        <v>3</v>
      </c>
      <c r="E36" s="43">
        <v>4</v>
      </c>
      <c r="F36" s="43">
        <v>5</v>
      </c>
      <c r="G36" s="43">
        <v>6</v>
      </c>
      <c r="H36" s="43">
        <v>7</v>
      </c>
      <c r="I36" s="43">
        <v>8</v>
      </c>
      <c r="J36" s="43">
        <v>9</v>
      </c>
      <c r="K36" s="43">
        <v>10</v>
      </c>
      <c r="L36" s="43">
        <v>11</v>
      </c>
      <c r="M36" s="43">
        <v>12</v>
      </c>
      <c r="U36" t="s">
        <v>301</v>
      </c>
      <c r="V36" t="s">
        <v>302</v>
      </c>
      <c r="W36" t="s">
        <v>303</v>
      </c>
      <c r="X36" t="s">
        <v>304</v>
      </c>
      <c r="Y36" t="s">
        <v>305</v>
      </c>
    </row>
    <row r="37" spans="1:25">
      <c r="A37" s="43" t="s">
        <v>141</v>
      </c>
      <c r="B37" s="84">
        <v>11128</v>
      </c>
      <c r="C37" s="84">
        <v>8404</v>
      </c>
      <c r="D37" s="84">
        <v>8099</v>
      </c>
      <c r="E37" s="84">
        <v>4528</v>
      </c>
      <c r="F37" s="84">
        <v>2109</v>
      </c>
      <c r="G37" s="84">
        <v>824</v>
      </c>
      <c r="H37" s="84">
        <v>424</v>
      </c>
      <c r="I37" s="84">
        <v>404</v>
      </c>
      <c r="J37" s="100">
        <v>491</v>
      </c>
      <c r="K37" s="100">
        <v>515</v>
      </c>
      <c r="L37" s="100">
        <v>373</v>
      </c>
      <c r="M37" s="84">
        <v>7</v>
      </c>
      <c r="O37" t="s">
        <v>306</v>
      </c>
      <c r="P37" s="86">
        <f>AVERAGE(J37:L37)</f>
        <v>459.66666666666669</v>
      </c>
      <c r="R37" s="86"/>
      <c r="T37" s="85">
        <v>10</v>
      </c>
      <c r="U37" s="84">
        <v>11128</v>
      </c>
      <c r="V37" s="84">
        <v>10255</v>
      </c>
      <c r="W37" s="86">
        <f>AVERAGE(U37:V37)</f>
        <v>10691.5</v>
      </c>
      <c r="X37" s="86">
        <f>AVERAGE($U$32:$V$32)</f>
        <v>226</v>
      </c>
      <c r="Y37" s="86">
        <f>W37-X37</f>
        <v>10465.5</v>
      </c>
    </row>
    <row r="38" spans="1:25">
      <c r="A38" s="43" t="s">
        <v>142</v>
      </c>
      <c r="B38" s="84">
        <v>10255</v>
      </c>
      <c r="C38" s="84">
        <v>6761</v>
      </c>
      <c r="D38" s="84">
        <v>5327</v>
      </c>
      <c r="E38" s="84">
        <v>3683</v>
      </c>
      <c r="F38" s="84">
        <v>1379</v>
      </c>
      <c r="G38" s="84">
        <v>588</v>
      </c>
      <c r="H38" s="84">
        <v>456</v>
      </c>
      <c r="I38" s="84">
        <v>246</v>
      </c>
      <c r="J38" s="84">
        <v>343</v>
      </c>
      <c r="K38" s="84">
        <v>377</v>
      </c>
      <c r="L38" s="84">
        <v>345</v>
      </c>
      <c r="M38" s="84">
        <v>26</v>
      </c>
      <c r="O38" t="s">
        <v>307</v>
      </c>
      <c r="P38" s="86">
        <f>AVERAGE(J38:L38)</f>
        <v>355</v>
      </c>
      <c r="T38" s="85">
        <v>8</v>
      </c>
      <c r="U38" s="84">
        <v>8404</v>
      </c>
      <c r="V38" s="84">
        <v>6761</v>
      </c>
      <c r="W38" s="86">
        <f t="shared" ref="W38:W44" si="3">AVERAGE(U38:V38)</f>
        <v>7582.5</v>
      </c>
      <c r="X38" s="86">
        <f t="shared" ref="X38:X44" si="4">AVERAGE($U$32:$V$32)</f>
        <v>226</v>
      </c>
      <c r="Y38">
        <f t="shared" ref="Y38:Y44" si="5">W38-X38</f>
        <v>7356.5</v>
      </c>
    </row>
    <row r="39" spans="1:25">
      <c r="A39" s="43" t="s">
        <v>143</v>
      </c>
      <c r="B39" s="84">
        <v>449</v>
      </c>
      <c r="C39" s="84">
        <v>299</v>
      </c>
      <c r="D39" s="84">
        <v>354</v>
      </c>
      <c r="E39" s="84">
        <v>309</v>
      </c>
      <c r="F39" s="84">
        <v>419</v>
      </c>
      <c r="G39" s="84">
        <v>441</v>
      </c>
      <c r="H39" s="84">
        <v>481</v>
      </c>
      <c r="I39" s="84">
        <v>422</v>
      </c>
      <c r="J39" s="84">
        <v>444</v>
      </c>
      <c r="K39" s="84">
        <v>414</v>
      </c>
      <c r="L39" s="84">
        <v>356</v>
      </c>
      <c r="M39" s="84">
        <v>470</v>
      </c>
      <c r="P39" s="86"/>
      <c r="T39" s="85">
        <v>4</v>
      </c>
      <c r="U39" s="84">
        <v>8099</v>
      </c>
      <c r="V39" s="84">
        <v>5327</v>
      </c>
      <c r="W39" s="86">
        <f t="shared" si="3"/>
        <v>6713</v>
      </c>
      <c r="X39" s="86">
        <f t="shared" si="4"/>
        <v>226</v>
      </c>
      <c r="Y39">
        <f t="shared" si="5"/>
        <v>6487</v>
      </c>
    </row>
    <row r="40" spans="1:25">
      <c r="A40" s="43" t="s">
        <v>144</v>
      </c>
      <c r="B40" s="84" t="s">
        <v>283</v>
      </c>
      <c r="C40" s="84" t="s">
        <v>283</v>
      </c>
      <c r="D40" s="84" t="s">
        <v>283</v>
      </c>
      <c r="E40" s="84" t="s">
        <v>283</v>
      </c>
      <c r="F40" s="84" t="s">
        <v>283</v>
      </c>
      <c r="G40" s="84" t="s">
        <v>283</v>
      </c>
      <c r="H40" s="84" t="s">
        <v>283</v>
      </c>
      <c r="I40" s="84" t="s">
        <v>283</v>
      </c>
      <c r="J40" s="84" t="s">
        <v>283</v>
      </c>
      <c r="K40" s="84" t="s">
        <v>283</v>
      </c>
      <c r="L40" s="84" t="s">
        <v>283</v>
      </c>
      <c r="M40" s="84" t="s">
        <v>283</v>
      </c>
      <c r="T40" s="85">
        <v>2</v>
      </c>
      <c r="U40" s="84">
        <v>4528</v>
      </c>
      <c r="V40" s="84">
        <v>3683</v>
      </c>
      <c r="W40" s="86">
        <f t="shared" si="3"/>
        <v>4105.5</v>
      </c>
      <c r="X40" s="86">
        <f t="shared" si="4"/>
        <v>226</v>
      </c>
      <c r="Y40">
        <f t="shared" si="5"/>
        <v>3879.5</v>
      </c>
    </row>
    <row r="41" spans="1:25">
      <c r="A41" s="43" t="s">
        <v>145</v>
      </c>
      <c r="B41" s="84" t="s">
        <v>283</v>
      </c>
      <c r="C41" s="84" t="s">
        <v>283</v>
      </c>
      <c r="D41" s="84" t="s">
        <v>283</v>
      </c>
      <c r="E41" s="84" t="s">
        <v>283</v>
      </c>
      <c r="F41" s="84" t="s">
        <v>283</v>
      </c>
      <c r="G41" s="84" t="s">
        <v>283</v>
      </c>
      <c r="H41" s="84" t="s">
        <v>283</v>
      </c>
      <c r="I41" s="84" t="s">
        <v>283</v>
      </c>
      <c r="J41" s="84" t="s">
        <v>283</v>
      </c>
      <c r="K41" s="84" t="s">
        <v>283</v>
      </c>
      <c r="L41" s="84" t="s">
        <v>283</v>
      </c>
      <c r="M41" s="84" t="s">
        <v>283</v>
      </c>
      <c r="O41" s="84" t="s">
        <v>308</v>
      </c>
      <c r="P41" s="86">
        <f>AVERAGE(E39:G39)</f>
        <v>389.66666666666669</v>
      </c>
      <c r="R41" s="86"/>
      <c r="T41" s="85">
        <v>1</v>
      </c>
      <c r="U41" s="84">
        <v>2109</v>
      </c>
      <c r="V41" s="84">
        <v>1379</v>
      </c>
      <c r="W41" s="86">
        <f t="shared" si="3"/>
        <v>1744</v>
      </c>
      <c r="X41" s="86">
        <f t="shared" si="4"/>
        <v>226</v>
      </c>
      <c r="Y41">
        <f t="shared" si="5"/>
        <v>1518</v>
      </c>
    </row>
    <row r="42" spans="1:25">
      <c r="A42" s="43" t="s">
        <v>146</v>
      </c>
      <c r="B42" s="84" t="s">
        <v>283</v>
      </c>
      <c r="C42" s="84" t="s">
        <v>283</v>
      </c>
      <c r="D42" s="84" t="s">
        <v>283</v>
      </c>
      <c r="E42" s="84" t="s">
        <v>283</v>
      </c>
      <c r="F42" s="84" t="s">
        <v>283</v>
      </c>
      <c r="G42" s="84" t="s">
        <v>283</v>
      </c>
      <c r="H42" s="84" t="s">
        <v>283</v>
      </c>
      <c r="I42" s="84" t="s">
        <v>283</v>
      </c>
      <c r="J42" s="84" t="s">
        <v>283</v>
      </c>
      <c r="K42" s="84" t="s">
        <v>283</v>
      </c>
      <c r="L42" s="84" t="s">
        <v>283</v>
      </c>
      <c r="M42" s="84" t="s">
        <v>283</v>
      </c>
      <c r="O42" s="84" t="s">
        <v>309</v>
      </c>
      <c r="P42" s="86">
        <f>AVERAGE(H39:J39)</f>
        <v>449</v>
      </c>
      <c r="T42" s="85">
        <v>0.5</v>
      </c>
      <c r="U42" s="84">
        <v>824</v>
      </c>
      <c r="V42" s="84">
        <v>588</v>
      </c>
      <c r="W42" s="86">
        <f t="shared" si="3"/>
        <v>706</v>
      </c>
      <c r="X42" s="86">
        <f t="shared" si="4"/>
        <v>226</v>
      </c>
      <c r="Y42">
        <f t="shared" si="5"/>
        <v>480</v>
      </c>
    </row>
    <row r="43" spans="1:25">
      <c r="A43" s="43" t="s">
        <v>147</v>
      </c>
      <c r="B43" s="84" t="s">
        <v>283</v>
      </c>
      <c r="C43" s="84" t="s">
        <v>283</v>
      </c>
      <c r="D43" s="84" t="s">
        <v>283</v>
      </c>
      <c r="E43" s="84" t="s">
        <v>283</v>
      </c>
      <c r="F43" s="84" t="s">
        <v>283</v>
      </c>
      <c r="G43" s="84" t="s">
        <v>283</v>
      </c>
      <c r="H43" s="84" t="s">
        <v>283</v>
      </c>
      <c r="I43" s="84" t="s">
        <v>283</v>
      </c>
      <c r="J43" s="84" t="s">
        <v>283</v>
      </c>
      <c r="K43" s="84" t="s">
        <v>283</v>
      </c>
      <c r="L43" s="84" t="s">
        <v>283</v>
      </c>
      <c r="M43" s="84" t="s">
        <v>283</v>
      </c>
      <c r="O43" s="84"/>
      <c r="P43" s="86"/>
      <c r="T43" s="85">
        <v>0.25</v>
      </c>
      <c r="U43" s="84">
        <v>424</v>
      </c>
      <c r="V43" s="84">
        <v>456</v>
      </c>
      <c r="W43" s="86">
        <f t="shared" si="3"/>
        <v>440</v>
      </c>
      <c r="X43" s="86">
        <f t="shared" si="4"/>
        <v>226</v>
      </c>
      <c r="Y43">
        <f t="shared" si="5"/>
        <v>214</v>
      </c>
    </row>
    <row r="44" spans="1:25">
      <c r="A44" s="43" t="s">
        <v>148</v>
      </c>
      <c r="B44" s="84" t="s">
        <v>283</v>
      </c>
      <c r="C44" s="84" t="s">
        <v>283</v>
      </c>
      <c r="D44" s="84" t="s">
        <v>283</v>
      </c>
      <c r="E44" s="84" t="s">
        <v>283</v>
      </c>
      <c r="F44" s="84" t="s">
        <v>283</v>
      </c>
      <c r="G44" s="84" t="s">
        <v>283</v>
      </c>
      <c r="H44" s="84" t="s">
        <v>283</v>
      </c>
      <c r="I44" s="84" t="s">
        <v>283</v>
      </c>
      <c r="J44" s="84" t="s">
        <v>283</v>
      </c>
      <c r="K44" s="84" t="s">
        <v>283</v>
      </c>
      <c r="L44" s="84" t="s">
        <v>283</v>
      </c>
      <c r="M44" s="84" t="s">
        <v>283</v>
      </c>
      <c r="T44" s="85">
        <v>0</v>
      </c>
      <c r="U44" s="84">
        <v>404</v>
      </c>
      <c r="V44" s="84">
        <v>246</v>
      </c>
      <c r="W44" s="86">
        <f t="shared" si="3"/>
        <v>325</v>
      </c>
      <c r="X44" s="86">
        <f t="shared" si="4"/>
        <v>226</v>
      </c>
      <c r="Y44">
        <f t="shared" si="5"/>
        <v>99</v>
      </c>
    </row>
    <row r="46" spans="1:25">
      <c r="A46" t="s">
        <v>314</v>
      </c>
      <c r="F46" t="s">
        <v>311</v>
      </c>
      <c r="I46">
        <v>131</v>
      </c>
      <c r="J46" t="s">
        <v>312</v>
      </c>
    </row>
    <row r="47" spans="1:25">
      <c r="A47" t="s">
        <v>299</v>
      </c>
      <c r="F47" t="s">
        <v>313</v>
      </c>
    </row>
    <row r="48" spans="1:25">
      <c r="A48" s="43" t="s">
        <v>140</v>
      </c>
      <c r="B48" s="43">
        <v>1</v>
      </c>
      <c r="C48" s="43">
        <v>2</v>
      </c>
      <c r="D48" s="43">
        <v>3</v>
      </c>
      <c r="E48" s="43">
        <v>4</v>
      </c>
      <c r="F48" s="43">
        <v>5</v>
      </c>
      <c r="G48" s="43">
        <v>6</v>
      </c>
      <c r="H48" s="43">
        <v>7</v>
      </c>
      <c r="I48" s="43">
        <v>8</v>
      </c>
      <c r="J48" s="43">
        <v>9</v>
      </c>
      <c r="K48" s="43">
        <v>10</v>
      </c>
      <c r="L48" s="43">
        <v>11</v>
      </c>
      <c r="M48" s="43">
        <v>12</v>
      </c>
      <c r="U48" t="s">
        <v>301</v>
      </c>
      <c r="V48" t="s">
        <v>302</v>
      </c>
      <c r="W48" t="s">
        <v>303</v>
      </c>
      <c r="X48" t="s">
        <v>304</v>
      </c>
      <c r="Y48" t="s">
        <v>305</v>
      </c>
    </row>
    <row r="49" spans="1:25">
      <c r="A49" s="43" t="s">
        <v>141</v>
      </c>
      <c r="B49" s="84">
        <v>10793</v>
      </c>
      <c r="C49" s="84">
        <v>8950</v>
      </c>
      <c r="D49" s="84">
        <v>7598</v>
      </c>
      <c r="E49" s="84">
        <v>4911</v>
      </c>
      <c r="F49" s="84">
        <v>2299</v>
      </c>
      <c r="G49" s="84">
        <v>923</v>
      </c>
      <c r="H49" s="84">
        <v>464</v>
      </c>
      <c r="I49" s="84">
        <v>308</v>
      </c>
      <c r="J49" s="100">
        <v>510</v>
      </c>
      <c r="K49" s="100">
        <v>326</v>
      </c>
      <c r="L49" s="100">
        <v>461</v>
      </c>
      <c r="M49" s="84">
        <v>4</v>
      </c>
      <c r="O49" t="s">
        <v>306</v>
      </c>
      <c r="P49" s="86">
        <f>AVERAGE(J49:L49)</f>
        <v>432.33333333333331</v>
      </c>
      <c r="R49" s="86"/>
      <c r="T49">
        <v>10</v>
      </c>
      <c r="U49" s="84">
        <v>10793</v>
      </c>
      <c r="V49" s="84">
        <v>9946</v>
      </c>
      <c r="W49" s="86">
        <f>AVERAGE(U49:V49)</f>
        <v>10369.5</v>
      </c>
      <c r="X49" s="86">
        <f>AVERAGE($U$32:$V$32)</f>
        <v>226</v>
      </c>
      <c r="Y49" s="86">
        <f>W49-X49</f>
        <v>10143.5</v>
      </c>
    </row>
    <row r="50" spans="1:25">
      <c r="A50" s="43" t="s">
        <v>142</v>
      </c>
      <c r="B50" s="84">
        <v>9946</v>
      </c>
      <c r="C50" s="84">
        <v>6295</v>
      </c>
      <c r="D50" s="84">
        <v>5036</v>
      </c>
      <c r="E50" s="84">
        <v>4162</v>
      </c>
      <c r="F50" s="84">
        <v>1729</v>
      </c>
      <c r="G50" s="84">
        <v>597</v>
      </c>
      <c r="H50" s="84">
        <v>436</v>
      </c>
      <c r="I50" s="84">
        <v>252</v>
      </c>
      <c r="J50" s="100">
        <v>464</v>
      </c>
      <c r="K50" s="100">
        <v>409</v>
      </c>
      <c r="L50" s="100">
        <v>297</v>
      </c>
      <c r="M50" s="84">
        <v>73</v>
      </c>
      <c r="O50" t="s">
        <v>307</v>
      </c>
      <c r="P50" s="86">
        <f>AVERAGE(J50:L50)</f>
        <v>390</v>
      </c>
      <c r="T50">
        <v>8</v>
      </c>
      <c r="U50" s="84">
        <v>8950</v>
      </c>
      <c r="V50" s="84">
        <v>6295</v>
      </c>
      <c r="W50" s="86">
        <f t="shared" ref="W50:W56" si="6">AVERAGE(U50:V50)</f>
        <v>7622.5</v>
      </c>
      <c r="X50" s="86">
        <f t="shared" ref="X50:X56" si="7">AVERAGE($U$32:$V$32)</f>
        <v>226</v>
      </c>
      <c r="Y50">
        <f t="shared" ref="Y50:Y56" si="8">W50-X50</f>
        <v>7396.5</v>
      </c>
    </row>
    <row r="51" spans="1:25">
      <c r="A51" s="43" t="s">
        <v>143</v>
      </c>
      <c r="B51" s="84">
        <v>568</v>
      </c>
      <c r="C51" s="84">
        <v>354</v>
      </c>
      <c r="D51" s="84">
        <v>284</v>
      </c>
      <c r="E51" s="84">
        <v>399</v>
      </c>
      <c r="F51" s="84">
        <v>358</v>
      </c>
      <c r="G51" s="84">
        <v>285</v>
      </c>
      <c r="H51" s="84">
        <v>357</v>
      </c>
      <c r="I51" s="84">
        <v>409</v>
      </c>
      <c r="J51" s="84">
        <v>407</v>
      </c>
      <c r="K51" s="84">
        <v>309</v>
      </c>
      <c r="L51" s="84">
        <v>434</v>
      </c>
      <c r="M51" s="84">
        <v>457</v>
      </c>
      <c r="P51" s="86"/>
      <c r="T51">
        <v>4</v>
      </c>
      <c r="U51" s="84">
        <v>7598</v>
      </c>
      <c r="V51" s="84">
        <v>5036</v>
      </c>
      <c r="W51" s="86">
        <f t="shared" si="6"/>
        <v>6317</v>
      </c>
      <c r="X51" s="86">
        <f t="shared" si="7"/>
        <v>226</v>
      </c>
      <c r="Y51">
        <f t="shared" si="8"/>
        <v>6091</v>
      </c>
    </row>
    <row r="52" spans="1:25">
      <c r="A52" s="43" t="s">
        <v>144</v>
      </c>
      <c r="B52" s="84" t="s">
        <v>283</v>
      </c>
      <c r="C52" s="84" t="s">
        <v>283</v>
      </c>
      <c r="D52" s="84" t="s">
        <v>283</v>
      </c>
      <c r="E52" s="84" t="s">
        <v>283</v>
      </c>
      <c r="F52" s="84" t="s">
        <v>283</v>
      </c>
      <c r="G52" s="84" t="s">
        <v>283</v>
      </c>
      <c r="H52" s="84" t="s">
        <v>283</v>
      </c>
      <c r="I52" s="84" t="s">
        <v>283</v>
      </c>
      <c r="J52" s="84" t="s">
        <v>283</v>
      </c>
      <c r="K52" s="84" t="s">
        <v>283</v>
      </c>
      <c r="L52" s="84" t="s">
        <v>283</v>
      </c>
      <c r="M52" s="84" t="s">
        <v>283</v>
      </c>
      <c r="T52">
        <v>2</v>
      </c>
      <c r="U52" s="84">
        <v>4911</v>
      </c>
      <c r="V52" s="84">
        <v>4162</v>
      </c>
      <c r="W52" s="86">
        <f t="shared" si="6"/>
        <v>4536.5</v>
      </c>
      <c r="X52" s="86">
        <f t="shared" si="7"/>
        <v>226</v>
      </c>
      <c r="Y52">
        <f t="shared" si="8"/>
        <v>4310.5</v>
      </c>
    </row>
    <row r="53" spans="1:25">
      <c r="A53" s="43" t="s">
        <v>145</v>
      </c>
      <c r="B53" s="84" t="s">
        <v>283</v>
      </c>
      <c r="C53" s="84" t="s">
        <v>283</v>
      </c>
      <c r="D53" s="84" t="s">
        <v>283</v>
      </c>
      <c r="E53" s="84" t="s">
        <v>283</v>
      </c>
      <c r="F53" s="84" t="s">
        <v>283</v>
      </c>
      <c r="G53" s="84" t="s">
        <v>283</v>
      </c>
      <c r="H53" s="84" t="s">
        <v>283</v>
      </c>
      <c r="I53" s="84" t="s">
        <v>283</v>
      </c>
      <c r="J53" s="84" t="s">
        <v>283</v>
      </c>
      <c r="K53" s="84" t="s">
        <v>283</v>
      </c>
      <c r="L53" s="84" t="s">
        <v>283</v>
      </c>
      <c r="M53" s="84" t="s">
        <v>283</v>
      </c>
      <c r="O53" s="84" t="s">
        <v>308</v>
      </c>
      <c r="P53" s="86">
        <f>AVERAGE(E51:G51)</f>
        <v>347.33333333333331</v>
      </c>
      <c r="R53" s="86"/>
      <c r="T53">
        <v>1</v>
      </c>
      <c r="U53" s="84">
        <v>2299</v>
      </c>
      <c r="V53" s="84">
        <v>1729</v>
      </c>
      <c r="W53" s="86">
        <f t="shared" si="6"/>
        <v>2014</v>
      </c>
      <c r="X53" s="86">
        <f t="shared" si="7"/>
        <v>226</v>
      </c>
      <c r="Y53">
        <f t="shared" si="8"/>
        <v>1788</v>
      </c>
    </row>
    <row r="54" spans="1:25">
      <c r="A54" s="43" t="s">
        <v>146</v>
      </c>
      <c r="B54" s="84" t="s">
        <v>283</v>
      </c>
      <c r="C54" s="84" t="s">
        <v>283</v>
      </c>
      <c r="D54" s="84" t="s">
        <v>283</v>
      </c>
      <c r="E54" s="84" t="s">
        <v>283</v>
      </c>
      <c r="F54" s="84" t="s">
        <v>283</v>
      </c>
      <c r="G54" s="84" t="s">
        <v>283</v>
      </c>
      <c r="H54" s="84" t="s">
        <v>283</v>
      </c>
      <c r="I54" s="84" t="s">
        <v>283</v>
      </c>
      <c r="J54" s="84" t="s">
        <v>283</v>
      </c>
      <c r="K54" s="84" t="s">
        <v>283</v>
      </c>
      <c r="L54" s="84" t="s">
        <v>283</v>
      </c>
      <c r="M54" s="84" t="s">
        <v>283</v>
      </c>
      <c r="O54" s="84" t="s">
        <v>309</v>
      </c>
      <c r="P54" s="86">
        <f>AVERAGE(H51:J51)</f>
        <v>391</v>
      </c>
      <c r="T54">
        <v>0.5</v>
      </c>
      <c r="U54" s="84">
        <v>923</v>
      </c>
      <c r="V54" s="84">
        <v>597</v>
      </c>
      <c r="W54" s="86">
        <f t="shared" si="6"/>
        <v>760</v>
      </c>
      <c r="X54" s="86">
        <f t="shared" si="7"/>
        <v>226</v>
      </c>
      <c r="Y54">
        <f t="shared" si="8"/>
        <v>534</v>
      </c>
    </row>
    <row r="55" spans="1:25">
      <c r="A55" s="43" t="s">
        <v>147</v>
      </c>
      <c r="B55" s="84" t="s">
        <v>283</v>
      </c>
      <c r="C55" s="84" t="s">
        <v>283</v>
      </c>
      <c r="D55" s="84" t="s">
        <v>283</v>
      </c>
      <c r="E55" s="84" t="s">
        <v>283</v>
      </c>
      <c r="F55" s="84" t="s">
        <v>283</v>
      </c>
      <c r="G55" s="84" t="s">
        <v>283</v>
      </c>
      <c r="H55" s="84" t="s">
        <v>283</v>
      </c>
      <c r="I55" s="84" t="s">
        <v>283</v>
      </c>
      <c r="J55" s="84" t="s">
        <v>283</v>
      </c>
      <c r="K55" s="84" t="s">
        <v>283</v>
      </c>
      <c r="L55" s="84" t="s">
        <v>283</v>
      </c>
      <c r="M55" s="84" t="s">
        <v>283</v>
      </c>
      <c r="O55" s="84"/>
      <c r="P55" s="86"/>
      <c r="T55">
        <v>0.25</v>
      </c>
      <c r="U55" s="84">
        <v>464</v>
      </c>
      <c r="V55" s="84">
        <v>436</v>
      </c>
      <c r="W55" s="86">
        <f t="shared" si="6"/>
        <v>450</v>
      </c>
      <c r="X55" s="86">
        <f t="shared" si="7"/>
        <v>226</v>
      </c>
      <c r="Y55">
        <f t="shared" si="8"/>
        <v>224</v>
      </c>
    </row>
    <row r="56" spans="1:25">
      <c r="A56" s="43" t="s">
        <v>148</v>
      </c>
      <c r="B56" s="84" t="s">
        <v>283</v>
      </c>
      <c r="C56" s="84" t="s">
        <v>283</v>
      </c>
      <c r="D56" s="84" t="s">
        <v>283</v>
      </c>
      <c r="E56" s="84" t="s">
        <v>283</v>
      </c>
      <c r="F56" s="84" t="s">
        <v>283</v>
      </c>
      <c r="G56" s="84" t="s">
        <v>283</v>
      </c>
      <c r="H56" s="84" t="s">
        <v>283</v>
      </c>
      <c r="I56" s="84" t="s">
        <v>283</v>
      </c>
      <c r="J56" s="84" t="s">
        <v>283</v>
      </c>
      <c r="K56" s="84" t="s">
        <v>283</v>
      </c>
      <c r="L56" s="84" t="s">
        <v>283</v>
      </c>
      <c r="M56" s="84" t="s">
        <v>283</v>
      </c>
      <c r="T56">
        <v>0</v>
      </c>
      <c r="U56" s="84">
        <v>308</v>
      </c>
      <c r="V56" s="84">
        <v>252</v>
      </c>
      <c r="W56" s="86">
        <f t="shared" si="6"/>
        <v>280</v>
      </c>
      <c r="X56" s="86">
        <f t="shared" si="7"/>
        <v>226</v>
      </c>
      <c r="Y56">
        <f t="shared" si="8"/>
        <v>54</v>
      </c>
    </row>
    <row r="58" spans="1:25">
      <c r="A58" t="s">
        <v>315</v>
      </c>
      <c r="F58" t="s">
        <v>311</v>
      </c>
      <c r="I58">
        <v>195</v>
      </c>
      <c r="J58" t="s">
        <v>312</v>
      </c>
    </row>
    <row r="59" spans="1:25">
      <c r="A59" t="s">
        <v>299</v>
      </c>
      <c r="F59" t="s">
        <v>313</v>
      </c>
    </row>
    <row r="60" spans="1:25">
      <c r="A60" s="43" t="s">
        <v>140</v>
      </c>
      <c r="B60" s="43">
        <v>1</v>
      </c>
      <c r="C60" s="43">
        <v>2</v>
      </c>
      <c r="D60" s="43">
        <v>3</v>
      </c>
      <c r="E60" s="43">
        <v>4</v>
      </c>
      <c r="F60" s="43">
        <v>5</v>
      </c>
      <c r="G60" s="43">
        <v>6</v>
      </c>
      <c r="H60" s="43">
        <v>7</v>
      </c>
      <c r="I60" s="43">
        <v>8</v>
      </c>
      <c r="J60" s="43">
        <v>9</v>
      </c>
      <c r="K60" s="43">
        <v>10</v>
      </c>
      <c r="L60" s="43">
        <v>11</v>
      </c>
      <c r="M60" s="43">
        <v>12</v>
      </c>
      <c r="U60" t="s">
        <v>301</v>
      </c>
      <c r="V60" t="s">
        <v>302</v>
      </c>
      <c r="W60" t="s">
        <v>303</v>
      </c>
      <c r="X60" t="s">
        <v>304</v>
      </c>
      <c r="Y60" t="s">
        <v>305</v>
      </c>
    </row>
    <row r="61" spans="1:25">
      <c r="A61" s="43" t="s">
        <v>141</v>
      </c>
      <c r="B61" s="84">
        <v>11704</v>
      </c>
      <c r="C61" s="84">
        <v>9644</v>
      </c>
      <c r="D61" s="84">
        <v>8189</v>
      </c>
      <c r="E61" s="84">
        <v>5154</v>
      </c>
      <c r="F61" s="84">
        <v>2284</v>
      </c>
      <c r="G61" s="84">
        <v>991</v>
      </c>
      <c r="H61" s="84">
        <v>678</v>
      </c>
      <c r="I61" s="84">
        <v>260</v>
      </c>
      <c r="J61" s="100">
        <v>534</v>
      </c>
      <c r="K61" s="100">
        <v>501</v>
      </c>
      <c r="L61" s="100">
        <v>355</v>
      </c>
      <c r="M61" s="84">
        <v>16</v>
      </c>
      <c r="O61" t="s">
        <v>306</v>
      </c>
      <c r="P61" s="86">
        <f>AVERAGE(J61:L61)</f>
        <v>463.33333333333331</v>
      </c>
      <c r="R61" s="86"/>
      <c r="T61">
        <v>10</v>
      </c>
      <c r="U61" s="84">
        <v>11704</v>
      </c>
      <c r="V61" s="84">
        <v>10238</v>
      </c>
      <c r="W61" s="86">
        <f>AVERAGE(U61:V61)</f>
        <v>10971</v>
      </c>
      <c r="X61" s="86">
        <f>AVERAGE($U$32:$V$32)</f>
        <v>226</v>
      </c>
      <c r="Y61" s="86">
        <f>W61-X61</f>
        <v>10745</v>
      </c>
    </row>
    <row r="62" spans="1:25">
      <c r="A62" s="43" t="s">
        <v>142</v>
      </c>
      <c r="B62" s="84">
        <v>10238</v>
      </c>
      <c r="C62" s="84">
        <v>6840</v>
      </c>
      <c r="D62" s="84">
        <v>5170</v>
      </c>
      <c r="E62" s="84">
        <v>3923</v>
      </c>
      <c r="F62" s="84">
        <v>1716</v>
      </c>
      <c r="G62" s="84">
        <v>694</v>
      </c>
      <c r="H62" s="84">
        <v>356</v>
      </c>
      <c r="I62" s="84">
        <v>265</v>
      </c>
      <c r="J62" s="84">
        <v>287</v>
      </c>
      <c r="K62" s="84">
        <v>405</v>
      </c>
      <c r="L62" s="84">
        <v>435</v>
      </c>
      <c r="M62" s="84">
        <v>71</v>
      </c>
      <c r="O62" t="s">
        <v>307</v>
      </c>
      <c r="P62" s="86">
        <f>AVERAGE(J62:L62)</f>
        <v>375.66666666666669</v>
      </c>
      <c r="T62">
        <v>8</v>
      </c>
      <c r="U62" s="84">
        <v>9644</v>
      </c>
      <c r="V62" s="84">
        <v>6840</v>
      </c>
      <c r="W62" s="86">
        <f t="shared" ref="W62:W68" si="9">AVERAGE(U62:V62)</f>
        <v>8242</v>
      </c>
      <c r="X62" s="86">
        <f t="shared" ref="X62:X68" si="10">AVERAGE($U$32:$V$32)</f>
        <v>226</v>
      </c>
      <c r="Y62">
        <f t="shared" ref="Y62:Y68" si="11">W62-X62</f>
        <v>8016</v>
      </c>
    </row>
    <row r="63" spans="1:25">
      <c r="A63" s="43" t="s">
        <v>143</v>
      </c>
      <c r="B63" s="84">
        <v>488</v>
      </c>
      <c r="C63" s="84">
        <v>350</v>
      </c>
      <c r="D63" s="84">
        <v>341</v>
      </c>
      <c r="E63" s="84">
        <v>281</v>
      </c>
      <c r="F63" s="84">
        <v>481</v>
      </c>
      <c r="G63" s="84">
        <v>416</v>
      </c>
      <c r="H63" s="84">
        <v>304</v>
      </c>
      <c r="I63" s="84">
        <v>433</v>
      </c>
      <c r="J63" s="84">
        <v>263</v>
      </c>
      <c r="K63" s="84">
        <v>429</v>
      </c>
      <c r="L63" s="84">
        <v>399</v>
      </c>
      <c r="M63" s="84">
        <v>512</v>
      </c>
      <c r="P63" s="86"/>
      <c r="T63">
        <v>4</v>
      </c>
      <c r="U63" s="84">
        <v>8189</v>
      </c>
      <c r="V63" s="84">
        <v>5170</v>
      </c>
      <c r="W63" s="86">
        <f t="shared" si="9"/>
        <v>6679.5</v>
      </c>
      <c r="X63" s="86">
        <f t="shared" si="10"/>
        <v>226</v>
      </c>
      <c r="Y63">
        <f t="shared" si="11"/>
        <v>6453.5</v>
      </c>
    </row>
    <row r="64" spans="1:25">
      <c r="A64" s="43" t="s">
        <v>144</v>
      </c>
      <c r="B64" s="84" t="s">
        <v>283</v>
      </c>
      <c r="C64" s="84" t="s">
        <v>283</v>
      </c>
      <c r="D64" s="84" t="s">
        <v>283</v>
      </c>
      <c r="E64" s="84" t="s">
        <v>283</v>
      </c>
      <c r="F64" s="84" t="s">
        <v>283</v>
      </c>
      <c r="G64" s="84" t="s">
        <v>283</v>
      </c>
      <c r="H64" s="84" t="s">
        <v>283</v>
      </c>
      <c r="I64" s="84" t="s">
        <v>283</v>
      </c>
      <c r="J64" s="84" t="s">
        <v>283</v>
      </c>
      <c r="K64" s="84" t="s">
        <v>283</v>
      </c>
      <c r="L64" s="84" t="s">
        <v>283</v>
      </c>
      <c r="M64" s="84" t="s">
        <v>283</v>
      </c>
      <c r="T64">
        <v>2</v>
      </c>
      <c r="U64" s="84">
        <v>5154</v>
      </c>
      <c r="V64" s="84">
        <v>3923</v>
      </c>
      <c r="W64" s="86">
        <f t="shared" si="9"/>
        <v>4538.5</v>
      </c>
      <c r="X64" s="86">
        <f t="shared" si="10"/>
        <v>226</v>
      </c>
      <c r="Y64">
        <f t="shared" si="11"/>
        <v>4312.5</v>
      </c>
    </row>
    <row r="65" spans="1:25">
      <c r="A65" s="43" t="s">
        <v>145</v>
      </c>
      <c r="B65" s="84" t="s">
        <v>283</v>
      </c>
      <c r="C65" s="84" t="s">
        <v>283</v>
      </c>
      <c r="D65" s="84" t="s">
        <v>283</v>
      </c>
      <c r="E65" s="84" t="s">
        <v>283</v>
      </c>
      <c r="F65" s="84" t="s">
        <v>283</v>
      </c>
      <c r="G65" s="84" t="s">
        <v>283</v>
      </c>
      <c r="H65" s="84" t="s">
        <v>283</v>
      </c>
      <c r="I65" s="84" t="s">
        <v>283</v>
      </c>
      <c r="J65" s="84" t="s">
        <v>283</v>
      </c>
      <c r="K65" s="84" t="s">
        <v>283</v>
      </c>
      <c r="L65" s="84" t="s">
        <v>283</v>
      </c>
      <c r="M65" s="84" t="s">
        <v>283</v>
      </c>
      <c r="O65" s="84" t="s">
        <v>308</v>
      </c>
      <c r="P65" s="86">
        <f>AVERAGE(E63:G63)</f>
        <v>392.66666666666669</v>
      </c>
      <c r="R65" s="86"/>
      <c r="T65">
        <v>1</v>
      </c>
      <c r="U65" s="84">
        <v>2284</v>
      </c>
      <c r="V65" s="84">
        <v>1716</v>
      </c>
      <c r="W65" s="86">
        <f t="shared" si="9"/>
        <v>2000</v>
      </c>
      <c r="X65" s="86">
        <f t="shared" si="10"/>
        <v>226</v>
      </c>
      <c r="Y65">
        <f t="shared" si="11"/>
        <v>1774</v>
      </c>
    </row>
    <row r="66" spans="1:25">
      <c r="A66" s="43" t="s">
        <v>146</v>
      </c>
      <c r="B66" s="84" t="s">
        <v>283</v>
      </c>
      <c r="C66" s="84" t="s">
        <v>283</v>
      </c>
      <c r="D66" s="84" t="s">
        <v>283</v>
      </c>
      <c r="E66" s="84" t="s">
        <v>283</v>
      </c>
      <c r="F66" s="84" t="s">
        <v>283</v>
      </c>
      <c r="G66" s="84" t="s">
        <v>283</v>
      </c>
      <c r="H66" s="84" t="s">
        <v>283</v>
      </c>
      <c r="I66" s="84" t="s">
        <v>283</v>
      </c>
      <c r="J66" s="84" t="s">
        <v>283</v>
      </c>
      <c r="K66" s="84" t="s">
        <v>283</v>
      </c>
      <c r="L66" s="84" t="s">
        <v>283</v>
      </c>
      <c r="M66" s="84" t="s">
        <v>283</v>
      </c>
      <c r="O66" s="84" t="s">
        <v>309</v>
      </c>
      <c r="P66" s="86">
        <f>AVERAGE(H63:J63)</f>
        <v>333.33333333333331</v>
      </c>
      <c r="T66">
        <v>0.5</v>
      </c>
      <c r="U66" s="84">
        <v>991</v>
      </c>
      <c r="V66" s="84">
        <v>694</v>
      </c>
      <c r="W66" s="86">
        <f t="shared" si="9"/>
        <v>842.5</v>
      </c>
      <c r="X66" s="86">
        <f t="shared" si="10"/>
        <v>226</v>
      </c>
      <c r="Y66">
        <f t="shared" si="11"/>
        <v>616.5</v>
      </c>
    </row>
    <row r="67" spans="1:25">
      <c r="A67" s="43" t="s">
        <v>147</v>
      </c>
      <c r="B67" s="84" t="s">
        <v>283</v>
      </c>
      <c r="C67" s="84" t="s">
        <v>283</v>
      </c>
      <c r="D67" s="84" t="s">
        <v>283</v>
      </c>
      <c r="E67" s="84" t="s">
        <v>283</v>
      </c>
      <c r="F67" s="84" t="s">
        <v>283</v>
      </c>
      <c r="G67" s="84" t="s">
        <v>283</v>
      </c>
      <c r="H67" s="84" t="s">
        <v>283</v>
      </c>
      <c r="I67" s="84" t="s">
        <v>283</v>
      </c>
      <c r="J67" s="84" t="s">
        <v>283</v>
      </c>
      <c r="K67" s="84" t="s">
        <v>283</v>
      </c>
      <c r="L67" s="84" t="s">
        <v>283</v>
      </c>
      <c r="M67" s="84" t="s">
        <v>283</v>
      </c>
      <c r="O67" s="84"/>
      <c r="P67" s="86"/>
      <c r="T67">
        <v>0.25</v>
      </c>
      <c r="U67" s="84">
        <v>678</v>
      </c>
      <c r="V67" s="84">
        <v>356</v>
      </c>
      <c r="W67" s="86">
        <f t="shared" si="9"/>
        <v>517</v>
      </c>
      <c r="X67" s="86">
        <f t="shared" si="10"/>
        <v>226</v>
      </c>
      <c r="Y67">
        <f t="shared" si="11"/>
        <v>291</v>
      </c>
    </row>
    <row r="68" spans="1:25">
      <c r="A68" s="43" t="s">
        <v>148</v>
      </c>
      <c r="B68" s="84" t="s">
        <v>283</v>
      </c>
      <c r="C68" s="84" t="s">
        <v>283</v>
      </c>
      <c r="D68" s="84" t="s">
        <v>283</v>
      </c>
      <c r="E68" s="84" t="s">
        <v>283</v>
      </c>
      <c r="F68" s="84" t="s">
        <v>283</v>
      </c>
      <c r="G68" s="84" t="s">
        <v>283</v>
      </c>
      <c r="H68" s="84" t="s">
        <v>283</v>
      </c>
      <c r="I68" s="84" t="s">
        <v>283</v>
      </c>
      <c r="J68" s="84" t="s">
        <v>283</v>
      </c>
      <c r="K68" s="84" t="s">
        <v>283</v>
      </c>
      <c r="L68" s="84" t="s">
        <v>283</v>
      </c>
      <c r="M68" s="84" t="s">
        <v>283</v>
      </c>
      <c r="T68">
        <v>0</v>
      </c>
      <c r="U68" s="84">
        <v>260</v>
      </c>
      <c r="V68" s="84">
        <v>265</v>
      </c>
      <c r="W68" s="86">
        <f t="shared" si="9"/>
        <v>262.5</v>
      </c>
      <c r="X68" s="86">
        <f t="shared" si="10"/>
        <v>226</v>
      </c>
      <c r="Y68">
        <f t="shared" si="11"/>
        <v>36.5</v>
      </c>
    </row>
    <row r="70" spans="1:25">
      <c r="A70" t="s">
        <v>316</v>
      </c>
      <c r="F70" t="s">
        <v>311</v>
      </c>
      <c r="I70">
        <v>260</v>
      </c>
      <c r="J70" t="s">
        <v>312</v>
      </c>
    </row>
    <row r="71" spans="1:25">
      <c r="A71" t="s">
        <v>299</v>
      </c>
      <c r="F71" t="s">
        <v>317</v>
      </c>
    </row>
    <row r="72" spans="1:25">
      <c r="A72" s="43" t="s">
        <v>140</v>
      </c>
      <c r="B72" s="43">
        <v>1</v>
      </c>
      <c r="C72" s="43">
        <v>2</v>
      </c>
      <c r="D72" s="43">
        <v>3</v>
      </c>
      <c r="E72" s="43">
        <v>4</v>
      </c>
      <c r="F72" s="43">
        <v>5</v>
      </c>
      <c r="G72" s="43">
        <v>6</v>
      </c>
      <c r="H72" s="43">
        <v>7</v>
      </c>
      <c r="I72" s="43">
        <v>8</v>
      </c>
      <c r="J72" s="43">
        <v>9</v>
      </c>
      <c r="K72" s="43">
        <v>10</v>
      </c>
      <c r="L72" s="43">
        <v>11</v>
      </c>
      <c r="M72" s="43">
        <v>12</v>
      </c>
      <c r="U72" t="s">
        <v>301</v>
      </c>
      <c r="V72" t="s">
        <v>302</v>
      </c>
      <c r="W72" t="s">
        <v>303</v>
      </c>
      <c r="X72" t="s">
        <v>304</v>
      </c>
      <c r="Y72" t="s">
        <v>305</v>
      </c>
    </row>
    <row r="73" spans="1:25">
      <c r="A73" s="43" t="s">
        <v>141</v>
      </c>
      <c r="B73" s="84">
        <v>11124</v>
      </c>
      <c r="C73" s="84">
        <v>8972</v>
      </c>
      <c r="D73" s="84">
        <v>7909</v>
      </c>
      <c r="E73" s="84">
        <v>5286</v>
      </c>
      <c r="F73" s="84">
        <v>2199</v>
      </c>
      <c r="G73" s="84">
        <v>1112</v>
      </c>
      <c r="H73" s="84">
        <v>454</v>
      </c>
      <c r="I73" s="100">
        <v>319</v>
      </c>
      <c r="J73" s="100">
        <v>470</v>
      </c>
      <c r="K73" s="100">
        <v>446</v>
      </c>
      <c r="L73" s="100">
        <v>419</v>
      </c>
      <c r="M73" s="84">
        <v>29</v>
      </c>
      <c r="O73" t="s">
        <v>306</v>
      </c>
      <c r="P73" s="86">
        <f>AVERAGE(J73:L73)</f>
        <v>445</v>
      </c>
      <c r="R73" s="86"/>
      <c r="T73">
        <v>10</v>
      </c>
      <c r="U73" s="84">
        <v>11124</v>
      </c>
      <c r="V73" s="84">
        <v>9777</v>
      </c>
      <c r="W73" s="86">
        <f>AVERAGE(U73:V73)</f>
        <v>10450.5</v>
      </c>
      <c r="X73" s="86">
        <f>AVERAGE($U$32:$V$32)</f>
        <v>226</v>
      </c>
      <c r="Y73" s="86">
        <f>W73-X73</f>
        <v>10224.5</v>
      </c>
    </row>
    <row r="74" spans="1:25">
      <c r="A74" s="43" t="s">
        <v>142</v>
      </c>
      <c r="B74" s="84">
        <v>9777</v>
      </c>
      <c r="C74" s="84">
        <v>6528</v>
      </c>
      <c r="D74" s="84">
        <v>5280</v>
      </c>
      <c r="E74" s="84">
        <v>4313</v>
      </c>
      <c r="F74" s="84">
        <v>1890</v>
      </c>
      <c r="G74" s="84">
        <v>658</v>
      </c>
      <c r="H74" s="84">
        <v>387</v>
      </c>
      <c r="I74" s="84">
        <v>172</v>
      </c>
      <c r="J74" s="84">
        <v>322</v>
      </c>
      <c r="K74" s="84">
        <v>433</v>
      </c>
      <c r="L74" s="84">
        <v>515</v>
      </c>
      <c r="M74" s="84">
        <v>17</v>
      </c>
      <c r="O74" t="s">
        <v>307</v>
      </c>
      <c r="P74" s="86">
        <f>AVERAGE(J74:L74)</f>
        <v>423.33333333333331</v>
      </c>
      <c r="T74">
        <v>8</v>
      </c>
      <c r="U74" s="84">
        <v>8972</v>
      </c>
      <c r="V74" s="84">
        <v>6528</v>
      </c>
      <c r="W74" s="86">
        <f t="shared" ref="W74:W80" si="12">AVERAGE(U74:V74)</f>
        <v>7750</v>
      </c>
      <c r="X74" s="86">
        <f t="shared" ref="X74:X80" si="13">AVERAGE($U$32:$V$32)</f>
        <v>226</v>
      </c>
      <c r="Y74">
        <f t="shared" ref="Y74:Y80" si="14">W74-X74</f>
        <v>7524</v>
      </c>
    </row>
    <row r="75" spans="1:25">
      <c r="A75" s="43" t="s">
        <v>143</v>
      </c>
      <c r="B75" s="84">
        <v>526</v>
      </c>
      <c r="C75" s="84">
        <v>278</v>
      </c>
      <c r="D75" s="84">
        <v>345</v>
      </c>
      <c r="E75" s="84">
        <v>340</v>
      </c>
      <c r="F75" s="84">
        <v>344</v>
      </c>
      <c r="G75" s="84">
        <v>432</v>
      </c>
      <c r="H75" s="84">
        <v>353</v>
      </c>
      <c r="I75" s="84">
        <v>391</v>
      </c>
      <c r="J75" s="84">
        <v>327</v>
      </c>
      <c r="K75" s="84">
        <v>367</v>
      </c>
      <c r="L75" s="84">
        <v>303</v>
      </c>
      <c r="M75" s="84">
        <v>473</v>
      </c>
      <c r="P75" s="86"/>
      <c r="T75">
        <v>4</v>
      </c>
      <c r="U75" s="84">
        <v>7909</v>
      </c>
      <c r="V75" s="84">
        <v>5280</v>
      </c>
      <c r="W75" s="86">
        <f t="shared" si="12"/>
        <v>6594.5</v>
      </c>
      <c r="X75" s="86">
        <f t="shared" si="13"/>
        <v>226</v>
      </c>
      <c r="Y75">
        <f t="shared" si="14"/>
        <v>6368.5</v>
      </c>
    </row>
    <row r="76" spans="1:25">
      <c r="A76" s="43" t="s">
        <v>144</v>
      </c>
      <c r="B76" s="84" t="s">
        <v>283</v>
      </c>
      <c r="C76" s="84" t="s">
        <v>283</v>
      </c>
      <c r="D76" s="84" t="s">
        <v>283</v>
      </c>
      <c r="E76" s="84" t="s">
        <v>283</v>
      </c>
      <c r="F76" s="84" t="s">
        <v>283</v>
      </c>
      <c r="G76" s="84" t="s">
        <v>283</v>
      </c>
      <c r="H76" s="84" t="s">
        <v>283</v>
      </c>
      <c r="I76" s="84" t="s">
        <v>283</v>
      </c>
      <c r="J76" s="84" t="s">
        <v>283</v>
      </c>
      <c r="K76" s="84" t="s">
        <v>283</v>
      </c>
      <c r="L76" s="84" t="s">
        <v>283</v>
      </c>
      <c r="M76" s="84" t="s">
        <v>283</v>
      </c>
      <c r="T76">
        <v>2</v>
      </c>
      <c r="U76" s="84">
        <v>5286</v>
      </c>
      <c r="V76" s="84">
        <v>4313</v>
      </c>
      <c r="W76" s="86">
        <f t="shared" si="12"/>
        <v>4799.5</v>
      </c>
      <c r="X76" s="86">
        <f t="shared" si="13"/>
        <v>226</v>
      </c>
      <c r="Y76">
        <f t="shared" si="14"/>
        <v>4573.5</v>
      </c>
    </row>
    <row r="77" spans="1:25">
      <c r="A77" s="43" t="s">
        <v>145</v>
      </c>
      <c r="B77" s="84" t="s">
        <v>283</v>
      </c>
      <c r="C77" s="84" t="s">
        <v>283</v>
      </c>
      <c r="D77" s="84" t="s">
        <v>283</v>
      </c>
      <c r="E77" s="84" t="s">
        <v>283</v>
      </c>
      <c r="F77" s="84" t="s">
        <v>283</v>
      </c>
      <c r="G77" s="84" t="s">
        <v>283</v>
      </c>
      <c r="H77" s="84" t="s">
        <v>283</v>
      </c>
      <c r="I77" s="84" t="s">
        <v>283</v>
      </c>
      <c r="J77" s="84" t="s">
        <v>283</v>
      </c>
      <c r="K77" s="84" t="s">
        <v>283</v>
      </c>
      <c r="L77" s="84" t="s">
        <v>283</v>
      </c>
      <c r="M77" s="84" t="s">
        <v>283</v>
      </c>
      <c r="O77" s="84" t="s">
        <v>308</v>
      </c>
      <c r="P77" s="86">
        <f>AVERAGE(E75:G75)</f>
        <v>372</v>
      </c>
      <c r="R77" s="86"/>
      <c r="T77">
        <v>1</v>
      </c>
      <c r="U77" s="84">
        <v>2199</v>
      </c>
      <c r="V77" s="84">
        <v>1890</v>
      </c>
      <c r="W77" s="86">
        <f t="shared" si="12"/>
        <v>2044.5</v>
      </c>
      <c r="X77" s="86">
        <f t="shared" si="13"/>
        <v>226</v>
      </c>
      <c r="Y77">
        <f t="shared" si="14"/>
        <v>1818.5</v>
      </c>
    </row>
    <row r="78" spans="1:25">
      <c r="A78" s="43" t="s">
        <v>146</v>
      </c>
      <c r="B78" s="84" t="s">
        <v>283</v>
      </c>
      <c r="C78" s="84" t="s">
        <v>283</v>
      </c>
      <c r="D78" s="84" t="s">
        <v>283</v>
      </c>
      <c r="E78" s="84" t="s">
        <v>283</v>
      </c>
      <c r="F78" s="84" t="s">
        <v>283</v>
      </c>
      <c r="G78" s="84" t="s">
        <v>283</v>
      </c>
      <c r="H78" s="84" t="s">
        <v>283</v>
      </c>
      <c r="I78" s="84" t="s">
        <v>283</v>
      </c>
      <c r="J78" s="84" t="s">
        <v>283</v>
      </c>
      <c r="K78" s="84" t="s">
        <v>283</v>
      </c>
      <c r="L78" s="84" t="s">
        <v>283</v>
      </c>
      <c r="M78" s="84" t="s">
        <v>283</v>
      </c>
      <c r="O78" s="84" t="s">
        <v>309</v>
      </c>
      <c r="P78" s="86">
        <f>AVERAGE(H75:J75)</f>
        <v>357</v>
      </c>
      <c r="T78">
        <v>0.5</v>
      </c>
      <c r="U78" s="84">
        <v>1112</v>
      </c>
      <c r="V78" s="84">
        <v>658</v>
      </c>
      <c r="W78" s="86">
        <f t="shared" si="12"/>
        <v>885</v>
      </c>
      <c r="X78" s="86">
        <f t="shared" si="13"/>
        <v>226</v>
      </c>
      <c r="Y78">
        <f t="shared" si="14"/>
        <v>659</v>
      </c>
    </row>
    <row r="79" spans="1:25">
      <c r="A79" s="43" t="s">
        <v>147</v>
      </c>
      <c r="B79" s="84" t="s">
        <v>283</v>
      </c>
      <c r="C79" s="84" t="s">
        <v>283</v>
      </c>
      <c r="D79" s="84" t="s">
        <v>283</v>
      </c>
      <c r="E79" s="84" t="s">
        <v>283</v>
      </c>
      <c r="F79" s="84" t="s">
        <v>283</v>
      </c>
      <c r="G79" s="84" t="s">
        <v>283</v>
      </c>
      <c r="H79" s="84" t="s">
        <v>283</v>
      </c>
      <c r="I79" s="84" t="s">
        <v>283</v>
      </c>
      <c r="J79" s="84" t="s">
        <v>283</v>
      </c>
      <c r="K79" s="84" t="s">
        <v>283</v>
      </c>
      <c r="L79" s="84" t="s">
        <v>283</v>
      </c>
      <c r="M79" s="84" t="s">
        <v>283</v>
      </c>
      <c r="O79" s="84"/>
      <c r="P79" s="86"/>
      <c r="T79">
        <v>0.25</v>
      </c>
      <c r="U79" s="84">
        <v>454</v>
      </c>
      <c r="V79" s="84">
        <v>387</v>
      </c>
      <c r="W79" s="86">
        <f t="shared" si="12"/>
        <v>420.5</v>
      </c>
      <c r="X79" s="86">
        <f t="shared" si="13"/>
        <v>226</v>
      </c>
      <c r="Y79">
        <f t="shared" si="14"/>
        <v>194.5</v>
      </c>
    </row>
    <row r="80" spans="1:25">
      <c r="A80" s="43" t="s">
        <v>148</v>
      </c>
      <c r="B80" s="84" t="s">
        <v>283</v>
      </c>
      <c r="C80" s="84" t="s">
        <v>283</v>
      </c>
      <c r="D80" s="84" t="s">
        <v>283</v>
      </c>
      <c r="E80" s="84" t="s">
        <v>283</v>
      </c>
      <c r="F80" s="84" t="s">
        <v>283</v>
      </c>
      <c r="G80" s="84" t="s">
        <v>283</v>
      </c>
      <c r="H80" s="84" t="s">
        <v>283</v>
      </c>
      <c r="I80" s="84" t="s">
        <v>283</v>
      </c>
      <c r="J80" s="84" t="s">
        <v>283</v>
      </c>
      <c r="K80" s="84" t="s">
        <v>283</v>
      </c>
      <c r="L80" s="84" t="s">
        <v>283</v>
      </c>
      <c r="M80" s="84" t="s">
        <v>283</v>
      </c>
      <c r="T80">
        <v>0</v>
      </c>
      <c r="U80" s="84">
        <v>319</v>
      </c>
      <c r="V80" s="84">
        <v>172</v>
      </c>
      <c r="W80" s="86">
        <f t="shared" si="12"/>
        <v>245.5</v>
      </c>
      <c r="X80" s="86">
        <f t="shared" si="13"/>
        <v>226</v>
      </c>
      <c r="Y80">
        <f t="shared" si="14"/>
        <v>19.5</v>
      </c>
    </row>
    <row r="82" spans="1:25">
      <c r="A82" t="s">
        <v>318</v>
      </c>
      <c r="F82" t="s">
        <v>311</v>
      </c>
      <c r="I82">
        <v>325</v>
      </c>
      <c r="J82" t="s">
        <v>312</v>
      </c>
    </row>
    <row r="83" spans="1:25">
      <c r="A83" t="s">
        <v>299</v>
      </c>
      <c r="F83" t="s">
        <v>319</v>
      </c>
    </row>
    <row r="84" spans="1:25">
      <c r="A84" s="43" t="s">
        <v>140</v>
      </c>
      <c r="B84" s="43">
        <v>1</v>
      </c>
      <c r="C84" s="43">
        <v>2</v>
      </c>
      <c r="D84" s="43">
        <v>3</v>
      </c>
      <c r="E84" s="43">
        <v>4</v>
      </c>
      <c r="F84" s="43">
        <v>5</v>
      </c>
      <c r="G84" s="43">
        <v>6</v>
      </c>
      <c r="H84" s="43">
        <v>7</v>
      </c>
      <c r="I84" s="43">
        <v>8</v>
      </c>
      <c r="J84" s="43">
        <v>9</v>
      </c>
      <c r="K84" s="43">
        <v>10</v>
      </c>
      <c r="L84" s="43">
        <v>11</v>
      </c>
      <c r="M84" s="43">
        <v>12</v>
      </c>
      <c r="U84" t="s">
        <v>301</v>
      </c>
      <c r="V84" t="s">
        <v>302</v>
      </c>
      <c r="W84" t="s">
        <v>303</v>
      </c>
      <c r="X84" t="s">
        <v>304</v>
      </c>
      <c r="Y84" t="s">
        <v>305</v>
      </c>
    </row>
    <row r="85" spans="1:25">
      <c r="A85" s="43" t="s">
        <v>141</v>
      </c>
      <c r="B85" s="84">
        <v>11420</v>
      </c>
      <c r="C85" s="84">
        <v>9018</v>
      </c>
      <c r="D85" s="84">
        <v>8123</v>
      </c>
      <c r="E85" s="84">
        <v>5713</v>
      </c>
      <c r="F85" s="84">
        <v>2755</v>
      </c>
      <c r="G85" s="84">
        <v>990</v>
      </c>
      <c r="H85" s="84">
        <v>542</v>
      </c>
      <c r="I85" s="84">
        <v>336</v>
      </c>
      <c r="J85" s="100">
        <v>521</v>
      </c>
      <c r="K85" s="100">
        <v>430</v>
      </c>
      <c r="L85" s="100">
        <v>527</v>
      </c>
      <c r="M85" s="84">
        <v>6</v>
      </c>
      <c r="O85" t="s">
        <v>306</v>
      </c>
      <c r="P85" s="86">
        <f>AVERAGE(J85:L85)</f>
        <v>492.66666666666669</v>
      </c>
      <c r="R85" s="86"/>
      <c r="T85">
        <v>10</v>
      </c>
      <c r="U85" s="84">
        <v>11420</v>
      </c>
      <c r="V85" s="84">
        <v>10058</v>
      </c>
      <c r="W85" s="86">
        <f>AVERAGE(U85:V85)</f>
        <v>10739</v>
      </c>
      <c r="X85" s="86">
        <f>AVERAGE($U$32:$V$32)</f>
        <v>226</v>
      </c>
      <c r="Y85" s="86">
        <f>W85-X85</f>
        <v>10513</v>
      </c>
    </row>
    <row r="86" spans="1:25">
      <c r="A86" s="43" t="s">
        <v>142</v>
      </c>
      <c r="B86" s="84">
        <v>10058</v>
      </c>
      <c r="C86" s="84">
        <v>6803</v>
      </c>
      <c r="D86" s="84">
        <v>5178</v>
      </c>
      <c r="E86" s="84">
        <v>4819</v>
      </c>
      <c r="F86" s="84">
        <v>1900</v>
      </c>
      <c r="G86" s="84">
        <v>692</v>
      </c>
      <c r="H86" s="84">
        <v>374</v>
      </c>
      <c r="I86" s="84">
        <v>216</v>
      </c>
      <c r="J86" s="84">
        <v>441</v>
      </c>
      <c r="K86" s="84">
        <v>442</v>
      </c>
      <c r="L86" s="84">
        <v>382</v>
      </c>
      <c r="M86" s="84">
        <v>32</v>
      </c>
      <c r="O86" t="s">
        <v>307</v>
      </c>
      <c r="P86" s="86">
        <f>AVERAGE(J86:L86)</f>
        <v>421.66666666666669</v>
      </c>
      <c r="T86">
        <v>8</v>
      </c>
      <c r="U86" s="84">
        <v>9018</v>
      </c>
      <c r="V86" s="84">
        <v>6803</v>
      </c>
      <c r="W86" s="86">
        <f t="shared" ref="W86:W92" si="15">AVERAGE(U86:V86)</f>
        <v>7910.5</v>
      </c>
      <c r="X86" s="86">
        <f t="shared" ref="X86:X92" si="16">AVERAGE($U$32:$V$32)</f>
        <v>226</v>
      </c>
      <c r="Y86">
        <f t="shared" ref="Y86:Y92" si="17">W86-X86</f>
        <v>7684.5</v>
      </c>
    </row>
    <row r="87" spans="1:25">
      <c r="A87" s="43" t="s">
        <v>143</v>
      </c>
      <c r="B87" s="84">
        <v>431</v>
      </c>
      <c r="C87" s="84">
        <v>412</v>
      </c>
      <c r="D87" s="84">
        <v>387</v>
      </c>
      <c r="E87" s="84">
        <v>379</v>
      </c>
      <c r="F87" s="84">
        <v>412</v>
      </c>
      <c r="G87" s="84">
        <v>384</v>
      </c>
      <c r="H87" s="84">
        <v>413</v>
      </c>
      <c r="I87" s="84">
        <v>301</v>
      </c>
      <c r="J87" s="84">
        <v>263</v>
      </c>
      <c r="K87" s="84">
        <v>392</v>
      </c>
      <c r="L87" s="84">
        <v>351</v>
      </c>
      <c r="M87" s="84">
        <v>418</v>
      </c>
      <c r="P87" s="86"/>
      <c r="T87">
        <v>4</v>
      </c>
      <c r="U87" s="84">
        <v>8123</v>
      </c>
      <c r="V87" s="84">
        <v>5178</v>
      </c>
      <c r="W87" s="86">
        <f t="shared" si="15"/>
        <v>6650.5</v>
      </c>
      <c r="X87" s="86">
        <f t="shared" si="16"/>
        <v>226</v>
      </c>
      <c r="Y87">
        <f t="shared" si="17"/>
        <v>6424.5</v>
      </c>
    </row>
    <row r="88" spans="1:25">
      <c r="A88" s="43" t="s">
        <v>144</v>
      </c>
      <c r="B88" s="84" t="s">
        <v>283</v>
      </c>
      <c r="C88" s="84" t="s">
        <v>283</v>
      </c>
      <c r="D88" s="84" t="s">
        <v>283</v>
      </c>
      <c r="E88" s="84" t="s">
        <v>283</v>
      </c>
      <c r="F88" s="84" t="s">
        <v>283</v>
      </c>
      <c r="G88" s="84" t="s">
        <v>283</v>
      </c>
      <c r="H88" s="84" t="s">
        <v>283</v>
      </c>
      <c r="I88" s="84" t="s">
        <v>283</v>
      </c>
      <c r="J88" s="84" t="s">
        <v>283</v>
      </c>
      <c r="K88" s="84" t="s">
        <v>283</v>
      </c>
      <c r="L88" s="84" t="s">
        <v>283</v>
      </c>
      <c r="M88" s="84" t="s">
        <v>283</v>
      </c>
      <c r="T88">
        <v>2</v>
      </c>
      <c r="U88" s="84">
        <v>5713</v>
      </c>
      <c r="V88" s="84">
        <v>4819</v>
      </c>
      <c r="W88" s="86">
        <f t="shared" si="15"/>
        <v>5266</v>
      </c>
      <c r="X88" s="86">
        <f t="shared" si="16"/>
        <v>226</v>
      </c>
      <c r="Y88">
        <f t="shared" si="17"/>
        <v>5040</v>
      </c>
    </row>
    <row r="89" spans="1:25">
      <c r="A89" s="43" t="s">
        <v>145</v>
      </c>
      <c r="B89" s="84" t="s">
        <v>283</v>
      </c>
      <c r="C89" s="84" t="s">
        <v>283</v>
      </c>
      <c r="D89" s="84" t="s">
        <v>283</v>
      </c>
      <c r="E89" s="84" t="s">
        <v>283</v>
      </c>
      <c r="F89" s="84" t="s">
        <v>283</v>
      </c>
      <c r="G89" s="84" t="s">
        <v>283</v>
      </c>
      <c r="H89" s="84" t="s">
        <v>283</v>
      </c>
      <c r="I89" s="84" t="s">
        <v>283</v>
      </c>
      <c r="J89" s="84" t="s">
        <v>283</v>
      </c>
      <c r="K89" s="84" t="s">
        <v>283</v>
      </c>
      <c r="L89" s="84" t="s">
        <v>283</v>
      </c>
      <c r="M89" s="84" t="s">
        <v>283</v>
      </c>
      <c r="O89" s="84" t="s">
        <v>308</v>
      </c>
      <c r="P89" s="86">
        <f>AVERAGE(E87:G87)</f>
        <v>391.66666666666669</v>
      </c>
      <c r="R89" s="86"/>
      <c r="T89">
        <v>1</v>
      </c>
      <c r="U89" s="84">
        <v>2755</v>
      </c>
      <c r="V89" s="84">
        <v>1900</v>
      </c>
      <c r="W89" s="86">
        <f t="shared" si="15"/>
        <v>2327.5</v>
      </c>
      <c r="X89" s="86">
        <f t="shared" si="16"/>
        <v>226</v>
      </c>
      <c r="Y89">
        <f t="shared" si="17"/>
        <v>2101.5</v>
      </c>
    </row>
    <row r="90" spans="1:25">
      <c r="A90" s="43" t="s">
        <v>146</v>
      </c>
      <c r="B90" s="84" t="s">
        <v>283</v>
      </c>
      <c r="C90" s="84" t="s">
        <v>283</v>
      </c>
      <c r="D90" s="84" t="s">
        <v>283</v>
      </c>
      <c r="E90" s="84" t="s">
        <v>283</v>
      </c>
      <c r="F90" s="84" t="s">
        <v>283</v>
      </c>
      <c r="G90" s="84" t="s">
        <v>283</v>
      </c>
      <c r="H90" s="84" t="s">
        <v>283</v>
      </c>
      <c r="I90" s="84" t="s">
        <v>283</v>
      </c>
      <c r="J90" s="84" t="s">
        <v>283</v>
      </c>
      <c r="K90" s="84" t="s">
        <v>283</v>
      </c>
      <c r="L90" s="84" t="s">
        <v>283</v>
      </c>
      <c r="M90" s="84" t="s">
        <v>283</v>
      </c>
      <c r="O90" s="84" t="s">
        <v>309</v>
      </c>
      <c r="P90" s="86">
        <f>AVERAGE(H87:J87)</f>
        <v>325.66666666666669</v>
      </c>
      <c r="T90">
        <v>0.5</v>
      </c>
      <c r="U90" s="84">
        <v>990</v>
      </c>
      <c r="V90" s="84">
        <v>692</v>
      </c>
      <c r="W90" s="86">
        <f t="shared" si="15"/>
        <v>841</v>
      </c>
      <c r="X90" s="86">
        <f t="shared" si="16"/>
        <v>226</v>
      </c>
      <c r="Y90">
        <f t="shared" si="17"/>
        <v>615</v>
      </c>
    </row>
    <row r="91" spans="1:25">
      <c r="A91" s="43" t="s">
        <v>147</v>
      </c>
      <c r="B91" s="84" t="s">
        <v>283</v>
      </c>
      <c r="C91" s="84" t="s">
        <v>283</v>
      </c>
      <c r="D91" s="84" t="s">
        <v>283</v>
      </c>
      <c r="E91" s="84" t="s">
        <v>283</v>
      </c>
      <c r="F91" s="84" t="s">
        <v>283</v>
      </c>
      <c r="G91" s="84" t="s">
        <v>283</v>
      </c>
      <c r="H91" s="84" t="s">
        <v>283</v>
      </c>
      <c r="I91" s="84" t="s">
        <v>283</v>
      </c>
      <c r="J91" s="84" t="s">
        <v>283</v>
      </c>
      <c r="K91" s="84" t="s">
        <v>283</v>
      </c>
      <c r="L91" s="84" t="s">
        <v>283</v>
      </c>
      <c r="M91" s="84" t="s">
        <v>283</v>
      </c>
      <c r="O91" s="84"/>
      <c r="P91" s="86"/>
      <c r="T91">
        <v>0.25</v>
      </c>
      <c r="U91" s="84">
        <v>542</v>
      </c>
      <c r="V91" s="84">
        <v>374</v>
      </c>
      <c r="W91" s="86">
        <f t="shared" si="15"/>
        <v>458</v>
      </c>
      <c r="X91" s="86">
        <f t="shared" si="16"/>
        <v>226</v>
      </c>
      <c r="Y91">
        <f t="shared" si="17"/>
        <v>232</v>
      </c>
    </row>
    <row r="92" spans="1:25">
      <c r="A92" s="43" t="s">
        <v>148</v>
      </c>
      <c r="B92" s="84" t="s">
        <v>283</v>
      </c>
      <c r="C92" s="84" t="s">
        <v>283</v>
      </c>
      <c r="D92" s="84" t="s">
        <v>283</v>
      </c>
      <c r="E92" s="84" t="s">
        <v>283</v>
      </c>
      <c r="F92" s="84" t="s">
        <v>283</v>
      </c>
      <c r="G92" s="84" t="s">
        <v>283</v>
      </c>
      <c r="H92" s="84" t="s">
        <v>283</v>
      </c>
      <c r="I92" s="84" t="s">
        <v>283</v>
      </c>
      <c r="J92" s="84" t="s">
        <v>283</v>
      </c>
      <c r="K92" s="84" t="s">
        <v>283</v>
      </c>
      <c r="L92" s="84" t="s">
        <v>283</v>
      </c>
      <c r="M92" s="84" t="s">
        <v>283</v>
      </c>
      <c r="T92">
        <v>0</v>
      </c>
      <c r="U92" s="84">
        <v>336</v>
      </c>
      <c r="V92" s="84">
        <v>216</v>
      </c>
      <c r="W92" s="86">
        <f t="shared" si="15"/>
        <v>276</v>
      </c>
      <c r="X92" s="86">
        <f t="shared" si="16"/>
        <v>226</v>
      </c>
      <c r="Y92">
        <f t="shared" si="17"/>
        <v>50</v>
      </c>
    </row>
    <row r="94" spans="1:25">
      <c r="A94" t="s">
        <v>320</v>
      </c>
      <c r="F94" t="s">
        <v>311</v>
      </c>
      <c r="I94">
        <v>391</v>
      </c>
      <c r="J94" t="s">
        <v>312</v>
      </c>
    </row>
    <row r="95" spans="1:25">
      <c r="A95" t="s">
        <v>299</v>
      </c>
      <c r="F95" t="s">
        <v>319</v>
      </c>
    </row>
    <row r="96" spans="1:25">
      <c r="A96" s="43" t="s">
        <v>140</v>
      </c>
      <c r="B96" s="43">
        <v>1</v>
      </c>
      <c r="C96" s="43">
        <v>2</v>
      </c>
      <c r="D96" s="43">
        <v>3</v>
      </c>
      <c r="E96" s="43">
        <v>4</v>
      </c>
      <c r="F96" s="43">
        <v>5</v>
      </c>
      <c r="G96" s="43">
        <v>6</v>
      </c>
      <c r="H96" s="43">
        <v>7</v>
      </c>
      <c r="I96" s="43">
        <v>8</v>
      </c>
      <c r="J96" s="43">
        <v>9</v>
      </c>
      <c r="K96" s="43">
        <v>10</v>
      </c>
      <c r="L96" s="43">
        <v>11</v>
      </c>
      <c r="M96" s="43">
        <v>12</v>
      </c>
      <c r="U96" t="s">
        <v>301</v>
      </c>
      <c r="V96" t="s">
        <v>302</v>
      </c>
      <c r="W96" t="s">
        <v>303</v>
      </c>
      <c r="X96" t="s">
        <v>304</v>
      </c>
      <c r="Y96" t="s">
        <v>305</v>
      </c>
    </row>
    <row r="97" spans="1:40">
      <c r="A97" s="43" t="s">
        <v>141</v>
      </c>
      <c r="B97" s="84">
        <v>10894</v>
      </c>
      <c r="C97" s="84">
        <v>8733</v>
      </c>
      <c r="D97" s="84">
        <v>7976</v>
      </c>
      <c r="E97" s="84">
        <v>6311</v>
      </c>
      <c r="F97" s="84">
        <v>2562</v>
      </c>
      <c r="G97" s="84">
        <v>1262</v>
      </c>
      <c r="H97" s="84">
        <v>629</v>
      </c>
      <c r="I97" s="84">
        <v>310</v>
      </c>
      <c r="J97" s="100">
        <v>550</v>
      </c>
      <c r="K97" s="100">
        <v>472</v>
      </c>
      <c r="L97" s="100">
        <v>399</v>
      </c>
      <c r="M97" s="84">
        <v>21</v>
      </c>
      <c r="O97" t="s">
        <v>306</v>
      </c>
      <c r="P97" s="86">
        <f>AVERAGE(J97:L97)</f>
        <v>473.66666666666669</v>
      </c>
      <c r="R97" s="86"/>
      <c r="T97">
        <v>10</v>
      </c>
      <c r="U97" s="84">
        <v>10894</v>
      </c>
      <c r="V97" s="84">
        <v>10581</v>
      </c>
      <c r="W97" s="86">
        <f>AVERAGE(U97:V97)</f>
        <v>10737.5</v>
      </c>
      <c r="X97" s="86">
        <f>AVERAGE($U$32:$V$32)</f>
        <v>226</v>
      </c>
      <c r="Y97" s="86">
        <f>W97-X97</f>
        <v>10511.5</v>
      </c>
    </row>
    <row r="98" spans="1:40">
      <c r="A98" s="43" t="s">
        <v>142</v>
      </c>
      <c r="B98" s="84">
        <v>10581</v>
      </c>
      <c r="C98" s="84">
        <v>6652</v>
      </c>
      <c r="D98" s="84">
        <v>5429</v>
      </c>
      <c r="E98" s="84">
        <v>4347</v>
      </c>
      <c r="F98" s="84">
        <v>2256</v>
      </c>
      <c r="G98" s="84">
        <v>943</v>
      </c>
      <c r="H98" s="84">
        <v>247</v>
      </c>
      <c r="I98" s="84">
        <v>174</v>
      </c>
      <c r="J98" s="84">
        <v>302</v>
      </c>
      <c r="K98" s="84">
        <v>428</v>
      </c>
      <c r="L98" s="84">
        <v>328</v>
      </c>
      <c r="M98" s="84">
        <v>38</v>
      </c>
      <c r="O98" t="s">
        <v>307</v>
      </c>
      <c r="P98" s="86">
        <f>AVERAGE(J98:L98)</f>
        <v>352.66666666666669</v>
      </c>
      <c r="T98">
        <v>8</v>
      </c>
      <c r="U98" s="84">
        <v>8733</v>
      </c>
      <c r="V98" s="84">
        <v>6652</v>
      </c>
      <c r="W98" s="86">
        <f t="shared" ref="W98:W104" si="18">AVERAGE(U98:V98)</f>
        <v>7692.5</v>
      </c>
      <c r="X98" s="86">
        <f t="shared" ref="X98:X104" si="19">AVERAGE($U$32:$V$32)</f>
        <v>226</v>
      </c>
      <c r="Y98">
        <f t="shared" ref="Y98:Y104" si="20">W98-X98</f>
        <v>7466.5</v>
      </c>
    </row>
    <row r="99" spans="1:40">
      <c r="A99" s="43" t="s">
        <v>143</v>
      </c>
      <c r="B99" s="84">
        <v>664</v>
      </c>
      <c r="C99" s="84">
        <v>332</v>
      </c>
      <c r="D99" s="84">
        <v>470</v>
      </c>
      <c r="E99" s="84">
        <v>429</v>
      </c>
      <c r="F99" s="84">
        <v>459</v>
      </c>
      <c r="G99" s="84">
        <v>317</v>
      </c>
      <c r="H99" s="84">
        <v>334</v>
      </c>
      <c r="I99" s="84">
        <v>451</v>
      </c>
      <c r="J99" s="84">
        <v>525</v>
      </c>
      <c r="K99" s="84">
        <v>463</v>
      </c>
      <c r="L99" s="84">
        <v>427</v>
      </c>
      <c r="M99" s="84">
        <v>480</v>
      </c>
      <c r="P99" s="86"/>
      <c r="T99">
        <v>4</v>
      </c>
      <c r="U99" s="84">
        <v>7976</v>
      </c>
      <c r="V99" s="84">
        <v>5429</v>
      </c>
      <c r="W99" s="86">
        <f t="shared" si="18"/>
        <v>6702.5</v>
      </c>
      <c r="X99" s="86">
        <f t="shared" si="19"/>
        <v>226</v>
      </c>
      <c r="Y99">
        <f t="shared" si="20"/>
        <v>6476.5</v>
      </c>
    </row>
    <row r="100" spans="1:40">
      <c r="A100" s="43" t="s">
        <v>144</v>
      </c>
      <c r="B100" s="84" t="s">
        <v>283</v>
      </c>
      <c r="C100" s="84" t="s">
        <v>283</v>
      </c>
      <c r="D100" s="84" t="s">
        <v>283</v>
      </c>
      <c r="E100" s="84" t="s">
        <v>283</v>
      </c>
      <c r="F100" s="84" t="s">
        <v>283</v>
      </c>
      <c r="G100" s="84" t="s">
        <v>283</v>
      </c>
      <c r="H100" s="84" t="s">
        <v>283</v>
      </c>
      <c r="I100" s="84" t="s">
        <v>283</v>
      </c>
      <c r="J100" s="84" t="s">
        <v>283</v>
      </c>
      <c r="K100" s="84" t="s">
        <v>283</v>
      </c>
      <c r="L100" s="84" t="s">
        <v>283</v>
      </c>
      <c r="M100" s="84" t="s">
        <v>283</v>
      </c>
      <c r="T100">
        <v>2</v>
      </c>
      <c r="U100" s="84">
        <v>6311</v>
      </c>
      <c r="V100" s="84">
        <v>4347</v>
      </c>
      <c r="W100" s="86">
        <f t="shared" si="18"/>
        <v>5329</v>
      </c>
      <c r="X100" s="86">
        <f t="shared" si="19"/>
        <v>226</v>
      </c>
      <c r="Y100">
        <f t="shared" si="20"/>
        <v>5103</v>
      </c>
    </row>
    <row r="101" spans="1:40">
      <c r="A101" s="43" t="s">
        <v>145</v>
      </c>
      <c r="B101" s="84" t="s">
        <v>283</v>
      </c>
      <c r="C101" s="84" t="s">
        <v>283</v>
      </c>
      <c r="D101" s="84" t="s">
        <v>283</v>
      </c>
      <c r="E101" s="84" t="s">
        <v>283</v>
      </c>
      <c r="F101" s="84" t="s">
        <v>283</v>
      </c>
      <c r="G101" s="84" t="s">
        <v>283</v>
      </c>
      <c r="H101" s="84" t="s">
        <v>283</v>
      </c>
      <c r="I101" s="84" t="s">
        <v>283</v>
      </c>
      <c r="J101" s="84" t="s">
        <v>283</v>
      </c>
      <c r="K101" s="84" t="s">
        <v>283</v>
      </c>
      <c r="L101" s="84" t="s">
        <v>283</v>
      </c>
      <c r="M101" s="84" t="s">
        <v>283</v>
      </c>
      <c r="O101" s="84" t="s">
        <v>308</v>
      </c>
      <c r="P101" s="86">
        <f>AVERAGE(E99:G99)</f>
        <v>401.66666666666669</v>
      </c>
      <c r="R101" s="86"/>
      <c r="T101">
        <v>1</v>
      </c>
      <c r="U101" s="84">
        <v>2562</v>
      </c>
      <c r="V101" s="84">
        <v>2256</v>
      </c>
      <c r="W101" s="86">
        <f t="shared" si="18"/>
        <v>2409</v>
      </c>
      <c r="X101" s="86">
        <f t="shared" si="19"/>
        <v>226</v>
      </c>
      <c r="Y101">
        <f t="shared" si="20"/>
        <v>2183</v>
      </c>
    </row>
    <row r="102" spans="1:40">
      <c r="A102" s="43" t="s">
        <v>146</v>
      </c>
      <c r="B102" s="84" t="s">
        <v>283</v>
      </c>
      <c r="C102" s="84" t="s">
        <v>283</v>
      </c>
      <c r="D102" s="84" t="s">
        <v>283</v>
      </c>
      <c r="E102" s="84" t="s">
        <v>283</v>
      </c>
      <c r="F102" s="84" t="s">
        <v>283</v>
      </c>
      <c r="G102" s="84" t="s">
        <v>283</v>
      </c>
      <c r="H102" s="84" t="s">
        <v>283</v>
      </c>
      <c r="I102" s="84" t="s">
        <v>283</v>
      </c>
      <c r="J102" s="84" t="s">
        <v>283</v>
      </c>
      <c r="K102" s="84" t="s">
        <v>283</v>
      </c>
      <c r="L102" s="84" t="s">
        <v>283</v>
      </c>
      <c r="M102" s="84" t="s">
        <v>283</v>
      </c>
      <c r="O102" s="84" t="s">
        <v>309</v>
      </c>
      <c r="P102" s="86">
        <f>AVERAGE(H99:J99)</f>
        <v>436.66666666666669</v>
      </c>
      <c r="T102">
        <v>0.5</v>
      </c>
      <c r="U102" s="84">
        <v>1262</v>
      </c>
      <c r="V102" s="84">
        <v>943</v>
      </c>
      <c r="W102" s="86">
        <f t="shared" si="18"/>
        <v>1102.5</v>
      </c>
      <c r="X102" s="86">
        <f t="shared" si="19"/>
        <v>226</v>
      </c>
      <c r="Y102">
        <f t="shared" si="20"/>
        <v>876.5</v>
      </c>
    </row>
    <row r="103" spans="1:40">
      <c r="A103" s="43" t="s">
        <v>147</v>
      </c>
      <c r="B103" s="84" t="s">
        <v>283</v>
      </c>
      <c r="C103" s="84" t="s">
        <v>283</v>
      </c>
      <c r="D103" s="84" t="s">
        <v>283</v>
      </c>
      <c r="E103" s="84" t="s">
        <v>283</v>
      </c>
      <c r="F103" s="84" t="s">
        <v>283</v>
      </c>
      <c r="G103" s="84" t="s">
        <v>283</v>
      </c>
      <c r="H103" s="84" t="s">
        <v>283</v>
      </c>
      <c r="I103" s="84" t="s">
        <v>283</v>
      </c>
      <c r="J103" s="84" t="s">
        <v>283</v>
      </c>
      <c r="K103" s="84" t="s">
        <v>283</v>
      </c>
      <c r="L103" s="84" t="s">
        <v>283</v>
      </c>
      <c r="M103" s="84" t="s">
        <v>283</v>
      </c>
      <c r="O103" s="84"/>
      <c r="P103" s="86"/>
      <c r="T103">
        <v>0.25</v>
      </c>
      <c r="U103" s="84">
        <v>629</v>
      </c>
      <c r="V103" s="84">
        <v>247</v>
      </c>
      <c r="W103" s="86">
        <f t="shared" si="18"/>
        <v>438</v>
      </c>
      <c r="X103" s="86">
        <f t="shared" si="19"/>
        <v>226</v>
      </c>
      <c r="Y103">
        <f t="shared" si="20"/>
        <v>212</v>
      </c>
    </row>
    <row r="104" spans="1:40">
      <c r="A104" s="43" t="s">
        <v>148</v>
      </c>
      <c r="B104" s="84" t="s">
        <v>283</v>
      </c>
      <c r="C104" s="84" t="s">
        <v>283</v>
      </c>
      <c r="D104" s="84" t="s">
        <v>283</v>
      </c>
      <c r="E104" s="84" t="s">
        <v>283</v>
      </c>
      <c r="F104" s="84" t="s">
        <v>283</v>
      </c>
      <c r="G104" s="84" t="s">
        <v>283</v>
      </c>
      <c r="H104" s="84" t="s">
        <v>283</v>
      </c>
      <c r="I104" s="84" t="s">
        <v>283</v>
      </c>
      <c r="J104" s="84" t="s">
        <v>283</v>
      </c>
      <c r="K104" s="84" t="s">
        <v>283</v>
      </c>
      <c r="L104" s="84" t="s">
        <v>283</v>
      </c>
      <c r="M104" s="84" t="s">
        <v>283</v>
      </c>
      <c r="T104">
        <v>0</v>
      </c>
      <c r="U104" s="84">
        <v>310</v>
      </c>
      <c r="V104" s="84">
        <v>174</v>
      </c>
      <c r="W104" s="86">
        <f t="shared" si="18"/>
        <v>242</v>
      </c>
      <c r="X104" s="86">
        <f t="shared" si="19"/>
        <v>226</v>
      </c>
      <c r="Y104">
        <f t="shared" si="20"/>
        <v>16</v>
      </c>
    </row>
    <row r="106" spans="1:40">
      <c r="A106" t="s">
        <v>321</v>
      </c>
      <c r="F106" t="s">
        <v>311</v>
      </c>
      <c r="I106">
        <v>456</v>
      </c>
      <c r="J106" t="s">
        <v>312</v>
      </c>
    </row>
    <row r="107" spans="1:40">
      <c r="A107" t="s">
        <v>299</v>
      </c>
      <c r="F107" t="s">
        <v>322</v>
      </c>
    </row>
    <row r="108" spans="1:40">
      <c r="A108" s="43" t="s">
        <v>140</v>
      </c>
      <c r="B108" s="43">
        <v>1</v>
      </c>
      <c r="C108" s="43">
        <v>2</v>
      </c>
      <c r="D108" s="43">
        <v>3</v>
      </c>
      <c r="E108" s="43">
        <v>4</v>
      </c>
      <c r="F108" s="43">
        <v>5</v>
      </c>
      <c r="G108" s="43">
        <v>6</v>
      </c>
      <c r="H108" s="43">
        <v>7</v>
      </c>
      <c r="I108" s="43">
        <v>8</v>
      </c>
      <c r="J108" s="43">
        <v>9</v>
      </c>
      <c r="K108" s="43">
        <v>10</v>
      </c>
      <c r="L108" s="43">
        <v>11</v>
      </c>
      <c r="M108" s="43">
        <v>12</v>
      </c>
      <c r="U108" t="s">
        <v>301</v>
      </c>
      <c r="V108" t="s">
        <v>302</v>
      </c>
      <c r="W108" t="s">
        <v>303</v>
      </c>
      <c r="X108" t="s">
        <v>304</v>
      </c>
      <c r="Y108" t="s">
        <v>305</v>
      </c>
    </row>
    <row r="109" spans="1:40">
      <c r="A109" s="43" t="s">
        <v>141</v>
      </c>
      <c r="B109" s="84">
        <v>11501</v>
      </c>
      <c r="C109" s="84">
        <v>8636</v>
      </c>
      <c r="D109" s="84">
        <v>8069</v>
      </c>
      <c r="E109" s="84">
        <v>6060</v>
      </c>
      <c r="F109" s="84">
        <v>2580</v>
      </c>
      <c r="G109" s="84">
        <v>1297</v>
      </c>
      <c r="H109" s="84">
        <v>468</v>
      </c>
      <c r="I109" s="84">
        <v>243</v>
      </c>
      <c r="J109" s="100">
        <v>453</v>
      </c>
      <c r="K109" s="100">
        <v>424</v>
      </c>
      <c r="L109" s="100">
        <v>470</v>
      </c>
      <c r="M109" s="84">
        <v>30</v>
      </c>
      <c r="O109" t="s">
        <v>306</v>
      </c>
      <c r="P109" s="86">
        <f>AVERAGE(J109:L109)</f>
        <v>449</v>
      </c>
      <c r="R109" s="86"/>
      <c r="U109" s="84">
        <v>11501</v>
      </c>
      <c r="V109" s="84">
        <v>10056</v>
      </c>
      <c r="W109" s="86">
        <f>AVERAGE(U109:V109)</f>
        <v>10778.5</v>
      </c>
      <c r="X109" s="86">
        <f>AVERAGE($U$32:$V$32)</f>
        <v>226</v>
      </c>
      <c r="Y109" s="86">
        <f>W109-X109</f>
        <v>10552.5</v>
      </c>
    </row>
    <row r="110" spans="1:40">
      <c r="A110" s="43" t="s">
        <v>142</v>
      </c>
      <c r="B110" s="84">
        <v>10056</v>
      </c>
      <c r="C110" s="84">
        <v>6351</v>
      </c>
      <c r="D110" s="84">
        <v>5757</v>
      </c>
      <c r="E110" s="84">
        <v>4705</v>
      </c>
      <c r="F110" s="84">
        <v>2251</v>
      </c>
      <c r="G110" s="84">
        <v>864</v>
      </c>
      <c r="H110" s="84">
        <v>415</v>
      </c>
      <c r="I110" s="84">
        <v>205</v>
      </c>
      <c r="J110" s="100">
        <v>394</v>
      </c>
      <c r="K110" s="100">
        <v>336</v>
      </c>
      <c r="L110" s="100">
        <v>388</v>
      </c>
      <c r="M110" s="84">
        <v>36</v>
      </c>
      <c r="O110" t="s">
        <v>307</v>
      </c>
      <c r="P110" s="86">
        <f>AVERAGE(J110:L110)</f>
        <v>372.66666666666669</v>
      </c>
      <c r="T110">
        <v>8</v>
      </c>
      <c r="U110" s="84">
        <v>8636</v>
      </c>
      <c r="V110" s="84">
        <v>6351</v>
      </c>
      <c r="W110" s="86">
        <f t="shared" ref="W110:W116" si="21">AVERAGE(U110:V110)</f>
        <v>7493.5</v>
      </c>
      <c r="X110" s="86">
        <f t="shared" ref="X110:X116" si="22">AVERAGE($U$32:$V$32)</f>
        <v>226</v>
      </c>
      <c r="Y110">
        <f t="shared" ref="Y110:Y116" si="23">W110-X110</f>
        <v>7267.5</v>
      </c>
    </row>
    <row r="111" spans="1:40">
      <c r="A111" s="43" t="s">
        <v>143</v>
      </c>
      <c r="B111" s="84">
        <v>508</v>
      </c>
      <c r="C111" s="84">
        <v>357</v>
      </c>
      <c r="D111" s="84">
        <v>291</v>
      </c>
      <c r="E111" s="84">
        <v>343</v>
      </c>
      <c r="F111" s="84">
        <v>437</v>
      </c>
      <c r="G111" s="84">
        <v>369</v>
      </c>
      <c r="H111" s="84">
        <v>414</v>
      </c>
      <c r="I111" s="84">
        <v>453</v>
      </c>
      <c r="J111" s="84">
        <v>338</v>
      </c>
      <c r="K111" s="84">
        <v>460</v>
      </c>
      <c r="L111" s="84">
        <v>473</v>
      </c>
      <c r="M111" s="84">
        <v>377</v>
      </c>
      <c r="P111" s="86"/>
      <c r="T111">
        <v>4</v>
      </c>
      <c r="U111" s="84">
        <v>8069</v>
      </c>
      <c r="V111" s="84">
        <v>5757</v>
      </c>
      <c r="W111" s="86">
        <f t="shared" si="21"/>
        <v>6913</v>
      </c>
      <c r="X111" s="86">
        <f t="shared" si="22"/>
        <v>226</v>
      </c>
      <c r="Y111">
        <f t="shared" si="23"/>
        <v>6687</v>
      </c>
      <c r="AL111" s="85"/>
      <c r="AM111" s="85"/>
      <c r="AN111" s="85"/>
    </row>
    <row r="112" spans="1:40">
      <c r="A112" s="43" t="s">
        <v>144</v>
      </c>
      <c r="B112" s="84" t="s">
        <v>283</v>
      </c>
      <c r="C112" s="84" t="s">
        <v>283</v>
      </c>
      <c r="D112" s="84" t="s">
        <v>283</v>
      </c>
      <c r="E112" s="84" t="s">
        <v>283</v>
      </c>
      <c r="F112" s="84" t="s">
        <v>283</v>
      </c>
      <c r="G112" s="84" t="s">
        <v>283</v>
      </c>
      <c r="H112" s="84" t="s">
        <v>283</v>
      </c>
      <c r="I112" s="84" t="s">
        <v>283</v>
      </c>
      <c r="J112" s="84" t="s">
        <v>283</v>
      </c>
      <c r="K112" s="84" t="s">
        <v>283</v>
      </c>
      <c r="L112" s="84" t="s">
        <v>283</v>
      </c>
      <c r="M112" s="84" t="s">
        <v>283</v>
      </c>
      <c r="T112">
        <v>2</v>
      </c>
      <c r="U112" s="84">
        <v>6060</v>
      </c>
      <c r="V112" s="84">
        <v>4705</v>
      </c>
      <c r="W112" s="86">
        <f t="shared" si="21"/>
        <v>5382.5</v>
      </c>
      <c r="X112" s="86">
        <f t="shared" si="22"/>
        <v>226</v>
      </c>
      <c r="Y112">
        <f t="shared" si="23"/>
        <v>5156.5</v>
      </c>
    </row>
    <row r="113" spans="1:69">
      <c r="A113" s="43" t="s">
        <v>145</v>
      </c>
      <c r="B113" s="84" t="s">
        <v>283</v>
      </c>
      <c r="C113" s="84" t="s">
        <v>283</v>
      </c>
      <c r="D113" s="84" t="s">
        <v>283</v>
      </c>
      <c r="E113" s="84" t="s">
        <v>283</v>
      </c>
      <c r="F113" s="84" t="s">
        <v>283</v>
      </c>
      <c r="G113" s="84" t="s">
        <v>283</v>
      </c>
      <c r="H113" s="84" t="s">
        <v>283</v>
      </c>
      <c r="I113" s="84" t="s">
        <v>283</v>
      </c>
      <c r="J113" s="84" t="s">
        <v>283</v>
      </c>
      <c r="K113" s="84" t="s">
        <v>283</v>
      </c>
      <c r="L113" s="84" t="s">
        <v>283</v>
      </c>
      <c r="M113" s="84" t="s">
        <v>283</v>
      </c>
      <c r="O113" s="84" t="s">
        <v>308</v>
      </c>
      <c r="P113" s="86">
        <f>AVERAGE(E111:G111)</f>
        <v>383</v>
      </c>
      <c r="R113" s="86"/>
      <c r="T113">
        <v>1</v>
      </c>
      <c r="U113" s="84">
        <v>2580</v>
      </c>
      <c r="V113" s="84">
        <v>2251</v>
      </c>
      <c r="W113" s="86">
        <f t="shared" si="21"/>
        <v>2415.5</v>
      </c>
      <c r="X113" s="86">
        <f t="shared" si="22"/>
        <v>226</v>
      </c>
      <c r="Y113">
        <f t="shared" si="23"/>
        <v>2189.5</v>
      </c>
    </row>
    <row r="114" spans="1:69">
      <c r="A114" s="43" t="s">
        <v>146</v>
      </c>
      <c r="B114" s="84" t="s">
        <v>283</v>
      </c>
      <c r="C114" s="84" t="s">
        <v>283</v>
      </c>
      <c r="D114" s="84" t="s">
        <v>283</v>
      </c>
      <c r="E114" s="84" t="s">
        <v>283</v>
      </c>
      <c r="F114" s="84" t="s">
        <v>283</v>
      </c>
      <c r="G114" s="84" t="s">
        <v>283</v>
      </c>
      <c r="H114" s="84" t="s">
        <v>283</v>
      </c>
      <c r="I114" s="84" t="s">
        <v>283</v>
      </c>
      <c r="J114" s="84" t="s">
        <v>283</v>
      </c>
      <c r="K114" s="84" t="s">
        <v>283</v>
      </c>
      <c r="L114" s="84" t="s">
        <v>283</v>
      </c>
      <c r="M114" s="84" t="s">
        <v>283</v>
      </c>
      <c r="O114" s="84" t="s">
        <v>309</v>
      </c>
      <c r="P114" s="86">
        <f>AVERAGE(H111:J111)</f>
        <v>401.66666666666669</v>
      </c>
      <c r="T114">
        <v>0.5</v>
      </c>
      <c r="U114" s="84">
        <v>1297</v>
      </c>
      <c r="V114" s="84">
        <v>864</v>
      </c>
      <c r="W114" s="86">
        <f t="shared" si="21"/>
        <v>1080.5</v>
      </c>
      <c r="X114" s="86">
        <f t="shared" si="22"/>
        <v>226</v>
      </c>
      <c r="Y114">
        <f t="shared" si="23"/>
        <v>854.5</v>
      </c>
    </row>
    <row r="115" spans="1:69">
      <c r="A115" s="43" t="s">
        <v>147</v>
      </c>
      <c r="B115" s="84" t="s">
        <v>283</v>
      </c>
      <c r="C115" s="84" t="s">
        <v>283</v>
      </c>
      <c r="D115" s="84" t="s">
        <v>283</v>
      </c>
      <c r="E115" s="84" t="s">
        <v>283</v>
      </c>
      <c r="F115" s="84" t="s">
        <v>283</v>
      </c>
      <c r="G115" s="84" t="s">
        <v>283</v>
      </c>
      <c r="H115" s="84" t="s">
        <v>283</v>
      </c>
      <c r="I115" s="84" t="s">
        <v>283</v>
      </c>
      <c r="J115" s="84" t="s">
        <v>283</v>
      </c>
      <c r="K115" s="84" t="s">
        <v>283</v>
      </c>
      <c r="L115" s="84" t="s">
        <v>283</v>
      </c>
      <c r="M115" s="84" t="s">
        <v>283</v>
      </c>
      <c r="O115" s="84"/>
      <c r="P115" s="86"/>
      <c r="T115">
        <v>0.25</v>
      </c>
      <c r="U115" s="84">
        <v>468</v>
      </c>
      <c r="V115" s="84">
        <v>415</v>
      </c>
      <c r="W115" s="86">
        <f t="shared" si="21"/>
        <v>441.5</v>
      </c>
      <c r="X115" s="86">
        <f t="shared" si="22"/>
        <v>226</v>
      </c>
      <c r="Y115">
        <f t="shared" si="23"/>
        <v>215.5</v>
      </c>
    </row>
    <row r="116" spans="1:69">
      <c r="A116" s="43" t="s">
        <v>148</v>
      </c>
      <c r="B116" s="84" t="s">
        <v>283</v>
      </c>
      <c r="C116" s="84" t="s">
        <v>283</v>
      </c>
      <c r="D116" s="84" t="s">
        <v>283</v>
      </c>
      <c r="E116" s="84" t="s">
        <v>283</v>
      </c>
      <c r="F116" s="84" t="s">
        <v>283</v>
      </c>
      <c r="G116" s="84" t="s">
        <v>283</v>
      </c>
      <c r="H116" s="84" t="s">
        <v>283</v>
      </c>
      <c r="I116" s="84" t="s">
        <v>283</v>
      </c>
      <c r="J116" s="84" t="s">
        <v>283</v>
      </c>
      <c r="K116" s="84" t="s">
        <v>283</v>
      </c>
      <c r="L116" s="84" t="s">
        <v>283</v>
      </c>
      <c r="M116" s="84" t="s">
        <v>283</v>
      </c>
      <c r="T116">
        <v>0</v>
      </c>
      <c r="U116" s="84">
        <v>243</v>
      </c>
      <c r="V116" s="84">
        <v>205</v>
      </c>
      <c r="W116" s="86">
        <f t="shared" si="21"/>
        <v>224</v>
      </c>
      <c r="X116" s="86">
        <f t="shared" si="22"/>
        <v>226</v>
      </c>
      <c r="Y116">
        <f t="shared" si="23"/>
        <v>-2</v>
      </c>
    </row>
    <row r="118" spans="1:69">
      <c r="A118" t="s">
        <v>323</v>
      </c>
      <c r="F118" t="s">
        <v>311</v>
      </c>
      <c r="I118">
        <v>521</v>
      </c>
      <c r="J118" t="s">
        <v>312</v>
      </c>
      <c r="O118" s="23"/>
      <c r="P118" s="23"/>
      <c r="Q118" s="23"/>
      <c r="R118" s="23"/>
      <c r="AM118" t="s">
        <v>324</v>
      </c>
      <c r="AS118" t="s">
        <v>324</v>
      </c>
    </row>
    <row r="119" spans="1:69">
      <c r="A119" t="s">
        <v>299</v>
      </c>
      <c r="F119" t="s">
        <v>322</v>
      </c>
      <c r="O119" s="23"/>
      <c r="P119" s="23"/>
      <c r="Q119" s="23"/>
      <c r="R119" s="23"/>
      <c r="U119" t="s">
        <v>331</v>
      </c>
      <c r="AW119" t="s">
        <v>325</v>
      </c>
      <c r="BP119" s="87"/>
      <c r="BQ119" s="87"/>
    </row>
    <row r="120" spans="1:69">
      <c r="A120" s="43" t="s">
        <v>140</v>
      </c>
      <c r="B120" s="43">
        <v>1</v>
      </c>
      <c r="C120" s="43">
        <v>2</v>
      </c>
      <c r="D120" s="43">
        <v>3</v>
      </c>
      <c r="E120" s="43">
        <v>4</v>
      </c>
      <c r="F120" s="43">
        <v>5</v>
      </c>
      <c r="G120" s="43">
        <v>6</v>
      </c>
      <c r="H120" s="43">
        <v>7</v>
      </c>
      <c r="I120" s="43">
        <v>8</v>
      </c>
      <c r="J120" s="43">
        <v>9</v>
      </c>
      <c r="K120" s="43">
        <v>10</v>
      </c>
      <c r="L120" s="43">
        <v>11</v>
      </c>
      <c r="M120" s="43">
        <v>12</v>
      </c>
      <c r="O120" s="23"/>
      <c r="P120" s="23" t="s">
        <v>236</v>
      </c>
      <c r="Q120" s="23"/>
      <c r="R120" s="23"/>
      <c r="U120" t="s">
        <v>301</v>
      </c>
      <c r="V120" t="s">
        <v>302</v>
      </c>
      <c r="W120" t="s">
        <v>303</v>
      </c>
      <c r="X120" t="s">
        <v>304</v>
      </c>
      <c r="Y120" t="s">
        <v>305</v>
      </c>
      <c r="AM120" t="s">
        <v>236</v>
      </c>
      <c r="AS120" t="s">
        <v>236</v>
      </c>
    </row>
    <row r="121" spans="1:69">
      <c r="A121" s="43" t="s">
        <v>141</v>
      </c>
      <c r="B121" s="84">
        <v>11525</v>
      </c>
      <c r="C121" s="84">
        <v>8577</v>
      </c>
      <c r="D121" s="84">
        <v>7978</v>
      </c>
      <c r="E121" s="84">
        <v>6291</v>
      </c>
      <c r="F121" s="84">
        <v>3208</v>
      </c>
      <c r="G121" s="84">
        <v>1373</v>
      </c>
      <c r="H121" s="84">
        <v>646</v>
      </c>
      <c r="I121" s="84">
        <v>327</v>
      </c>
      <c r="J121" s="105">
        <v>380</v>
      </c>
      <c r="K121" s="105">
        <v>408</v>
      </c>
      <c r="L121" s="105">
        <v>524</v>
      </c>
      <c r="M121" s="84">
        <v>41</v>
      </c>
      <c r="O121" s="101" t="s">
        <v>306</v>
      </c>
      <c r="P121" s="102">
        <f>AVERAGE(J121:L121)</f>
        <v>437.33333333333331</v>
      </c>
      <c r="Q121" s="101"/>
      <c r="R121" s="102"/>
      <c r="U121" s="84">
        <v>11525</v>
      </c>
      <c r="V121" s="84">
        <v>10065</v>
      </c>
      <c r="W121" s="86">
        <f>AVERAGE(U121:V121)</f>
        <v>10795</v>
      </c>
      <c r="X121" s="86">
        <f>AVERAGE($U$32:$V$32)</f>
        <v>226</v>
      </c>
      <c r="Y121" s="86">
        <f>W121-X121</f>
        <v>10569</v>
      </c>
      <c r="AJ121" s="88" t="s">
        <v>268</v>
      </c>
      <c r="AK121" s="88" t="s">
        <v>269</v>
      </c>
      <c r="AL121" s="88" t="s">
        <v>270</v>
      </c>
      <c r="AP121" s="89" t="s">
        <v>276</v>
      </c>
      <c r="AQ121" s="89" t="s">
        <v>277</v>
      </c>
      <c r="AR121" s="89" t="s">
        <v>278</v>
      </c>
      <c r="AU121" s="87" t="s">
        <v>332</v>
      </c>
      <c r="BB121" s="87" t="s">
        <v>334</v>
      </c>
    </row>
    <row r="122" spans="1:69">
      <c r="A122" s="43" t="s">
        <v>142</v>
      </c>
      <c r="B122" s="84">
        <v>10065</v>
      </c>
      <c r="C122" s="84">
        <v>6779</v>
      </c>
      <c r="D122" s="84">
        <v>5604</v>
      </c>
      <c r="E122" s="84">
        <v>5144</v>
      </c>
      <c r="F122" s="84">
        <v>2382</v>
      </c>
      <c r="G122" s="84">
        <v>892</v>
      </c>
      <c r="H122" s="84">
        <v>404</v>
      </c>
      <c r="I122" s="84">
        <v>230</v>
      </c>
      <c r="J122" s="106">
        <v>352</v>
      </c>
      <c r="K122" s="106">
        <v>320</v>
      </c>
      <c r="L122" s="106">
        <v>347</v>
      </c>
      <c r="M122" s="84">
        <v>20</v>
      </c>
      <c r="O122" s="101" t="s">
        <v>307</v>
      </c>
      <c r="P122" s="102">
        <f>AVERAGE(J122:L122)</f>
        <v>339.66666666666669</v>
      </c>
      <c r="Q122" s="101"/>
      <c r="R122" s="101"/>
      <c r="T122">
        <v>8</v>
      </c>
      <c r="U122" s="84">
        <v>8577</v>
      </c>
      <c r="V122" s="84">
        <v>6779</v>
      </c>
      <c r="W122" s="86">
        <f t="shared" ref="W122:W128" si="24">AVERAGE(U122:V122)</f>
        <v>7678</v>
      </c>
      <c r="X122" s="86">
        <f t="shared" ref="X122:X128" si="25">AVERAGE($U$32:$V$32)</f>
        <v>226</v>
      </c>
      <c r="Y122">
        <f t="shared" ref="Y122:Y128" si="26">W122-X122</f>
        <v>7452</v>
      </c>
      <c r="AJ122" s="84">
        <v>380</v>
      </c>
      <c r="AK122" s="84">
        <v>408</v>
      </c>
      <c r="AL122" s="84">
        <v>524</v>
      </c>
      <c r="AN122" s="86"/>
      <c r="AP122" s="84">
        <v>476</v>
      </c>
      <c r="AQ122" s="84">
        <v>437</v>
      </c>
      <c r="AR122" s="84">
        <v>393</v>
      </c>
      <c r="AU122" t="s">
        <v>326</v>
      </c>
      <c r="AV122" t="s">
        <v>327</v>
      </c>
      <c r="AW122" t="s">
        <v>328</v>
      </c>
      <c r="AX122" t="s">
        <v>329</v>
      </c>
      <c r="AZ122" t="s">
        <v>216</v>
      </c>
      <c r="BB122" t="s">
        <v>326</v>
      </c>
      <c r="BC122" t="s">
        <v>327</v>
      </c>
      <c r="BD122" t="s">
        <v>328</v>
      </c>
      <c r="BE122" t="s">
        <v>329</v>
      </c>
      <c r="BG122" t="s">
        <v>216</v>
      </c>
      <c r="BH122" s="90"/>
    </row>
    <row r="123" spans="1:69">
      <c r="A123" s="43" t="s">
        <v>143</v>
      </c>
      <c r="B123" s="100">
        <v>397</v>
      </c>
      <c r="C123" s="100">
        <v>281</v>
      </c>
      <c r="D123" s="100">
        <v>317</v>
      </c>
      <c r="E123" s="107">
        <v>476</v>
      </c>
      <c r="F123" s="107">
        <v>437</v>
      </c>
      <c r="G123" s="107">
        <v>393</v>
      </c>
      <c r="H123" s="108">
        <v>378</v>
      </c>
      <c r="I123" s="108">
        <v>388</v>
      </c>
      <c r="J123" s="108">
        <v>384</v>
      </c>
      <c r="K123" s="100">
        <v>370</v>
      </c>
      <c r="L123" s="100">
        <v>445</v>
      </c>
      <c r="M123" s="100">
        <v>413</v>
      </c>
      <c r="O123" s="101"/>
      <c r="P123" s="102"/>
      <c r="Q123" s="101"/>
      <c r="R123" s="101"/>
      <c r="T123">
        <v>4</v>
      </c>
      <c r="U123" s="84">
        <v>7978</v>
      </c>
      <c r="V123" s="84">
        <v>5604</v>
      </c>
      <c r="W123" s="86">
        <f t="shared" si="24"/>
        <v>6791</v>
      </c>
      <c r="X123" s="86">
        <f t="shared" si="25"/>
        <v>226</v>
      </c>
      <c r="Y123">
        <f t="shared" si="26"/>
        <v>6565</v>
      </c>
      <c r="AI123" t="s">
        <v>330</v>
      </c>
      <c r="AJ123" s="86">
        <f>AJ122-$X$121</f>
        <v>154</v>
      </c>
      <c r="AK123" s="86">
        <f t="shared" ref="AK123:AL123" si="27">AK122-$X$121</f>
        <v>182</v>
      </c>
      <c r="AL123" s="86">
        <f t="shared" si="27"/>
        <v>298</v>
      </c>
      <c r="AO123" t="s">
        <v>330</v>
      </c>
      <c r="AP123" s="86">
        <f>AP122-$X$121</f>
        <v>250</v>
      </c>
      <c r="AQ123" s="86">
        <f t="shared" ref="AQ123:AR123" si="28">AQ122-$X$121</f>
        <v>211</v>
      </c>
      <c r="AR123" s="86">
        <f t="shared" si="28"/>
        <v>167</v>
      </c>
      <c r="AU123" s="86">
        <v>154</v>
      </c>
      <c r="AV123">
        <v>1235.1424</v>
      </c>
      <c r="AW123">
        <f>AV123*0.05</f>
        <v>61.75712</v>
      </c>
      <c r="AX123">
        <f>AU123/AW123</f>
        <v>2.4936395997740828</v>
      </c>
      <c r="AZ123" s="91">
        <f>AVERAGE(AX123:AX125)</f>
        <v>3.4127555002135197</v>
      </c>
      <c r="BB123" s="86">
        <v>250</v>
      </c>
      <c r="BC123">
        <v>1920.3503000000001</v>
      </c>
      <c r="BD123">
        <f>BC123*0.05</f>
        <v>96.017515000000003</v>
      </c>
      <c r="BE123">
        <f>BB123/BD123</f>
        <v>2.6036916285533946</v>
      </c>
      <c r="BG123" s="92">
        <f>AVERAGE(BE123:BE125)</f>
        <v>2.2386419281348444</v>
      </c>
      <c r="BH123" s="90"/>
    </row>
    <row r="124" spans="1:69">
      <c r="A124" s="43" t="s">
        <v>144</v>
      </c>
      <c r="B124" s="84" t="s">
        <v>283</v>
      </c>
      <c r="C124" s="84" t="s">
        <v>283</v>
      </c>
      <c r="D124" s="84" t="s">
        <v>283</v>
      </c>
      <c r="E124" s="84" t="s">
        <v>283</v>
      </c>
      <c r="F124" s="84" t="s">
        <v>283</v>
      </c>
      <c r="G124" s="84" t="s">
        <v>283</v>
      </c>
      <c r="H124" s="84" t="s">
        <v>283</v>
      </c>
      <c r="I124" s="84" t="s">
        <v>283</v>
      </c>
      <c r="J124" s="84" t="s">
        <v>283</v>
      </c>
      <c r="K124" s="84" t="s">
        <v>283</v>
      </c>
      <c r="L124" s="84" t="s">
        <v>283</v>
      </c>
      <c r="M124" s="84" t="s">
        <v>283</v>
      </c>
      <c r="O124" s="101"/>
      <c r="P124" s="101"/>
      <c r="Q124" s="101"/>
      <c r="R124" s="101"/>
      <c r="T124">
        <v>2</v>
      </c>
      <c r="U124" s="84">
        <v>6291</v>
      </c>
      <c r="V124" s="84">
        <v>5144</v>
      </c>
      <c r="W124" s="86">
        <f t="shared" si="24"/>
        <v>5717.5</v>
      </c>
      <c r="X124" s="86">
        <f t="shared" si="25"/>
        <v>226</v>
      </c>
      <c r="Y124">
        <f t="shared" si="26"/>
        <v>5491.5</v>
      </c>
      <c r="AI124" t="s">
        <v>324</v>
      </c>
      <c r="AJ124">
        <v>5.7500000000000002E-2</v>
      </c>
      <c r="AK124">
        <v>6.8000000000000005E-2</v>
      </c>
      <c r="AL124">
        <v>0.11169999999999999</v>
      </c>
      <c r="AM124" s="51">
        <f>AVERAGE(AJ124:AL124)</f>
        <v>7.906666666666666E-2</v>
      </c>
      <c r="AO124" t="s">
        <v>324</v>
      </c>
      <c r="AP124">
        <v>9.3600000000000003E-2</v>
      </c>
      <c r="AQ124">
        <v>7.8899999999999998E-2</v>
      </c>
      <c r="AR124">
        <v>6.2399999999999997E-2</v>
      </c>
      <c r="AS124" s="51">
        <f>AVERAGE(AP124:AR124)</f>
        <v>7.8299999999999995E-2</v>
      </c>
      <c r="AU124" s="86">
        <v>182</v>
      </c>
      <c r="AV124">
        <v>1153.3489999999999</v>
      </c>
      <c r="AW124">
        <f>AV124*0.05</f>
        <v>57.667450000000002</v>
      </c>
      <c r="AX124">
        <f t="shared" ref="AX124:AX125" si="29">AU124/AW124</f>
        <v>3.1560264932817383</v>
      </c>
      <c r="BB124" s="86">
        <v>211</v>
      </c>
      <c r="BC124">
        <v>1676.2246</v>
      </c>
      <c r="BD124">
        <f>BC124*0.05</f>
        <v>83.811230000000009</v>
      </c>
      <c r="BE124">
        <f t="shared" ref="BE124:BE125" si="30">BB124/BD124</f>
        <v>2.5175623839430585</v>
      </c>
      <c r="BH124" s="90"/>
    </row>
    <row r="125" spans="1:69">
      <c r="A125" s="43" t="s">
        <v>145</v>
      </c>
      <c r="B125" s="84" t="s">
        <v>283</v>
      </c>
      <c r="C125" s="84" t="s">
        <v>283</v>
      </c>
      <c r="D125" s="84" t="s">
        <v>283</v>
      </c>
      <c r="E125" s="84" t="s">
        <v>283</v>
      </c>
      <c r="F125" s="84" t="s">
        <v>283</v>
      </c>
      <c r="G125" s="84" t="s">
        <v>283</v>
      </c>
      <c r="H125" s="84" t="s">
        <v>283</v>
      </c>
      <c r="I125" s="84" t="s">
        <v>283</v>
      </c>
      <c r="J125" s="84" t="s">
        <v>283</v>
      </c>
      <c r="K125" s="84" t="s">
        <v>283</v>
      </c>
      <c r="L125" s="84" t="s">
        <v>283</v>
      </c>
      <c r="M125" s="84" t="s">
        <v>283</v>
      </c>
      <c r="O125" s="104" t="s">
        <v>308</v>
      </c>
      <c r="P125" s="102">
        <f>AVERAGE(E123:G123)</f>
        <v>435.33333333333331</v>
      </c>
      <c r="Q125" s="101"/>
      <c r="R125" s="102"/>
      <c r="T125">
        <v>1</v>
      </c>
      <c r="U125" s="84">
        <v>3208</v>
      </c>
      <c r="V125" s="84">
        <v>2382</v>
      </c>
      <c r="W125" s="86">
        <f t="shared" si="24"/>
        <v>2795</v>
      </c>
      <c r="X125" s="86">
        <f t="shared" si="25"/>
        <v>226</v>
      </c>
      <c r="Y125">
        <f t="shared" si="26"/>
        <v>2569</v>
      </c>
      <c r="AJ125">
        <v>12.088200000000001</v>
      </c>
      <c r="AK125">
        <v>12.0777</v>
      </c>
      <c r="AL125">
        <v>12.033899999999999</v>
      </c>
      <c r="AP125">
        <v>12.052099999999999</v>
      </c>
      <c r="AQ125">
        <v>12.066800000000001</v>
      </c>
      <c r="AR125">
        <v>12.083299999999999</v>
      </c>
      <c r="AU125" s="86">
        <v>298</v>
      </c>
      <c r="AV125">
        <v>1298.8710000000003</v>
      </c>
      <c r="AW125">
        <f>AV125*0.05</f>
        <v>64.943550000000016</v>
      </c>
      <c r="AX125">
        <f t="shared" si="29"/>
        <v>4.5886004075847397</v>
      </c>
      <c r="BB125" s="86">
        <v>167</v>
      </c>
      <c r="BC125">
        <v>2094.4749000000002</v>
      </c>
      <c r="BD125">
        <f>BC125*0.05</f>
        <v>104.72374500000001</v>
      </c>
      <c r="BE125">
        <f t="shared" si="30"/>
        <v>1.5946717719080805</v>
      </c>
      <c r="BH125" s="90"/>
    </row>
    <row r="126" spans="1:69">
      <c r="A126" s="43" t="s">
        <v>146</v>
      </c>
      <c r="B126" s="84" t="s">
        <v>283</v>
      </c>
      <c r="C126" s="84" t="s">
        <v>283</v>
      </c>
      <c r="D126" s="84" t="s">
        <v>283</v>
      </c>
      <c r="E126" s="84" t="s">
        <v>283</v>
      </c>
      <c r="F126" s="84" t="s">
        <v>283</v>
      </c>
      <c r="G126" s="84" t="s">
        <v>283</v>
      </c>
      <c r="H126" s="84" t="s">
        <v>283</v>
      </c>
      <c r="I126" s="84" t="s">
        <v>283</v>
      </c>
      <c r="J126" s="84" t="s">
        <v>283</v>
      </c>
      <c r="K126" s="84" t="s">
        <v>283</v>
      </c>
      <c r="L126" s="84" t="s">
        <v>283</v>
      </c>
      <c r="M126" s="84" t="s">
        <v>283</v>
      </c>
      <c r="O126" s="104" t="s">
        <v>309</v>
      </c>
      <c r="P126" s="102">
        <f>AVERAGE(H123:J123)</f>
        <v>383.33333333333331</v>
      </c>
      <c r="Q126" s="101"/>
      <c r="R126" s="101"/>
      <c r="T126">
        <v>0.5</v>
      </c>
      <c r="U126" s="84">
        <v>1373</v>
      </c>
      <c r="V126" s="84">
        <v>892</v>
      </c>
      <c r="W126" s="86">
        <f t="shared" si="24"/>
        <v>1132.5</v>
      </c>
      <c r="X126" s="86">
        <f t="shared" si="25"/>
        <v>226</v>
      </c>
      <c r="Y126">
        <f t="shared" si="26"/>
        <v>906.5</v>
      </c>
      <c r="BH126" s="93"/>
    </row>
    <row r="127" spans="1:69">
      <c r="A127" s="43" t="s">
        <v>147</v>
      </c>
      <c r="B127" s="84" t="s">
        <v>283</v>
      </c>
      <c r="C127" s="84" t="s">
        <v>283</v>
      </c>
      <c r="D127" s="84" t="s">
        <v>283</v>
      </c>
      <c r="E127" s="84" t="s">
        <v>283</v>
      </c>
      <c r="F127" s="84" t="s">
        <v>283</v>
      </c>
      <c r="G127" s="84" t="s">
        <v>283</v>
      </c>
      <c r="H127" s="84" t="s">
        <v>283</v>
      </c>
      <c r="I127" s="84" t="s">
        <v>283</v>
      </c>
      <c r="J127" s="84" t="s">
        <v>283</v>
      </c>
      <c r="K127" s="84" t="s">
        <v>283</v>
      </c>
      <c r="L127" s="84" t="s">
        <v>283</v>
      </c>
      <c r="M127" s="84" t="s">
        <v>283</v>
      </c>
      <c r="O127" s="104"/>
      <c r="P127" s="102"/>
      <c r="Q127" s="101"/>
      <c r="R127" s="101"/>
      <c r="T127">
        <v>0.25</v>
      </c>
      <c r="U127" s="84">
        <v>646</v>
      </c>
      <c r="V127" s="84">
        <v>404</v>
      </c>
      <c r="W127" s="86">
        <f t="shared" si="24"/>
        <v>525</v>
      </c>
      <c r="X127" s="86">
        <f t="shared" si="25"/>
        <v>226</v>
      </c>
      <c r="Y127">
        <f t="shared" si="26"/>
        <v>299</v>
      </c>
      <c r="AJ127" s="94" t="s">
        <v>272</v>
      </c>
      <c r="AK127" s="94" t="s">
        <v>273</v>
      </c>
      <c r="AL127" s="94" t="s">
        <v>274</v>
      </c>
      <c r="AP127" s="95" t="s">
        <v>279</v>
      </c>
      <c r="AQ127" s="95" t="s">
        <v>280</v>
      </c>
      <c r="AR127" s="95" t="s">
        <v>281</v>
      </c>
      <c r="AU127" s="87" t="s">
        <v>333</v>
      </c>
      <c r="BB127" s="87" t="s">
        <v>335</v>
      </c>
      <c r="BH127" s="93"/>
    </row>
    <row r="128" spans="1:69">
      <c r="A128" s="43" t="s">
        <v>148</v>
      </c>
      <c r="B128" s="84" t="s">
        <v>283</v>
      </c>
      <c r="C128" s="84" t="s">
        <v>283</v>
      </c>
      <c r="D128" s="84" t="s">
        <v>283</v>
      </c>
      <c r="E128" s="84" t="s">
        <v>283</v>
      </c>
      <c r="F128" s="84" t="s">
        <v>283</v>
      </c>
      <c r="G128" s="84" t="s">
        <v>283</v>
      </c>
      <c r="H128" s="84" t="s">
        <v>283</v>
      </c>
      <c r="I128" s="84" t="s">
        <v>283</v>
      </c>
      <c r="J128" s="84" t="s">
        <v>283</v>
      </c>
      <c r="K128" s="84" t="s">
        <v>283</v>
      </c>
      <c r="L128" s="84" t="s">
        <v>283</v>
      </c>
      <c r="M128" s="84" t="s">
        <v>283</v>
      </c>
      <c r="T128">
        <v>0</v>
      </c>
      <c r="U128" s="84">
        <v>327</v>
      </c>
      <c r="V128" s="84">
        <v>230</v>
      </c>
      <c r="W128" s="86">
        <f t="shared" si="24"/>
        <v>278.5</v>
      </c>
      <c r="X128" s="86">
        <f t="shared" si="25"/>
        <v>226</v>
      </c>
      <c r="Y128">
        <f t="shared" si="26"/>
        <v>52.5</v>
      </c>
      <c r="AJ128" s="84">
        <v>352</v>
      </c>
      <c r="AK128" s="84">
        <v>320</v>
      </c>
      <c r="AL128" s="84">
        <v>347</v>
      </c>
      <c r="AM128" s="86"/>
      <c r="AN128" s="86"/>
      <c r="AP128" s="84">
        <v>378</v>
      </c>
      <c r="AQ128" s="84">
        <v>388</v>
      </c>
      <c r="AR128" s="84">
        <v>384</v>
      </c>
      <c r="AS128" s="86"/>
      <c r="AU128" t="s">
        <v>326</v>
      </c>
      <c r="AV128" t="s">
        <v>327</v>
      </c>
      <c r="AW128" t="s">
        <v>328</v>
      </c>
      <c r="AX128" t="s">
        <v>329</v>
      </c>
      <c r="AZ128" t="s">
        <v>216</v>
      </c>
      <c r="BB128" t="s">
        <v>326</v>
      </c>
      <c r="BC128" t="s">
        <v>327</v>
      </c>
      <c r="BD128" t="s">
        <v>328</v>
      </c>
      <c r="BE128" t="s">
        <v>329</v>
      </c>
      <c r="BG128" t="s">
        <v>216</v>
      </c>
      <c r="BH128" s="93"/>
      <c r="BP128" s="87"/>
      <c r="BQ128" s="87"/>
    </row>
    <row r="129" spans="1:61">
      <c r="AI129" t="s">
        <v>330</v>
      </c>
      <c r="AJ129" s="86">
        <f>AJ128-$X$121</f>
        <v>126</v>
      </c>
      <c r="AK129" s="86">
        <f t="shared" ref="AK129:AL129" si="31">AK128-$X$121</f>
        <v>94</v>
      </c>
      <c r="AL129" s="86">
        <f t="shared" si="31"/>
        <v>121</v>
      </c>
      <c r="AO129" t="s">
        <v>330</v>
      </c>
      <c r="AP129" s="86">
        <f>AP128-$X$121</f>
        <v>152</v>
      </c>
      <c r="AQ129" s="86">
        <f t="shared" ref="AQ129:AR129" si="32">AQ128-$X$121</f>
        <v>162</v>
      </c>
      <c r="AR129" s="86">
        <f t="shared" si="32"/>
        <v>158</v>
      </c>
      <c r="AU129" s="84">
        <v>126</v>
      </c>
      <c r="AV129">
        <v>949.11639999999989</v>
      </c>
      <c r="AW129">
        <f>AV129*0.05</f>
        <v>47.455819999999996</v>
      </c>
      <c r="AX129">
        <f>AU129/AW129</f>
        <v>2.6551011024569804</v>
      </c>
      <c r="AZ129" s="28">
        <f>AVERAGE(AX129:AX131)</f>
        <v>2.0319518092408981</v>
      </c>
      <c r="BB129" s="84">
        <v>152</v>
      </c>
      <c r="BC129">
        <v>1549.5201000000002</v>
      </c>
      <c r="BD129">
        <f>BC129*0.05</f>
        <v>77.476005000000015</v>
      </c>
      <c r="BE129">
        <f>BB129/BD129</f>
        <v>1.9618977514393001</v>
      </c>
      <c r="BG129" s="96">
        <f>AVERAGE(BE129:BE131)</f>
        <v>1.8878797733730075</v>
      </c>
    </row>
    <row r="130" spans="1:6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AI130" t="s">
        <v>324</v>
      </c>
      <c r="AJ130">
        <v>4.7E-2</v>
      </c>
      <c r="AK130">
        <v>3.5000000000000003E-2</v>
      </c>
      <c r="AL130">
        <v>4.5100000000000001E-2</v>
      </c>
      <c r="AM130" s="51">
        <f>AVERAGE(AJ130:AL130)</f>
        <v>4.2366666666666664E-2</v>
      </c>
      <c r="AO130" t="s">
        <v>324</v>
      </c>
      <c r="AP130">
        <v>5.67E-2</v>
      </c>
      <c r="AQ130">
        <v>6.0499999999999998E-2</v>
      </c>
      <c r="AR130">
        <v>5.8999999999999997E-2</v>
      </c>
      <c r="AS130" s="51">
        <f>AVERAGE(AP130:AR130)</f>
        <v>5.8733333333333332E-2</v>
      </c>
      <c r="AU130" s="84">
        <v>94</v>
      </c>
      <c r="AV130">
        <v>1232.1316000000004</v>
      </c>
      <c r="AW130">
        <f>AV130*0.05</f>
        <v>61.606580000000022</v>
      </c>
      <c r="AX130">
        <f t="shared" ref="AX130:AX131" si="33">AU130/AW130</f>
        <v>1.5258110416127622</v>
      </c>
      <c r="BB130" s="84">
        <v>162</v>
      </c>
      <c r="BC130">
        <v>1626.0446000000002</v>
      </c>
      <c r="BD130">
        <f>BC130*0.05</f>
        <v>81.302230000000009</v>
      </c>
      <c r="BE130">
        <f t="shared" ref="BE130:BE131" si="34">BB130/BD130</f>
        <v>1.9925652715798814</v>
      </c>
    </row>
    <row r="131" spans="1:6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AJ131">
        <v>12.098699999999999</v>
      </c>
      <c r="AK131">
        <v>12.1106</v>
      </c>
      <c r="AL131">
        <v>12.1005</v>
      </c>
      <c r="AP131">
        <v>12.088900000000001</v>
      </c>
      <c r="AQ131">
        <v>12.0852</v>
      </c>
      <c r="AR131">
        <v>12.0867</v>
      </c>
      <c r="AU131" s="84">
        <v>121</v>
      </c>
      <c r="AV131">
        <v>1263.7449999999999</v>
      </c>
      <c r="AW131">
        <f>AV131*0.05</f>
        <v>63.187249999999999</v>
      </c>
      <c r="AX131">
        <f t="shared" si="33"/>
        <v>1.9149432836529521</v>
      </c>
      <c r="BB131" s="84">
        <v>158</v>
      </c>
      <c r="BC131">
        <v>1848.8438000000001</v>
      </c>
      <c r="BD131">
        <f>BC131*0.05</f>
        <v>92.442190000000011</v>
      </c>
      <c r="BE131">
        <f t="shared" si="34"/>
        <v>1.7091762970998414</v>
      </c>
    </row>
    <row r="132" spans="1:61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1:61">
      <c r="A133" s="99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23"/>
      <c r="O133" s="101"/>
      <c r="P133" s="102"/>
      <c r="Q133" s="101"/>
      <c r="R133" s="102"/>
      <c r="S133" s="23"/>
      <c r="T133" s="23"/>
      <c r="U133" s="100"/>
      <c r="V133" s="100"/>
      <c r="W133" s="103"/>
      <c r="X133" s="103"/>
      <c r="Y133" s="103"/>
      <c r="AH133" s="23"/>
      <c r="AI133" s="23"/>
      <c r="AJ133" s="109"/>
      <c r="AK133" s="109"/>
      <c r="AL133" s="109"/>
      <c r="AM133" s="23"/>
      <c r="AN133" s="23"/>
      <c r="AO133" s="23"/>
      <c r="AP133" s="109"/>
      <c r="AQ133" s="109"/>
      <c r="AR133" s="109"/>
      <c r="AS133" s="23"/>
      <c r="AU133" s="97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</row>
    <row r="134" spans="1:61">
      <c r="A134" s="99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23"/>
      <c r="O134" s="101"/>
      <c r="P134" s="102"/>
      <c r="Q134" s="101"/>
      <c r="R134" s="101"/>
      <c r="S134" s="23"/>
      <c r="T134" s="23"/>
      <c r="U134" s="100"/>
      <c r="V134" s="100"/>
      <c r="W134" s="103"/>
      <c r="X134" s="103"/>
      <c r="Y134" s="23"/>
      <c r="AH134" s="23"/>
      <c r="AW134" s="23"/>
      <c r="AX134" s="100"/>
      <c r="AY134" s="100"/>
      <c r="AZ134" s="100"/>
      <c r="BA134" s="23"/>
      <c r="BB134" s="23"/>
      <c r="BC134" s="23"/>
      <c r="BD134" s="100"/>
      <c r="BE134" s="100"/>
      <c r="BF134" s="100"/>
      <c r="BG134" s="23"/>
      <c r="BI134" s="2"/>
    </row>
    <row r="135" spans="1:61">
      <c r="A135" s="99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23"/>
      <c r="O135" s="101"/>
      <c r="P135" s="102"/>
      <c r="Q135" s="101"/>
      <c r="R135" s="101"/>
      <c r="S135" s="23"/>
      <c r="T135" s="23"/>
      <c r="U135" s="100"/>
      <c r="V135" s="100"/>
      <c r="W135" s="103"/>
      <c r="X135" s="103"/>
      <c r="Y135" s="23"/>
      <c r="AG135" s="23"/>
      <c r="BI135" s="2"/>
    </row>
    <row r="136" spans="1:61">
      <c r="A136" s="99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23"/>
      <c r="O136" s="101"/>
      <c r="P136" s="101"/>
      <c r="Q136" s="101"/>
      <c r="R136" s="101"/>
      <c r="S136" s="23"/>
      <c r="T136" s="23"/>
      <c r="U136" s="100"/>
      <c r="V136" s="100"/>
      <c r="W136" s="103"/>
      <c r="X136" s="103"/>
      <c r="Y136" s="23"/>
      <c r="AX136" s="87">
        <v>0.05</v>
      </c>
      <c r="AY136" s="87">
        <v>0</v>
      </c>
    </row>
    <row r="137" spans="1:61">
      <c r="A137" s="99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23"/>
      <c r="O137" s="104"/>
      <c r="P137" s="102"/>
      <c r="Q137" s="101"/>
      <c r="R137" s="102"/>
      <c r="S137" s="23"/>
      <c r="T137" s="23"/>
      <c r="U137" s="100"/>
      <c r="V137" s="100"/>
      <c r="W137" s="103"/>
      <c r="X137" s="103"/>
      <c r="Y137" s="23"/>
    </row>
    <row r="138" spans="1:61">
      <c r="A138" s="99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23"/>
      <c r="O138" s="104"/>
      <c r="P138" s="102"/>
      <c r="Q138" s="101"/>
      <c r="R138" s="101"/>
      <c r="S138" s="23"/>
      <c r="T138" s="23"/>
      <c r="U138" s="100"/>
      <c r="V138" s="100"/>
      <c r="W138" s="103"/>
      <c r="X138" s="103"/>
      <c r="Y138" s="23"/>
      <c r="AW138" t="s">
        <v>71</v>
      </c>
      <c r="AX138">
        <f>AX123/$AZ$123</f>
        <v>0.73068217152329484</v>
      </c>
      <c r="AY138">
        <f>AX129/$AZ$123</f>
        <v>0.7779933553080095</v>
      </c>
    </row>
    <row r="139" spans="1:61">
      <c r="A139" s="99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23"/>
      <c r="O139" s="104"/>
      <c r="P139" s="102"/>
      <c r="Q139" s="101"/>
      <c r="R139" s="101"/>
      <c r="S139" s="23"/>
      <c r="T139" s="23"/>
      <c r="U139" s="100"/>
      <c r="V139" s="100"/>
      <c r="W139" s="103"/>
      <c r="X139" s="103"/>
      <c r="Y139" s="23"/>
      <c r="AW139" t="s">
        <v>71</v>
      </c>
      <c r="AX139">
        <f>AX124/$AZ$123</f>
        <v>0.92477368891040712</v>
      </c>
      <c r="AY139">
        <f>AX130/$AZ$123</f>
        <v>0.44709064025163814</v>
      </c>
    </row>
    <row r="140" spans="1:61">
      <c r="A140" s="99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23"/>
      <c r="O140" s="23"/>
      <c r="P140" s="23"/>
      <c r="Q140" s="23"/>
      <c r="R140" s="23"/>
      <c r="S140" s="23"/>
      <c r="T140" s="23"/>
      <c r="U140" s="100"/>
      <c r="V140" s="100"/>
      <c r="W140" s="103"/>
      <c r="X140" s="103"/>
      <c r="Y140" s="23"/>
      <c r="AW140" t="s">
        <v>71</v>
      </c>
      <c r="AX140">
        <f>AX125/$AZ$123</f>
        <v>1.3445441395662985</v>
      </c>
      <c r="AY140">
        <f>AX131/$AZ$123</f>
        <v>0.56111352938502135</v>
      </c>
    </row>
    <row r="141" spans="1:6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AW141" t="s">
        <v>208</v>
      </c>
      <c r="AX141">
        <f>BE123/$BG$123</f>
        <v>1.1630674811503672</v>
      </c>
      <c r="AY141">
        <f>BE129/$BG$123</f>
        <v>0.87637854307226459</v>
      </c>
    </row>
    <row r="142" spans="1:6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AW142" t="s">
        <v>208</v>
      </c>
      <c r="AX142">
        <f>BE124/$BG$123</f>
        <v>1.1245935994956553</v>
      </c>
      <c r="AY142">
        <f>BE130/$BG$123</f>
        <v>0.89007770583481161</v>
      </c>
    </row>
    <row r="143" spans="1:6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AW143" t="s">
        <v>208</v>
      </c>
      <c r="AX143">
        <f>BE125/$BG$123</f>
        <v>0.71233891935397786</v>
      </c>
      <c r="AY143">
        <f>BE131/$BG$123</f>
        <v>0.76348802174176433</v>
      </c>
    </row>
    <row r="145" spans="49:52">
      <c r="AW145" t="s">
        <v>218</v>
      </c>
      <c r="AX145" s="98">
        <f>AVERAGE(AX138:AX143)</f>
        <v>1.0000000000000002</v>
      </c>
      <c r="AY145" s="98">
        <f>AVERAGE(AY138:AY143)</f>
        <v>0.71935696593225174</v>
      </c>
      <c r="AZ145" s="98"/>
    </row>
    <row r="146" spans="49:52">
      <c r="AW146" t="s">
        <v>5</v>
      </c>
      <c r="AX146" s="98">
        <f>STDEV(AX138:AX143)/SQRT(COUNT(AX138:AX143))</f>
        <v>0.10356402536393988</v>
      </c>
      <c r="AY146" s="98">
        <f t="shared" ref="AY146" si="35">STDEV(AY138:AY143)/SQRT(COUNT(AY138:AY143))</f>
        <v>7.2653758855776712E-2</v>
      </c>
      <c r="AZ146" s="98"/>
    </row>
    <row r="147" spans="49:52">
      <c r="AW147" t="s">
        <v>55</v>
      </c>
      <c r="AX147" s="98"/>
      <c r="AY147" s="98">
        <f>TTEST(AX138:AX143,AY138:AY143,2,2)</f>
        <v>5.083257085208575E-2</v>
      </c>
      <c r="AZ147" s="98"/>
    </row>
    <row r="149" spans="49:52">
      <c r="AW149" t="s">
        <v>54</v>
      </c>
      <c r="AX149">
        <v>6</v>
      </c>
      <c r="AY149">
        <v>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1C2F-7B2B-4882-BC07-E1DADDACD0E2}">
  <sheetPr codeName="SP1">
    <pageSetUpPr fitToPage="1"/>
  </sheetPr>
  <dimension ref="A1:ZZ1000"/>
  <sheetViews>
    <sheetView showGridLines="0" view="pageBreakPreview" topLeftCell="A3" zoomScale="80" zoomScaleSheetLayoutView="80" workbookViewId="0">
      <selection sqref="A1:B3"/>
    </sheetView>
  </sheetViews>
  <sheetFormatPr defaultColWidth="0" defaultRowHeight="14.5"/>
  <cols>
    <col min="1" max="1" width="2" style="112" customWidth="1"/>
    <col min="2" max="2" width="22.81640625" style="112" customWidth="1"/>
    <col min="3" max="3" width="35.7265625" style="112" customWidth="1"/>
    <col min="4" max="4" width="12.26953125" style="112" customWidth="1"/>
    <col min="5" max="5" width="34.7265625" style="112" customWidth="1"/>
    <col min="6" max="9" width="5.7265625" style="112" customWidth="1"/>
    <col min="10" max="10" width="7.1796875" style="112" customWidth="1"/>
    <col min="11" max="11" width="5.7265625" style="179" customWidth="1"/>
    <col min="12" max="13" width="5.453125" style="112" customWidth="1"/>
    <col min="14" max="14" width="27" style="112" customWidth="1"/>
    <col min="15" max="20" width="10.7265625" style="126" customWidth="1"/>
    <col min="21" max="21" width="10.26953125" style="227" customWidth="1"/>
    <col min="22" max="22" width="12" style="227" customWidth="1"/>
    <col min="23" max="23" width="12.54296875" style="126" customWidth="1"/>
    <col min="24" max="26" width="9.1796875" style="112" customWidth="1"/>
    <col min="27" max="27" width="18.7265625" style="211" customWidth="1"/>
    <col min="28" max="28" width="14.81640625" style="112" customWidth="1"/>
    <col min="29" max="29" width="10.81640625" style="112" customWidth="1"/>
    <col min="30" max="30" width="18.7265625" style="112" customWidth="1"/>
    <col min="31" max="31" width="19.81640625" style="112" customWidth="1"/>
    <col min="32" max="32" width="18.7265625" style="112" customWidth="1"/>
    <col min="33" max="33" width="18.7265625" style="111" customWidth="1"/>
    <col min="34" max="35" width="18.7265625" style="112" customWidth="1"/>
    <col min="36" max="36" width="22.26953125" style="112" customWidth="1"/>
    <col min="37" max="37" width="22.81640625" style="112" customWidth="1"/>
    <col min="38" max="38" width="31" style="112" customWidth="1"/>
    <col min="39" max="39" width="23.54296875" style="112" customWidth="1"/>
    <col min="40" max="40" width="28.453125" style="111" customWidth="1"/>
    <col min="41" max="41" width="27.1796875" style="111" customWidth="1"/>
    <col min="42" max="51" width="18.7265625" style="111" customWidth="1"/>
    <col min="52" max="52" width="14.7265625" style="111" customWidth="1"/>
    <col min="53" max="53" width="25.1796875" style="111" customWidth="1"/>
    <col min="54" max="78" width="18.7265625" style="111" customWidth="1"/>
    <col min="79" max="79" width="18.7265625" style="113" customWidth="1"/>
    <col min="80" max="80" width="18.7265625" style="111" customWidth="1"/>
    <col min="81" max="563" width="9.1796875" style="111" customWidth="1"/>
    <col min="564" max="16384" width="9.1796875" hidden="1"/>
  </cols>
  <sheetData>
    <row r="1" spans="1:248">
      <c r="A1" s="111"/>
      <c r="K1" s="112"/>
      <c r="O1" s="112"/>
      <c r="P1" s="112"/>
      <c r="Q1" s="112"/>
      <c r="R1" s="112"/>
      <c r="S1" s="112"/>
      <c r="T1" s="112"/>
      <c r="U1" s="112"/>
      <c r="V1" s="112"/>
      <c r="W1" s="112"/>
      <c r="X1" s="111"/>
      <c r="Y1" s="111"/>
      <c r="Z1" s="111"/>
      <c r="AA1" s="113"/>
      <c r="AB1" s="111"/>
      <c r="AC1" s="111"/>
      <c r="AD1" s="111"/>
      <c r="AE1" s="111"/>
      <c r="AF1" s="111"/>
      <c r="AH1" s="111"/>
      <c r="AI1" s="111"/>
      <c r="AJ1" s="111"/>
      <c r="AK1" s="111"/>
      <c r="AL1" s="111"/>
      <c r="AM1" s="111"/>
      <c r="BU1" s="111" t="s">
        <v>343</v>
      </c>
      <c r="CA1" s="111"/>
      <c r="CH1" s="111" t="s">
        <v>344</v>
      </c>
    </row>
    <row r="2" spans="1:248" ht="26">
      <c r="A2" s="111"/>
      <c r="B2" s="114" t="s">
        <v>345</v>
      </c>
      <c r="C2" s="115"/>
      <c r="D2" s="115"/>
      <c r="E2" s="115"/>
      <c r="K2" s="112"/>
      <c r="O2" s="112"/>
      <c r="P2" s="112"/>
      <c r="Q2" s="112"/>
      <c r="R2" s="112"/>
      <c r="S2" s="112"/>
      <c r="T2" s="112"/>
      <c r="U2" s="112"/>
      <c r="V2" s="112"/>
      <c r="W2" s="112"/>
      <c r="X2" s="111"/>
      <c r="Y2" s="111"/>
      <c r="Z2" s="111"/>
      <c r="AA2" s="113"/>
      <c r="AB2" s="111"/>
      <c r="AC2" s="111"/>
      <c r="AD2" s="111"/>
      <c r="AE2" s="111"/>
      <c r="AF2" s="111"/>
      <c r="AH2" s="111"/>
      <c r="AI2" s="111"/>
      <c r="AJ2" s="111"/>
      <c r="AK2" s="111"/>
      <c r="AL2" s="111"/>
      <c r="AM2" s="111"/>
      <c r="CA2" s="111"/>
      <c r="HN2"/>
      <c r="HO2" s="47">
        <v>1</v>
      </c>
      <c r="HP2" s="47">
        <v>2</v>
      </c>
      <c r="HQ2" s="47">
        <v>3</v>
      </c>
      <c r="HR2" s="47">
        <v>4</v>
      </c>
      <c r="HS2" s="47">
        <v>5</v>
      </c>
      <c r="HT2" s="47">
        <v>6</v>
      </c>
      <c r="HU2" s="47">
        <v>7</v>
      </c>
      <c r="HV2" s="47">
        <v>8</v>
      </c>
      <c r="HW2" s="47">
        <v>9</v>
      </c>
      <c r="HX2" s="47">
        <v>10</v>
      </c>
      <c r="HY2" s="47">
        <v>11</v>
      </c>
      <c r="HZ2" s="47">
        <v>12</v>
      </c>
      <c r="IA2"/>
      <c r="IB2" s="116" t="s">
        <v>346</v>
      </c>
      <c r="IC2"/>
      <c r="ID2"/>
    </row>
    <row r="3" spans="1:248" ht="26">
      <c r="A3" s="111"/>
      <c r="B3" s="114" t="s">
        <v>347</v>
      </c>
      <c r="C3" s="115"/>
      <c r="D3" s="115"/>
      <c r="E3" s="115"/>
      <c r="K3" s="112"/>
      <c r="O3" s="112"/>
      <c r="P3" s="112"/>
      <c r="Q3" s="112"/>
      <c r="R3" s="112"/>
      <c r="S3" s="112"/>
      <c r="T3" s="112"/>
      <c r="U3" s="112"/>
      <c r="V3" s="112"/>
      <c r="W3" s="112"/>
      <c r="X3" s="111"/>
      <c r="Y3" s="111"/>
      <c r="Z3" s="111"/>
      <c r="AA3" s="113"/>
      <c r="AB3" s="111"/>
      <c r="AC3" s="111"/>
      <c r="AD3" s="111"/>
      <c r="AE3" s="111"/>
      <c r="AF3" s="111"/>
      <c r="AH3" s="111"/>
      <c r="AI3" s="111"/>
      <c r="AJ3" s="111"/>
      <c r="AK3" s="111"/>
      <c r="AL3" s="111"/>
      <c r="AM3" s="111"/>
      <c r="CA3" s="111"/>
      <c r="HN3" s="57" t="s">
        <v>141</v>
      </c>
      <c r="HO3" s="117" t="s">
        <v>348</v>
      </c>
      <c r="HP3" s="117" t="s">
        <v>348</v>
      </c>
      <c r="HQ3" s="117" t="s">
        <v>348</v>
      </c>
      <c r="HR3" s="117" t="s">
        <v>348</v>
      </c>
      <c r="HS3" s="117" t="s">
        <v>348</v>
      </c>
      <c r="HT3" s="117" t="s">
        <v>348</v>
      </c>
      <c r="HU3" s="117" t="s">
        <v>348</v>
      </c>
      <c r="HV3" s="117" t="s">
        <v>348</v>
      </c>
      <c r="HW3" s="117" t="s">
        <v>348</v>
      </c>
      <c r="HX3" s="117" t="s">
        <v>348</v>
      </c>
      <c r="HY3" s="117" t="s">
        <v>348</v>
      </c>
      <c r="HZ3" s="117" t="s">
        <v>348</v>
      </c>
      <c r="IA3"/>
      <c r="IB3" s="118" t="s">
        <v>349</v>
      </c>
      <c r="IC3" s="119" t="s">
        <v>350</v>
      </c>
      <c r="ID3" s="120" t="s">
        <v>351</v>
      </c>
      <c r="IE3"/>
      <c r="IF3"/>
      <c r="IG3"/>
      <c r="IH3"/>
      <c r="II3"/>
      <c r="IJ3"/>
      <c r="IK3"/>
      <c r="IL3"/>
      <c r="IM3"/>
      <c r="IN3"/>
    </row>
    <row r="4" spans="1:248" ht="15" customHeight="1">
      <c r="A4" s="111"/>
      <c r="B4" s="114"/>
      <c r="C4" s="115"/>
      <c r="D4" s="115"/>
      <c r="E4" s="115"/>
      <c r="K4" s="112"/>
      <c r="O4" s="112"/>
      <c r="P4" s="112"/>
      <c r="Q4" s="112"/>
      <c r="R4" s="112"/>
      <c r="S4" s="112"/>
      <c r="T4" s="112"/>
      <c r="U4" s="112"/>
      <c r="V4" s="112"/>
      <c r="W4" s="112"/>
      <c r="X4" s="111"/>
      <c r="Y4" s="111"/>
      <c r="Z4" s="111"/>
      <c r="AA4" s="113"/>
      <c r="AB4" s="111"/>
      <c r="AC4" s="111"/>
      <c r="AD4" s="111"/>
      <c r="AE4" s="111"/>
      <c r="AF4" s="111"/>
      <c r="AH4" s="111"/>
      <c r="AI4" s="111"/>
      <c r="AJ4" s="111"/>
      <c r="AK4" s="111"/>
      <c r="AL4" s="111"/>
      <c r="AM4" s="111"/>
      <c r="CA4" s="111"/>
      <c r="HN4" s="57" t="s">
        <v>142</v>
      </c>
      <c r="HO4" s="117" t="s">
        <v>348</v>
      </c>
      <c r="HP4" s="117" t="s">
        <v>71</v>
      </c>
      <c r="HQ4" s="117" t="s">
        <v>71</v>
      </c>
      <c r="HR4" s="117" t="s">
        <v>71</v>
      </c>
      <c r="HS4" s="117" t="s">
        <v>348</v>
      </c>
      <c r="HT4" s="117" t="s">
        <v>348</v>
      </c>
      <c r="HU4" s="117" t="s">
        <v>348</v>
      </c>
      <c r="HV4" s="117" t="s">
        <v>348</v>
      </c>
      <c r="HW4" s="117" t="s">
        <v>118</v>
      </c>
      <c r="HX4" s="117" t="s">
        <v>118</v>
      </c>
      <c r="HY4" s="117" t="s">
        <v>118</v>
      </c>
      <c r="HZ4" s="117" t="s">
        <v>348</v>
      </c>
      <c r="IA4"/>
      <c r="IB4"/>
      <c r="IC4"/>
      <c r="ID4"/>
    </row>
    <row r="5" spans="1:248" ht="29">
      <c r="A5" s="111"/>
      <c r="B5" s="121" t="s">
        <v>352</v>
      </c>
      <c r="C5" s="122" t="s">
        <v>353</v>
      </c>
      <c r="D5" s="121" t="s">
        <v>354</v>
      </c>
      <c r="E5" s="123" t="s">
        <v>355</v>
      </c>
      <c r="K5" s="112"/>
      <c r="O5" s="112"/>
      <c r="P5" s="112"/>
      <c r="Q5" s="112"/>
      <c r="R5" s="112"/>
      <c r="S5" s="124"/>
      <c r="T5" s="125"/>
      <c r="U5" s="126"/>
      <c r="V5" s="112"/>
      <c r="W5" s="112"/>
      <c r="X5" s="111"/>
      <c r="Y5" s="111"/>
      <c r="Z5" s="111"/>
      <c r="AA5" s="113"/>
      <c r="AB5" s="111"/>
      <c r="AC5" s="111"/>
      <c r="AD5" s="111"/>
      <c r="AE5" s="111"/>
      <c r="AF5" s="111"/>
      <c r="AH5" s="111"/>
      <c r="AI5" s="111"/>
      <c r="AJ5" s="111"/>
      <c r="AK5" s="111"/>
      <c r="AL5" s="111"/>
      <c r="AM5" s="111"/>
      <c r="CA5" s="111"/>
      <c r="HN5" s="57" t="s">
        <v>143</v>
      </c>
      <c r="HO5" s="117" t="s">
        <v>348</v>
      </c>
      <c r="HP5" s="117" t="s">
        <v>71</v>
      </c>
      <c r="HQ5" s="117" t="s">
        <v>71</v>
      </c>
      <c r="HR5" s="117" t="s">
        <v>71</v>
      </c>
      <c r="HS5" s="117" t="s">
        <v>348</v>
      </c>
      <c r="HT5" s="117" t="s">
        <v>348</v>
      </c>
      <c r="HU5" s="117" t="s">
        <v>348</v>
      </c>
      <c r="HV5" s="117" t="s">
        <v>348</v>
      </c>
      <c r="HW5" s="117" t="s">
        <v>118</v>
      </c>
      <c r="HX5" s="117" t="s">
        <v>118</v>
      </c>
      <c r="HY5" s="117" t="s">
        <v>118</v>
      </c>
      <c r="HZ5" s="117" t="s">
        <v>348</v>
      </c>
      <c r="IA5"/>
      <c r="IB5"/>
      <c r="IC5"/>
      <c r="ID5"/>
    </row>
    <row r="6" spans="1:248">
      <c r="A6" s="111"/>
      <c r="B6" s="121" t="s">
        <v>356</v>
      </c>
      <c r="C6" s="122" t="s">
        <v>357</v>
      </c>
      <c r="D6" s="121"/>
      <c r="E6" s="122"/>
      <c r="K6" s="112"/>
      <c r="O6" s="112"/>
      <c r="P6" s="112"/>
      <c r="Q6" s="112"/>
      <c r="R6" s="112"/>
      <c r="S6" s="124"/>
      <c r="T6" s="125"/>
      <c r="U6" s="126"/>
      <c r="V6" s="112"/>
      <c r="W6" s="112"/>
      <c r="X6" s="111"/>
      <c r="Y6" s="111"/>
      <c r="Z6" s="111"/>
      <c r="AA6" s="113"/>
      <c r="AB6" s="111"/>
      <c r="AC6" s="111"/>
      <c r="AD6" s="111"/>
      <c r="AE6" s="111"/>
      <c r="AF6" s="111"/>
      <c r="AH6" s="111"/>
      <c r="AI6" s="111"/>
      <c r="AJ6" s="111"/>
      <c r="AK6" s="111"/>
      <c r="AL6" s="111"/>
      <c r="AM6" s="111"/>
      <c r="CA6" s="111"/>
      <c r="HN6" s="57" t="s">
        <v>144</v>
      </c>
      <c r="HO6" s="117" t="s">
        <v>348</v>
      </c>
      <c r="HP6" s="117" t="s">
        <v>71</v>
      </c>
      <c r="HQ6" s="117" t="s">
        <v>71</v>
      </c>
      <c r="HR6" s="117" t="s">
        <v>71</v>
      </c>
      <c r="HS6" s="117" t="s">
        <v>348</v>
      </c>
      <c r="HT6" s="117" t="s">
        <v>348</v>
      </c>
      <c r="HU6" s="117" t="s">
        <v>348</v>
      </c>
      <c r="HV6" s="117" t="s">
        <v>348</v>
      </c>
      <c r="HW6" s="117" t="s">
        <v>118</v>
      </c>
      <c r="HX6" s="117" t="s">
        <v>118</v>
      </c>
      <c r="HY6" s="117" t="s">
        <v>118</v>
      </c>
      <c r="HZ6" s="117" t="s">
        <v>348</v>
      </c>
      <c r="IA6" s="48"/>
      <c r="IB6"/>
      <c r="IC6"/>
      <c r="ID6"/>
    </row>
    <row r="7" spans="1:248">
      <c r="A7" s="111"/>
      <c r="B7" s="121" t="s">
        <v>358</v>
      </c>
      <c r="C7" s="122" t="s">
        <v>357</v>
      </c>
      <c r="D7" s="127"/>
      <c r="E7" s="122"/>
      <c r="G7" s="128"/>
      <c r="H7" s="128"/>
      <c r="I7" s="128"/>
      <c r="J7" s="128"/>
      <c r="K7" s="112"/>
      <c r="O7" s="112"/>
      <c r="P7" s="112"/>
      <c r="Q7" s="112"/>
      <c r="R7" s="112"/>
      <c r="S7" s="124"/>
      <c r="T7" s="125"/>
      <c r="U7" s="126"/>
      <c r="V7" s="112"/>
      <c r="W7" s="112"/>
      <c r="X7" s="111"/>
      <c r="Y7" s="111"/>
      <c r="Z7" s="111"/>
      <c r="AA7" s="113"/>
      <c r="AB7" s="111"/>
      <c r="AC7" s="111"/>
      <c r="AD7" s="111"/>
      <c r="AE7" s="111"/>
      <c r="AF7" s="111"/>
      <c r="AH7" s="111"/>
      <c r="AI7" s="111"/>
      <c r="AJ7" s="111"/>
      <c r="AK7" s="111"/>
      <c r="AL7" s="111"/>
      <c r="AM7" s="111"/>
      <c r="CA7" s="111"/>
      <c r="HN7" s="57" t="s">
        <v>145</v>
      </c>
      <c r="HO7" s="117" t="s">
        <v>348</v>
      </c>
      <c r="HP7" s="117" t="s">
        <v>348</v>
      </c>
      <c r="HQ7" s="117" t="s">
        <v>348</v>
      </c>
      <c r="HR7" s="117" t="s">
        <v>348</v>
      </c>
      <c r="HS7" s="117" t="s">
        <v>348</v>
      </c>
      <c r="HT7" s="117" t="s">
        <v>348</v>
      </c>
      <c r="HU7" s="117" t="s">
        <v>348</v>
      </c>
      <c r="HV7" s="117" t="s">
        <v>348</v>
      </c>
      <c r="HW7" s="117" t="s">
        <v>348</v>
      </c>
      <c r="HX7" s="117" t="s">
        <v>348</v>
      </c>
      <c r="HY7" s="117" t="s">
        <v>348</v>
      </c>
      <c r="HZ7" s="117" t="s">
        <v>348</v>
      </c>
      <c r="IA7" s="48"/>
      <c r="IB7"/>
      <c r="IC7"/>
      <c r="ID7"/>
    </row>
    <row r="8" spans="1:248">
      <c r="A8" s="111"/>
      <c r="K8" s="112"/>
      <c r="O8" s="112"/>
      <c r="P8" s="112"/>
      <c r="Q8" s="112"/>
      <c r="R8" s="112"/>
      <c r="S8" s="124"/>
      <c r="T8" s="125"/>
      <c r="U8" s="126"/>
      <c r="V8" s="112"/>
      <c r="W8" s="112"/>
      <c r="X8" s="111"/>
      <c r="Y8" s="111"/>
      <c r="Z8" s="111"/>
      <c r="AA8" s="113"/>
      <c r="AB8" s="111"/>
      <c r="AC8" s="111"/>
      <c r="AD8" s="111"/>
      <c r="AE8" s="111"/>
      <c r="AF8" s="111"/>
      <c r="AH8" s="111"/>
      <c r="AI8" s="111"/>
      <c r="AJ8" s="111"/>
      <c r="AK8" s="111"/>
      <c r="AL8" s="111"/>
      <c r="AM8" s="111"/>
      <c r="AN8" s="129"/>
      <c r="CA8" s="111"/>
      <c r="HN8" s="57" t="s">
        <v>146</v>
      </c>
      <c r="HO8" s="117" t="s">
        <v>348</v>
      </c>
      <c r="HP8" s="117" t="s">
        <v>71</v>
      </c>
      <c r="HQ8" s="117" t="s">
        <v>71</v>
      </c>
      <c r="HR8" s="117" t="s">
        <v>71</v>
      </c>
      <c r="HS8" s="117" t="s">
        <v>348</v>
      </c>
      <c r="HT8" s="117" t="s">
        <v>348</v>
      </c>
      <c r="HU8" s="117" t="s">
        <v>348</v>
      </c>
      <c r="HV8" s="117" t="s">
        <v>348</v>
      </c>
      <c r="HW8" s="117" t="s">
        <v>118</v>
      </c>
      <c r="HX8" s="117" t="s">
        <v>118</v>
      </c>
      <c r="HY8" s="117" t="s">
        <v>118</v>
      </c>
      <c r="HZ8" s="117" t="s">
        <v>348</v>
      </c>
      <c r="IA8"/>
      <c r="IB8"/>
      <c r="IC8"/>
      <c r="ID8"/>
    </row>
    <row r="9" spans="1:248">
      <c r="A9" s="111"/>
      <c r="K9" s="112"/>
      <c r="O9" s="112"/>
      <c r="P9" s="112"/>
      <c r="Q9" s="112"/>
      <c r="R9" s="112"/>
      <c r="S9" s="124"/>
      <c r="T9" s="125"/>
      <c r="U9" s="126"/>
      <c r="V9" s="112"/>
      <c r="W9" s="112"/>
      <c r="X9" s="111"/>
      <c r="Y9" s="111"/>
      <c r="Z9" s="111"/>
      <c r="AA9" s="113"/>
      <c r="AB9" s="111"/>
      <c r="AC9" s="111"/>
      <c r="AD9" s="111"/>
      <c r="AE9" s="111"/>
      <c r="AF9" s="111"/>
      <c r="AH9" s="111"/>
      <c r="AI9" s="111"/>
      <c r="AJ9" s="111"/>
      <c r="AK9" s="111"/>
      <c r="AL9" s="111"/>
      <c r="AM9" s="111"/>
      <c r="CA9" s="111"/>
      <c r="HN9" s="57" t="s">
        <v>147</v>
      </c>
      <c r="HO9" s="117" t="s">
        <v>348</v>
      </c>
      <c r="HP9" s="117" t="s">
        <v>71</v>
      </c>
      <c r="HQ9" s="117" t="s">
        <v>71</v>
      </c>
      <c r="HR9" s="117" t="s">
        <v>71</v>
      </c>
      <c r="HS9" s="117" t="s">
        <v>348</v>
      </c>
      <c r="HT9" s="117" t="s">
        <v>348</v>
      </c>
      <c r="HU9" s="117" t="s">
        <v>348</v>
      </c>
      <c r="HV9" s="117" t="s">
        <v>348</v>
      </c>
      <c r="HW9" s="117" t="s">
        <v>118</v>
      </c>
      <c r="HX9" s="117" t="s">
        <v>118</v>
      </c>
      <c r="HY9" s="117" t="s">
        <v>118</v>
      </c>
      <c r="HZ9" s="117" t="s">
        <v>348</v>
      </c>
      <c r="IA9"/>
      <c r="IB9"/>
      <c r="IC9"/>
      <c r="ID9"/>
    </row>
    <row r="10" spans="1:248">
      <c r="A10" s="111"/>
      <c r="K10" s="112"/>
      <c r="O10" s="112"/>
      <c r="P10" s="112"/>
      <c r="Q10" s="112"/>
      <c r="R10" s="112"/>
      <c r="S10" s="124"/>
      <c r="T10" s="125"/>
      <c r="U10" s="126"/>
      <c r="V10" s="112"/>
      <c r="W10" s="112"/>
      <c r="X10" s="111"/>
      <c r="Y10" s="111"/>
      <c r="Z10" s="111"/>
      <c r="AA10" s="113"/>
      <c r="AB10" s="111"/>
      <c r="AC10" s="111"/>
      <c r="AD10" s="111"/>
      <c r="AE10" s="111"/>
      <c r="AF10" s="111"/>
      <c r="AH10" s="111"/>
      <c r="AI10" s="111"/>
      <c r="AJ10" s="111"/>
      <c r="AK10" s="111"/>
      <c r="AL10" s="111"/>
      <c r="AM10" s="111"/>
      <c r="CA10" s="111"/>
      <c r="HN10" s="57" t="s">
        <v>148</v>
      </c>
      <c r="HO10" s="117" t="s">
        <v>348</v>
      </c>
      <c r="HP10" s="117" t="s">
        <v>71</v>
      </c>
      <c r="HQ10" s="117" t="s">
        <v>71</v>
      </c>
      <c r="HR10" s="117" t="s">
        <v>71</v>
      </c>
      <c r="HS10" s="117" t="s">
        <v>348</v>
      </c>
      <c r="HT10" s="117" t="s">
        <v>348</v>
      </c>
      <c r="HU10" s="117" t="s">
        <v>348</v>
      </c>
      <c r="HV10" s="117" t="s">
        <v>348</v>
      </c>
      <c r="HW10" s="117" t="s">
        <v>118</v>
      </c>
      <c r="HX10" s="117" t="s">
        <v>118</v>
      </c>
      <c r="HY10" s="117" t="s">
        <v>118</v>
      </c>
      <c r="HZ10" s="117" t="s">
        <v>348</v>
      </c>
      <c r="IA10"/>
      <c r="IB10"/>
      <c r="IC10"/>
      <c r="ID10"/>
    </row>
    <row r="11" spans="1:248">
      <c r="A11" s="111"/>
      <c r="K11" s="112"/>
      <c r="O11" s="112"/>
      <c r="P11" s="112"/>
      <c r="Q11" s="112"/>
      <c r="R11" s="112"/>
      <c r="S11" s="124"/>
      <c r="T11" s="125"/>
      <c r="U11" s="126"/>
      <c r="V11" s="112"/>
      <c r="W11" s="112"/>
      <c r="X11" s="111"/>
      <c r="Y11" s="111"/>
      <c r="Z11" s="111"/>
      <c r="AA11" s="113"/>
      <c r="AB11" s="111"/>
      <c r="AC11" s="111"/>
      <c r="AD11" s="111"/>
      <c r="AE11" s="111"/>
      <c r="AF11" s="111"/>
      <c r="AH11" s="111"/>
      <c r="AI11" s="111"/>
      <c r="AJ11" s="111"/>
      <c r="AK11" s="111"/>
      <c r="AL11" s="111"/>
      <c r="AM11" s="111"/>
      <c r="CA11" s="111"/>
      <c r="HN11" s="130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</row>
    <row r="12" spans="1:248">
      <c r="A12" s="111"/>
      <c r="K12" s="112"/>
      <c r="O12" s="112"/>
      <c r="P12" s="112"/>
      <c r="Q12" s="112"/>
      <c r="R12" s="112"/>
      <c r="S12" s="124"/>
      <c r="T12" s="125"/>
      <c r="U12" s="126"/>
      <c r="V12" s="112"/>
      <c r="W12" s="112"/>
      <c r="X12" s="111"/>
      <c r="Y12" s="111"/>
      <c r="Z12" s="111"/>
      <c r="AA12" s="113"/>
      <c r="AB12" s="111"/>
      <c r="AC12" s="111"/>
      <c r="AD12" s="111"/>
      <c r="AE12" s="111"/>
      <c r="AF12" s="111"/>
      <c r="AH12" s="111"/>
      <c r="AI12" s="111"/>
      <c r="AJ12" s="111"/>
      <c r="AK12" s="111"/>
      <c r="AL12" s="111"/>
      <c r="AM12" s="111"/>
      <c r="CA12" s="111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</row>
    <row r="13" spans="1:248">
      <c r="A13" s="111"/>
      <c r="K13" s="112"/>
      <c r="O13" s="112"/>
      <c r="P13" s="112"/>
      <c r="Q13" s="112"/>
      <c r="R13" s="112"/>
      <c r="S13" s="124"/>
      <c r="T13" s="125"/>
      <c r="U13" s="126"/>
      <c r="V13" s="126"/>
      <c r="W13" s="112"/>
      <c r="X13" s="111"/>
      <c r="Y13" s="111"/>
      <c r="Z13" s="111"/>
      <c r="AA13" s="113"/>
      <c r="AB13" s="111"/>
      <c r="AC13" s="111"/>
      <c r="AD13" s="111"/>
      <c r="AE13" s="111"/>
      <c r="AF13" s="111"/>
      <c r="AH13" s="111"/>
      <c r="AI13" s="111"/>
      <c r="AJ13" s="111"/>
      <c r="AK13" s="111"/>
      <c r="AL13" s="111"/>
      <c r="AM13" s="111"/>
      <c r="CA13" s="111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</row>
    <row r="14" spans="1:248">
      <c r="A14" s="111"/>
      <c r="K14" s="112"/>
      <c r="O14" s="112"/>
      <c r="P14" s="112"/>
      <c r="Q14" s="112"/>
      <c r="R14" s="112"/>
      <c r="S14" s="124"/>
      <c r="T14" s="125"/>
      <c r="U14" s="126"/>
      <c r="V14" s="112"/>
      <c r="W14" s="112"/>
      <c r="X14" s="111"/>
      <c r="Y14" s="111"/>
      <c r="Z14" s="111"/>
      <c r="AA14" s="113"/>
      <c r="AB14" s="111"/>
      <c r="AC14" s="111"/>
      <c r="AD14" s="111"/>
      <c r="AE14" s="111"/>
      <c r="AF14" s="111"/>
      <c r="AH14" s="111"/>
      <c r="AI14" s="111"/>
      <c r="AJ14" s="111"/>
      <c r="AK14" s="111"/>
      <c r="AL14" s="111"/>
      <c r="AM14" s="111"/>
      <c r="CA14" s="111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</row>
    <row r="15" spans="1:248">
      <c r="A15" s="111"/>
      <c r="K15" s="112"/>
      <c r="O15" s="112"/>
      <c r="P15" s="112"/>
      <c r="Q15" s="112"/>
      <c r="R15" s="112"/>
      <c r="S15" s="124"/>
      <c r="T15" s="125"/>
      <c r="U15" s="126"/>
      <c r="V15" s="112"/>
      <c r="W15" s="112"/>
      <c r="X15" s="111"/>
      <c r="Y15" s="111"/>
      <c r="Z15" s="111"/>
      <c r="AA15" s="113"/>
      <c r="AB15" s="111"/>
      <c r="AC15" s="111"/>
      <c r="AD15" s="111"/>
      <c r="AE15" s="111"/>
      <c r="AF15" s="111"/>
      <c r="AH15" s="111"/>
      <c r="AI15" s="111"/>
      <c r="AJ15" s="111"/>
      <c r="AK15" s="111"/>
      <c r="AL15" s="111"/>
      <c r="AM15" s="111"/>
      <c r="CA15" s="111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</row>
    <row r="16" spans="1:248">
      <c r="A16" s="111"/>
      <c r="K16" s="112"/>
      <c r="O16" s="112"/>
      <c r="P16" s="112"/>
      <c r="Q16" s="112"/>
      <c r="R16" s="112"/>
      <c r="S16" s="124"/>
      <c r="T16" s="125"/>
      <c r="U16" s="126"/>
      <c r="V16" s="112"/>
      <c r="W16" s="112"/>
      <c r="X16" s="111"/>
      <c r="Y16" s="111"/>
      <c r="Z16" s="111"/>
      <c r="AA16" s="113"/>
      <c r="AB16" s="111"/>
      <c r="AC16" s="111"/>
      <c r="AD16" s="111"/>
      <c r="AE16" s="111"/>
      <c r="AF16" s="111"/>
      <c r="AH16" s="111"/>
      <c r="AI16" s="111"/>
      <c r="AJ16" s="111"/>
      <c r="AK16" s="111"/>
      <c r="AL16" s="111"/>
      <c r="AM16" s="111"/>
      <c r="CA16" s="111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</row>
    <row r="17" spans="1:563">
      <c r="A17" s="111"/>
      <c r="K17" s="112"/>
      <c r="N17"/>
      <c r="O17"/>
      <c r="P17"/>
      <c r="Q17"/>
      <c r="R17" s="112"/>
      <c r="S17" s="124"/>
      <c r="T17" s="125"/>
      <c r="U17" s="126"/>
      <c r="V17" s="112"/>
      <c r="W17" s="112"/>
      <c r="X17" s="111"/>
      <c r="Y17" s="111"/>
      <c r="Z17" s="111"/>
      <c r="AA17" s="113"/>
      <c r="AB17" s="111"/>
      <c r="AC17" s="111"/>
      <c r="AD17" s="111"/>
      <c r="AE17" s="111"/>
      <c r="AF17" s="111"/>
      <c r="AH17" s="111"/>
      <c r="AI17" s="111"/>
      <c r="AJ17" s="111"/>
      <c r="AK17" s="111"/>
      <c r="AL17" s="111"/>
      <c r="AM17" s="111"/>
      <c r="CA17" s="111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</row>
    <row r="18" spans="1:563">
      <c r="A18" s="111"/>
      <c r="K18" s="112"/>
      <c r="N18"/>
      <c r="O18"/>
      <c r="P18"/>
      <c r="Q18"/>
      <c r="R18" s="112"/>
      <c r="S18" s="124"/>
      <c r="T18" s="125"/>
      <c r="U18" s="126"/>
      <c r="V18" s="112"/>
      <c r="W18" s="112"/>
      <c r="X18" s="111"/>
      <c r="Y18" s="111"/>
      <c r="Z18" s="111"/>
      <c r="AA18" s="113"/>
      <c r="AB18" s="111"/>
      <c r="AC18" s="111"/>
      <c r="AD18" s="111"/>
      <c r="AE18" s="111"/>
      <c r="AF18" s="111"/>
      <c r="AH18" s="111"/>
      <c r="AI18" s="111"/>
      <c r="AJ18" s="111"/>
      <c r="AK18" s="111"/>
      <c r="AL18" s="111"/>
      <c r="AM18" s="111"/>
      <c r="CA18" s="111"/>
    </row>
    <row r="19" spans="1:563">
      <c r="A19" s="111"/>
      <c r="K19" s="112"/>
      <c r="N19"/>
      <c r="O19"/>
      <c r="P19"/>
      <c r="Q19"/>
      <c r="R19" s="112"/>
      <c r="S19" s="124"/>
      <c r="T19" s="125"/>
      <c r="U19" s="126"/>
      <c r="V19" s="112"/>
      <c r="W19" s="112"/>
      <c r="X19" s="111"/>
      <c r="Y19" s="111"/>
      <c r="Z19" s="111"/>
      <c r="AA19" s="113"/>
      <c r="AB19" s="111"/>
      <c r="AC19" s="111"/>
      <c r="AD19" s="111"/>
      <c r="AE19" s="111"/>
      <c r="AF19" s="111"/>
      <c r="AH19" s="111"/>
      <c r="AI19" s="111"/>
      <c r="AJ19" s="111"/>
      <c r="AK19" s="111"/>
      <c r="AL19" s="111"/>
      <c r="AM19" s="111"/>
      <c r="CA19" s="111"/>
    </row>
    <row r="20" spans="1:563" ht="18.5">
      <c r="A20" s="111"/>
      <c r="K20" s="112"/>
      <c r="N20"/>
      <c r="O20"/>
      <c r="P20"/>
      <c r="Q20"/>
      <c r="R20" s="112"/>
      <c r="S20" s="112"/>
      <c r="T20" s="112"/>
      <c r="U20" s="112"/>
      <c r="V20" s="112"/>
      <c r="W20" s="112"/>
      <c r="X20" s="111"/>
      <c r="Y20" s="111"/>
      <c r="Z20" s="111"/>
      <c r="AA20" s="113"/>
      <c r="AB20" s="111"/>
      <c r="AC20" s="111"/>
      <c r="AD20" s="111"/>
      <c r="AE20" s="111"/>
      <c r="AF20" s="111"/>
      <c r="AH20" s="111"/>
      <c r="AI20" s="111"/>
      <c r="AJ20" s="111"/>
      <c r="AK20" s="111"/>
      <c r="AL20" s="111"/>
      <c r="AM20" s="111"/>
      <c r="CA20" s="111"/>
      <c r="HN20"/>
      <c r="HO20" s="47">
        <v>1</v>
      </c>
      <c r="HP20" s="47">
        <v>2</v>
      </c>
      <c r="HQ20" s="47">
        <v>3</v>
      </c>
      <c r="HR20" s="47">
        <v>4</v>
      </c>
      <c r="HS20" s="47">
        <v>5</v>
      </c>
      <c r="HT20" s="47">
        <v>6</v>
      </c>
      <c r="HU20" s="47">
        <v>7</v>
      </c>
      <c r="HV20" s="47">
        <v>8</v>
      </c>
      <c r="HW20" s="47">
        <v>9</v>
      </c>
      <c r="HX20" s="47">
        <v>10</v>
      </c>
      <c r="HY20" s="47">
        <v>11</v>
      </c>
      <c r="HZ20" s="47">
        <v>12</v>
      </c>
      <c r="IA20"/>
      <c r="IB20" s="116" t="s">
        <v>346</v>
      </c>
      <c r="IC20"/>
      <c r="ID20"/>
    </row>
    <row r="21" spans="1:563">
      <c r="A21" s="111"/>
      <c r="K21" s="112"/>
      <c r="N21"/>
      <c r="O21"/>
      <c r="P21"/>
      <c r="Q21"/>
      <c r="R21" s="112"/>
      <c r="S21" s="112"/>
      <c r="T21" s="112"/>
      <c r="U21" s="112"/>
      <c r="V21" s="112"/>
      <c r="W21" s="112"/>
      <c r="X21" s="111"/>
      <c r="Y21" s="111"/>
      <c r="Z21" s="111"/>
      <c r="AA21" s="113"/>
      <c r="AB21" s="111"/>
      <c r="AC21" s="111"/>
      <c r="AD21" s="111"/>
      <c r="AE21" s="111"/>
      <c r="AF21" s="111"/>
      <c r="AH21" s="111"/>
      <c r="AI21" s="111"/>
      <c r="AJ21" s="111"/>
      <c r="AK21" s="111"/>
      <c r="AL21" s="111"/>
      <c r="AM21" s="111"/>
      <c r="CA21" s="111"/>
      <c r="HN21" s="57" t="s">
        <v>141</v>
      </c>
      <c r="HO21" s="117" t="s">
        <v>348</v>
      </c>
      <c r="HP21" s="117" t="s">
        <v>348</v>
      </c>
      <c r="HQ21" s="117" t="s">
        <v>348</v>
      </c>
      <c r="HR21" s="117" t="s">
        <v>348</v>
      </c>
      <c r="HS21" s="117" t="s">
        <v>348</v>
      </c>
      <c r="HT21" s="117" t="s">
        <v>348</v>
      </c>
      <c r="HU21" s="117" t="s">
        <v>348</v>
      </c>
      <c r="HV21" s="117" t="s">
        <v>348</v>
      </c>
      <c r="HW21" s="117" t="s">
        <v>348</v>
      </c>
      <c r="HX21" s="117" t="s">
        <v>348</v>
      </c>
      <c r="HY21" s="117" t="s">
        <v>348</v>
      </c>
      <c r="HZ21" s="117" t="s">
        <v>348</v>
      </c>
      <c r="IA21"/>
      <c r="IB21" s="118" t="s">
        <v>349</v>
      </c>
      <c r="IC21" s="119" t="s">
        <v>350</v>
      </c>
      <c r="ID21" s="120" t="s">
        <v>351</v>
      </c>
      <c r="IE21"/>
      <c r="IF21"/>
      <c r="IG21"/>
      <c r="IH21"/>
      <c r="II21"/>
      <c r="IJ21"/>
      <c r="IK21"/>
      <c r="IL21"/>
      <c r="IM21"/>
      <c r="IN21"/>
    </row>
    <row r="22" spans="1:563" ht="15" thickBot="1">
      <c r="A22" s="111"/>
      <c r="K22" s="112"/>
      <c r="N22"/>
      <c r="O22"/>
      <c r="P22"/>
      <c r="Q22"/>
      <c r="R22" s="112"/>
      <c r="S22" s="112"/>
      <c r="T22" s="112"/>
      <c r="U22" s="112"/>
      <c r="V22" s="112"/>
      <c r="W22" s="112"/>
      <c r="X22" s="111"/>
      <c r="Y22" s="111"/>
      <c r="Z22" s="111"/>
      <c r="AA22" s="113"/>
      <c r="AB22" s="111"/>
      <c r="AC22" s="111"/>
      <c r="AD22" s="111"/>
      <c r="AE22" s="111"/>
      <c r="AF22" s="111"/>
      <c r="AH22" s="111"/>
      <c r="AI22" s="111"/>
      <c r="AJ22" s="111"/>
      <c r="AK22" s="111"/>
      <c r="AL22" s="111"/>
      <c r="AM22" s="111"/>
      <c r="CA22" s="111"/>
      <c r="HN22" s="57" t="s">
        <v>142</v>
      </c>
      <c r="HO22" s="117" t="s">
        <v>348</v>
      </c>
      <c r="HP22" s="117" t="s">
        <v>71</v>
      </c>
      <c r="HQ22" s="117" t="s">
        <v>71</v>
      </c>
      <c r="HR22" s="117" t="s">
        <v>71</v>
      </c>
      <c r="HS22" s="117" t="s">
        <v>348</v>
      </c>
      <c r="HT22" s="117" t="s">
        <v>348</v>
      </c>
      <c r="HU22" s="117" t="s">
        <v>348</v>
      </c>
      <c r="HV22" s="117" t="s">
        <v>348</v>
      </c>
      <c r="HW22" s="117" t="s">
        <v>118</v>
      </c>
      <c r="HX22" s="117" t="s">
        <v>118</v>
      </c>
      <c r="HY22" s="117" t="s">
        <v>118</v>
      </c>
      <c r="HZ22" s="117" t="s">
        <v>348</v>
      </c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</row>
    <row r="23" spans="1:563" ht="15" thickBot="1">
      <c r="A23" s="111"/>
      <c r="K23" s="112"/>
      <c r="N23"/>
      <c r="O23"/>
      <c r="P23"/>
      <c r="Q23"/>
      <c r="R23" s="112"/>
      <c r="S23" s="112"/>
      <c r="T23" s="112"/>
      <c r="U23" s="112"/>
      <c r="V23" s="112"/>
      <c r="W23" s="112"/>
      <c r="X23" s="111"/>
      <c r="Y23" s="111"/>
      <c r="Z23" s="111"/>
      <c r="AA23" s="113"/>
      <c r="AB23" s="111"/>
      <c r="AC23" s="111"/>
      <c r="AD23" s="111"/>
      <c r="AE23" s="111"/>
      <c r="AF23" s="111"/>
      <c r="AH23" s="111"/>
      <c r="AI23" s="111"/>
      <c r="AJ23" s="111"/>
      <c r="AK23" s="111"/>
      <c r="AL23" s="111"/>
      <c r="AM23" s="111"/>
      <c r="BB23" s="131"/>
      <c r="BC23" s="274" t="s">
        <v>118</v>
      </c>
      <c r="BD23" s="275"/>
      <c r="BE23" s="274" t="s">
        <v>71</v>
      </c>
      <c r="BF23" s="276"/>
      <c r="BG23" s="132"/>
      <c r="BH23" s="133"/>
      <c r="BI23" s="134"/>
      <c r="BJ23" s="133"/>
      <c r="BK23" s="134"/>
      <c r="BL23" s="133"/>
      <c r="BM23" s="134"/>
      <c r="BN23" s="133"/>
      <c r="BO23" s="134"/>
      <c r="BP23" s="133"/>
      <c r="BQ23" s="134"/>
      <c r="BR23" s="133"/>
      <c r="BS23" s="134"/>
      <c r="BT23" s="133"/>
      <c r="BU23" s="134"/>
      <c r="BV23" s="133"/>
      <c r="BW23" s="134"/>
      <c r="BX23" s="133"/>
      <c r="BY23" s="134"/>
      <c r="BZ23" s="133"/>
      <c r="CA23" s="134"/>
      <c r="CB23" s="133"/>
      <c r="CC23" s="134"/>
      <c r="CD23" s="133"/>
      <c r="CE23" s="134"/>
      <c r="CF23" s="133"/>
      <c r="CG23" s="134"/>
      <c r="CH23" s="133"/>
      <c r="CI23" s="134"/>
      <c r="CJ23" s="133"/>
      <c r="CK23" s="134"/>
      <c r="CL23" s="133"/>
      <c r="CM23" s="134"/>
      <c r="CN23" s="133"/>
      <c r="CO23" s="134"/>
      <c r="CP23" s="133"/>
      <c r="CQ23" s="134"/>
      <c r="CR23" s="133"/>
      <c r="CS23" s="134"/>
      <c r="CT23" s="133"/>
      <c r="CU23" s="134"/>
      <c r="CV23" s="133"/>
      <c r="CW23" s="134"/>
      <c r="CX23" s="133"/>
      <c r="CY23" s="131"/>
      <c r="HN23" s="57" t="s">
        <v>143</v>
      </c>
      <c r="HO23" s="117" t="s">
        <v>348</v>
      </c>
      <c r="HP23" s="117" t="s">
        <v>71</v>
      </c>
      <c r="HQ23" s="117" t="s">
        <v>71</v>
      </c>
      <c r="HR23" s="117" t="s">
        <v>71</v>
      </c>
      <c r="HS23" s="117" t="s">
        <v>348</v>
      </c>
      <c r="HT23" s="117" t="s">
        <v>348</v>
      </c>
      <c r="HU23" s="117" t="s">
        <v>348</v>
      </c>
      <c r="HV23" s="117" t="s">
        <v>348</v>
      </c>
      <c r="HW23" s="117" t="s">
        <v>118</v>
      </c>
      <c r="HX23" s="117" t="s">
        <v>118</v>
      </c>
      <c r="HY23" s="117" t="s">
        <v>118</v>
      </c>
      <c r="HZ23" s="117" t="s">
        <v>348</v>
      </c>
      <c r="IA23"/>
      <c r="IB23"/>
      <c r="IC23"/>
      <c r="ID23"/>
    </row>
    <row r="24" spans="1:563" ht="21">
      <c r="A24" s="111"/>
      <c r="K24" s="112"/>
      <c r="N24"/>
      <c r="O24"/>
      <c r="P24"/>
      <c r="Q24"/>
      <c r="R24" s="112"/>
      <c r="S24" s="112"/>
      <c r="T24" s="112"/>
      <c r="U24" s="135"/>
      <c r="V24" s="112"/>
      <c r="W24" s="112"/>
      <c r="X24" s="111"/>
      <c r="Y24" s="111"/>
      <c r="Z24" s="111"/>
      <c r="AA24" s="113"/>
      <c r="AB24" s="111"/>
      <c r="AC24" s="111"/>
      <c r="AD24" s="111"/>
      <c r="AE24" s="111"/>
      <c r="AF24" s="111"/>
      <c r="AH24" s="111"/>
      <c r="AI24" s="111"/>
      <c r="AJ24" s="111"/>
      <c r="AK24" s="111"/>
      <c r="AL24" s="111"/>
      <c r="AM24" s="111"/>
      <c r="BB24" s="136" t="s">
        <v>359</v>
      </c>
      <c r="BC24" s="137" t="s">
        <v>201</v>
      </c>
      <c r="BD24" s="138" t="s">
        <v>360</v>
      </c>
      <c r="BE24" s="137" t="s">
        <v>201</v>
      </c>
      <c r="BF24" s="139" t="s">
        <v>360</v>
      </c>
      <c r="BG24" s="140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31"/>
      <c r="HN24" s="57" t="s">
        <v>144</v>
      </c>
      <c r="HO24" s="117" t="s">
        <v>348</v>
      </c>
      <c r="HP24" s="117" t="s">
        <v>71</v>
      </c>
      <c r="HQ24" s="117" t="s">
        <v>71</v>
      </c>
      <c r="HR24" s="117" t="s">
        <v>71</v>
      </c>
      <c r="HS24" s="117" t="s">
        <v>348</v>
      </c>
      <c r="HT24" s="117" t="s">
        <v>348</v>
      </c>
      <c r="HU24" s="117" t="s">
        <v>348</v>
      </c>
      <c r="HV24" s="117" t="s">
        <v>348</v>
      </c>
      <c r="HW24" s="117" t="s">
        <v>118</v>
      </c>
      <c r="HX24" s="117" t="s">
        <v>118</v>
      </c>
      <c r="HY24" s="117" t="s">
        <v>118</v>
      </c>
      <c r="HZ24" s="117" t="s">
        <v>348</v>
      </c>
      <c r="IA24" s="48"/>
      <c r="IB24"/>
      <c r="IC24"/>
      <c r="ID24"/>
    </row>
    <row r="25" spans="1:563" s="48" customFormat="1" ht="21">
      <c r="A25" s="142"/>
      <c r="B25" s="135"/>
      <c r="C25" s="135"/>
      <c r="D25" s="135"/>
      <c r="E25" s="135"/>
      <c r="F25" s="135"/>
      <c r="G25" s="135"/>
      <c r="H25" s="135"/>
      <c r="I25" s="135"/>
      <c r="J25" s="135"/>
      <c r="K25" s="143"/>
      <c r="L25" s="135"/>
      <c r="M25" s="135"/>
      <c r="N25"/>
      <c r="O25"/>
      <c r="P25"/>
      <c r="Q25"/>
      <c r="R25" s="144"/>
      <c r="S25" s="144"/>
      <c r="T25" s="144"/>
      <c r="U25" s="145"/>
      <c r="V25" s="145"/>
      <c r="W25" s="144"/>
      <c r="X25" s="135"/>
      <c r="Y25" s="135"/>
      <c r="Z25" s="135"/>
      <c r="AA25" s="146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2"/>
      <c r="AU25" s="142"/>
      <c r="AV25" s="142"/>
      <c r="AW25" s="142"/>
      <c r="AX25" s="142"/>
      <c r="AY25" s="142"/>
      <c r="AZ25" s="142"/>
      <c r="BA25" s="142"/>
      <c r="BB25" s="148" t="s">
        <v>114</v>
      </c>
      <c r="BC25" s="149">
        <v>30.588741302490234</v>
      </c>
      <c r="BD25" s="150">
        <v>6.7104434967041016</v>
      </c>
      <c r="BE25" s="149">
        <v>109.66173553466797</v>
      </c>
      <c r="BF25" s="151">
        <v>24.807689666748047</v>
      </c>
      <c r="BG25" s="152"/>
      <c r="BH25" s="133"/>
      <c r="BI25" s="153"/>
      <c r="BJ25" s="133"/>
      <c r="BK25" s="153"/>
      <c r="BL25" s="133"/>
      <c r="BM25" s="153"/>
      <c r="BN25" s="133"/>
      <c r="BO25" s="153"/>
      <c r="BP25" s="133"/>
      <c r="BQ25" s="153"/>
      <c r="BR25" s="133"/>
      <c r="BS25" s="153"/>
      <c r="BT25" s="133"/>
      <c r="BU25" s="153"/>
      <c r="BV25" s="133"/>
      <c r="BW25" s="153"/>
      <c r="BX25" s="133"/>
      <c r="BY25" s="153"/>
      <c r="BZ25" s="133"/>
      <c r="CA25" s="153"/>
      <c r="CB25" s="133"/>
      <c r="CC25" s="154"/>
      <c r="CD25" s="153"/>
      <c r="CE25" s="153"/>
      <c r="CF25" s="133"/>
      <c r="CG25" s="153"/>
      <c r="CH25" s="133"/>
      <c r="CI25" s="153"/>
      <c r="CJ25" s="133"/>
      <c r="CK25" s="153"/>
      <c r="CL25" s="133"/>
      <c r="CM25" s="153"/>
      <c r="CN25" s="133"/>
      <c r="CO25" s="153"/>
      <c r="CP25" s="133"/>
      <c r="CQ25" s="153"/>
      <c r="CR25" s="153"/>
      <c r="CS25" s="153"/>
      <c r="CT25" s="153"/>
      <c r="CU25" s="153"/>
      <c r="CV25" s="153"/>
      <c r="CW25" s="154"/>
      <c r="CX25" s="154"/>
      <c r="CY25" s="13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42"/>
      <c r="EE25" s="142"/>
      <c r="EF25" s="142"/>
      <c r="EG25" s="142"/>
      <c r="EH25" s="142"/>
      <c r="EI25" s="142"/>
      <c r="EJ25" s="142"/>
      <c r="EK25" s="142"/>
      <c r="EL25" s="142"/>
      <c r="EM25" s="142"/>
      <c r="EN25" s="142"/>
      <c r="EO25" s="142"/>
      <c r="EP25" s="142"/>
      <c r="EQ25" s="142"/>
      <c r="ER25" s="142"/>
      <c r="ES25" s="142"/>
      <c r="ET25" s="142"/>
      <c r="EU25" s="142"/>
      <c r="EV25" s="142"/>
      <c r="EW25" s="142"/>
      <c r="EX25" s="142"/>
      <c r="EY25" s="142"/>
      <c r="EZ25" s="142"/>
      <c r="FA25" s="142"/>
      <c r="FB25" s="142"/>
      <c r="FC25" s="142"/>
      <c r="FD25" s="142"/>
      <c r="FE25" s="142"/>
      <c r="FF25" s="142"/>
      <c r="FG25" s="142"/>
      <c r="FH25" s="142"/>
      <c r="FI25" s="142"/>
      <c r="FJ25" s="142"/>
      <c r="FK25" s="142"/>
      <c r="FL25" s="142"/>
      <c r="FM25" s="142"/>
      <c r="FN25" s="142"/>
      <c r="FO25" s="142"/>
      <c r="FP25" s="142"/>
      <c r="FQ25" s="142"/>
      <c r="FR25" s="142"/>
      <c r="FS25" s="142"/>
      <c r="FT25" s="142"/>
      <c r="FU25" s="142"/>
      <c r="FV25" s="142"/>
      <c r="FW25" s="142"/>
      <c r="FX25" s="142"/>
      <c r="FY25" s="142"/>
      <c r="FZ25" s="142"/>
      <c r="GA25" s="142"/>
      <c r="GB25" s="142"/>
      <c r="GC25" s="142"/>
      <c r="GD25" s="142"/>
      <c r="GE25" s="142"/>
      <c r="GF25" s="142"/>
      <c r="GG25" s="142"/>
      <c r="GH25" s="142"/>
      <c r="GI25" s="142"/>
      <c r="GJ25" s="142"/>
      <c r="GK25" s="142"/>
      <c r="GL25" s="142"/>
      <c r="GM25" s="142"/>
      <c r="GN25" s="142"/>
      <c r="GO25" s="142"/>
      <c r="GP25" s="142"/>
      <c r="GQ25" s="142"/>
      <c r="GR25" s="142"/>
      <c r="GS25" s="142"/>
      <c r="GT25" s="142"/>
      <c r="GU25" s="142"/>
      <c r="GV25" s="142"/>
      <c r="GW25" s="142"/>
      <c r="GX25" s="142"/>
      <c r="GY25" s="142"/>
      <c r="GZ25" s="142"/>
      <c r="HA25" s="142"/>
      <c r="HB25" s="142"/>
      <c r="HC25" s="142"/>
      <c r="HD25" s="142"/>
      <c r="HE25" s="142"/>
      <c r="HF25" s="142"/>
      <c r="HG25" s="142"/>
      <c r="HH25" s="142"/>
      <c r="HI25" s="142"/>
      <c r="HJ25" s="142"/>
      <c r="HK25" s="142"/>
      <c r="HL25" s="142"/>
      <c r="HM25" s="142"/>
      <c r="HN25" s="57" t="s">
        <v>145</v>
      </c>
      <c r="HO25" s="117" t="s">
        <v>348</v>
      </c>
      <c r="HP25" s="117" t="s">
        <v>348</v>
      </c>
      <c r="HQ25" s="117" t="s">
        <v>348</v>
      </c>
      <c r="HR25" s="117" t="s">
        <v>348</v>
      </c>
      <c r="HS25" s="117" t="s">
        <v>348</v>
      </c>
      <c r="HT25" s="117" t="s">
        <v>348</v>
      </c>
      <c r="HU25" s="117" t="s">
        <v>348</v>
      </c>
      <c r="HV25" s="117" t="s">
        <v>348</v>
      </c>
      <c r="HW25" s="117" t="s">
        <v>348</v>
      </c>
      <c r="HX25" s="117" t="s">
        <v>348</v>
      </c>
      <c r="HY25" s="117" t="s">
        <v>348</v>
      </c>
      <c r="HZ25" s="117" t="s">
        <v>348</v>
      </c>
      <c r="IB25"/>
      <c r="IC25"/>
      <c r="ID25"/>
      <c r="IE25" s="142"/>
      <c r="IF25" s="142"/>
      <c r="IG25" s="142"/>
      <c r="IH25" s="142"/>
      <c r="II25" s="142"/>
      <c r="IJ25" s="142"/>
      <c r="IK25" s="142"/>
      <c r="IL25" s="142"/>
      <c r="IM25" s="142"/>
      <c r="IN25" s="142"/>
      <c r="IO25" s="142"/>
      <c r="IP25" s="142"/>
      <c r="IQ25" s="142"/>
      <c r="IR25" s="142"/>
      <c r="IS25" s="142"/>
      <c r="IT25" s="142"/>
      <c r="IU25" s="142"/>
      <c r="IV25" s="142"/>
      <c r="IW25" s="142"/>
      <c r="IX25" s="142"/>
      <c r="IY25" s="142"/>
      <c r="IZ25" s="142"/>
      <c r="JA25" s="142"/>
      <c r="JB25" s="142"/>
      <c r="JC25" s="142"/>
      <c r="JD25" s="142"/>
      <c r="JE25" s="142"/>
      <c r="JF25" s="142"/>
      <c r="JG25" s="142"/>
      <c r="JH25" s="142"/>
      <c r="JI25" s="142"/>
      <c r="JJ25" s="142"/>
      <c r="JK25" s="142"/>
      <c r="JL25" s="142"/>
      <c r="JM25" s="142"/>
      <c r="JN25" s="142"/>
      <c r="JO25" s="142"/>
      <c r="JP25" s="142"/>
      <c r="JQ25" s="142"/>
      <c r="JR25" s="142"/>
      <c r="JS25" s="142"/>
      <c r="JT25" s="142"/>
      <c r="JU25" s="142"/>
      <c r="JV25" s="142"/>
      <c r="JW25" s="142"/>
      <c r="JX25" s="142"/>
      <c r="JY25" s="142"/>
      <c r="JZ25" s="142"/>
      <c r="KA25" s="142"/>
      <c r="KB25" s="142"/>
      <c r="KC25" s="142"/>
      <c r="KD25" s="142"/>
      <c r="KE25" s="142"/>
      <c r="KF25" s="142"/>
      <c r="KG25" s="142"/>
      <c r="KH25" s="142"/>
      <c r="KI25" s="142"/>
      <c r="KJ25" s="142"/>
      <c r="KK25" s="142"/>
      <c r="KL25" s="142"/>
      <c r="KM25" s="142"/>
      <c r="KN25" s="142"/>
      <c r="KO25" s="142"/>
      <c r="KP25" s="142"/>
      <c r="KQ25" s="142"/>
      <c r="KR25" s="142"/>
      <c r="KS25" s="142"/>
      <c r="KT25" s="142"/>
      <c r="KU25" s="142"/>
      <c r="KV25" s="142"/>
      <c r="KW25" s="142"/>
      <c r="KX25" s="142"/>
      <c r="KY25" s="142"/>
      <c r="KZ25" s="142"/>
      <c r="LA25" s="142"/>
      <c r="LB25" s="142"/>
      <c r="LC25" s="142"/>
      <c r="LD25" s="142"/>
      <c r="LE25" s="142"/>
      <c r="LF25" s="142"/>
      <c r="LG25" s="142"/>
      <c r="LH25" s="142"/>
      <c r="LI25" s="142"/>
      <c r="LJ25" s="142"/>
      <c r="LK25" s="142"/>
      <c r="LL25" s="142"/>
      <c r="LM25" s="142"/>
      <c r="LN25" s="142"/>
      <c r="LO25" s="142"/>
      <c r="LP25" s="142"/>
      <c r="LQ25" s="142"/>
      <c r="LR25" s="142"/>
      <c r="LS25" s="142"/>
      <c r="LT25" s="142"/>
      <c r="LU25" s="142"/>
      <c r="LV25" s="142"/>
      <c r="LW25" s="142"/>
      <c r="LX25" s="142"/>
      <c r="LY25" s="142"/>
      <c r="LZ25" s="142"/>
      <c r="MA25" s="142"/>
      <c r="MB25" s="142"/>
      <c r="MC25" s="142"/>
      <c r="MD25" s="142"/>
      <c r="ME25" s="142"/>
      <c r="MF25" s="142"/>
      <c r="MG25" s="142"/>
      <c r="MH25" s="142"/>
      <c r="MI25" s="142"/>
      <c r="MJ25" s="142"/>
      <c r="MK25" s="142"/>
      <c r="ML25" s="142"/>
      <c r="MM25" s="142"/>
      <c r="MN25" s="142"/>
      <c r="MO25" s="142"/>
      <c r="MP25" s="142"/>
      <c r="MQ25" s="142"/>
      <c r="MR25" s="142"/>
      <c r="MS25" s="142"/>
      <c r="MT25" s="142"/>
      <c r="MU25" s="142"/>
      <c r="MV25" s="142"/>
      <c r="MW25" s="142"/>
      <c r="MX25" s="142"/>
      <c r="MY25" s="142"/>
      <c r="MZ25" s="142"/>
      <c r="NA25" s="142"/>
      <c r="NB25" s="142"/>
      <c r="NC25" s="142"/>
      <c r="ND25" s="142"/>
      <c r="NE25" s="142"/>
      <c r="NF25" s="142"/>
      <c r="NG25" s="142"/>
      <c r="NH25" s="142"/>
      <c r="NI25" s="142"/>
      <c r="NJ25" s="142"/>
      <c r="NK25" s="142"/>
      <c r="NL25" s="142"/>
      <c r="NM25" s="142"/>
      <c r="NN25" s="142"/>
      <c r="NO25" s="142"/>
      <c r="NP25" s="142"/>
      <c r="NQ25" s="142"/>
      <c r="NR25" s="142"/>
      <c r="NS25" s="142"/>
      <c r="NT25" s="142"/>
      <c r="NU25" s="142"/>
      <c r="NV25" s="142"/>
      <c r="NW25" s="142"/>
      <c r="NX25" s="142"/>
      <c r="NY25" s="142"/>
      <c r="NZ25" s="142"/>
      <c r="OA25" s="142"/>
      <c r="OB25" s="142"/>
      <c r="OC25" s="142"/>
      <c r="OD25" s="142"/>
      <c r="OE25" s="142"/>
      <c r="OF25" s="142"/>
      <c r="OG25" s="142"/>
      <c r="OH25" s="142"/>
      <c r="OI25" s="142"/>
      <c r="OJ25" s="142"/>
      <c r="OK25" s="142"/>
      <c r="OL25" s="142"/>
      <c r="OM25" s="142"/>
      <c r="ON25" s="142"/>
      <c r="OO25" s="142"/>
      <c r="OP25" s="142"/>
      <c r="OQ25" s="142"/>
      <c r="OR25" s="142"/>
      <c r="OS25" s="142"/>
      <c r="OT25" s="142"/>
      <c r="OU25" s="142"/>
      <c r="OV25" s="142"/>
      <c r="OW25" s="142"/>
      <c r="OX25" s="142"/>
      <c r="OY25" s="142"/>
      <c r="OZ25" s="142"/>
      <c r="PA25" s="142"/>
      <c r="PB25" s="142"/>
      <c r="PC25" s="142"/>
      <c r="PD25" s="142"/>
      <c r="PE25" s="142"/>
      <c r="PF25" s="142"/>
      <c r="PG25" s="142"/>
      <c r="PH25" s="142"/>
      <c r="PI25" s="142"/>
      <c r="PJ25" s="142"/>
      <c r="PK25" s="142"/>
      <c r="PL25" s="142"/>
      <c r="PM25" s="142"/>
      <c r="PN25" s="142"/>
      <c r="PO25" s="142"/>
      <c r="PP25" s="142"/>
      <c r="PQ25" s="142"/>
      <c r="PR25" s="142"/>
      <c r="PS25" s="142"/>
      <c r="PT25" s="142"/>
      <c r="PU25" s="142"/>
      <c r="PV25" s="142"/>
      <c r="PW25" s="142"/>
      <c r="PX25" s="142"/>
      <c r="PY25" s="142"/>
      <c r="PZ25" s="142"/>
      <c r="QA25" s="142"/>
      <c r="QB25" s="142"/>
      <c r="QC25" s="142"/>
      <c r="QD25" s="142"/>
      <c r="QE25" s="142"/>
      <c r="QF25" s="142"/>
      <c r="QG25" s="142"/>
      <c r="QH25" s="142"/>
      <c r="QI25" s="142"/>
      <c r="QJ25" s="142"/>
      <c r="QK25" s="142"/>
      <c r="QL25" s="142"/>
      <c r="QM25" s="142"/>
      <c r="QN25" s="142"/>
      <c r="QO25" s="142"/>
      <c r="QP25" s="142"/>
      <c r="QQ25" s="142"/>
      <c r="QR25" s="142"/>
      <c r="QS25" s="142"/>
      <c r="QT25" s="142"/>
      <c r="QU25" s="142"/>
      <c r="QV25" s="142"/>
      <c r="QW25" s="142"/>
      <c r="QX25" s="142"/>
      <c r="QY25" s="142"/>
      <c r="QZ25" s="142"/>
      <c r="RA25" s="142"/>
      <c r="RB25" s="142"/>
      <c r="RC25" s="142"/>
      <c r="RD25" s="142"/>
      <c r="RE25" s="142"/>
      <c r="RF25" s="142"/>
      <c r="RG25" s="142"/>
      <c r="RH25" s="142"/>
      <c r="RI25" s="142"/>
      <c r="RJ25" s="142"/>
      <c r="RK25" s="142"/>
      <c r="RL25" s="142"/>
      <c r="RM25" s="142"/>
      <c r="RN25" s="142"/>
      <c r="RO25" s="142"/>
      <c r="RP25" s="142"/>
      <c r="RQ25" s="142"/>
      <c r="RR25" s="142"/>
      <c r="RS25" s="142"/>
      <c r="RT25" s="142"/>
      <c r="RU25" s="142"/>
      <c r="RV25" s="142"/>
      <c r="RW25" s="142"/>
      <c r="RX25" s="142"/>
      <c r="RY25" s="142"/>
      <c r="RZ25" s="142"/>
      <c r="SA25" s="142"/>
      <c r="SB25" s="142"/>
      <c r="SC25" s="142"/>
      <c r="SD25" s="142"/>
      <c r="SE25" s="142"/>
      <c r="SF25" s="142"/>
      <c r="SG25" s="142"/>
      <c r="SH25" s="142"/>
      <c r="SI25" s="142"/>
      <c r="SJ25" s="142"/>
      <c r="SK25" s="142"/>
      <c r="SL25" s="142"/>
      <c r="SM25" s="142"/>
      <c r="SN25" s="142"/>
      <c r="SO25" s="142"/>
      <c r="SP25" s="142"/>
      <c r="SQ25" s="142"/>
      <c r="SR25" s="142"/>
      <c r="SS25" s="142"/>
      <c r="ST25" s="142"/>
      <c r="SU25" s="142"/>
      <c r="SV25" s="142"/>
      <c r="SW25" s="142"/>
      <c r="SX25" s="142"/>
      <c r="SY25" s="142"/>
      <c r="SZ25" s="142"/>
      <c r="TA25" s="142"/>
      <c r="TB25" s="142"/>
      <c r="TC25" s="142"/>
      <c r="TD25" s="142"/>
      <c r="TE25" s="142"/>
      <c r="TF25" s="142"/>
      <c r="TG25" s="142"/>
      <c r="TH25" s="142"/>
      <c r="TI25" s="142"/>
      <c r="TJ25" s="142"/>
      <c r="TK25" s="142"/>
      <c r="TL25" s="142"/>
      <c r="TM25" s="142"/>
      <c r="TN25" s="142"/>
      <c r="TO25" s="142"/>
      <c r="TP25" s="142"/>
      <c r="TQ25" s="142"/>
      <c r="TR25" s="142"/>
      <c r="TS25" s="142"/>
      <c r="TT25" s="142"/>
      <c r="TU25" s="142"/>
      <c r="TV25" s="142"/>
      <c r="TW25" s="142"/>
      <c r="TX25" s="142"/>
      <c r="TY25" s="142"/>
      <c r="TZ25" s="142"/>
      <c r="UA25" s="142"/>
      <c r="UB25" s="142"/>
      <c r="UC25" s="142"/>
      <c r="UD25" s="142"/>
      <c r="UE25" s="142"/>
      <c r="UF25" s="142"/>
      <c r="UG25" s="142"/>
      <c r="UH25" s="142"/>
      <c r="UI25" s="142"/>
      <c r="UJ25" s="142"/>
      <c r="UK25" s="142"/>
      <c r="UL25" s="142"/>
      <c r="UM25" s="142"/>
      <c r="UN25" s="142"/>
      <c r="UO25" s="142"/>
      <c r="UP25" s="142"/>
      <c r="UQ25" s="142"/>
    </row>
    <row r="26" spans="1:563" s="48" customFormat="1" ht="21">
      <c r="A26" s="142"/>
      <c r="B26" s="135"/>
      <c r="C26" s="135"/>
      <c r="D26" s="135"/>
      <c r="E26" s="135"/>
      <c r="F26" s="135"/>
      <c r="G26" s="135"/>
      <c r="H26" s="135"/>
      <c r="I26" s="135"/>
      <c r="J26" s="135"/>
      <c r="K26" s="143"/>
      <c r="L26" s="155"/>
      <c r="M26" s="155"/>
      <c r="N26" s="135"/>
      <c r="O26" s="144"/>
      <c r="P26" s="144"/>
      <c r="Q26" s="144"/>
      <c r="R26" s="144"/>
      <c r="S26" s="144"/>
      <c r="T26" s="144"/>
      <c r="U26" s="145"/>
      <c r="V26" s="145"/>
      <c r="W26" s="144"/>
      <c r="X26" s="135"/>
      <c r="Y26" s="135"/>
      <c r="Z26" s="135"/>
      <c r="AA26" s="156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8"/>
      <c r="AO26" s="158"/>
      <c r="AP26" s="158"/>
      <c r="AQ26" s="158"/>
      <c r="AR26" s="157"/>
      <c r="AS26" s="157"/>
      <c r="AT26" s="142"/>
      <c r="AU26" s="142"/>
      <c r="AV26" s="142"/>
      <c r="AW26" s="142"/>
      <c r="AX26" s="142"/>
      <c r="AY26" s="142"/>
      <c r="AZ26" s="142"/>
      <c r="BA26" s="142"/>
      <c r="BB26" s="148" t="s">
        <v>361</v>
      </c>
      <c r="BC26" s="159">
        <v>9.1843929290771484</v>
      </c>
      <c r="BD26" s="160">
        <v>8.2654228210449219</v>
      </c>
      <c r="BE26" s="159">
        <v>50.997001647949219</v>
      </c>
      <c r="BF26" s="161">
        <v>15.70079517364502</v>
      </c>
      <c r="BG26" s="162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3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42"/>
      <c r="EE26" s="142"/>
      <c r="EF26" s="142"/>
      <c r="EG26" s="142"/>
      <c r="EH26" s="142"/>
      <c r="EI26" s="142"/>
      <c r="EJ26" s="142"/>
      <c r="EK26" s="142"/>
      <c r="EL26" s="142"/>
      <c r="EM26" s="142"/>
      <c r="EN26" s="142"/>
      <c r="EO26" s="142"/>
      <c r="EP26" s="142"/>
      <c r="EQ26" s="142"/>
      <c r="ER26" s="142"/>
      <c r="ES26" s="142"/>
      <c r="ET26" s="142"/>
      <c r="EU26" s="142"/>
      <c r="EV26" s="142"/>
      <c r="EW26" s="142"/>
      <c r="EX26" s="142"/>
      <c r="EY26" s="142"/>
      <c r="EZ26" s="142"/>
      <c r="FA26" s="142"/>
      <c r="FB26" s="142"/>
      <c r="FC26" s="142"/>
      <c r="FD26" s="142"/>
      <c r="FE26" s="142"/>
      <c r="FF26" s="142"/>
      <c r="FG26" s="142"/>
      <c r="FH26" s="142"/>
      <c r="FI26" s="142"/>
      <c r="FJ26" s="142"/>
      <c r="FK26" s="142"/>
      <c r="FL26" s="142"/>
      <c r="FM26" s="142"/>
      <c r="FN26" s="142"/>
      <c r="FO26" s="142"/>
      <c r="FP26" s="142"/>
      <c r="FQ26" s="142"/>
      <c r="FR26" s="142"/>
      <c r="FS26" s="142"/>
      <c r="FT26" s="142"/>
      <c r="FU26" s="142"/>
      <c r="FV26" s="142"/>
      <c r="FW26" s="142"/>
      <c r="FX26" s="142"/>
      <c r="FY26" s="142"/>
      <c r="FZ26" s="142"/>
      <c r="GA26" s="142"/>
      <c r="GB26" s="142"/>
      <c r="GC26" s="142"/>
      <c r="GD26" s="142"/>
      <c r="GE26" s="142"/>
      <c r="GF26" s="142"/>
      <c r="GG26" s="142"/>
      <c r="GH26" s="142"/>
      <c r="GI26" s="142"/>
      <c r="GJ26" s="142"/>
      <c r="GK26" s="142"/>
      <c r="GL26" s="142"/>
      <c r="GM26" s="142"/>
      <c r="GN26" s="142"/>
      <c r="GO26" s="142"/>
      <c r="GP26" s="142"/>
      <c r="GQ26" s="142"/>
      <c r="GR26" s="142"/>
      <c r="GS26" s="142"/>
      <c r="GT26" s="142"/>
      <c r="GU26" s="142"/>
      <c r="GV26" s="142"/>
      <c r="GW26" s="142"/>
      <c r="GX26" s="142"/>
      <c r="GY26" s="142"/>
      <c r="GZ26" s="142"/>
      <c r="HA26" s="142"/>
      <c r="HB26" s="142"/>
      <c r="HC26" s="142"/>
      <c r="HD26" s="142"/>
      <c r="HE26" s="142"/>
      <c r="HF26" s="142"/>
      <c r="HG26" s="142"/>
      <c r="HH26" s="142"/>
      <c r="HI26" s="142"/>
      <c r="HJ26" s="142"/>
      <c r="HK26" s="142"/>
      <c r="HL26" s="142"/>
      <c r="HM26" s="142"/>
      <c r="HN26" s="57" t="s">
        <v>146</v>
      </c>
      <c r="HO26" s="117" t="s">
        <v>348</v>
      </c>
      <c r="HP26" s="117" t="s">
        <v>71</v>
      </c>
      <c r="HQ26" s="117" t="s">
        <v>71</v>
      </c>
      <c r="HR26" s="117" t="s">
        <v>71</v>
      </c>
      <c r="HS26" s="117" t="s">
        <v>348</v>
      </c>
      <c r="HT26" s="117" t="s">
        <v>348</v>
      </c>
      <c r="HU26" s="117" t="s">
        <v>348</v>
      </c>
      <c r="HV26" s="117" t="s">
        <v>348</v>
      </c>
      <c r="HW26" s="117" t="s">
        <v>118</v>
      </c>
      <c r="HX26" s="117" t="s">
        <v>118</v>
      </c>
      <c r="HY26" s="117" t="s">
        <v>118</v>
      </c>
      <c r="HZ26" s="117" t="s">
        <v>348</v>
      </c>
      <c r="IA26"/>
      <c r="IB26"/>
      <c r="IC26"/>
      <c r="ID26"/>
      <c r="IE26" s="142"/>
      <c r="IF26" s="142"/>
      <c r="IG26" s="142"/>
      <c r="IH26" s="142"/>
      <c r="II26" s="142"/>
      <c r="IJ26" s="142"/>
      <c r="IK26" s="142"/>
      <c r="IL26" s="142"/>
      <c r="IM26" s="142"/>
      <c r="IN26" s="142"/>
      <c r="IO26" s="142"/>
      <c r="IP26" s="142"/>
      <c r="IQ26" s="142"/>
      <c r="IR26" s="142"/>
      <c r="IS26" s="142"/>
      <c r="IT26" s="142"/>
      <c r="IU26" s="142"/>
      <c r="IV26" s="142"/>
      <c r="IW26" s="142"/>
      <c r="IX26" s="142"/>
      <c r="IY26" s="142"/>
      <c r="IZ26" s="142"/>
      <c r="JA26" s="142"/>
      <c r="JB26" s="142"/>
      <c r="JC26" s="142"/>
      <c r="JD26" s="142"/>
      <c r="JE26" s="142"/>
      <c r="JF26" s="142"/>
      <c r="JG26" s="142"/>
      <c r="JH26" s="142"/>
      <c r="JI26" s="142"/>
      <c r="JJ26" s="142"/>
      <c r="JK26" s="142"/>
      <c r="JL26" s="142"/>
      <c r="JM26" s="142"/>
      <c r="JN26" s="142"/>
      <c r="JO26" s="142"/>
      <c r="JP26" s="142"/>
      <c r="JQ26" s="142"/>
      <c r="JR26" s="142"/>
      <c r="JS26" s="142"/>
      <c r="JT26" s="142"/>
      <c r="JU26" s="142"/>
      <c r="JV26" s="142"/>
      <c r="JW26" s="142"/>
      <c r="JX26" s="142"/>
      <c r="JY26" s="142"/>
      <c r="JZ26" s="142"/>
      <c r="KA26" s="142"/>
      <c r="KB26" s="142"/>
      <c r="KC26" s="142"/>
      <c r="KD26" s="142"/>
      <c r="KE26" s="142"/>
      <c r="KF26" s="142"/>
      <c r="KG26" s="142"/>
      <c r="KH26" s="142"/>
      <c r="KI26" s="142"/>
      <c r="KJ26" s="142"/>
      <c r="KK26" s="142"/>
      <c r="KL26" s="142"/>
      <c r="KM26" s="142"/>
      <c r="KN26" s="142"/>
      <c r="KO26" s="142"/>
      <c r="KP26" s="142"/>
      <c r="KQ26" s="142"/>
      <c r="KR26" s="142"/>
      <c r="KS26" s="142"/>
      <c r="KT26" s="142"/>
      <c r="KU26" s="142"/>
      <c r="KV26" s="142"/>
      <c r="KW26" s="142"/>
      <c r="KX26" s="142"/>
      <c r="KY26" s="142"/>
      <c r="KZ26" s="142"/>
      <c r="LA26" s="142"/>
      <c r="LB26" s="142"/>
      <c r="LC26" s="142"/>
      <c r="LD26" s="142"/>
      <c r="LE26" s="142"/>
      <c r="LF26" s="142"/>
      <c r="LG26" s="142"/>
      <c r="LH26" s="142"/>
      <c r="LI26" s="142"/>
      <c r="LJ26" s="142"/>
      <c r="LK26" s="142"/>
      <c r="LL26" s="142"/>
      <c r="LM26" s="142"/>
      <c r="LN26" s="142"/>
      <c r="LO26" s="142"/>
      <c r="LP26" s="142"/>
      <c r="LQ26" s="142"/>
      <c r="LR26" s="142"/>
      <c r="LS26" s="142"/>
      <c r="LT26" s="142"/>
      <c r="LU26" s="142"/>
      <c r="LV26" s="142"/>
      <c r="LW26" s="142"/>
      <c r="LX26" s="142"/>
      <c r="LY26" s="142"/>
      <c r="LZ26" s="142"/>
      <c r="MA26" s="142"/>
      <c r="MB26" s="142"/>
      <c r="MC26" s="142"/>
      <c r="MD26" s="142"/>
      <c r="ME26" s="142"/>
      <c r="MF26" s="142"/>
      <c r="MG26" s="142"/>
      <c r="MH26" s="142"/>
      <c r="MI26" s="142"/>
      <c r="MJ26" s="142"/>
      <c r="MK26" s="142"/>
      <c r="ML26" s="142"/>
      <c r="MM26" s="142"/>
      <c r="MN26" s="142"/>
      <c r="MO26" s="142"/>
      <c r="MP26" s="142"/>
      <c r="MQ26" s="142"/>
      <c r="MR26" s="142"/>
      <c r="MS26" s="142"/>
      <c r="MT26" s="142"/>
      <c r="MU26" s="142"/>
      <c r="MV26" s="142"/>
      <c r="MW26" s="142"/>
      <c r="MX26" s="142"/>
      <c r="MY26" s="142"/>
      <c r="MZ26" s="142"/>
      <c r="NA26" s="142"/>
      <c r="NB26" s="142"/>
      <c r="NC26" s="142"/>
      <c r="ND26" s="142"/>
      <c r="NE26" s="142"/>
      <c r="NF26" s="142"/>
      <c r="NG26" s="142"/>
      <c r="NH26" s="142"/>
      <c r="NI26" s="142"/>
      <c r="NJ26" s="142"/>
      <c r="NK26" s="142"/>
      <c r="NL26" s="142"/>
      <c r="NM26" s="142"/>
      <c r="NN26" s="142"/>
      <c r="NO26" s="142"/>
      <c r="NP26" s="142"/>
      <c r="NQ26" s="142"/>
      <c r="NR26" s="142"/>
      <c r="NS26" s="142"/>
      <c r="NT26" s="142"/>
      <c r="NU26" s="142"/>
      <c r="NV26" s="142"/>
      <c r="NW26" s="142"/>
      <c r="NX26" s="142"/>
      <c r="NY26" s="142"/>
      <c r="NZ26" s="142"/>
      <c r="OA26" s="142"/>
      <c r="OB26" s="142"/>
      <c r="OC26" s="142"/>
      <c r="OD26" s="142"/>
      <c r="OE26" s="142"/>
      <c r="OF26" s="142"/>
      <c r="OG26" s="142"/>
      <c r="OH26" s="142"/>
      <c r="OI26" s="142"/>
      <c r="OJ26" s="142"/>
      <c r="OK26" s="142"/>
      <c r="OL26" s="142"/>
      <c r="OM26" s="142"/>
      <c r="ON26" s="142"/>
      <c r="OO26" s="142"/>
      <c r="OP26" s="142"/>
      <c r="OQ26" s="142"/>
      <c r="OR26" s="142"/>
      <c r="OS26" s="142"/>
      <c r="OT26" s="142"/>
      <c r="OU26" s="142"/>
      <c r="OV26" s="142"/>
      <c r="OW26" s="142"/>
      <c r="OX26" s="142"/>
      <c r="OY26" s="142"/>
      <c r="OZ26" s="142"/>
      <c r="PA26" s="142"/>
      <c r="PB26" s="142"/>
      <c r="PC26" s="142"/>
      <c r="PD26" s="142"/>
      <c r="PE26" s="142"/>
      <c r="PF26" s="142"/>
      <c r="PG26" s="142"/>
      <c r="PH26" s="142"/>
      <c r="PI26" s="142"/>
      <c r="PJ26" s="142"/>
      <c r="PK26" s="142"/>
      <c r="PL26" s="142"/>
      <c r="PM26" s="142"/>
      <c r="PN26" s="142"/>
      <c r="PO26" s="142"/>
      <c r="PP26" s="142"/>
      <c r="PQ26" s="142"/>
      <c r="PR26" s="142"/>
      <c r="PS26" s="142"/>
      <c r="PT26" s="142"/>
      <c r="PU26" s="142"/>
      <c r="PV26" s="142"/>
      <c r="PW26" s="142"/>
      <c r="PX26" s="142"/>
      <c r="PY26" s="142"/>
      <c r="PZ26" s="142"/>
      <c r="QA26" s="142"/>
      <c r="QB26" s="142"/>
      <c r="QC26" s="142"/>
      <c r="QD26" s="142"/>
      <c r="QE26" s="142"/>
      <c r="QF26" s="142"/>
      <c r="QG26" s="142"/>
      <c r="QH26" s="142"/>
      <c r="QI26" s="142"/>
      <c r="QJ26" s="142"/>
      <c r="QK26" s="142"/>
      <c r="QL26" s="142"/>
      <c r="QM26" s="142"/>
      <c r="QN26" s="142"/>
      <c r="QO26" s="142"/>
      <c r="QP26" s="142"/>
      <c r="QQ26" s="142"/>
      <c r="QR26" s="142"/>
      <c r="QS26" s="142"/>
      <c r="QT26" s="142"/>
      <c r="QU26" s="142"/>
      <c r="QV26" s="142"/>
      <c r="QW26" s="142"/>
      <c r="QX26" s="142"/>
      <c r="QY26" s="142"/>
      <c r="QZ26" s="142"/>
      <c r="RA26" s="142"/>
      <c r="RB26" s="142"/>
      <c r="RC26" s="142"/>
      <c r="RD26" s="142"/>
      <c r="RE26" s="142"/>
      <c r="RF26" s="142"/>
      <c r="RG26" s="142"/>
      <c r="RH26" s="142"/>
      <c r="RI26" s="142"/>
      <c r="RJ26" s="142"/>
      <c r="RK26" s="142"/>
      <c r="RL26" s="142"/>
      <c r="RM26" s="142"/>
      <c r="RN26" s="142"/>
      <c r="RO26" s="142"/>
      <c r="RP26" s="142"/>
      <c r="RQ26" s="142"/>
      <c r="RR26" s="142"/>
      <c r="RS26" s="142"/>
      <c r="RT26" s="142"/>
      <c r="RU26" s="142"/>
      <c r="RV26" s="142"/>
      <c r="RW26" s="142"/>
      <c r="RX26" s="142"/>
      <c r="RY26" s="142"/>
      <c r="RZ26" s="142"/>
      <c r="SA26" s="142"/>
      <c r="SB26" s="142"/>
      <c r="SC26" s="142"/>
      <c r="SD26" s="142"/>
      <c r="SE26" s="142"/>
      <c r="SF26" s="142"/>
      <c r="SG26" s="142"/>
      <c r="SH26" s="142"/>
      <c r="SI26" s="142"/>
      <c r="SJ26" s="142"/>
      <c r="SK26" s="142"/>
      <c r="SL26" s="142"/>
      <c r="SM26" s="142"/>
      <c r="SN26" s="142"/>
      <c r="SO26" s="142"/>
      <c r="SP26" s="142"/>
      <c r="SQ26" s="142"/>
      <c r="SR26" s="142"/>
      <c r="SS26" s="142"/>
      <c r="ST26" s="142"/>
      <c r="SU26" s="142"/>
      <c r="SV26" s="142"/>
      <c r="SW26" s="142"/>
      <c r="SX26" s="142"/>
      <c r="SY26" s="142"/>
      <c r="SZ26" s="142"/>
      <c r="TA26" s="142"/>
      <c r="TB26" s="142"/>
      <c r="TC26" s="142"/>
      <c r="TD26" s="142"/>
      <c r="TE26" s="142"/>
      <c r="TF26" s="142"/>
      <c r="TG26" s="142"/>
      <c r="TH26" s="142"/>
      <c r="TI26" s="142"/>
      <c r="TJ26" s="142"/>
      <c r="TK26" s="142"/>
      <c r="TL26" s="142"/>
      <c r="TM26" s="142"/>
      <c r="TN26" s="142"/>
      <c r="TO26" s="142"/>
      <c r="TP26" s="142"/>
      <c r="TQ26" s="142"/>
      <c r="TR26" s="142"/>
      <c r="TS26" s="142"/>
      <c r="TT26" s="142"/>
      <c r="TU26" s="142"/>
      <c r="TV26" s="142"/>
      <c r="TW26" s="142"/>
      <c r="TX26" s="142"/>
      <c r="TY26" s="142"/>
      <c r="TZ26" s="142"/>
      <c r="UA26" s="142"/>
      <c r="UB26" s="142"/>
      <c r="UC26" s="142"/>
      <c r="UD26" s="142"/>
      <c r="UE26" s="142"/>
      <c r="UF26" s="142"/>
      <c r="UG26" s="142"/>
      <c r="UH26" s="142"/>
      <c r="UI26" s="142"/>
      <c r="UJ26" s="142"/>
      <c r="UK26" s="142"/>
      <c r="UL26" s="142"/>
      <c r="UM26" s="142"/>
      <c r="UN26" s="142"/>
      <c r="UO26" s="142"/>
      <c r="UP26" s="142"/>
      <c r="UQ26" s="142"/>
    </row>
    <row r="27" spans="1:563" s="48" customFormat="1" ht="21">
      <c r="A27" s="142"/>
      <c r="B27" s="135"/>
      <c r="C27" s="135"/>
      <c r="D27" s="135"/>
      <c r="E27" s="135"/>
      <c r="F27" s="135"/>
      <c r="G27" s="135"/>
      <c r="H27" s="135"/>
      <c r="I27" s="135"/>
      <c r="J27" s="135"/>
      <c r="K27" s="143"/>
      <c r="L27" s="155"/>
      <c r="M27" s="155"/>
      <c r="N27" s="135"/>
      <c r="O27" s="144"/>
      <c r="P27" s="144"/>
      <c r="Q27" s="144"/>
      <c r="R27" s="144"/>
      <c r="S27" s="144"/>
      <c r="T27" s="144"/>
      <c r="U27" s="145"/>
      <c r="V27" s="145"/>
      <c r="W27" s="144"/>
      <c r="X27" s="135"/>
      <c r="Y27" s="135"/>
      <c r="Z27" s="135"/>
      <c r="AA27" s="156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8"/>
      <c r="AO27" s="158"/>
      <c r="AP27" s="158"/>
      <c r="AQ27" s="158"/>
      <c r="AR27" s="157"/>
      <c r="AS27" s="157"/>
      <c r="AT27" s="142"/>
      <c r="AU27" s="142"/>
      <c r="AV27" s="142"/>
      <c r="AW27" s="142"/>
      <c r="AX27" s="142"/>
      <c r="AY27" s="142"/>
      <c r="AZ27" s="142"/>
      <c r="BA27" s="142"/>
      <c r="BB27" s="148" t="s">
        <v>362</v>
      </c>
      <c r="BC27" s="159">
        <v>123.36908721923828</v>
      </c>
      <c r="BD27" s="160">
        <v>13.020377159118652</v>
      </c>
      <c r="BE27" s="159">
        <v>176.15643310546875</v>
      </c>
      <c r="BF27" s="161">
        <v>28.591287612915039</v>
      </c>
      <c r="BG27" s="162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/>
      <c r="CO27" s="154"/>
      <c r="CP27" s="154"/>
      <c r="CQ27" s="154"/>
      <c r="CR27" s="154"/>
      <c r="CS27" s="154"/>
      <c r="CT27" s="154"/>
      <c r="CU27" s="154"/>
      <c r="CV27" s="154"/>
      <c r="CW27" s="154"/>
      <c r="CX27" s="154"/>
      <c r="CY27" s="13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42"/>
      <c r="EE27" s="142"/>
      <c r="EF27" s="142"/>
      <c r="EG27" s="142"/>
      <c r="EH27" s="142"/>
      <c r="EI27" s="142"/>
      <c r="EJ27" s="142"/>
      <c r="EK27" s="142"/>
      <c r="EL27" s="142"/>
      <c r="EM27" s="142"/>
      <c r="EN27" s="142"/>
      <c r="EO27" s="142"/>
      <c r="EP27" s="142"/>
      <c r="EQ27" s="142"/>
      <c r="ER27" s="142"/>
      <c r="ES27" s="142"/>
      <c r="ET27" s="142"/>
      <c r="EU27" s="142"/>
      <c r="EV27" s="142"/>
      <c r="EW27" s="142"/>
      <c r="EX27" s="142"/>
      <c r="EY27" s="142"/>
      <c r="EZ27" s="142"/>
      <c r="FA27" s="142"/>
      <c r="FB27" s="142"/>
      <c r="FC27" s="142"/>
      <c r="FD27" s="142"/>
      <c r="FE27" s="142"/>
      <c r="FF27" s="142"/>
      <c r="FG27" s="142"/>
      <c r="FH27" s="142"/>
      <c r="FI27" s="142"/>
      <c r="FJ27" s="142"/>
      <c r="FK27" s="142"/>
      <c r="FL27" s="142"/>
      <c r="FM27" s="142"/>
      <c r="FN27" s="142"/>
      <c r="FO27" s="142"/>
      <c r="FP27" s="142"/>
      <c r="FQ27" s="142"/>
      <c r="FR27" s="142"/>
      <c r="FS27" s="142"/>
      <c r="FT27" s="142"/>
      <c r="FU27" s="142"/>
      <c r="FV27" s="142"/>
      <c r="FW27" s="142"/>
      <c r="FX27" s="142"/>
      <c r="FY27" s="142"/>
      <c r="FZ27" s="142"/>
      <c r="GA27" s="142"/>
      <c r="GB27" s="142"/>
      <c r="GC27" s="142"/>
      <c r="GD27" s="142"/>
      <c r="GE27" s="142"/>
      <c r="GF27" s="142"/>
      <c r="GG27" s="142"/>
      <c r="GH27" s="142"/>
      <c r="GI27" s="142"/>
      <c r="GJ27" s="142"/>
      <c r="GK27" s="142"/>
      <c r="GL27" s="142"/>
      <c r="GM27" s="142"/>
      <c r="GN27" s="142"/>
      <c r="GO27" s="142"/>
      <c r="GP27" s="142"/>
      <c r="GQ27" s="142"/>
      <c r="GR27" s="142"/>
      <c r="GS27" s="142"/>
      <c r="GT27" s="142"/>
      <c r="GU27" s="142"/>
      <c r="GV27" s="142"/>
      <c r="GW27" s="142"/>
      <c r="GX27" s="142"/>
      <c r="GY27" s="142"/>
      <c r="GZ27" s="142"/>
      <c r="HA27" s="142"/>
      <c r="HB27" s="142"/>
      <c r="HC27" s="142"/>
      <c r="HD27" s="142"/>
      <c r="HE27" s="142"/>
      <c r="HF27" s="142"/>
      <c r="HG27" s="142"/>
      <c r="HH27" s="142"/>
      <c r="HI27" s="142"/>
      <c r="HJ27" s="142"/>
      <c r="HK27" s="142"/>
      <c r="HL27" s="142"/>
      <c r="HM27" s="142"/>
      <c r="HN27" s="57" t="s">
        <v>147</v>
      </c>
      <c r="HO27" s="117" t="s">
        <v>348</v>
      </c>
      <c r="HP27" s="117" t="s">
        <v>71</v>
      </c>
      <c r="HQ27" s="117" t="s">
        <v>71</v>
      </c>
      <c r="HR27" s="117" t="s">
        <v>71</v>
      </c>
      <c r="HS27" s="117" t="s">
        <v>348</v>
      </c>
      <c r="HT27" s="117" t="s">
        <v>348</v>
      </c>
      <c r="HU27" s="117" t="s">
        <v>348</v>
      </c>
      <c r="HV27" s="117" t="s">
        <v>348</v>
      </c>
      <c r="HW27" s="117" t="s">
        <v>118</v>
      </c>
      <c r="HX27" s="117" t="s">
        <v>118</v>
      </c>
      <c r="HY27" s="117" t="s">
        <v>118</v>
      </c>
      <c r="HZ27" s="117" t="s">
        <v>348</v>
      </c>
      <c r="IA27"/>
      <c r="IB27"/>
      <c r="IC27"/>
      <c r="ID27"/>
      <c r="IE27" s="142"/>
      <c r="IF27" s="142"/>
      <c r="IG27" s="142"/>
      <c r="IH27" s="142"/>
      <c r="II27" s="142"/>
      <c r="IJ27" s="142"/>
      <c r="IK27" s="142"/>
      <c r="IL27" s="142"/>
      <c r="IM27" s="142"/>
      <c r="IN27" s="142"/>
      <c r="IO27" s="142"/>
      <c r="IP27" s="142"/>
      <c r="IQ27" s="142"/>
      <c r="IR27" s="142"/>
      <c r="IS27" s="142"/>
      <c r="IT27" s="142"/>
      <c r="IU27" s="142"/>
      <c r="IV27" s="142"/>
      <c r="IW27" s="142"/>
      <c r="IX27" s="142"/>
      <c r="IY27" s="142"/>
      <c r="IZ27" s="142"/>
      <c r="JA27" s="142"/>
      <c r="JB27" s="142"/>
      <c r="JC27" s="142"/>
      <c r="JD27" s="142"/>
      <c r="JE27" s="142"/>
      <c r="JF27" s="142"/>
      <c r="JG27" s="142"/>
      <c r="JH27" s="142"/>
      <c r="JI27" s="142"/>
      <c r="JJ27" s="142"/>
      <c r="JK27" s="142"/>
      <c r="JL27" s="142"/>
      <c r="JM27" s="142"/>
      <c r="JN27" s="142"/>
      <c r="JO27" s="142"/>
      <c r="JP27" s="142"/>
      <c r="JQ27" s="142"/>
      <c r="JR27" s="142"/>
      <c r="JS27" s="142"/>
      <c r="JT27" s="142"/>
      <c r="JU27" s="142"/>
      <c r="JV27" s="142"/>
      <c r="JW27" s="142"/>
      <c r="JX27" s="142"/>
      <c r="JY27" s="142"/>
      <c r="JZ27" s="142"/>
      <c r="KA27" s="142"/>
      <c r="KB27" s="142"/>
      <c r="KC27" s="142"/>
      <c r="KD27" s="142"/>
      <c r="KE27" s="142"/>
      <c r="KF27" s="142"/>
      <c r="KG27" s="142"/>
      <c r="KH27" s="142"/>
      <c r="KI27" s="142"/>
      <c r="KJ27" s="142"/>
      <c r="KK27" s="142"/>
      <c r="KL27" s="142"/>
      <c r="KM27" s="142"/>
      <c r="KN27" s="142"/>
      <c r="KO27" s="142"/>
      <c r="KP27" s="142"/>
      <c r="KQ27" s="142"/>
      <c r="KR27" s="142"/>
      <c r="KS27" s="142"/>
      <c r="KT27" s="142"/>
      <c r="KU27" s="142"/>
      <c r="KV27" s="142"/>
      <c r="KW27" s="142"/>
      <c r="KX27" s="142"/>
      <c r="KY27" s="142"/>
      <c r="KZ27" s="142"/>
      <c r="LA27" s="142"/>
      <c r="LB27" s="142"/>
      <c r="LC27" s="142"/>
      <c r="LD27" s="142"/>
      <c r="LE27" s="142"/>
      <c r="LF27" s="142"/>
      <c r="LG27" s="142"/>
      <c r="LH27" s="142"/>
      <c r="LI27" s="142"/>
      <c r="LJ27" s="142"/>
      <c r="LK27" s="142"/>
      <c r="LL27" s="142"/>
      <c r="LM27" s="142"/>
      <c r="LN27" s="142"/>
      <c r="LO27" s="142"/>
      <c r="LP27" s="142"/>
      <c r="LQ27" s="142"/>
      <c r="LR27" s="142"/>
      <c r="LS27" s="142"/>
      <c r="LT27" s="142"/>
      <c r="LU27" s="142"/>
      <c r="LV27" s="142"/>
      <c r="LW27" s="142"/>
      <c r="LX27" s="142"/>
      <c r="LY27" s="142"/>
      <c r="LZ27" s="142"/>
      <c r="MA27" s="142"/>
      <c r="MB27" s="142"/>
      <c r="MC27" s="142"/>
      <c r="MD27" s="142"/>
      <c r="ME27" s="142"/>
      <c r="MF27" s="142"/>
      <c r="MG27" s="142"/>
      <c r="MH27" s="142"/>
      <c r="MI27" s="142"/>
      <c r="MJ27" s="142"/>
      <c r="MK27" s="142"/>
      <c r="ML27" s="142"/>
      <c r="MM27" s="142"/>
      <c r="MN27" s="142"/>
      <c r="MO27" s="142"/>
      <c r="MP27" s="142"/>
      <c r="MQ27" s="142"/>
      <c r="MR27" s="142"/>
      <c r="MS27" s="142"/>
      <c r="MT27" s="142"/>
      <c r="MU27" s="142"/>
      <c r="MV27" s="142"/>
      <c r="MW27" s="142"/>
      <c r="MX27" s="142"/>
      <c r="MY27" s="142"/>
      <c r="MZ27" s="142"/>
      <c r="NA27" s="142"/>
      <c r="NB27" s="142"/>
      <c r="NC27" s="142"/>
      <c r="ND27" s="142"/>
      <c r="NE27" s="142"/>
      <c r="NF27" s="142"/>
      <c r="NG27" s="142"/>
      <c r="NH27" s="142"/>
      <c r="NI27" s="142"/>
      <c r="NJ27" s="142"/>
      <c r="NK27" s="142"/>
      <c r="NL27" s="142"/>
      <c r="NM27" s="142"/>
      <c r="NN27" s="142"/>
      <c r="NO27" s="142"/>
      <c r="NP27" s="142"/>
      <c r="NQ27" s="142"/>
      <c r="NR27" s="142"/>
      <c r="NS27" s="142"/>
      <c r="NT27" s="142"/>
      <c r="NU27" s="142"/>
      <c r="NV27" s="142"/>
      <c r="NW27" s="142"/>
      <c r="NX27" s="142"/>
      <c r="NY27" s="142"/>
      <c r="NZ27" s="142"/>
      <c r="OA27" s="142"/>
      <c r="OB27" s="142"/>
      <c r="OC27" s="142"/>
      <c r="OD27" s="142"/>
      <c r="OE27" s="142"/>
      <c r="OF27" s="142"/>
      <c r="OG27" s="142"/>
      <c r="OH27" s="142"/>
      <c r="OI27" s="142"/>
      <c r="OJ27" s="142"/>
      <c r="OK27" s="142"/>
      <c r="OL27" s="142"/>
      <c r="OM27" s="142"/>
      <c r="ON27" s="142"/>
      <c r="OO27" s="142"/>
      <c r="OP27" s="142"/>
      <c r="OQ27" s="142"/>
      <c r="OR27" s="142"/>
      <c r="OS27" s="142"/>
      <c r="OT27" s="142"/>
      <c r="OU27" s="142"/>
      <c r="OV27" s="142"/>
      <c r="OW27" s="142"/>
      <c r="OX27" s="142"/>
      <c r="OY27" s="142"/>
      <c r="OZ27" s="142"/>
      <c r="PA27" s="142"/>
      <c r="PB27" s="142"/>
      <c r="PC27" s="142"/>
      <c r="PD27" s="142"/>
      <c r="PE27" s="142"/>
      <c r="PF27" s="142"/>
      <c r="PG27" s="142"/>
      <c r="PH27" s="142"/>
      <c r="PI27" s="142"/>
      <c r="PJ27" s="142"/>
      <c r="PK27" s="142"/>
      <c r="PL27" s="142"/>
      <c r="PM27" s="142"/>
      <c r="PN27" s="142"/>
      <c r="PO27" s="142"/>
      <c r="PP27" s="142"/>
      <c r="PQ27" s="142"/>
      <c r="PR27" s="142"/>
      <c r="PS27" s="142"/>
      <c r="PT27" s="142"/>
      <c r="PU27" s="142"/>
      <c r="PV27" s="142"/>
      <c r="PW27" s="142"/>
      <c r="PX27" s="142"/>
      <c r="PY27" s="142"/>
      <c r="PZ27" s="142"/>
      <c r="QA27" s="142"/>
      <c r="QB27" s="142"/>
      <c r="QC27" s="142"/>
      <c r="QD27" s="142"/>
      <c r="QE27" s="142"/>
      <c r="QF27" s="142"/>
      <c r="QG27" s="142"/>
      <c r="QH27" s="142"/>
      <c r="QI27" s="142"/>
      <c r="QJ27" s="142"/>
      <c r="QK27" s="142"/>
      <c r="QL27" s="142"/>
      <c r="QM27" s="142"/>
      <c r="QN27" s="142"/>
      <c r="QO27" s="142"/>
      <c r="QP27" s="142"/>
      <c r="QQ27" s="142"/>
      <c r="QR27" s="142"/>
      <c r="QS27" s="142"/>
      <c r="QT27" s="142"/>
      <c r="QU27" s="142"/>
      <c r="QV27" s="142"/>
      <c r="QW27" s="142"/>
      <c r="QX27" s="142"/>
      <c r="QY27" s="142"/>
      <c r="QZ27" s="142"/>
      <c r="RA27" s="142"/>
      <c r="RB27" s="142"/>
      <c r="RC27" s="142"/>
      <c r="RD27" s="142"/>
      <c r="RE27" s="142"/>
      <c r="RF27" s="142"/>
      <c r="RG27" s="142"/>
      <c r="RH27" s="142"/>
      <c r="RI27" s="142"/>
      <c r="RJ27" s="142"/>
      <c r="RK27" s="142"/>
      <c r="RL27" s="142"/>
      <c r="RM27" s="142"/>
      <c r="RN27" s="142"/>
      <c r="RO27" s="142"/>
      <c r="RP27" s="142"/>
      <c r="RQ27" s="142"/>
      <c r="RR27" s="142"/>
      <c r="RS27" s="142"/>
      <c r="RT27" s="142"/>
      <c r="RU27" s="142"/>
      <c r="RV27" s="142"/>
      <c r="RW27" s="142"/>
      <c r="RX27" s="142"/>
      <c r="RY27" s="142"/>
      <c r="RZ27" s="142"/>
      <c r="SA27" s="142"/>
      <c r="SB27" s="142"/>
      <c r="SC27" s="142"/>
      <c r="SD27" s="142"/>
      <c r="SE27" s="142"/>
      <c r="SF27" s="142"/>
      <c r="SG27" s="142"/>
      <c r="SH27" s="142"/>
      <c r="SI27" s="142"/>
      <c r="SJ27" s="142"/>
      <c r="SK27" s="142"/>
      <c r="SL27" s="142"/>
      <c r="SM27" s="142"/>
      <c r="SN27" s="142"/>
      <c r="SO27" s="142"/>
      <c r="SP27" s="142"/>
      <c r="SQ27" s="142"/>
      <c r="SR27" s="142"/>
      <c r="SS27" s="142"/>
      <c r="ST27" s="142"/>
      <c r="SU27" s="142"/>
      <c r="SV27" s="142"/>
      <c r="SW27" s="142"/>
      <c r="SX27" s="142"/>
      <c r="SY27" s="142"/>
      <c r="SZ27" s="142"/>
      <c r="TA27" s="142"/>
      <c r="TB27" s="142"/>
      <c r="TC27" s="142"/>
      <c r="TD27" s="142"/>
      <c r="TE27" s="142"/>
      <c r="TF27" s="142"/>
      <c r="TG27" s="142"/>
      <c r="TH27" s="142"/>
      <c r="TI27" s="142"/>
      <c r="TJ27" s="142"/>
      <c r="TK27" s="142"/>
      <c r="TL27" s="142"/>
      <c r="TM27" s="142"/>
      <c r="TN27" s="142"/>
      <c r="TO27" s="142"/>
      <c r="TP27" s="142"/>
      <c r="TQ27" s="142"/>
      <c r="TR27" s="142"/>
      <c r="TS27" s="142"/>
      <c r="TT27" s="142"/>
      <c r="TU27" s="142"/>
      <c r="TV27" s="142"/>
      <c r="TW27" s="142"/>
      <c r="TX27" s="142"/>
      <c r="TY27" s="142"/>
      <c r="TZ27" s="142"/>
      <c r="UA27" s="142"/>
      <c r="UB27" s="142"/>
      <c r="UC27" s="142"/>
      <c r="UD27" s="142"/>
      <c r="UE27" s="142"/>
      <c r="UF27" s="142"/>
      <c r="UG27" s="142"/>
      <c r="UH27" s="142"/>
      <c r="UI27" s="142"/>
      <c r="UJ27" s="142"/>
      <c r="UK27" s="142"/>
      <c r="UL27" s="142"/>
      <c r="UM27" s="142"/>
      <c r="UN27" s="142"/>
      <c r="UO27" s="142"/>
      <c r="UP27" s="142"/>
      <c r="UQ27" s="142"/>
    </row>
    <row r="28" spans="1:563" s="48" customFormat="1" ht="21">
      <c r="A28" s="142"/>
      <c r="B28" s="135"/>
      <c r="C28" s="135"/>
      <c r="D28" s="135"/>
      <c r="E28" s="135"/>
      <c r="F28" s="135"/>
      <c r="G28" s="135"/>
      <c r="H28" s="135"/>
      <c r="I28" s="135"/>
      <c r="J28" s="135"/>
      <c r="K28" s="143"/>
      <c r="L28" s="155"/>
      <c r="M28" s="155"/>
      <c r="N28" s="155"/>
      <c r="O28" s="163"/>
      <c r="P28" s="163"/>
      <c r="Q28" s="163"/>
      <c r="R28" s="163"/>
      <c r="S28" s="164"/>
      <c r="T28" s="163"/>
      <c r="U28" s="163"/>
      <c r="V28" s="163"/>
      <c r="W28" s="163"/>
      <c r="X28" s="163"/>
      <c r="Y28" s="164"/>
      <c r="Z28" s="163"/>
      <c r="AA28" s="156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8"/>
      <c r="AO28" s="158"/>
      <c r="AP28" s="158"/>
      <c r="AQ28" s="158"/>
      <c r="AR28" s="157"/>
      <c r="AS28" s="157"/>
      <c r="AT28" s="142"/>
      <c r="AU28" s="142"/>
      <c r="AV28" s="142"/>
      <c r="AW28" s="142"/>
      <c r="AX28" s="142"/>
      <c r="AY28" s="142"/>
      <c r="AZ28" s="142"/>
      <c r="BA28" s="142"/>
      <c r="BB28" s="148" t="s">
        <v>363</v>
      </c>
      <c r="BC28" s="159">
        <v>92.780349731445313</v>
      </c>
      <c r="BD28" s="160">
        <v>11.981222152709961</v>
      </c>
      <c r="BE28" s="159">
        <v>66.494728088378906</v>
      </c>
      <c r="BF28" s="161">
        <v>27.664392471313477</v>
      </c>
      <c r="BG28" s="162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154"/>
      <c r="CN28" s="154"/>
      <c r="CO28" s="154"/>
      <c r="CP28" s="154"/>
      <c r="CQ28" s="154"/>
      <c r="CR28" s="154"/>
      <c r="CS28" s="154"/>
      <c r="CT28" s="154"/>
      <c r="CU28" s="154"/>
      <c r="CV28" s="154"/>
      <c r="CW28" s="154"/>
      <c r="CX28" s="154"/>
      <c r="CY28" s="13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42"/>
      <c r="EE28" s="142"/>
      <c r="EF28" s="142"/>
      <c r="EG28" s="142"/>
      <c r="EH28" s="142"/>
      <c r="EI28" s="142"/>
      <c r="EJ28" s="142"/>
      <c r="EK28" s="142"/>
      <c r="EL28" s="142"/>
      <c r="EM28" s="142"/>
      <c r="EN28" s="142"/>
      <c r="EO28" s="142"/>
      <c r="EP28" s="142"/>
      <c r="EQ28" s="142"/>
      <c r="ER28" s="142"/>
      <c r="ES28" s="142"/>
      <c r="ET28" s="142"/>
      <c r="EU28" s="142"/>
      <c r="EV28" s="142"/>
      <c r="EW28" s="142"/>
      <c r="EX28" s="142"/>
      <c r="EY28" s="142"/>
      <c r="EZ28" s="142"/>
      <c r="FA28" s="142"/>
      <c r="FB28" s="142"/>
      <c r="FC28" s="142"/>
      <c r="FD28" s="142"/>
      <c r="FE28" s="142"/>
      <c r="FF28" s="142"/>
      <c r="FG28" s="142"/>
      <c r="FH28" s="142"/>
      <c r="FI28" s="142"/>
      <c r="FJ28" s="142"/>
      <c r="FK28" s="142"/>
      <c r="FL28" s="142"/>
      <c r="FM28" s="142"/>
      <c r="FN28" s="142"/>
      <c r="FO28" s="142"/>
      <c r="FP28" s="142"/>
      <c r="FQ28" s="142"/>
      <c r="FR28" s="142"/>
      <c r="FS28" s="142"/>
      <c r="FT28" s="142"/>
      <c r="FU28" s="142"/>
      <c r="FV28" s="142"/>
      <c r="FW28" s="142"/>
      <c r="FX28" s="142"/>
      <c r="FY28" s="142"/>
      <c r="FZ28" s="142"/>
      <c r="GA28" s="142"/>
      <c r="GB28" s="142"/>
      <c r="GC28" s="142"/>
      <c r="GD28" s="142"/>
      <c r="GE28" s="142"/>
      <c r="GF28" s="142"/>
      <c r="GG28" s="142"/>
      <c r="GH28" s="142"/>
      <c r="GI28" s="142"/>
      <c r="GJ28" s="142"/>
      <c r="GK28" s="142"/>
      <c r="GL28" s="142"/>
      <c r="GM28" s="142"/>
      <c r="GN28" s="142"/>
      <c r="GO28" s="142"/>
      <c r="GP28" s="142"/>
      <c r="GQ28" s="142"/>
      <c r="GR28" s="142"/>
      <c r="GS28" s="142"/>
      <c r="GT28" s="142"/>
      <c r="GU28" s="142"/>
      <c r="GV28" s="142"/>
      <c r="GW28" s="142"/>
      <c r="GX28" s="142"/>
      <c r="GY28" s="142"/>
      <c r="GZ28" s="142"/>
      <c r="HA28" s="142"/>
      <c r="HB28" s="142"/>
      <c r="HC28" s="142"/>
      <c r="HD28" s="142"/>
      <c r="HE28" s="142"/>
      <c r="HF28" s="142"/>
      <c r="HG28" s="142"/>
      <c r="HH28" s="142"/>
      <c r="HI28" s="142"/>
      <c r="HJ28" s="142"/>
      <c r="HK28" s="142"/>
      <c r="HL28" s="142"/>
      <c r="HM28" s="142"/>
      <c r="HN28" s="57" t="s">
        <v>148</v>
      </c>
      <c r="HO28" s="117" t="s">
        <v>348</v>
      </c>
      <c r="HP28" s="117" t="s">
        <v>71</v>
      </c>
      <c r="HQ28" s="117" t="s">
        <v>71</v>
      </c>
      <c r="HR28" s="117" t="s">
        <v>71</v>
      </c>
      <c r="HS28" s="117" t="s">
        <v>348</v>
      </c>
      <c r="HT28" s="117" t="s">
        <v>348</v>
      </c>
      <c r="HU28" s="117" t="s">
        <v>348</v>
      </c>
      <c r="HV28" s="117" t="s">
        <v>348</v>
      </c>
      <c r="HW28" s="117" t="s">
        <v>118</v>
      </c>
      <c r="HX28" s="117" t="s">
        <v>118</v>
      </c>
      <c r="HY28" s="117" t="s">
        <v>118</v>
      </c>
      <c r="HZ28" s="117" t="s">
        <v>348</v>
      </c>
      <c r="IA28"/>
      <c r="IB28"/>
      <c r="IC28"/>
      <c r="ID28"/>
      <c r="IE28" s="142"/>
      <c r="IF28" s="142"/>
      <c r="IG28" s="142"/>
      <c r="IH28" s="142"/>
      <c r="II28" s="142"/>
      <c r="IJ28" s="142"/>
      <c r="IK28" s="142"/>
      <c r="IL28" s="142"/>
      <c r="IM28" s="142"/>
      <c r="IN28" s="142"/>
      <c r="IO28" s="142"/>
      <c r="IP28" s="142"/>
      <c r="IQ28" s="142"/>
      <c r="IR28" s="142"/>
      <c r="IS28" s="142"/>
      <c r="IT28" s="142"/>
      <c r="IU28" s="142"/>
      <c r="IV28" s="142"/>
      <c r="IW28" s="142"/>
      <c r="IX28" s="142"/>
      <c r="IY28" s="142"/>
      <c r="IZ28" s="142"/>
      <c r="JA28" s="142"/>
      <c r="JB28" s="142"/>
      <c r="JC28" s="142"/>
      <c r="JD28" s="142"/>
      <c r="JE28" s="142"/>
      <c r="JF28" s="142"/>
      <c r="JG28" s="142"/>
      <c r="JH28" s="142"/>
      <c r="JI28" s="142"/>
      <c r="JJ28" s="142"/>
      <c r="JK28" s="142"/>
      <c r="JL28" s="142"/>
      <c r="JM28" s="142"/>
      <c r="JN28" s="142"/>
      <c r="JO28" s="142"/>
      <c r="JP28" s="142"/>
      <c r="JQ28" s="142"/>
      <c r="JR28" s="142"/>
      <c r="JS28" s="142"/>
      <c r="JT28" s="142"/>
      <c r="JU28" s="142"/>
      <c r="JV28" s="142"/>
      <c r="JW28" s="142"/>
      <c r="JX28" s="142"/>
      <c r="JY28" s="142"/>
      <c r="JZ28" s="142"/>
      <c r="KA28" s="142"/>
      <c r="KB28" s="142"/>
      <c r="KC28" s="142"/>
      <c r="KD28" s="142"/>
      <c r="KE28" s="142"/>
      <c r="KF28" s="142"/>
      <c r="KG28" s="142"/>
      <c r="KH28" s="142"/>
      <c r="KI28" s="142"/>
      <c r="KJ28" s="142"/>
      <c r="KK28" s="142"/>
      <c r="KL28" s="142"/>
      <c r="KM28" s="142"/>
      <c r="KN28" s="142"/>
      <c r="KO28" s="142"/>
      <c r="KP28" s="142"/>
      <c r="KQ28" s="142"/>
      <c r="KR28" s="142"/>
      <c r="KS28" s="142"/>
      <c r="KT28" s="142"/>
      <c r="KU28" s="142"/>
      <c r="KV28" s="142"/>
      <c r="KW28" s="142"/>
      <c r="KX28" s="142"/>
      <c r="KY28" s="142"/>
      <c r="KZ28" s="142"/>
      <c r="LA28" s="142"/>
      <c r="LB28" s="142"/>
      <c r="LC28" s="142"/>
      <c r="LD28" s="142"/>
      <c r="LE28" s="142"/>
      <c r="LF28" s="142"/>
      <c r="LG28" s="142"/>
      <c r="LH28" s="142"/>
      <c r="LI28" s="142"/>
      <c r="LJ28" s="142"/>
      <c r="LK28" s="142"/>
      <c r="LL28" s="142"/>
      <c r="LM28" s="142"/>
      <c r="LN28" s="142"/>
      <c r="LO28" s="142"/>
      <c r="LP28" s="142"/>
      <c r="LQ28" s="142"/>
      <c r="LR28" s="142"/>
      <c r="LS28" s="142"/>
      <c r="LT28" s="142"/>
      <c r="LU28" s="142"/>
      <c r="LV28" s="142"/>
      <c r="LW28" s="142"/>
      <c r="LX28" s="142"/>
      <c r="LY28" s="142"/>
      <c r="LZ28" s="142"/>
      <c r="MA28" s="142"/>
      <c r="MB28" s="142"/>
      <c r="MC28" s="142"/>
      <c r="MD28" s="142"/>
      <c r="ME28" s="142"/>
      <c r="MF28" s="142"/>
      <c r="MG28" s="142"/>
      <c r="MH28" s="142"/>
      <c r="MI28" s="142"/>
      <c r="MJ28" s="142"/>
      <c r="MK28" s="142"/>
      <c r="ML28" s="142"/>
      <c r="MM28" s="142"/>
      <c r="MN28" s="142"/>
      <c r="MO28" s="142"/>
      <c r="MP28" s="142"/>
      <c r="MQ28" s="142"/>
      <c r="MR28" s="142"/>
      <c r="MS28" s="142"/>
      <c r="MT28" s="142"/>
      <c r="MU28" s="142"/>
      <c r="MV28" s="142"/>
      <c r="MW28" s="142"/>
      <c r="MX28" s="142"/>
      <c r="MY28" s="142"/>
      <c r="MZ28" s="142"/>
      <c r="NA28" s="142"/>
      <c r="NB28" s="142"/>
      <c r="NC28" s="142"/>
      <c r="ND28" s="142"/>
      <c r="NE28" s="142"/>
      <c r="NF28" s="142"/>
      <c r="NG28" s="142"/>
      <c r="NH28" s="142"/>
      <c r="NI28" s="142"/>
      <c r="NJ28" s="142"/>
      <c r="NK28" s="142"/>
      <c r="NL28" s="142"/>
      <c r="NM28" s="142"/>
      <c r="NN28" s="142"/>
      <c r="NO28" s="142"/>
      <c r="NP28" s="142"/>
      <c r="NQ28" s="142"/>
      <c r="NR28" s="142"/>
      <c r="NS28" s="142"/>
      <c r="NT28" s="142"/>
      <c r="NU28" s="142"/>
      <c r="NV28" s="142"/>
      <c r="NW28" s="142"/>
      <c r="NX28" s="142"/>
      <c r="NY28" s="142"/>
      <c r="NZ28" s="142"/>
      <c r="OA28" s="142"/>
      <c r="OB28" s="142"/>
      <c r="OC28" s="142"/>
      <c r="OD28" s="142"/>
      <c r="OE28" s="142"/>
      <c r="OF28" s="142"/>
      <c r="OG28" s="142"/>
      <c r="OH28" s="142"/>
      <c r="OI28" s="142"/>
      <c r="OJ28" s="142"/>
      <c r="OK28" s="142"/>
      <c r="OL28" s="142"/>
      <c r="OM28" s="142"/>
      <c r="ON28" s="142"/>
      <c r="OO28" s="142"/>
      <c r="OP28" s="142"/>
      <c r="OQ28" s="142"/>
      <c r="OR28" s="142"/>
      <c r="OS28" s="142"/>
      <c r="OT28" s="142"/>
      <c r="OU28" s="142"/>
      <c r="OV28" s="142"/>
      <c r="OW28" s="142"/>
      <c r="OX28" s="142"/>
      <c r="OY28" s="142"/>
      <c r="OZ28" s="142"/>
      <c r="PA28" s="142"/>
      <c r="PB28" s="142"/>
      <c r="PC28" s="142"/>
      <c r="PD28" s="142"/>
      <c r="PE28" s="142"/>
      <c r="PF28" s="142"/>
      <c r="PG28" s="142"/>
      <c r="PH28" s="142"/>
      <c r="PI28" s="142"/>
      <c r="PJ28" s="142"/>
      <c r="PK28" s="142"/>
      <c r="PL28" s="142"/>
      <c r="PM28" s="142"/>
      <c r="PN28" s="142"/>
      <c r="PO28" s="142"/>
      <c r="PP28" s="142"/>
      <c r="PQ28" s="142"/>
      <c r="PR28" s="142"/>
      <c r="PS28" s="142"/>
      <c r="PT28" s="142"/>
      <c r="PU28" s="142"/>
      <c r="PV28" s="142"/>
      <c r="PW28" s="142"/>
      <c r="PX28" s="142"/>
      <c r="PY28" s="142"/>
      <c r="PZ28" s="142"/>
      <c r="QA28" s="142"/>
      <c r="QB28" s="142"/>
      <c r="QC28" s="142"/>
      <c r="QD28" s="142"/>
      <c r="QE28" s="142"/>
      <c r="QF28" s="142"/>
      <c r="QG28" s="142"/>
      <c r="QH28" s="142"/>
      <c r="QI28" s="142"/>
      <c r="QJ28" s="142"/>
      <c r="QK28" s="142"/>
      <c r="QL28" s="142"/>
      <c r="QM28" s="142"/>
      <c r="QN28" s="142"/>
      <c r="QO28" s="142"/>
      <c r="QP28" s="142"/>
      <c r="QQ28" s="142"/>
      <c r="QR28" s="142"/>
      <c r="QS28" s="142"/>
      <c r="QT28" s="142"/>
      <c r="QU28" s="142"/>
      <c r="QV28" s="142"/>
      <c r="QW28" s="142"/>
      <c r="QX28" s="142"/>
      <c r="QY28" s="142"/>
      <c r="QZ28" s="142"/>
      <c r="RA28" s="142"/>
      <c r="RB28" s="142"/>
      <c r="RC28" s="142"/>
      <c r="RD28" s="142"/>
      <c r="RE28" s="142"/>
      <c r="RF28" s="142"/>
      <c r="RG28" s="142"/>
      <c r="RH28" s="142"/>
      <c r="RI28" s="142"/>
      <c r="RJ28" s="142"/>
      <c r="RK28" s="142"/>
      <c r="RL28" s="142"/>
      <c r="RM28" s="142"/>
      <c r="RN28" s="142"/>
      <c r="RO28" s="142"/>
      <c r="RP28" s="142"/>
      <c r="RQ28" s="142"/>
      <c r="RR28" s="142"/>
      <c r="RS28" s="142"/>
      <c r="RT28" s="142"/>
      <c r="RU28" s="142"/>
      <c r="RV28" s="142"/>
      <c r="RW28" s="142"/>
      <c r="RX28" s="142"/>
      <c r="RY28" s="142"/>
      <c r="RZ28" s="142"/>
      <c r="SA28" s="142"/>
      <c r="SB28" s="142"/>
      <c r="SC28" s="142"/>
      <c r="SD28" s="142"/>
      <c r="SE28" s="142"/>
      <c r="SF28" s="142"/>
      <c r="SG28" s="142"/>
      <c r="SH28" s="142"/>
      <c r="SI28" s="142"/>
      <c r="SJ28" s="142"/>
      <c r="SK28" s="142"/>
      <c r="SL28" s="142"/>
      <c r="SM28" s="142"/>
      <c r="SN28" s="142"/>
      <c r="SO28" s="142"/>
      <c r="SP28" s="142"/>
      <c r="SQ28" s="142"/>
      <c r="SR28" s="142"/>
      <c r="SS28" s="142"/>
      <c r="ST28" s="142"/>
      <c r="SU28" s="142"/>
      <c r="SV28" s="142"/>
      <c r="SW28" s="142"/>
      <c r="SX28" s="142"/>
      <c r="SY28" s="142"/>
      <c r="SZ28" s="142"/>
      <c r="TA28" s="142"/>
      <c r="TB28" s="142"/>
      <c r="TC28" s="142"/>
      <c r="TD28" s="142"/>
      <c r="TE28" s="142"/>
      <c r="TF28" s="142"/>
      <c r="TG28" s="142"/>
      <c r="TH28" s="142"/>
      <c r="TI28" s="142"/>
      <c r="TJ28" s="142"/>
      <c r="TK28" s="142"/>
      <c r="TL28" s="142"/>
      <c r="TM28" s="142"/>
      <c r="TN28" s="142"/>
      <c r="TO28" s="142"/>
      <c r="TP28" s="142"/>
      <c r="TQ28" s="142"/>
      <c r="TR28" s="142"/>
      <c r="TS28" s="142"/>
      <c r="TT28" s="142"/>
      <c r="TU28" s="142"/>
      <c r="TV28" s="142"/>
      <c r="TW28" s="142"/>
      <c r="TX28" s="142"/>
      <c r="TY28" s="142"/>
      <c r="TZ28" s="142"/>
      <c r="UA28" s="142"/>
      <c r="UB28" s="142"/>
      <c r="UC28" s="142"/>
      <c r="UD28" s="142"/>
      <c r="UE28" s="142"/>
      <c r="UF28" s="142"/>
      <c r="UG28" s="142"/>
      <c r="UH28" s="142"/>
      <c r="UI28" s="142"/>
      <c r="UJ28" s="142"/>
      <c r="UK28" s="142"/>
      <c r="UL28" s="142"/>
      <c r="UM28" s="142"/>
      <c r="UN28" s="142"/>
      <c r="UO28" s="142"/>
      <c r="UP28" s="142"/>
      <c r="UQ28" s="142"/>
    </row>
    <row r="29" spans="1:563" s="48" customFormat="1" ht="21">
      <c r="A29" s="142"/>
      <c r="B29" s="135"/>
      <c r="C29" s="135"/>
      <c r="D29" s="135"/>
      <c r="E29" s="135"/>
      <c r="F29" s="135"/>
      <c r="G29" s="135"/>
      <c r="H29" s="135"/>
      <c r="I29" s="135"/>
      <c r="J29" s="135"/>
      <c r="K29" s="143"/>
      <c r="L29" s="155"/>
      <c r="M29" s="155"/>
      <c r="N29" s="155"/>
      <c r="O29" s="163"/>
      <c r="P29" s="163"/>
      <c r="Q29" s="163"/>
      <c r="R29" s="163"/>
      <c r="S29" s="164"/>
      <c r="T29" s="163"/>
      <c r="U29" s="163"/>
      <c r="V29" s="163"/>
      <c r="W29" s="163"/>
      <c r="X29" s="163"/>
      <c r="Y29" s="164"/>
      <c r="Z29" s="163"/>
      <c r="AA29" s="156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8"/>
      <c r="AO29" s="158"/>
      <c r="AP29" s="158"/>
      <c r="AQ29" s="158"/>
      <c r="AR29" s="157"/>
      <c r="AS29" s="157"/>
      <c r="AT29" s="142"/>
      <c r="AU29" s="142"/>
      <c r="AV29" s="142"/>
      <c r="AW29" s="142"/>
      <c r="AX29" s="142"/>
      <c r="AY29" s="142"/>
      <c r="AZ29" s="142"/>
      <c r="BA29" s="142"/>
      <c r="BB29" s="148" t="s">
        <v>364</v>
      </c>
      <c r="BC29" s="159">
        <v>44.661140441894531</v>
      </c>
      <c r="BD29" s="160">
        <v>2.7961885929107666</v>
      </c>
      <c r="BE29" s="159">
        <v>70.009124755859375</v>
      </c>
      <c r="BF29" s="161">
        <v>6.0178313255310059</v>
      </c>
      <c r="BG29" s="162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4"/>
      <c r="CW29" s="154"/>
      <c r="CX29" s="154"/>
      <c r="CY29" s="13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42"/>
      <c r="EE29" s="142"/>
      <c r="EF29" s="142"/>
      <c r="EG29" s="142"/>
      <c r="EH29" s="142"/>
      <c r="EI29" s="142"/>
      <c r="EJ29" s="142"/>
      <c r="EK29" s="142"/>
      <c r="EL29" s="142"/>
      <c r="EM29" s="142"/>
      <c r="EN29" s="142"/>
      <c r="EO29" s="142"/>
      <c r="EP29" s="142"/>
      <c r="EQ29" s="142"/>
      <c r="ER29" s="142"/>
      <c r="ES29" s="142"/>
      <c r="ET29" s="142"/>
      <c r="EU29" s="142"/>
      <c r="EV29" s="142"/>
      <c r="EW29" s="142"/>
      <c r="EX29" s="142"/>
      <c r="EY29" s="142"/>
      <c r="EZ29" s="142"/>
      <c r="FA29" s="142"/>
      <c r="FB29" s="142"/>
      <c r="FC29" s="142"/>
      <c r="FD29" s="142"/>
      <c r="FE29" s="142"/>
      <c r="FF29" s="142"/>
      <c r="FG29" s="142"/>
      <c r="FH29" s="142"/>
      <c r="FI29" s="142"/>
      <c r="FJ29" s="142"/>
      <c r="FK29" s="142"/>
      <c r="FL29" s="142"/>
      <c r="FM29" s="142"/>
      <c r="FN29" s="142"/>
      <c r="FO29" s="142"/>
      <c r="FP29" s="142"/>
      <c r="FQ29" s="142"/>
      <c r="FR29" s="142"/>
      <c r="FS29" s="142"/>
      <c r="FT29" s="142"/>
      <c r="FU29" s="142"/>
      <c r="FV29" s="142"/>
      <c r="FW29" s="142"/>
      <c r="FX29" s="142"/>
      <c r="FY29" s="142"/>
      <c r="FZ29" s="142"/>
      <c r="GA29" s="142"/>
      <c r="GB29" s="142"/>
      <c r="GC29" s="142"/>
      <c r="GD29" s="142"/>
      <c r="GE29" s="142"/>
      <c r="GF29" s="142"/>
      <c r="GG29" s="142"/>
      <c r="GH29" s="142"/>
      <c r="GI29" s="142"/>
      <c r="GJ29" s="142"/>
      <c r="GK29" s="142"/>
      <c r="GL29" s="142"/>
      <c r="GM29" s="142"/>
      <c r="GN29" s="142"/>
      <c r="GO29" s="142"/>
      <c r="GP29" s="142"/>
      <c r="GQ29" s="142"/>
      <c r="GR29" s="142"/>
      <c r="GS29" s="142"/>
      <c r="GT29" s="142"/>
      <c r="GU29" s="142"/>
      <c r="GV29" s="142"/>
      <c r="GW29" s="142"/>
      <c r="GX29" s="142"/>
      <c r="GY29" s="142"/>
      <c r="GZ29" s="142"/>
      <c r="HA29" s="142"/>
      <c r="HB29" s="142"/>
      <c r="HC29" s="142"/>
      <c r="HD29" s="142"/>
      <c r="HE29" s="142"/>
      <c r="HF29" s="142"/>
      <c r="HG29" s="142"/>
      <c r="HH29" s="142"/>
      <c r="HI29" s="142"/>
      <c r="HJ29" s="142"/>
      <c r="HK29" s="142"/>
      <c r="HL29" s="142"/>
      <c r="HM29" s="142"/>
      <c r="HN29" s="130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 s="142"/>
      <c r="IF29" s="142"/>
      <c r="IG29" s="142"/>
      <c r="IH29" s="142"/>
      <c r="II29" s="142"/>
      <c r="IJ29" s="142"/>
      <c r="IK29" s="142"/>
      <c r="IL29" s="142"/>
      <c r="IM29" s="142"/>
      <c r="IN29" s="142"/>
      <c r="IO29" s="142"/>
      <c r="IP29" s="142"/>
      <c r="IQ29" s="142"/>
      <c r="IR29" s="142"/>
      <c r="IS29" s="142"/>
      <c r="IT29" s="142"/>
      <c r="IU29" s="142"/>
      <c r="IV29" s="142"/>
      <c r="IW29" s="142"/>
      <c r="IX29" s="142"/>
      <c r="IY29" s="142"/>
      <c r="IZ29" s="142"/>
      <c r="JA29" s="142"/>
      <c r="JB29" s="142"/>
      <c r="JC29" s="142"/>
      <c r="JD29" s="142"/>
      <c r="JE29" s="142"/>
      <c r="JF29" s="142"/>
      <c r="JG29" s="142"/>
      <c r="JH29" s="142"/>
      <c r="JI29" s="142"/>
      <c r="JJ29" s="142"/>
      <c r="JK29" s="142"/>
      <c r="JL29" s="142"/>
      <c r="JM29" s="142"/>
      <c r="JN29" s="142"/>
      <c r="JO29" s="142"/>
      <c r="JP29" s="142"/>
      <c r="JQ29" s="142"/>
      <c r="JR29" s="142"/>
      <c r="JS29" s="142"/>
      <c r="JT29" s="142"/>
      <c r="JU29" s="142"/>
      <c r="JV29" s="142"/>
      <c r="JW29" s="142"/>
      <c r="JX29" s="142"/>
      <c r="JY29" s="142"/>
      <c r="JZ29" s="142"/>
      <c r="KA29" s="142"/>
      <c r="KB29" s="142"/>
      <c r="KC29" s="142"/>
      <c r="KD29" s="142"/>
      <c r="KE29" s="142"/>
      <c r="KF29" s="142"/>
      <c r="KG29" s="142"/>
      <c r="KH29" s="142"/>
      <c r="KI29" s="142"/>
      <c r="KJ29" s="142"/>
      <c r="KK29" s="142"/>
      <c r="KL29" s="142"/>
      <c r="KM29" s="142"/>
      <c r="KN29" s="142"/>
      <c r="KO29" s="142"/>
      <c r="KP29" s="142"/>
      <c r="KQ29" s="142"/>
      <c r="KR29" s="142"/>
      <c r="KS29" s="142"/>
      <c r="KT29" s="142"/>
      <c r="KU29" s="142"/>
      <c r="KV29" s="142"/>
      <c r="KW29" s="142"/>
      <c r="KX29" s="142"/>
      <c r="KY29" s="142"/>
      <c r="KZ29" s="142"/>
      <c r="LA29" s="142"/>
      <c r="LB29" s="142"/>
      <c r="LC29" s="142"/>
      <c r="LD29" s="142"/>
      <c r="LE29" s="142"/>
      <c r="LF29" s="142"/>
      <c r="LG29" s="142"/>
      <c r="LH29" s="142"/>
      <c r="LI29" s="142"/>
      <c r="LJ29" s="142"/>
      <c r="LK29" s="142"/>
      <c r="LL29" s="142"/>
      <c r="LM29" s="142"/>
      <c r="LN29" s="142"/>
      <c r="LO29" s="142"/>
      <c r="LP29" s="142"/>
      <c r="LQ29" s="142"/>
      <c r="LR29" s="142"/>
      <c r="LS29" s="142"/>
      <c r="LT29" s="142"/>
      <c r="LU29" s="142"/>
      <c r="LV29" s="142"/>
      <c r="LW29" s="142"/>
      <c r="LX29" s="142"/>
      <c r="LY29" s="142"/>
      <c r="LZ29" s="142"/>
      <c r="MA29" s="142"/>
      <c r="MB29" s="142"/>
      <c r="MC29" s="142"/>
      <c r="MD29" s="142"/>
      <c r="ME29" s="142"/>
      <c r="MF29" s="142"/>
      <c r="MG29" s="142"/>
      <c r="MH29" s="142"/>
      <c r="MI29" s="142"/>
      <c r="MJ29" s="142"/>
      <c r="MK29" s="142"/>
      <c r="ML29" s="142"/>
      <c r="MM29" s="142"/>
      <c r="MN29" s="142"/>
      <c r="MO29" s="142"/>
      <c r="MP29" s="142"/>
      <c r="MQ29" s="142"/>
      <c r="MR29" s="142"/>
      <c r="MS29" s="142"/>
      <c r="MT29" s="142"/>
      <c r="MU29" s="142"/>
      <c r="MV29" s="142"/>
      <c r="MW29" s="142"/>
      <c r="MX29" s="142"/>
      <c r="MY29" s="142"/>
      <c r="MZ29" s="142"/>
      <c r="NA29" s="142"/>
      <c r="NB29" s="142"/>
      <c r="NC29" s="142"/>
      <c r="ND29" s="142"/>
      <c r="NE29" s="142"/>
      <c r="NF29" s="142"/>
      <c r="NG29" s="142"/>
      <c r="NH29" s="142"/>
      <c r="NI29" s="142"/>
      <c r="NJ29" s="142"/>
      <c r="NK29" s="142"/>
      <c r="NL29" s="142"/>
      <c r="NM29" s="142"/>
      <c r="NN29" s="142"/>
      <c r="NO29" s="142"/>
      <c r="NP29" s="142"/>
      <c r="NQ29" s="142"/>
      <c r="NR29" s="142"/>
      <c r="NS29" s="142"/>
      <c r="NT29" s="142"/>
      <c r="NU29" s="142"/>
      <c r="NV29" s="142"/>
      <c r="NW29" s="142"/>
      <c r="NX29" s="142"/>
      <c r="NY29" s="142"/>
      <c r="NZ29" s="142"/>
      <c r="OA29" s="142"/>
      <c r="OB29" s="142"/>
      <c r="OC29" s="142"/>
      <c r="OD29" s="142"/>
      <c r="OE29" s="142"/>
      <c r="OF29" s="142"/>
      <c r="OG29" s="142"/>
      <c r="OH29" s="142"/>
      <c r="OI29" s="142"/>
      <c r="OJ29" s="142"/>
      <c r="OK29" s="142"/>
      <c r="OL29" s="142"/>
      <c r="OM29" s="142"/>
      <c r="ON29" s="142"/>
      <c r="OO29" s="142"/>
      <c r="OP29" s="142"/>
      <c r="OQ29" s="142"/>
      <c r="OR29" s="142"/>
      <c r="OS29" s="142"/>
      <c r="OT29" s="142"/>
      <c r="OU29" s="142"/>
      <c r="OV29" s="142"/>
      <c r="OW29" s="142"/>
      <c r="OX29" s="142"/>
      <c r="OY29" s="142"/>
      <c r="OZ29" s="142"/>
      <c r="PA29" s="142"/>
      <c r="PB29" s="142"/>
      <c r="PC29" s="142"/>
      <c r="PD29" s="142"/>
      <c r="PE29" s="142"/>
      <c r="PF29" s="142"/>
      <c r="PG29" s="142"/>
      <c r="PH29" s="142"/>
      <c r="PI29" s="142"/>
      <c r="PJ29" s="142"/>
      <c r="PK29" s="142"/>
      <c r="PL29" s="142"/>
      <c r="PM29" s="142"/>
      <c r="PN29" s="142"/>
      <c r="PO29" s="142"/>
      <c r="PP29" s="142"/>
      <c r="PQ29" s="142"/>
      <c r="PR29" s="142"/>
      <c r="PS29" s="142"/>
      <c r="PT29" s="142"/>
      <c r="PU29" s="142"/>
      <c r="PV29" s="142"/>
      <c r="PW29" s="142"/>
      <c r="PX29" s="142"/>
      <c r="PY29" s="142"/>
      <c r="PZ29" s="142"/>
      <c r="QA29" s="142"/>
      <c r="QB29" s="142"/>
      <c r="QC29" s="142"/>
      <c r="QD29" s="142"/>
      <c r="QE29" s="142"/>
      <c r="QF29" s="142"/>
      <c r="QG29" s="142"/>
      <c r="QH29" s="142"/>
      <c r="QI29" s="142"/>
      <c r="QJ29" s="142"/>
      <c r="QK29" s="142"/>
      <c r="QL29" s="142"/>
      <c r="QM29" s="142"/>
      <c r="QN29" s="142"/>
      <c r="QO29" s="142"/>
      <c r="QP29" s="142"/>
      <c r="QQ29" s="142"/>
      <c r="QR29" s="142"/>
      <c r="QS29" s="142"/>
      <c r="QT29" s="142"/>
      <c r="QU29" s="142"/>
      <c r="QV29" s="142"/>
      <c r="QW29" s="142"/>
      <c r="QX29" s="142"/>
      <c r="QY29" s="142"/>
      <c r="QZ29" s="142"/>
      <c r="RA29" s="142"/>
      <c r="RB29" s="142"/>
      <c r="RC29" s="142"/>
      <c r="RD29" s="142"/>
      <c r="RE29" s="142"/>
      <c r="RF29" s="142"/>
      <c r="RG29" s="142"/>
      <c r="RH29" s="142"/>
      <c r="RI29" s="142"/>
      <c r="RJ29" s="142"/>
      <c r="RK29" s="142"/>
      <c r="RL29" s="142"/>
      <c r="RM29" s="142"/>
      <c r="RN29" s="142"/>
      <c r="RO29" s="142"/>
      <c r="RP29" s="142"/>
      <c r="RQ29" s="142"/>
      <c r="RR29" s="142"/>
      <c r="RS29" s="142"/>
      <c r="RT29" s="142"/>
      <c r="RU29" s="142"/>
      <c r="RV29" s="142"/>
      <c r="RW29" s="142"/>
      <c r="RX29" s="142"/>
      <c r="RY29" s="142"/>
      <c r="RZ29" s="142"/>
      <c r="SA29" s="142"/>
      <c r="SB29" s="142"/>
      <c r="SC29" s="142"/>
      <c r="SD29" s="142"/>
      <c r="SE29" s="142"/>
      <c r="SF29" s="142"/>
      <c r="SG29" s="142"/>
      <c r="SH29" s="142"/>
      <c r="SI29" s="142"/>
      <c r="SJ29" s="142"/>
      <c r="SK29" s="142"/>
      <c r="SL29" s="142"/>
      <c r="SM29" s="142"/>
      <c r="SN29" s="142"/>
      <c r="SO29" s="142"/>
      <c r="SP29" s="142"/>
      <c r="SQ29" s="142"/>
      <c r="SR29" s="142"/>
      <c r="SS29" s="142"/>
      <c r="ST29" s="142"/>
      <c r="SU29" s="142"/>
      <c r="SV29" s="142"/>
      <c r="SW29" s="142"/>
      <c r="SX29" s="142"/>
      <c r="SY29" s="142"/>
      <c r="SZ29" s="142"/>
      <c r="TA29" s="142"/>
      <c r="TB29" s="142"/>
      <c r="TC29" s="142"/>
      <c r="TD29" s="142"/>
      <c r="TE29" s="142"/>
      <c r="TF29" s="142"/>
      <c r="TG29" s="142"/>
      <c r="TH29" s="142"/>
      <c r="TI29" s="142"/>
      <c r="TJ29" s="142"/>
      <c r="TK29" s="142"/>
      <c r="TL29" s="142"/>
      <c r="TM29" s="142"/>
      <c r="TN29" s="142"/>
      <c r="TO29" s="142"/>
      <c r="TP29" s="142"/>
      <c r="TQ29" s="142"/>
      <c r="TR29" s="142"/>
      <c r="TS29" s="142"/>
      <c r="TT29" s="142"/>
      <c r="TU29" s="142"/>
      <c r="TV29" s="142"/>
      <c r="TW29" s="142"/>
      <c r="TX29" s="142"/>
      <c r="TY29" s="142"/>
      <c r="TZ29" s="142"/>
      <c r="UA29" s="142"/>
      <c r="UB29" s="142"/>
      <c r="UC29" s="142"/>
      <c r="UD29" s="142"/>
      <c r="UE29" s="142"/>
      <c r="UF29" s="142"/>
      <c r="UG29" s="142"/>
      <c r="UH29" s="142"/>
      <c r="UI29" s="142"/>
      <c r="UJ29" s="142"/>
      <c r="UK29" s="142"/>
      <c r="UL29" s="142"/>
      <c r="UM29" s="142"/>
      <c r="UN29" s="142"/>
      <c r="UO29" s="142"/>
      <c r="UP29" s="142"/>
      <c r="UQ29" s="142"/>
    </row>
    <row r="30" spans="1:563" s="48" customFormat="1" ht="21">
      <c r="A30" s="142"/>
      <c r="B30" s="155"/>
      <c r="C30" s="163"/>
      <c r="D30" s="163"/>
      <c r="E30" s="163"/>
      <c r="F30" s="163"/>
      <c r="G30" s="163"/>
      <c r="H30" s="163"/>
      <c r="I30" s="164"/>
      <c r="J30" s="164"/>
      <c r="K30" s="163"/>
      <c r="L30" s="155"/>
      <c r="M30" s="155"/>
      <c r="N30" s="155"/>
      <c r="O30" s="163"/>
      <c r="P30" s="163"/>
      <c r="Q30" s="163"/>
      <c r="R30" s="163"/>
      <c r="S30" s="164"/>
      <c r="T30" s="163"/>
      <c r="U30" s="163"/>
      <c r="V30" s="163"/>
      <c r="W30" s="163"/>
      <c r="X30" s="163"/>
      <c r="Y30" s="164"/>
      <c r="Z30" s="163"/>
      <c r="AA30" s="156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8"/>
      <c r="AO30" s="158"/>
      <c r="AP30" s="158"/>
      <c r="AQ30" s="158"/>
      <c r="AR30" s="157"/>
      <c r="AS30" s="157"/>
      <c r="AT30" s="142"/>
      <c r="AU30" s="142"/>
      <c r="AV30" s="142"/>
      <c r="AW30" s="142"/>
      <c r="AX30" s="142"/>
      <c r="AY30" s="142"/>
      <c r="AZ30" s="142"/>
      <c r="BA30" s="142"/>
      <c r="BB30" s="148" t="s">
        <v>365</v>
      </c>
      <c r="BC30" s="159">
        <v>21.404346466064453</v>
      </c>
      <c r="BD30" s="160">
        <v>2.1522860527038574</v>
      </c>
      <c r="BE30" s="159">
        <v>58.664726257324219</v>
      </c>
      <c r="BF30" s="161">
        <v>16.068958282470703</v>
      </c>
      <c r="BG30" s="162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4"/>
      <c r="CG30" s="154"/>
      <c r="CH30" s="154"/>
      <c r="CI30" s="154"/>
      <c r="CJ30" s="154"/>
      <c r="CK30" s="154"/>
      <c r="CL30" s="154"/>
      <c r="CM30" s="154"/>
      <c r="CN30" s="154"/>
      <c r="CO30" s="154"/>
      <c r="CP30" s="154"/>
      <c r="CQ30" s="154"/>
      <c r="CR30" s="154"/>
      <c r="CS30" s="154"/>
      <c r="CT30" s="154"/>
      <c r="CU30" s="154"/>
      <c r="CV30" s="154"/>
      <c r="CW30" s="154"/>
      <c r="CX30" s="154"/>
      <c r="CY30" s="13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42"/>
      <c r="EE30" s="142"/>
      <c r="EF30" s="142"/>
      <c r="EG30" s="142"/>
      <c r="EH30" s="142"/>
      <c r="EI30" s="142"/>
      <c r="EJ30" s="142"/>
      <c r="EK30" s="142"/>
      <c r="EL30" s="142"/>
      <c r="EM30" s="142"/>
      <c r="EN30" s="142"/>
      <c r="EO30" s="142"/>
      <c r="EP30" s="142"/>
      <c r="EQ30" s="142"/>
      <c r="ER30" s="142"/>
      <c r="ES30" s="142"/>
      <c r="ET30" s="142"/>
      <c r="EU30" s="142"/>
      <c r="EV30" s="142"/>
      <c r="EW30" s="142"/>
      <c r="EX30" s="142"/>
      <c r="EY30" s="142"/>
      <c r="EZ30" s="142"/>
      <c r="FA30" s="142"/>
      <c r="FB30" s="142"/>
      <c r="FC30" s="142"/>
      <c r="FD30" s="142"/>
      <c r="FE30" s="142"/>
      <c r="FF30" s="142"/>
      <c r="FG30" s="142"/>
      <c r="FH30" s="142"/>
      <c r="FI30" s="142"/>
      <c r="FJ30" s="142"/>
      <c r="FK30" s="142"/>
      <c r="FL30" s="142"/>
      <c r="FM30" s="142"/>
      <c r="FN30" s="142"/>
      <c r="FO30" s="142"/>
      <c r="FP30" s="142"/>
      <c r="FQ30" s="142"/>
      <c r="FR30" s="142"/>
      <c r="FS30" s="142"/>
      <c r="FT30" s="142"/>
      <c r="FU30" s="142"/>
      <c r="FV30" s="142"/>
      <c r="FW30" s="142"/>
      <c r="FX30" s="142"/>
      <c r="FY30" s="142"/>
      <c r="FZ30" s="142"/>
      <c r="GA30" s="142"/>
      <c r="GB30" s="142"/>
      <c r="GC30" s="142"/>
      <c r="GD30" s="142"/>
      <c r="GE30" s="142"/>
      <c r="GF30" s="142"/>
      <c r="GG30" s="142"/>
      <c r="GH30" s="142"/>
      <c r="GI30" s="142"/>
      <c r="GJ30" s="142"/>
      <c r="GK30" s="142"/>
      <c r="GL30" s="142"/>
      <c r="GM30" s="142"/>
      <c r="GN30" s="142"/>
      <c r="GO30" s="142"/>
      <c r="GP30" s="142"/>
      <c r="GQ30" s="142"/>
      <c r="GR30" s="142"/>
      <c r="GS30" s="142"/>
      <c r="GT30" s="142"/>
      <c r="GU30" s="142"/>
      <c r="GV30" s="142"/>
      <c r="GW30" s="142"/>
      <c r="GX30" s="142"/>
      <c r="GY30" s="142"/>
      <c r="GZ30" s="142"/>
      <c r="HA30" s="142"/>
      <c r="HB30" s="142"/>
      <c r="HC30" s="142"/>
      <c r="HD30" s="142"/>
      <c r="HE30" s="142"/>
      <c r="HF30" s="142"/>
      <c r="HG30" s="142"/>
      <c r="HH30" s="142"/>
      <c r="HI30" s="142"/>
      <c r="HJ30" s="142"/>
      <c r="HK30" s="142"/>
      <c r="HL30" s="142"/>
      <c r="HM30" s="142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 s="142"/>
      <c r="IF30" s="142"/>
      <c r="IG30" s="142"/>
      <c r="IH30" s="142"/>
      <c r="II30" s="142"/>
      <c r="IJ30" s="142"/>
      <c r="IK30" s="142"/>
      <c r="IL30" s="142"/>
      <c r="IM30" s="142"/>
      <c r="IN30" s="142"/>
      <c r="IO30" s="142"/>
      <c r="IP30" s="142"/>
      <c r="IQ30" s="142"/>
      <c r="IR30" s="142"/>
      <c r="IS30" s="142"/>
      <c r="IT30" s="142"/>
      <c r="IU30" s="142"/>
      <c r="IV30" s="142"/>
      <c r="IW30" s="142"/>
      <c r="IX30" s="142"/>
      <c r="IY30" s="142"/>
      <c r="IZ30" s="142"/>
      <c r="JA30" s="142"/>
      <c r="JB30" s="142"/>
      <c r="JC30" s="142"/>
      <c r="JD30" s="142"/>
      <c r="JE30" s="142"/>
      <c r="JF30" s="142"/>
      <c r="JG30" s="142"/>
      <c r="JH30" s="142"/>
      <c r="JI30" s="142"/>
      <c r="JJ30" s="142"/>
      <c r="JK30" s="142"/>
      <c r="JL30" s="142"/>
      <c r="JM30" s="142"/>
      <c r="JN30" s="142"/>
      <c r="JO30" s="142"/>
      <c r="JP30" s="142"/>
      <c r="JQ30" s="142"/>
      <c r="JR30" s="142"/>
      <c r="JS30" s="142"/>
      <c r="JT30" s="142"/>
      <c r="JU30" s="142"/>
      <c r="JV30" s="142"/>
      <c r="JW30" s="142"/>
      <c r="JX30" s="142"/>
      <c r="JY30" s="142"/>
      <c r="JZ30" s="142"/>
      <c r="KA30" s="142"/>
      <c r="KB30" s="142"/>
      <c r="KC30" s="142"/>
      <c r="KD30" s="142"/>
      <c r="KE30" s="142"/>
      <c r="KF30" s="142"/>
      <c r="KG30" s="142"/>
      <c r="KH30" s="142"/>
      <c r="KI30" s="142"/>
      <c r="KJ30" s="142"/>
      <c r="KK30" s="142"/>
      <c r="KL30" s="142"/>
      <c r="KM30" s="142"/>
      <c r="KN30" s="142"/>
      <c r="KO30" s="142"/>
      <c r="KP30" s="142"/>
      <c r="KQ30" s="142"/>
      <c r="KR30" s="142"/>
      <c r="KS30" s="142"/>
      <c r="KT30" s="142"/>
      <c r="KU30" s="142"/>
      <c r="KV30" s="142"/>
      <c r="KW30" s="142"/>
      <c r="KX30" s="142"/>
      <c r="KY30" s="142"/>
      <c r="KZ30" s="142"/>
      <c r="LA30" s="142"/>
      <c r="LB30" s="142"/>
      <c r="LC30" s="142"/>
      <c r="LD30" s="142"/>
      <c r="LE30" s="142"/>
      <c r="LF30" s="142"/>
      <c r="LG30" s="142"/>
      <c r="LH30" s="142"/>
      <c r="LI30" s="142"/>
      <c r="LJ30" s="142"/>
      <c r="LK30" s="142"/>
      <c r="LL30" s="142"/>
      <c r="LM30" s="142"/>
      <c r="LN30" s="142"/>
      <c r="LO30" s="142"/>
      <c r="LP30" s="142"/>
      <c r="LQ30" s="142"/>
      <c r="LR30" s="142"/>
      <c r="LS30" s="142"/>
      <c r="LT30" s="142"/>
      <c r="LU30" s="142"/>
      <c r="LV30" s="142"/>
      <c r="LW30" s="142"/>
      <c r="LX30" s="142"/>
      <c r="LY30" s="142"/>
      <c r="LZ30" s="142"/>
      <c r="MA30" s="142"/>
      <c r="MB30" s="142"/>
      <c r="MC30" s="142"/>
      <c r="MD30" s="142"/>
      <c r="ME30" s="142"/>
      <c r="MF30" s="142"/>
      <c r="MG30" s="142"/>
      <c r="MH30" s="142"/>
      <c r="MI30" s="142"/>
      <c r="MJ30" s="142"/>
      <c r="MK30" s="142"/>
      <c r="ML30" s="142"/>
      <c r="MM30" s="142"/>
      <c r="MN30" s="142"/>
      <c r="MO30" s="142"/>
      <c r="MP30" s="142"/>
      <c r="MQ30" s="142"/>
      <c r="MR30" s="142"/>
      <c r="MS30" s="142"/>
      <c r="MT30" s="142"/>
      <c r="MU30" s="142"/>
      <c r="MV30" s="142"/>
      <c r="MW30" s="142"/>
      <c r="MX30" s="142"/>
      <c r="MY30" s="142"/>
      <c r="MZ30" s="142"/>
      <c r="NA30" s="142"/>
      <c r="NB30" s="142"/>
      <c r="NC30" s="142"/>
      <c r="ND30" s="142"/>
      <c r="NE30" s="142"/>
      <c r="NF30" s="142"/>
      <c r="NG30" s="142"/>
      <c r="NH30" s="142"/>
      <c r="NI30" s="142"/>
      <c r="NJ30" s="142"/>
      <c r="NK30" s="142"/>
      <c r="NL30" s="142"/>
      <c r="NM30" s="142"/>
      <c r="NN30" s="142"/>
      <c r="NO30" s="142"/>
      <c r="NP30" s="142"/>
      <c r="NQ30" s="142"/>
      <c r="NR30" s="142"/>
      <c r="NS30" s="142"/>
      <c r="NT30" s="142"/>
      <c r="NU30" s="142"/>
      <c r="NV30" s="142"/>
      <c r="NW30" s="142"/>
      <c r="NX30" s="142"/>
      <c r="NY30" s="142"/>
      <c r="NZ30" s="142"/>
      <c r="OA30" s="142"/>
      <c r="OB30" s="142"/>
      <c r="OC30" s="142"/>
      <c r="OD30" s="142"/>
      <c r="OE30" s="142"/>
      <c r="OF30" s="142"/>
      <c r="OG30" s="142"/>
      <c r="OH30" s="142"/>
      <c r="OI30" s="142"/>
      <c r="OJ30" s="142"/>
      <c r="OK30" s="142"/>
      <c r="OL30" s="142"/>
      <c r="OM30" s="142"/>
      <c r="ON30" s="142"/>
      <c r="OO30" s="142"/>
      <c r="OP30" s="142"/>
      <c r="OQ30" s="142"/>
      <c r="OR30" s="142"/>
      <c r="OS30" s="142"/>
      <c r="OT30" s="142"/>
      <c r="OU30" s="142"/>
      <c r="OV30" s="142"/>
      <c r="OW30" s="142"/>
      <c r="OX30" s="142"/>
      <c r="OY30" s="142"/>
      <c r="OZ30" s="142"/>
      <c r="PA30" s="142"/>
      <c r="PB30" s="142"/>
      <c r="PC30" s="142"/>
      <c r="PD30" s="142"/>
      <c r="PE30" s="142"/>
      <c r="PF30" s="142"/>
      <c r="PG30" s="142"/>
      <c r="PH30" s="142"/>
      <c r="PI30" s="142"/>
      <c r="PJ30" s="142"/>
      <c r="PK30" s="142"/>
      <c r="PL30" s="142"/>
      <c r="PM30" s="142"/>
      <c r="PN30" s="142"/>
      <c r="PO30" s="142"/>
      <c r="PP30" s="142"/>
      <c r="PQ30" s="142"/>
      <c r="PR30" s="142"/>
      <c r="PS30" s="142"/>
      <c r="PT30" s="142"/>
      <c r="PU30" s="142"/>
      <c r="PV30" s="142"/>
      <c r="PW30" s="142"/>
      <c r="PX30" s="142"/>
      <c r="PY30" s="142"/>
      <c r="PZ30" s="142"/>
      <c r="QA30" s="142"/>
      <c r="QB30" s="142"/>
      <c r="QC30" s="142"/>
      <c r="QD30" s="142"/>
      <c r="QE30" s="142"/>
      <c r="QF30" s="142"/>
      <c r="QG30" s="142"/>
      <c r="QH30" s="142"/>
      <c r="QI30" s="142"/>
      <c r="QJ30" s="142"/>
      <c r="QK30" s="142"/>
      <c r="QL30" s="142"/>
      <c r="QM30" s="142"/>
      <c r="QN30" s="142"/>
      <c r="QO30" s="142"/>
      <c r="QP30" s="142"/>
      <c r="QQ30" s="142"/>
      <c r="QR30" s="142"/>
      <c r="QS30" s="142"/>
      <c r="QT30" s="142"/>
      <c r="QU30" s="142"/>
      <c r="QV30" s="142"/>
      <c r="QW30" s="142"/>
      <c r="QX30" s="142"/>
      <c r="QY30" s="142"/>
      <c r="QZ30" s="142"/>
      <c r="RA30" s="142"/>
      <c r="RB30" s="142"/>
      <c r="RC30" s="142"/>
      <c r="RD30" s="142"/>
      <c r="RE30" s="142"/>
      <c r="RF30" s="142"/>
      <c r="RG30" s="142"/>
      <c r="RH30" s="142"/>
      <c r="RI30" s="142"/>
      <c r="RJ30" s="142"/>
      <c r="RK30" s="142"/>
      <c r="RL30" s="142"/>
      <c r="RM30" s="142"/>
      <c r="RN30" s="142"/>
      <c r="RO30" s="142"/>
      <c r="RP30" s="142"/>
      <c r="RQ30" s="142"/>
      <c r="RR30" s="142"/>
      <c r="RS30" s="142"/>
      <c r="RT30" s="142"/>
      <c r="RU30" s="142"/>
      <c r="RV30" s="142"/>
      <c r="RW30" s="142"/>
      <c r="RX30" s="142"/>
      <c r="RY30" s="142"/>
      <c r="RZ30" s="142"/>
      <c r="SA30" s="142"/>
      <c r="SB30" s="142"/>
      <c r="SC30" s="142"/>
      <c r="SD30" s="142"/>
      <c r="SE30" s="142"/>
      <c r="SF30" s="142"/>
      <c r="SG30" s="142"/>
      <c r="SH30" s="142"/>
      <c r="SI30" s="142"/>
      <c r="SJ30" s="142"/>
      <c r="SK30" s="142"/>
      <c r="SL30" s="142"/>
      <c r="SM30" s="142"/>
      <c r="SN30" s="142"/>
      <c r="SO30" s="142"/>
      <c r="SP30" s="142"/>
      <c r="SQ30" s="142"/>
      <c r="SR30" s="142"/>
      <c r="SS30" s="142"/>
      <c r="ST30" s="142"/>
      <c r="SU30" s="142"/>
      <c r="SV30" s="142"/>
      <c r="SW30" s="142"/>
      <c r="SX30" s="142"/>
      <c r="SY30" s="142"/>
      <c r="SZ30" s="142"/>
      <c r="TA30" s="142"/>
      <c r="TB30" s="142"/>
      <c r="TC30" s="142"/>
      <c r="TD30" s="142"/>
      <c r="TE30" s="142"/>
      <c r="TF30" s="142"/>
      <c r="TG30" s="142"/>
      <c r="TH30" s="142"/>
      <c r="TI30" s="142"/>
      <c r="TJ30" s="142"/>
      <c r="TK30" s="142"/>
      <c r="TL30" s="142"/>
      <c r="TM30" s="142"/>
      <c r="TN30" s="142"/>
      <c r="TO30" s="142"/>
      <c r="TP30" s="142"/>
      <c r="TQ30" s="142"/>
      <c r="TR30" s="142"/>
      <c r="TS30" s="142"/>
      <c r="TT30" s="142"/>
      <c r="TU30" s="142"/>
      <c r="TV30" s="142"/>
      <c r="TW30" s="142"/>
      <c r="TX30" s="142"/>
      <c r="TY30" s="142"/>
      <c r="TZ30" s="142"/>
      <c r="UA30" s="142"/>
      <c r="UB30" s="142"/>
      <c r="UC30" s="142"/>
      <c r="UD30" s="142"/>
      <c r="UE30" s="142"/>
      <c r="UF30" s="142"/>
      <c r="UG30" s="142"/>
      <c r="UH30" s="142"/>
      <c r="UI30" s="142"/>
      <c r="UJ30" s="142"/>
      <c r="UK30" s="142"/>
      <c r="UL30" s="142"/>
      <c r="UM30" s="142"/>
      <c r="UN30" s="142"/>
      <c r="UO30" s="142"/>
      <c r="UP30" s="142"/>
      <c r="UQ30" s="142"/>
    </row>
    <row r="31" spans="1:563" s="48" customFormat="1" ht="21">
      <c r="A31" s="142"/>
      <c r="B31" s="155"/>
      <c r="C31" s="163"/>
      <c r="D31" s="163"/>
      <c r="E31" s="163"/>
      <c r="F31" s="163"/>
      <c r="G31" s="163"/>
      <c r="H31" s="163"/>
      <c r="I31" s="164"/>
      <c r="J31" s="164"/>
      <c r="K31" s="163"/>
      <c r="L31" s="155"/>
      <c r="M31" s="155"/>
      <c r="N31" s="155"/>
      <c r="O31" s="163"/>
      <c r="P31" s="163"/>
      <c r="Q31" s="163"/>
      <c r="R31" s="163"/>
      <c r="S31" s="164"/>
      <c r="T31" s="163"/>
      <c r="U31" s="163"/>
      <c r="V31" s="163"/>
      <c r="W31" s="163"/>
      <c r="X31" s="163"/>
      <c r="Y31" s="164"/>
      <c r="Z31" s="163"/>
      <c r="AA31" s="156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8"/>
      <c r="AO31" s="158"/>
      <c r="AP31" s="158"/>
      <c r="AQ31" s="158"/>
      <c r="AR31" s="157"/>
      <c r="AS31" s="157"/>
      <c r="AT31" s="142"/>
      <c r="AU31" s="142"/>
      <c r="AV31" s="142"/>
      <c r="AW31" s="142"/>
      <c r="AX31" s="142"/>
      <c r="AY31" s="142"/>
      <c r="AZ31" s="142"/>
      <c r="BA31" s="142"/>
      <c r="BB31" s="148" t="s">
        <v>366</v>
      </c>
      <c r="BC31" s="165">
        <v>1.0886602401733398</v>
      </c>
      <c r="BD31" s="166">
        <v>0.18316479027271271</v>
      </c>
      <c r="BE31" s="165">
        <v>0.61361247301101685</v>
      </c>
      <c r="BF31" s="167">
        <v>7.2937123477458954E-2</v>
      </c>
      <c r="BG31" s="168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/>
      <c r="CC31" s="154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/>
      <c r="CO31" s="154"/>
      <c r="CP31" s="154"/>
      <c r="CQ31" s="154"/>
      <c r="CR31" s="154"/>
      <c r="CS31" s="154"/>
      <c r="CT31" s="154"/>
      <c r="CU31" s="154"/>
      <c r="CV31" s="154"/>
      <c r="CW31" s="154"/>
      <c r="CX31" s="154"/>
      <c r="CY31" s="13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42"/>
      <c r="EE31" s="142"/>
      <c r="EF31" s="142"/>
      <c r="EG31" s="142"/>
      <c r="EH31" s="142"/>
      <c r="EI31" s="142"/>
      <c r="EJ31" s="142"/>
      <c r="EK31" s="142"/>
      <c r="EL31" s="142"/>
      <c r="EM31" s="142"/>
      <c r="EN31" s="142"/>
      <c r="EO31" s="142"/>
      <c r="EP31" s="142"/>
      <c r="EQ31" s="142"/>
      <c r="ER31" s="142"/>
      <c r="ES31" s="142"/>
      <c r="ET31" s="142"/>
      <c r="EU31" s="142"/>
      <c r="EV31" s="142"/>
      <c r="EW31" s="142"/>
      <c r="EX31" s="142"/>
      <c r="EY31" s="142"/>
      <c r="EZ31" s="142"/>
      <c r="FA31" s="142"/>
      <c r="FB31" s="142"/>
      <c r="FC31" s="142"/>
      <c r="FD31" s="142"/>
      <c r="FE31" s="142"/>
      <c r="FF31" s="142"/>
      <c r="FG31" s="142"/>
      <c r="FH31" s="142"/>
      <c r="FI31" s="142"/>
      <c r="FJ31" s="142"/>
      <c r="FK31" s="142"/>
      <c r="FL31" s="142"/>
      <c r="FM31" s="142"/>
      <c r="FN31" s="142"/>
      <c r="FO31" s="142"/>
      <c r="FP31" s="142"/>
      <c r="FQ31" s="142"/>
      <c r="FR31" s="142"/>
      <c r="FS31" s="142"/>
      <c r="FT31" s="142"/>
      <c r="FU31" s="142"/>
      <c r="FV31" s="142"/>
      <c r="FW31" s="142"/>
      <c r="FX31" s="142"/>
      <c r="FY31" s="142"/>
      <c r="FZ31" s="142"/>
      <c r="GA31" s="142"/>
      <c r="GB31" s="142"/>
      <c r="GC31" s="142"/>
      <c r="GD31" s="142"/>
      <c r="GE31" s="142"/>
      <c r="GF31" s="142"/>
      <c r="GG31" s="142"/>
      <c r="GH31" s="142"/>
      <c r="GI31" s="142"/>
      <c r="GJ31" s="142"/>
      <c r="GK31" s="142"/>
      <c r="GL31" s="142"/>
      <c r="GM31" s="142"/>
      <c r="GN31" s="142"/>
      <c r="GO31" s="142"/>
      <c r="GP31" s="142"/>
      <c r="GQ31" s="142"/>
      <c r="GR31" s="142"/>
      <c r="GS31" s="142"/>
      <c r="GT31" s="142"/>
      <c r="GU31" s="142"/>
      <c r="GV31" s="142"/>
      <c r="GW31" s="142"/>
      <c r="GX31" s="142"/>
      <c r="GY31" s="142"/>
      <c r="GZ31" s="142"/>
      <c r="HA31" s="142"/>
      <c r="HB31" s="142"/>
      <c r="HC31" s="142"/>
      <c r="HD31" s="142"/>
      <c r="HE31" s="142"/>
      <c r="HF31" s="142"/>
      <c r="HG31" s="142"/>
      <c r="HH31" s="142"/>
      <c r="HI31" s="142"/>
      <c r="HJ31" s="142"/>
      <c r="HK31" s="142"/>
      <c r="HL31" s="142"/>
      <c r="HM31" s="142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 s="142"/>
      <c r="IF31" s="142"/>
      <c r="IG31" s="142"/>
      <c r="IH31" s="142"/>
      <c r="II31" s="142"/>
      <c r="IJ31" s="142"/>
      <c r="IK31" s="142"/>
      <c r="IL31" s="142"/>
      <c r="IM31" s="142"/>
      <c r="IN31" s="142"/>
      <c r="IO31" s="142"/>
      <c r="IP31" s="142"/>
      <c r="IQ31" s="142"/>
      <c r="IR31" s="142"/>
      <c r="IS31" s="142"/>
      <c r="IT31" s="142"/>
      <c r="IU31" s="142"/>
      <c r="IV31" s="142"/>
      <c r="IW31" s="142"/>
      <c r="IX31" s="142"/>
      <c r="IY31" s="142"/>
      <c r="IZ31" s="142"/>
      <c r="JA31" s="142"/>
      <c r="JB31" s="142"/>
      <c r="JC31" s="142"/>
      <c r="JD31" s="142"/>
      <c r="JE31" s="142"/>
      <c r="JF31" s="142"/>
      <c r="JG31" s="142"/>
      <c r="JH31" s="142"/>
      <c r="JI31" s="142"/>
      <c r="JJ31" s="142"/>
      <c r="JK31" s="142"/>
      <c r="JL31" s="142"/>
      <c r="JM31" s="142"/>
      <c r="JN31" s="142"/>
      <c r="JO31" s="142"/>
      <c r="JP31" s="142"/>
      <c r="JQ31" s="142"/>
      <c r="JR31" s="142"/>
      <c r="JS31" s="142"/>
      <c r="JT31" s="142"/>
      <c r="JU31" s="142"/>
      <c r="JV31" s="142"/>
      <c r="JW31" s="142"/>
      <c r="JX31" s="142"/>
      <c r="JY31" s="142"/>
      <c r="JZ31" s="142"/>
      <c r="KA31" s="142"/>
      <c r="KB31" s="142"/>
      <c r="KC31" s="142"/>
      <c r="KD31" s="142"/>
      <c r="KE31" s="142"/>
      <c r="KF31" s="142"/>
      <c r="KG31" s="142"/>
      <c r="KH31" s="142"/>
      <c r="KI31" s="142"/>
      <c r="KJ31" s="142"/>
      <c r="KK31" s="142"/>
      <c r="KL31" s="142"/>
      <c r="KM31" s="142"/>
      <c r="KN31" s="142"/>
      <c r="KO31" s="142"/>
      <c r="KP31" s="142"/>
      <c r="KQ31" s="142"/>
      <c r="KR31" s="142"/>
      <c r="KS31" s="142"/>
      <c r="KT31" s="142"/>
      <c r="KU31" s="142"/>
      <c r="KV31" s="142"/>
      <c r="KW31" s="142"/>
      <c r="KX31" s="142"/>
      <c r="KY31" s="142"/>
      <c r="KZ31" s="142"/>
      <c r="LA31" s="142"/>
      <c r="LB31" s="142"/>
      <c r="LC31" s="142"/>
      <c r="LD31" s="142"/>
      <c r="LE31" s="142"/>
      <c r="LF31" s="142"/>
      <c r="LG31" s="142"/>
      <c r="LH31" s="142"/>
      <c r="LI31" s="142"/>
      <c r="LJ31" s="142"/>
      <c r="LK31" s="142"/>
      <c r="LL31" s="142"/>
      <c r="LM31" s="142"/>
      <c r="LN31" s="142"/>
      <c r="LO31" s="142"/>
      <c r="LP31" s="142"/>
      <c r="LQ31" s="142"/>
      <c r="LR31" s="142"/>
      <c r="LS31" s="142"/>
      <c r="LT31" s="142"/>
      <c r="LU31" s="142"/>
      <c r="LV31" s="142"/>
      <c r="LW31" s="142"/>
      <c r="LX31" s="142"/>
      <c r="LY31" s="142"/>
      <c r="LZ31" s="142"/>
      <c r="MA31" s="142"/>
      <c r="MB31" s="142"/>
      <c r="MC31" s="142"/>
      <c r="MD31" s="142"/>
      <c r="ME31" s="142"/>
      <c r="MF31" s="142"/>
      <c r="MG31" s="142"/>
      <c r="MH31" s="142"/>
      <c r="MI31" s="142"/>
      <c r="MJ31" s="142"/>
      <c r="MK31" s="142"/>
      <c r="ML31" s="142"/>
      <c r="MM31" s="142"/>
      <c r="MN31" s="142"/>
      <c r="MO31" s="142"/>
      <c r="MP31" s="142"/>
      <c r="MQ31" s="142"/>
      <c r="MR31" s="142"/>
      <c r="MS31" s="142"/>
      <c r="MT31" s="142"/>
      <c r="MU31" s="142"/>
      <c r="MV31" s="142"/>
      <c r="MW31" s="142"/>
      <c r="MX31" s="142"/>
      <c r="MY31" s="142"/>
      <c r="MZ31" s="142"/>
      <c r="NA31" s="142"/>
      <c r="NB31" s="142"/>
      <c r="NC31" s="142"/>
      <c r="ND31" s="142"/>
      <c r="NE31" s="142"/>
      <c r="NF31" s="142"/>
      <c r="NG31" s="142"/>
      <c r="NH31" s="142"/>
      <c r="NI31" s="142"/>
      <c r="NJ31" s="142"/>
      <c r="NK31" s="142"/>
      <c r="NL31" s="142"/>
      <c r="NM31" s="142"/>
      <c r="NN31" s="142"/>
      <c r="NO31" s="142"/>
      <c r="NP31" s="142"/>
      <c r="NQ31" s="142"/>
      <c r="NR31" s="142"/>
      <c r="NS31" s="142"/>
      <c r="NT31" s="142"/>
      <c r="NU31" s="142"/>
      <c r="NV31" s="142"/>
      <c r="NW31" s="142"/>
      <c r="NX31" s="142"/>
      <c r="NY31" s="142"/>
      <c r="NZ31" s="142"/>
      <c r="OA31" s="142"/>
      <c r="OB31" s="142"/>
      <c r="OC31" s="142"/>
      <c r="OD31" s="142"/>
      <c r="OE31" s="142"/>
      <c r="OF31" s="142"/>
      <c r="OG31" s="142"/>
      <c r="OH31" s="142"/>
      <c r="OI31" s="142"/>
      <c r="OJ31" s="142"/>
      <c r="OK31" s="142"/>
      <c r="OL31" s="142"/>
      <c r="OM31" s="142"/>
      <c r="ON31" s="142"/>
      <c r="OO31" s="142"/>
      <c r="OP31" s="142"/>
      <c r="OQ31" s="142"/>
      <c r="OR31" s="142"/>
      <c r="OS31" s="142"/>
      <c r="OT31" s="142"/>
      <c r="OU31" s="142"/>
      <c r="OV31" s="142"/>
      <c r="OW31" s="142"/>
      <c r="OX31" s="142"/>
      <c r="OY31" s="142"/>
      <c r="OZ31" s="142"/>
      <c r="PA31" s="142"/>
      <c r="PB31" s="142"/>
      <c r="PC31" s="142"/>
      <c r="PD31" s="142"/>
      <c r="PE31" s="142"/>
      <c r="PF31" s="142"/>
      <c r="PG31" s="142"/>
      <c r="PH31" s="142"/>
      <c r="PI31" s="142"/>
      <c r="PJ31" s="142"/>
      <c r="PK31" s="142"/>
      <c r="PL31" s="142"/>
      <c r="PM31" s="142"/>
      <c r="PN31" s="142"/>
      <c r="PO31" s="142"/>
      <c r="PP31" s="142"/>
      <c r="PQ31" s="142"/>
      <c r="PR31" s="142"/>
      <c r="PS31" s="142"/>
      <c r="PT31" s="142"/>
      <c r="PU31" s="142"/>
      <c r="PV31" s="142"/>
      <c r="PW31" s="142"/>
      <c r="PX31" s="142"/>
      <c r="PY31" s="142"/>
      <c r="PZ31" s="142"/>
      <c r="QA31" s="142"/>
      <c r="QB31" s="142"/>
      <c r="QC31" s="142"/>
      <c r="QD31" s="142"/>
      <c r="QE31" s="142"/>
      <c r="QF31" s="142"/>
      <c r="QG31" s="142"/>
      <c r="QH31" s="142"/>
      <c r="QI31" s="142"/>
      <c r="QJ31" s="142"/>
      <c r="QK31" s="142"/>
      <c r="QL31" s="142"/>
      <c r="QM31" s="142"/>
      <c r="QN31" s="142"/>
      <c r="QO31" s="142"/>
      <c r="QP31" s="142"/>
      <c r="QQ31" s="142"/>
      <c r="QR31" s="142"/>
      <c r="QS31" s="142"/>
      <c r="QT31" s="142"/>
      <c r="QU31" s="142"/>
      <c r="QV31" s="142"/>
      <c r="QW31" s="142"/>
      <c r="QX31" s="142"/>
      <c r="QY31" s="142"/>
      <c r="QZ31" s="142"/>
      <c r="RA31" s="142"/>
      <c r="RB31" s="142"/>
      <c r="RC31" s="142"/>
      <c r="RD31" s="142"/>
      <c r="RE31" s="142"/>
      <c r="RF31" s="142"/>
      <c r="RG31" s="142"/>
      <c r="RH31" s="142"/>
      <c r="RI31" s="142"/>
      <c r="RJ31" s="142"/>
      <c r="RK31" s="142"/>
      <c r="RL31" s="142"/>
      <c r="RM31" s="142"/>
      <c r="RN31" s="142"/>
      <c r="RO31" s="142"/>
      <c r="RP31" s="142"/>
      <c r="RQ31" s="142"/>
      <c r="RR31" s="142"/>
      <c r="RS31" s="142"/>
      <c r="RT31" s="142"/>
      <c r="RU31" s="142"/>
      <c r="RV31" s="142"/>
      <c r="RW31" s="142"/>
      <c r="RX31" s="142"/>
      <c r="RY31" s="142"/>
      <c r="RZ31" s="142"/>
      <c r="SA31" s="142"/>
      <c r="SB31" s="142"/>
      <c r="SC31" s="142"/>
      <c r="SD31" s="142"/>
      <c r="SE31" s="142"/>
      <c r="SF31" s="142"/>
      <c r="SG31" s="142"/>
      <c r="SH31" s="142"/>
      <c r="SI31" s="142"/>
      <c r="SJ31" s="142"/>
      <c r="SK31" s="142"/>
      <c r="SL31" s="142"/>
      <c r="SM31" s="142"/>
      <c r="SN31" s="142"/>
      <c r="SO31" s="142"/>
      <c r="SP31" s="142"/>
      <c r="SQ31" s="142"/>
      <c r="SR31" s="142"/>
      <c r="SS31" s="142"/>
      <c r="ST31" s="142"/>
      <c r="SU31" s="142"/>
      <c r="SV31" s="142"/>
      <c r="SW31" s="142"/>
      <c r="SX31" s="142"/>
      <c r="SY31" s="142"/>
      <c r="SZ31" s="142"/>
      <c r="TA31" s="142"/>
      <c r="TB31" s="142"/>
      <c r="TC31" s="142"/>
      <c r="TD31" s="142"/>
      <c r="TE31" s="142"/>
      <c r="TF31" s="142"/>
      <c r="TG31" s="142"/>
      <c r="TH31" s="142"/>
      <c r="TI31" s="142"/>
      <c r="TJ31" s="142"/>
      <c r="TK31" s="142"/>
      <c r="TL31" s="142"/>
      <c r="TM31" s="142"/>
      <c r="TN31" s="142"/>
      <c r="TO31" s="142"/>
      <c r="TP31" s="142"/>
      <c r="TQ31" s="142"/>
      <c r="TR31" s="142"/>
      <c r="TS31" s="142"/>
      <c r="TT31" s="142"/>
      <c r="TU31" s="142"/>
      <c r="TV31" s="142"/>
      <c r="TW31" s="142"/>
      <c r="TX31" s="142"/>
      <c r="TY31" s="142"/>
      <c r="TZ31" s="142"/>
      <c r="UA31" s="142"/>
      <c r="UB31" s="142"/>
      <c r="UC31" s="142"/>
      <c r="UD31" s="142"/>
      <c r="UE31" s="142"/>
      <c r="UF31" s="142"/>
      <c r="UG31" s="142"/>
      <c r="UH31" s="142"/>
      <c r="UI31" s="142"/>
      <c r="UJ31" s="142"/>
      <c r="UK31" s="142"/>
      <c r="UL31" s="142"/>
      <c r="UM31" s="142"/>
      <c r="UN31" s="142"/>
      <c r="UO31" s="142"/>
      <c r="UP31" s="142"/>
      <c r="UQ31" s="142"/>
    </row>
    <row r="32" spans="1:563" s="48" customFormat="1" ht="21">
      <c r="A32" s="142"/>
      <c r="B32" s="155"/>
      <c r="C32" s="163"/>
      <c r="D32" s="163"/>
      <c r="E32" s="163"/>
      <c r="F32" s="163"/>
      <c r="G32" s="163"/>
      <c r="H32" s="163"/>
      <c r="I32" s="164"/>
      <c r="J32" s="164"/>
      <c r="K32" s="163"/>
      <c r="L32" s="155"/>
      <c r="M32" s="155"/>
      <c r="N32" s="155"/>
      <c r="O32" s="163"/>
      <c r="P32" s="163"/>
      <c r="Q32" s="163"/>
      <c r="R32" s="163"/>
      <c r="S32" s="164"/>
      <c r="T32" s="163"/>
      <c r="U32" s="163"/>
      <c r="V32" s="163"/>
      <c r="W32" s="163"/>
      <c r="X32" s="163"/>
      <c r="Y32" s="164"/>
      <c r="Z32" s="163"/>
      <c r="AA32" s="156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8"/>
      <c r="AO32" s="158"/>
      <c r="AP32" s="158"/>
      <c r="AQ32" s="158"/>
      <c r="AR32" s="157"/>
      <c r="AS32" s="157"/>
      <c r="AT32" s="142"/>
      <c r="AU32" s="142"/>
      <c r="AV32" s="142"/>
      <c r="AW32" s="142"/>
      <c r="AX32" s="142"/>
      <c r="AY32" s="142"/>
      <c r="AZ32" s="142"/>
      <c r="BA32" s="142"/>
      <c r="BB32" s="148" t="s">
        <v>367</v>
      </c>
      <c r="BC32" s="165">
        <v>5.3837499618530273</v>
      </c>
      <c r="BD32" s="166">
        <v>0.72106200456619263</v>
      </c>
      <c r="BE32" s="165">
        <v>2.6837253570556641</v>
      </c>
      <c r="BF32" s="167">
        <v>0.43025672435760498</v>
      </c>
      <c r="BG32" s="168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3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42"/>
      <c r="EE32" s="142"/>
      <c r="EF32" s="142"/>
      <c r="EG32" s="142"/>
      <c r="EH32" s="142"/>
      <c r="EI32" s="142"/>
      <c r="EJ32" s="142"/>
      <c r="EK32" s="142"/>
      <c r="EL32" s="142"/>
      <c r="EM32" s="142"/>
      <c r="EN32" s="142"/>
      <c r="EO32" s="142"/>
      <c r="EP32" s="142"/>
      <c r="EQ32" s="142"/>
      <c r="ER32" s="142"/>
      <c r="ES32" s="142"/>
      <c r="ET32" s="142"/>
      <c r="EU32" s="142"/>
      <c r="EV32" s="142"/>
      <c r="EW32" s="142"/>
      <c r="EX32" s="142"/>
      <c r="EY32" s="142"/>
      <c r="EZ32" s="142"/>
      <c r="FA32" s="142"/>
      <c r="FB32" s="142"/>
      <c r="FC32" s="142"/>
      <c r="FD32" s="142"/>
      <c r="FE32" s="142"/>
      <c r="FF32" s="142"/>
      <c r="FG32" s="142"/>
      <c r="FH32" s="142"/>
      <c r="FI32" s="142"/>
      <c r="FJ32" s="142"/>
      <c r="FK32" s="142"/>
      <c r="FL32" s="142"/>
      <c r="FM32" s="142"/>
      <c r="FN32" s="142"/>
      <c r="FO32" s="142"/>
      <c r="FP32" s="142"/>
      <c r="FQ32" s="142"/>
      <c r="FR32" s="142"/>
      <c r="FS32" s="142"/>
      <c r="FT32" s="142"/>
      <c r="FU32" s="142"/>
      <c r="FV32" s="142"/>
      <c r="FW32" s="142"/>
      <c r="FX32" s="142"/>
      <c r="FY32" s="142"/>
      <c r="FZ32" s="142"/>
      <c r="GA32" s="142"/>
      <c r="GB32" s="142"/>
      <c r="GC32" s="142"/>
      <c r="GD32" s="142"/>
      <c r="GE32" s="142"/>
      <c r="GF32" s="142"/>
      <c r="GG32" s="142"/>
      <c r="GH32" s="142"/>
      <c r="GI32" s="142"/>
      <c r="GJ32" s="142"/>
      <c r="GK32" s="142"/>
      <c r="GL32" s="142"/>
      <c r="GM32" s="142"/>
      <c r="GN32" s="142"/>
      <c r="GO32" s="142"/>
      <c r="GP32" s="142"/>
      <c r="GQ32" s="142"/>
      <c r="GR32" s="142"/>
      <c r="GS32" s="142"/>
      <c r="GT32" s="142"/>
      <c r="GU32" s="142"/>
      <c r="GV32" s="142"/>
      <c r="GW32" s="142"/>
      <c r="GX32" s="142"/>
      <c r="GY32" s="142"/>
      <c r="GZ32" s="142"/>
      <c r="HA32" s="142"/>
      <c r="HB32" s="142"/>
      <c r="HC32" s="142"/>
      <c r="HD32" s="142"/>
      <c r="HE32" s="142"/>
      <c r="HF32" s="142"/>
      <c r="HG32" s="142"/>
      <c r="HH32" s="142"/>
      <c r="HI32" s="142"/>
      <c r="HJ32" s="142"/>
      <c r="HK32" s="142"/>
      <c r="HL32" s="142"/>
      <c r="HM32" s="14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 s="142"/>
      <c r="IF32" s="142"/>
      <c r="IG32" s="142"/>
      <c r="IH32" s="142"/>
      <c r="II32" s="142"/>
      <c r="IJ32" s="142"/>
      <c r="IK32" s="142"/>
      <c r="IL32" s="142"/>
      <c r="IM32" s="142"/>
      <c r="IN32" s="142"/>
      <c r="IO32" s="142"/>
      <c r="IP32" s="142"/>
      <c r="IQ32" s="142"/>
      <c r="IR32" s="142"/>
      <c r="IS32" s="142"/>
      <c r="IT32" s="142"/>
      <c r="IU32" s="142"/>
      <c r="IV32" s="142"/>
      <c r="IW32" s="142"/>
      <c r="IX32" s="142"/>
      <c r="IY32" s="142"/>
      <c r="IZ32" s="142"/>
      <c r="JA32" s="142"/>
      <c r="JB32" s="142"/>
      <c r="JC32" s="142"/>
      <c r="JD32" s="142"/>
      <c r="JE32" s="142"/>
      <c r="JF32" s="142"/>
      <c r="JG32" s="142"/>
      <c r="JH32" s="142"/>
      <c r="JI32" s="142"/>
      <c r="JJ32" s="142"/>
      <c r="JK32" s="142"/>
      <c r="JL32" s="142"/>
      <c r="JM32" s="142"/>
      <c r="JN32" s="142"/>
      <c r="JO32" s="142"/>
      <c r="JP32" s="142"/>
      <c r="JQ32" s="142"/>
      <c r="JR32" s="142"/>
      <c r="JS32" s="142"/>
      <c r="JT32" s="142"/>
      <c r="JU32" s="142"/>
      <c r="JV32" s="142"/>
      <c r="JW32" s="142"/>
      <c r="JX32" s="142"/>
      <c r="JY32" s="142"/>
      <c r="JZ32" s="142"/>
      <c r="KA32" s="142"/>
      <c r="KB32" s="142"/>
      <c r="KC32" s="142"/>
      <c r="KD32" s="142"/>
      <c r="KE32" s="142"/>
      <c r="KF32" s="142"/>
      <c r="KG32" s="142"/>
      <c r="KH32" s="142"/>
      <c r="KI32" s="142"/>
      <c r="KJ32" s="142"/>
      <c r="KK32" s="142"/>
      <c r="KL32" s="142"/>
      <c r="KM32" s="142"/>
      <c r="KN32" s="142"/>
      <c r="KO32" s="142"/>
      <c r="KP32" s="142"/>
      <c r="KQ32" s="142"/>
      <c r="KR32" s="142"/>
      <c r="KS32" s="142"/>
      <c r="KT32" s="142"/>
      <c r="KU32" s="142"/>
      <c r="KV32" s="142"/>
      <c r="KW32" s="142"/>
      <c r="KX32" s="142"/>
      <c r="KY32" s="142"/>
      <c r="KZ32" s="142"/>
      <c r="LA32" s="142"/>
      <c r="LB32" s="142"/>
      <c r="LC32" s="142"/>
      <c r="LD32" s="142"/>
      <c r="LE32" s="142"/>
      <c r="LF32" s="142"/>
      <c r="LG32" s="142"/>
      <c r="LH32" s="142"/>
      <c r="LI32" s="142"/>
      <c r="LJ32" s="142"/>
      <c r="LK32" s="142"/>
      <c r="LL32" s="142"/>
      <c r="LM32" s="142"/>
      <c r="LN32" s="142"/>
      <c r="LO32" s="142"/>
      <c r="LP32" s="142"/>
      <c r="LQ32" s="142"/>
      <c r="LR32" s="142"/>
      <c r="LS32" s="142"/>
      <c r="LT32" s="142"/>
      <c r="LU32" s="142"/>
      <c r="LV32" s="142"/>
      <c r="LW32" s="142"/>
      <c r="LX32" s="142"/>
      <c r="LY32" s="142"/>
      <c r="LZ32" s="142"/>
      <c r="MA32" s="142"/>
      <c r="MB32" s="142"/>
      <c r="MC32" s="142"/>
      <c r="MD32" s="142"/>
      <c r="ME32" s="142"/>
      <c r="MF32" s="142"/>
      <c r="MG32" s="142"/>
      <c r="MH32" s="142"/>
      <c r="MI32" s="142"/>
      <c r="MJ32" s="142"/>
      <c r="MK32" s="142"/>
      <c r="ML32" s="142"/>
      <c r="MM32" s="142"/>
      <c r="MN32" s="142"/>
      <c r="MO32" s="142"/>
      <c r="MP32" s="142"/>
      <c r="MQ32" s="142"/>
      <c r="MR32" s="142"/>
      <c r="MS32" s="142"/>
      <c r="MT32" s="142"/>
      <c r="MU32" s="142"/>
      <c r="MV32" s="142"/>
      <c r="MW32" s="142"/>
      <c r="MX32" s="142"/>
      <c r="MY32" s="142"/>
      <c r="MZ32" s="142"/>
      <c r="NA32" s="142"/>
      <c r="NB32" s="142"/>
      <c r="NC32" s="142"/>
      <c r="ND32" s="142"/>
      <c r="NE32" s="142"/>
      <c r="NF32" s="142"/>
      <c r="NG32" s="142"/>
      <c r="NH32" s="142"/>
      <c r="NI32" s="142"/>
      <c r="NJ32" s="142"/>
      <c r="NK32" s="142"/>
      <c r="NL32" s="142"/>
      <c r="NM32" s="142"/>
      <c r="NN32" s="142"/>
      <c r="NO32" s="142"/>
      <c r="NP32" s="142"/>
      <c r="NQ32" s="142"/>
      <c r="NR32" s="142"/>
      <c r="NS32" s="142"/>
      <c r="NT32" s="142"/>
      <c r="NU32" s="142"/>
      <c r="NV32" s="142"/>
      <c r="NW32" s="142"/>
      <c r="NX32" s="142"/>
      <c r="NY32" s="142"/>
      <c r="NZ32" s="142"/>
      <c r="OA32" s="142"/>
      <c r="OB32" s="142"/>
      <c r="OC32" s="142"/>
      <c r="OD32" s="142"/>
      <c r="OE32" s="142"/>
      <c r="OF32" s="142"/>
      <c r="OG32" s="142"/>
      <c r="OH32" s="142"/>
      <c r="OI32" s="142"/>
      <c r="OJ32" s="142"/>
      <c r="OK32" s="142"/>
      <c r="OL32" s="142"/>
      <c r="OM32" s="142"/>
      <c r="ON32" s="142"/>
      <c r="OO32" s="142"/>
      <c r="OP32" s="142"/>
      <c r="OQ32" s="142"/>
      <c r="OR32" s="142"/>
      <c r="OS32" s="142"/>
      <c r="OT32" s="142"/>
      <c r="OU32" s="142"/>
      <c r="OV32" s="142"/>
      <c r="OW32" s="142"/>
      <c r="OX32" s="142"/>
      <c r="OY32" s="142"/>
      <c r="OZ32" s="142"/>
      <c r="PA32" s="142"/>
      <c r="PB32" s="142"/>
      <c r="PC32" s="142"/>
      <c r="PD32" s="142"/>
      <c r="PE32" s="142"/>
      <c r="PF32" s="142"/>
      <c r="PG32" s="142"/>
      <c r="PH32" s="142"/>
      <c r="PI32" s="142"/>
      <c r="PJ32" s="142"/>
      <c r="PK32" s="142"/>
      <c r="PL32" s="142"/>
      <c r="PM32" s="142"/>
      <c r="PN32" s="142"/>
      <c r="PO32" s="142"/>
      <c r="PP32" s="142"/>
      <c r="PQ32" s="142"/>
      <c r="PR32" s="142"/>
      <c r="PS32" s="142"/>
      <c r="PT32" s="142"/>
      <c r="PU32" s="142"/>
      <c r="PV32" s="142"/>
      <c r="PW32" s="142"/>
      <c r="PX32" s="142"/>
      <c r="PY32" s="142"/>
      <c r="PZ32" s="142"/>
      <c r="QA32" s="142"/>
      <c r="QB32" s="142"/>
      <c r="QC32" s="142"/>
      <c r="QD32" s="142"/>
      <c r="QE32" s="142"/>
      <c r="QF32" s="142"/>
      <c r="QG32" s="142"/>
      <c r="QH32" s="142"/>
      <c r="QI32" s="142"/>
      <c r="QJ32" s="142"/>
      <c r="QK32" s="142"/>
      <c r="QL32" s="142"/>
      <c r="QM32" s="142"/>
      <c r="QN32" s="142"/>
      <c r="QO32" s="142"/>
      <c r="QP32" s="142"/>
      <c r="QQ32" s="142"/>
      <c r="QR32" s="142"/>
      <c r="QS32" s="142"/>
      <c r="QT32" s="142"/>
      <c r="QU32" s="142"/>
      <c r="QV32" s="142"/>
      <c r="QW32" s="142"/>
      <c r="QX32" s="142"/>
      <c r="QY32" s="142"/>
      <c r="QZ32" s="142"/>
      <c r="RA32" s="142"/>
      <c r="RB32" s="142"/>
      <c r="RC32" s="142"/>
      <c r="RD32" s="142"/>
      <c r="RE32" s="142"/>
      <c r="RF32" s="142"/>
      <c r="RG32" s="142"/>
      <c r="RH32" s="142"/>
      <c r="RI32" s="142"/>
      <c r="RJ32" s="142"/>
      <c r="RK32" s="142"/>
      <c r="RL32" s="142"/>
      <c r="RM32" s="142"/>
      <c r="RN32" s="142"/>
      <c r="RO32" s="142"/>
      <c r="RP32" s="142"/>
      <c r="RQ32" s="142"/>
      <c r="RR32" s="142"/>
      <c r="RS32" s="142"/>
      <c r="RT32" s="142"/>
      <c r="RU32" s="142"/>
      <c r="RV32" s="142"/>
      <c r="RW32" s="142"/>
      <c r="RX32" s="142"/>
      <c r="RY32" s="142"/>
      <c r="RZ32" s="142"/>
      <c r="SA32" s="142"/>
      <c r="SB32" s="142"/>
      <c r="SC32" s="142"/>
      <c r="SD32" s="142"/>
      <c r="SE32" s="142"/>
      <c r="SF32" s="142"/>
      <c r="SG32" s="142"/>
      <c r="SH32" s="142"/>
      <c r="SI32" s="142"/>
      <c r="SJ32" s="142"/>
      <c r="SK32" s="142"/>
      <c r="SL32" s="142"/>
      <c r="SM32" s="142"/>
      <c r="SN32" s="142"/>
      <c r="SO32" s="142"/>
      <c r="SP32" s="142"/>
      <c r="SQ32" s="142"/>
      <c r="SR32" s="142"/>
      <c r="SS32" s="142"/>
      <c r="ST32" s="142"/>
      <c r="SU32" s="142"/>
      <c r="SV32" s="142"/>
      <c r="SW32" s="142"/>
      <c r="SX32" s="142"/>
      <c r="SY32" s="142"/>
      <c r="SZ32" s="142"/>
      <c r="TA32" s="142"/>
      <c r="TB32" s="142"/>
      <c r="TC32" s="142"/>
      <c r="TD32" s="142"/>
      <c r="TE32" s="142"/>
      <c r="TF32" s="142"/>
      <c r="TG32" s="142"/>
      <c r="TH32" s="142"/>
      <c r="TI32" s="142"/>
      <c r="TJ32" s="142"/>
      <c r="TK32" s="142"/>
      <c r="TL32" s="142"/>
      <c r="TM32" s="142"/>
      <c r="TN32" s="142"/>
      <c r="TO32" s="142"/>
      <c r="TP32" s="142"/>
      <c r="TQ32" s="142"/>
      <c r="TR32" s="142"/>
      <c r="TS32" s="142"/>
      <c r="TT32" s="142"/>
      <c r="TU32" s="142"/>
      <c r="TV32" s="142"/>
      <c r="TW32" s="142"/>
      <c r="TX32" s="142"/>
      <c r="TY32" s="142"/>
      <c r="TZ32" s="142"/>
      <c r="UA32" s="142"/>
      <c r="UB32" s="142"/>
      <c r="UC32" s="142"/>
      <c r="UD32" s="142"/>
      <c r="UE32" s="142"/>
      <c r="UF32" s="142"/>
      <c r="UG32" s="142"/>
      <c r="UH32" s="142"/>
      <c r="UI32" s="142"/>
      <c r="UJ32" s="142"/>
      <c r="UK32" s="142"/>
      <c r="UL32" s="142"/>
      <c r="UM32" s="142"/>
      <c r="UN32" s="142"/>
      <c r="UO32" s="142"/>
      <c r="UP32" s="142"/>
      <c r="UQ32" s="142"/>
    </row>
    <row r="33" spans="1:563" s="48" customFormat="1" ht="21.5" thickBot="1">
      <c r="A33" s="142"/>
      <c r="B33" s="169"/>
      <c r="C33" s="163"/>
      <c r="D33" s="163"/>
      <c r="E33" s="163"/>
      <c r="F33" s="163"/>
      <c r="G33" s="163"/>
      <c r="H33" s="163"/>
      <c r="I33" s="164"/>
      <c r="J33" s="164"/>
      <c r="K33" s="143"/>
      <c r="L33" s="135"/>
      <c r="M33" s="135"/>
      <c r="N33" s="155"/>
      <c r="O33" s="163"/>
      <c r="P33" s="163"/>
      <c r="Q33" s="163"/>
      <c r="R33" s="163"/>
      <c r="S33" s="164"/>
      <c r="T33" s="163"/>
      <c r="U33" s="163"/>
      <c r="V33" s="163"/>
      <c r="W33" s="163"/>
      <c r="X33" s="163"/>
      <c r="Y33" s="164"/>
      <c r="Z33" s="163"/>
      <c r="AA33" s="156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8"/>
      <c r="AO33" s="158"/>
      <c r="AP33" s="158"/>
      <c r="AQ33" s="158"/>
      <c r="AR33" s="157"/>
      <c r="AS33" s="157"/>
      <c r="AT33" s="142"/>
      <c r="AU33" s="142"/>
      <c r="AV33" s="142"/>
      <c r="AW33" s="142"/>
      <c r="AX33" s="142"/>
      <c r="AY33" s="142"/>
      <c r="AZ33" s="142"/>
      <c r="BA33" s="142"/>
      <c r="BB33" s="170" t="s">
        <v>368</v>
      </c>
      <c r="BC33" s="171"/>
      <c r="BD33" s="172"/>
      <c r="BE33" s="171"/>
      <c r="BF33" s="173"/>
      <c r="BG33" s="162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4"/>
      <c r="CQ33" s="154"/>
      <c r="CR33" s="154"/>
      <c r="CS33" s="154"/>
      <c r="CT33" s="154"/>
      <c r="CU33" s="154"/>
      <c r="CV33" s="154"/>
      <c r="CW33" s="154"/>
      <c r="CX33" s="154"/>
      <c r="CY33" s="13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42"/>
      <c r="EE33" s="142"/>
      <c r="EF33" s="142"/>
      <c r="EG33" s="142"/>
      <c r="EH33" s="142"/>
      <c r="EI33" s="142"/>
      <c r="EJ33" s="142"/>
      <c r="EK33" s="142"/>
      <c r="EL33" s="142"/>
      <c r="EM33" s="142"/>
      <c r="EN33" s="142"/>
      <c r="EO33" s="142"/>
      <c r="EP33" s="142"/>
      <c r="EQ33" s="142"/>
      <c r="ER33" s="142"/>
      <c r="ES33" s="142"/>
      <c r="ET33" s="142"/>
      <c r="EU33" s="142"/>
      <c r="EV33" s="142"/>
      <c r="EW33" s="142"/>
      <c r="EX33" s="142"/>
      <c r="EY33" s="142"/>
      <c r="EZ33" s="142"/>
      <c r="FA33" s="142"/>
      <c r="FB33" s="142"/>
      <c r="FC33" s="142"/>
      <c r="FD33" s="142"/>
      <c r="FE33" s="142"/>
      <c r="FF33" s="142"/>
      <c r="FG33" s="142"/>
      <c r="FH33" s="142"/>
      <c r="FI33" s="142"/>
      <c r="FJ33" s="142"/>
      <c r="FK33" s="142"/>
      <c r="FL33" s="142"/>
      <c r="FM33" s="142"/>
      <c r="FN33" s="142"/>
      <c r="FO33" s="142"/>
      <c r="FP33" s="142"/>
      <c r="FQ33" s="142"/>
      <c r="FR33" s="142"/>
      <c r="FS33" s="142"/>
      <c r="FT33" s="142"/>
      <c r="FU33" s="142"/>
      <c r="FV33" s="142"/>
      <c r="FW33" s="142"/>
      <c r="FX33" s="142"/>
      <c r="FY33" s="142"/>
      <c r="FZ33" s="142"/>
      <c r="GA33" s="142"/>
      <c r="GB33" s="142"/>
      <c r="GC33" s="142"/>
      <c r="GD33" s="142"/>
      <c r="GE33" s="142"/>
      <c r="GF33" s="142"/>
      <c r="GG33" s="142"/>
      <c r="GH33" s="142"/>
      <c r="GI33" s="142"/>
      <c r="GJ33" s="142"/>
      <c r="GK33" s="142"/>
      <c r="GL33" s="142"/>
      <c r="GM33" s="142"/>
      <c r="GN33" s="142"/>
      <c r="GO33" s="142"/>
      <c r="GP33" s="142"/>
      <c r="GQ33" s="142"/>
      <c r="GR33" s="142"/>
      <c r="GS33" s="142"/>
      <c r="GT33" s="142"/>
      <c r="GU33" s="142"/>
      <c r="GV33" s="142"/>
      <c r="GW33" s="142"/>
      <c r="GX33" s="142"/>
      <c r="GY33" s="142"/>
      <c r="GZ33" s="142"/>
      <c r="HA33" s="142"/>
      <c r="HB33" s="142"/>
      <c r="HC33" s="142"/>
      <c r="HD33" s="142"/>
      <c r="HE33" s="142"/>
      <c r="HF33" s="142"/>
      <c r="HG33" s="142"/>
      <c r="HH33" s="142"/>
      <c r="HI33" s="142"/>
      <c r="HJ33" s="142"/>
      <c r="HK33" s="142"/>
      <c r="HL33" s="142"/>
      <c r="HM33" s="142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 s="142"/>
      <c r="IF33" s="142"/>
      <c r="IG33" s="142"/>
      <c r="IH33" s="142"/>
      <c r="II33" s="142"/>
      <c r="IJ33" s="142"/>
      <c r="IK33" s="142"/>
      <c r="IL33" s="142"/>
      <c r="IM33" s="142"/>
      <c r="IN33" s="142"/>
      <c r="IO33" s="142"/>
      <c r="IP33" s="142"/>
      <c r="IQ33" s="142"/>
      <c r="IR33" s="142"/>
      <c r="IS33" s="142"/>
      <c r="IT33" s="142"/>
      <c r="IU33" s="142"/>
      <c r="IV33" s="142"/>
      <c r="IW33" s="142"/>
      <c r="IX33" s="142"/>
      <c r="IY33" s="142"/>
      <c r="IZ33" s="142"/>
      <c r="JA33" s="142"/>
      <c r="JB33" s="142"/>
      <c r="JC33" s="142"/>
      <c r="JD33" s="142"/>
      <c r="JE33" s="142"/>
      <c r="JF33" s="142"/>
      <c r="JG33" s="142"/>
      <c r="JH33" s="142"/>
      <c r="JI33" s="142"/>
      <c r="JJ33" s="142"/>
      <c r="JK33" s="142"/>
      <c r="JL33" s="142"/>
      <c r="JM33" s="142"/>
      <c r="JN33" s="142"/>
      <c r="JO33" s="142"/>
      <c r="JP33" s="142"/>
      <c r="JQ33" s="142"/>
      <c r="JR33" s="142"/>
      <c r="JS33" s="142"/>
      <c r="JT33" s="142"/>
      <c r="JU33" s="142"/>
      <c r="JV33" s="142"/>
      <c r="JW33" s="142"/>
      <c r="JX33" s="142"/>
      <c r="JY33" s="142"/>
      <c r="JZ33" s="142"/>
      <c r="KA33" s="142"/>
      <c r="KB33" s="142"/>
      <c r="KC33" s="142"/>
      <c r="KD33" s="142"/>
      <c r="KE33" s="142"/>
      <c r="KF33" s="142"/>
      <c r="KG33" s="142"/>
      <c r="KH33" s="142"/>
      <c r="KI33" s="142"/>
      <c r="KJ33" s="142"/>
      <c r="KK33" s="142"/>
      <c r="KL33" s="142"/>
      <c r="KM33" s="142"/>
      <c r="KN33" s="142"/>
      <c r="KO33" s="142"/>
      <c r="KP33" s="142"/>
      <c r="KQ33" s="142"/>
      <c r="KR33" s="142"/>
      <c r="KS33" s="142"/>
      <c r="KT33" s="142"/>
      <c r="KU33" s="142"/>
      <c r="KV33" s="142"/>
      <c r="KW33" s="142"/>
      <c r="KX33" s="142"/>
      <c r="KY33" s="142"/>
      <c r="KZ33" s="142"/>
      <c r="LA33" s="142"/>
      <c r="LB33" s="142"/>
      <c r="LC33" s="142"/>
      <c r="LD33" s="142"/>
      <c r="LE33" s="142"/>
      <c r="LF33" s="142"/>
      <c r="LG33" s="142"/>
      <c r="LH33" s="142"/>
      <c r="LI33" s="142"/>
      <c r="LJ33" s="142"/>
      <c r="LK33" s="142"/>
      <c r="LL33" s="142"/>
      <c r="LM33" s="142"/>
      <c r="LN33" s="142"/>
      <c r="LO33" s="142"/>
      <c r="LP33" s="142"/>
      <c r="LQ33" s="142"/>
      <c r="LR33" s="142"/>
      <c r="LS33" s="142"/>
      <c r="LT33" s="142"/>
      <c r="LU33" s="142"/>
      <c r="LV33" s="142"/>
      <c r="LW33" s="142"/>
      <c r="LX33" s="142"/>
      <c r="LY33" s="142"/>
      <c r="LZ33" s="142"/>
      <c r="MA33" s="142"/>
      <c r="MB33" s="142"/>
      <c r="MC33" s="142"/>
      <c r="MD33" s="142"/>
      <c r="ME33" s="142"/>
      <c r="MF33" s="142"/>
      <c r="MG33" s="142"/>
      <c r="MH33" s="142"/>
      <c r="MI33" s="142"/>
      <c r="MJ33" s="142"/>
      <c r="MK33" s="142"/>
      <c r="ML33" s="142"/>
      <c r="MM33" s="142"/>
      <c r="MN33" s="142"/>
      <c r="MO33" s="142"/>
      <c r="MP33" s="142"/>
      <c r="MQ33" s="142"/>
      <c r="MR33" s="142"/>
      <c r="MS33" s="142"/>
      <c r="MT33" s="142"/>
      <c r="MU33" s="142"/>
      <c r="MV33" s="142"/>
      <c r="MW33" s="142"/>
      <c r="MX33" s="142"/>
      <c r="MY33" s="142"/>
      <c r="MZ33" s="142"/>
      <c r="NA33" s="142"/>
      <c r="NB33" s="142"/>
      <c r="NC33" s="142"/>
      <c r="ND33" s="142"/>
      <c r="NE33" s="142"/>
      <c r="NF33" s="142"/>
      <c r="NG33" s="142"/>
      <c r="NH33" s="142"/>
      <c r="NI33" s="142"/>
      <c r="NJ33" s="142"/>
      <c r="NK33" s="142"/>
      <c r="NL33" s="142"/>
      <c r="NM33" s="142"/>
      <c r="NN33" s="142"/>
      <c r="NO33" s="142"/>
      <c r="NP33" s="142"/>
      <c r="NQ33" s="142"/>
      <c r="NR33" s="142"/>
      <c r="NS33" s="142"/>
      <c r="NT33" s="142"/>
      <c r="NU33" s="142"/>
      <c r="NV33" s="142"/>
      <c r="NW33" s="142"/>
      <c r="NX33" s="142"/>
      <c r="NY33" s="142"/>
      <c r="NZ33" s="142"/>
      <c r="OA33" s="142"/>
      <c r="OB33" s="142"/>
      <c r="OC33" s="142"/>
      <c r="OD33" s="142"/>
      <c r="OE33" s="142"/>
      <c r="OF33" s="142"/>
      <c r="OG33" s="142"/>
      <c r="OH33" s="142"/>
      <c r="OI33" s="142"/>
      <c r="OJ33" s="142"/>
      <c r="OK33" s="142"/>
      <c r="OL33" s="142"/>
      <c r="OM33" s="142"/>
      <c r="ON33" s="142"/>
      <c r="OO33" s="142"/>
      <c r="OP33" s="142"/>
      <c r="OQ33" s="142"/>
      <c r="OR33" s="142"/>
      <c r="OS33" s="142"/>
      <c r="OT33" s="142"/>
      <c r="OU33" s="142"/>
      <c r="OV33" s="142"/>
      <c r="OW33" s="142"/>
      <c r="OX33" s="142"/>
      <c r="OY33" s="142"/>
      <c r="OZ33" s="142"/>
      <c r="PA33" s="142"/>
      <c r="PB33" s="142"/>
      <c r="PC33" s="142"/>
      <c r="PD33" s="142"/>
      <c r="PE33" s="142"/>
      <c r="PF33" s="142"/>
      <c r="PG33" s="142"/>
      <c r="PH33" s="142"/>
      <c r="PI33" s="142"/>
      <c r="PJ33" s="142"/>
      <c r="PK33" s="142"/>
      <c r="PL33" s="142"/>
      <c r="PM33" s="142"/>
      <c r="PN33" s="142"/>
      <c r="PO33" s="142"/>
      <c r="PP33" s="142"/>
      <c r="PQ33" s="142"/>
      <c r="PR33" s="142"/>
      <c r="PS33" s="142"/>
      <c r="PT33" s="142"/>
      <c r="PU33" s="142"/>
      <c r="PV33" s="142"/>
      <c r="PW33" s="142"/>
      <c r="PX33" s="142"/>
      <c r="PY33" s="142"/>
      <c r="PZ33" s="142"/>
      <c r="QA33" s="142"/>
      <c r="QB33" s="142"/>
      <c r="QC33" s="142"/>
      <c r="QD33" s="142"/>
      <c r="QE33" s="142"/>
      <c r="QF33" s="142"/>
      <c r="QG33" s="142"/>
      <c r="QH33" s="142"/>
      <c r="QI33" s="142"/>
      <c r="QJ33" s="142"/>
      <c r="QK33" s="142"/>
      <c r="QL33" s="142"/>
      <c r="QM33" s="142"/>
      <c r="QN33" s="142"/>
      <c r="QO33" s="142"/>
      <c r="QP33" s="142"/>
      <c r="QQ33" s="142"/>
      <c r="QR33" s="142"/>
      <c r="QS33" s="142"/>
      <c r="QT33" s="142"/>
      <c r="QU33" s="142"/>
      <c r="QV33" s="142"/>
      <c r="QW33" s="142"/>
      <c r="QX33" s="142"/>
      <c r="QY33" s="142"/>
      <c r="QZ33" s="142"/>
      <c r="RA33" s="142"/>
      <c r="RB33" s="142"/>
      <c r="RC33" s="142"/>
      <c r="RD33" s="142"/>
      <c r="RE33" s="142"/>
      <c r="RF33" s="142"/>
      <c r="RG33" s="142"/>
      <c r="RH33" s="142"/>
      <c r="RI33" s="142"/>
      <c r="RJ33" s="142"/>
      <c r="RK33" s="142"/>
      <c r="RL33" s="142"/>
      <c r="RM33" s="142"/>
      <c r="RN33" s="142"/>
      <c r="RO33" s="142"/>
      <c r="RP33" s="142"/>
      <c r="RQ33" s="142"/>
      <c r="RR33" s="142"/>
      <c r="RS33" s="142"/>
      <c r="RT33" s="142"/>
      <c r="RU33" s="142"/>
      <c r="RV33" s="142"/>
      <c r="RW33" s="142"/>
      <c r="RX33" s="142"/>
      <c r="RY33" s="142"/>
      <c r="RZ33" s="142"/>
      <c r="SA33" s="142"/>
      <c r="SB33" s="142"/>
      <c r="SC33" s="142"/>
      <c r="SD33" s="142"/>
      <c r="SE33" s="142"/>
      <c r="SF33" s="142"/>
      <c r="SG33" s="142"/>
      <c r="SH33" s="142"/>
      <c r="SI33" s="142"/>
      <c r="SJ33" s="142"/>
      <c r="SK33" s="142"/>
      <c r="SL33" s="142"/>
      <c r="SM33" s="142"/>
      <c r="SN33" s="142"/>
      <c r="SO33" s="142"/>
      <c r="SP33" s="142"/>
      <c r="SQ33" s="142"/>
      <c r="SR33" s="142"/>
      <c r="SS33" s="142"/>
      <c r="ST33" s="142"/>
      <c r="SU33" s="142"/>
      <c r="SV33" s="142"/>
      <c r="SW33" s="142"/>
      <c r="SX33" s="142"/>
      <c r="SY33" s="142"/>
      <c r="SZ33" s="142"/>
      <c r="TA33" s="142"/>
      <c r="TB33" s="142"/>
      <c r="TC33" s="142"/>
      <c r="TD33" s="142"/>
      <c r="TE33" s="142"/>
      <c r="TF33" s="142"/>
      <c r="TG33" s="142"/>
      <c r="TH33" s="142"/>
      <c r="TI33" s="142"/>
      <c r="TJ33" s="142"/>
      <c r="TK33" s="142"/>
      <c r="TL33" s="142"/>
      <c r="TM33" s="142"/>
      <c r="TN33" s="142"/>
      <c r="TO33" s="142"/>
      <c r="TP33" s="142"/>
      <c r="TQ33" s="142"/>
      <c r="TR33" s="142"/>
      <c r="TS33" s="142"/>
      <c r="TT33" s="142"/>
      <c r="TU33" s="142"/>
      <c r="TV33" s="142"/>
      <c r="TW33" s="142"/>
      <c r="TX33" s="142"/>
      <c r="TY33" s="142"/>
      <c r="TZ33" s="142"/>
      <c r="UA33" s="142"/>
      <c r="UB33" s="142"/>
      <c r="UC33" s="142"/>
      <c r="UD33" s="142"/>
      <c r="UE33" s="142"/>
      <c r="UF33" s="142"/>
      <c r="UG33" s="142"/>
      <c r="UH33" s="142"/>
      <c r="UI33" s="142"/>
      <c r="UJ33" s="142"/>
      <c r="UK33" s="142"/>
      <c r="UL33" s="142"/>
      <c r="UM33" s="142"/>
      <c r="UN33" s="142"/>
      <c r="UO33" s="142"/>
      <c r="UP33" s="142"/>
      <c r="UQ33" s="142"/>
    </row>
    <row r="34" spans="1:563" s="48" customFormat="1">
      <c r="A34" s="142"/>
      <c r="B34" s="169"/>
      <c r="C34" s="163"/>
      <c r="D34" s="163"/>
      <c r="E34" s="163"/>
      <c r="F34" s="163"/>
      <c r="G34" s="163"/>
      <c r="H34" s="163"/>
      <c r="I34" s="164"/>
      <c r="J34" s="164"/>
      <c r="K34" s="143"/>
      <c r="L34" s="135"/>
      <c r="M34" s="135"/>
      <c r="N34" s="155"/>
      <c r="O34" s="163"/>
      <c r="P34" s="163"/>
      <c r="Q34" s="163"/>
      <c r="R34" s="163"/>
      <c r="S34" s="164"/>
      <c r="T34" s="163"/>
      <c r="U34" s="163"/>
      <c r="V34" s="163"/>
      <c r="W34" s="163"/>
      <c r="X34" s="163"/>
      <c r="Y34" s="164"/>
      <c r="Z34" s="163"/>
      <c r="AA34" s="156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8"/>
      <c r="AO34" s="158"/>
      <c r="AP34" s="158"/>
      <c r="AQ34" s="158"/>
      <c r="AR34" s="157"/>
      <c r="AS34" s="157"/>
      <c r="AT34" s="142"/>
      <c r="AU34" s="142"/>
      <c r="AV34" s="142"/>
      <c r="AW34" s="142"/>
      <c r="AX34" s="142"/>
      <c r="AY34" s="142"/>
      <c r="AZ34" s="142"/>
      <c r="BA34" s="142"/>
      <c r="BB34" s="174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31"/>
      <c r="CV34" s="131"/>
      <c r="CW34" s="13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42"/>
      <c r="EE34" s="142"/>
      <c r="EF34" s="142"/>
      <c r="EG34" s="142"/>
      <c r="EH34" s="142"/>
      <c r="EI34" s="142"/>
      <c r="EJ34" s="142"/>
      <c r="EK34" s="142"/>
      <c r="EL34" s="142"/>
      <c r="EM34" s="142"/>
      <c r="EN34" s="142"/>
      <c r="EO34" s="142"/>
      <c r="EP34" s="142"/>
      <c r="EQ34" s="142"/>
      <c r="ER34" s="142"/>
      <c r="ES34" s="142"/>
      <c r="ET34" s="142"/>
      <c r="EU34" s="142"/>
      <c r="EV34" s="142"/>
      <c r="EW34" s="142"/>
      <c r="EX34" s="142"/>
      <c r="EY34" s="142"/>
      <c r="EZ34" s="142"/>
      <c r="FA34" s="142"/>
      <c r="FB34" s="142"/>
      <c r="FC34" s="142"/>
      <c r="FD34" s="142"/>
      <c r="FE34" s="142"/>
      <c r="FF34" s="142"/>
      <c r="FG34" s="142"/>
      <c r="FH34" s="142"/>
      <c r="FI34" s="142"/>
      <c r="FJ34" s="142"/>
      <c r="FK34" s="142"/>
      <c r="FL34" s="142"/>
      <c r="FM34" s="142"/>
      <c r="FN34" s="142"/>
      <c r="FO34" s="142"/>
      <c r="FP34" s="142"/>
      <c r="FQ34" s="142"/>
      <c r="FR34" s="142"/>
      <c r="FS34" s="142"/>
      <c r="FT34" s="142"/>
      <c r="FU34" s="142"/>
      <c r="FV34" s="142"/>
      <c r="FW34" s="142"/>
      <c r="FX34" s="142"/>
      <c r="FY34" s="142"/>
      <c r="FZ34" s="142"/>
      <c r="GA34" s="142"/>
      <c r="GB34" s="142"/>
      <c r="GC34" s="142"/>
      <c r="GD34" s="142"/>
      <c r="GE34" s="142"/>
      <c r="GF34" s="142"/>
      <c r="GG34" s="142"/>
      <c r="GH34" s="142"/>
      <c r="GI34" s="142"/>
      <c r="GJ34" s="142"/>
      <c r="GK34" s="142"/>
      <c r="GL34" s="142"/>
      <c r="GM34" s="142"/>
      <c r="GN34" s="142"/>
      <c r="GO34" s="142"/>
      <c r="GP34" s="142"/>
      <c r="GQ34" s="142"/>
      <c r="GR34" s="142"/>
      <c r="GS34" s="142"/>
      <c r="GT34" s="142"/>
      <c r="GU34" s="142"/>
      <c r="GV34" s="142"/>
      <c r="GW34" s="142"/>
      <c r="GX34" s="142"/>
      <c r="GY34" s="142"/>
      <c r="GZ34" s="142"/>
      <c r="HA34" s="142"/>
      <c r="HB34" s="142"/>
      <c r="HC34" s="142"/>
      <c r="HD34" s="142"/>
      <c r="HE34" s="142"/>
      <c r="HF34" s="142"/>
      <c r="HG34" s="142"/>
      <c r="HH34" s="142"/>
      <c r="HI34" s="142"/>
      <c r="HJ34" s="142"/>
      <c r="HK34" s="142"/>
      <c r="HL34" s="142"/>
      <c r="HM34" s="142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 s="142"/>
      <c r="IC34" s="142"/>
      <c r="ID34" s="142"/>
      <c r="IE34" s="142"/>
      <c r="IF34" s="142"/>
      <c r="IG34" s="142"/>
      <c r="IH34" s="142"/>
      <c r="II34" s="142"/>
      <c r="IJ34" s="142"/>
      <c r="IK34" s="142"/>
      <c r="IL34" s="142"/>
      <c r="IM34" s="142"/>
      <c r="IN34" s="142"/>
      <c r="IO34" s="142"/>
      <c r="IP34" s="142"/>
      <c r="IQ34" s="142"/>
      <c r="IR34" s="142"/>
      <c r="IS34" s="142"/>
      <c r="IT34" s="142"/>
      <c r="IU34" s="142"/>
      <c r="IV34" s="142"/>
      <c r="IW34" s="142"/>
      <c r="IX34" s="142"/>
      <c r="IY34" s="142"/>
      <c r="IZ34" s="142"/>
      <c r="JA34" s="142"/>
      <c r="JB34" s="142"/>
      <c r="JC34" s="142"/>
      <c r="JD34" s="142"/>
      <c r="JE34" s="142"/>
      <c r="JF34" s="142"/>
      <c r="JG34" s="142"/>
      <c r="JH34" s="142"/>
      <c r="JI34" s="142"/>
      <c r="JJ34" s="142"/>
      <c r="JK34" s="142"/>
      <c r="JL34" s="142"/>
      <c r="JM34" s="142"/>
      <c r="JN34" s="142"/>
      <c r="JO34" s="142"/>
      <c r="JP34" s="142"/>
      <c r="JQ34" s="142"/>
      <c r="JR34" s="142"/>
      <c r="JS34" s="142"/>
      <c r="JT34" s="142"/>
      <c r="JU34" s="142"/>
      <c r="JV34" s="142"/>
      <c r="JW34" s="142"/>
      <c r="JX34" s="142"/>
      <c r="JY34" s="142"/>
      <c r="JZ34" s="142"/>
      <c r="KA34" s="142"/>
      <c r="KB34" s="142"/>
      <c r="KC34" s="142"/>
      <c r="KD34" s="142"/>
      <c r="KE34" s="142"/>
      <c r="KF34" s="142"/>
      <c r="KG34" s="142"/>
      <c r="KH34" s="142"/>
      <c r="KI34" s="142"/>
      <c r="KJ34" s="142"/>
      <c r="KK34" s="142"/>
      <c r="KL34" s="142"/>
      <c r="KM34" s="142"/>
      <c r="KN34" s="142"/>
      <c r="KO34" s="142"/>
      <c r="KP34" s="142"/>
      <c r="KQ34" s="142"/>
      <c r="KR34" s="142"/>
      <c r="KS34" s="142"/>
      <c r="KT34" s="142"/>
      <c r="KU34" s="142"/>
      <c r="KV34" s="142"/>
      <c r="KW34" s="142"/>
      <c r="KX34" s="142"/>
      <c r="KY34" s="142"/>
      <c r="KZ34" s="142"/>
      <c r="LA34" s="142"/>
      <c r="LB34" s="142"/>
      <c r="LC34" s="142"/>
      <c r="LD34" s="142"/>
      <c r="LE34" s="142"/>
      <c r="LF34" s="142"/>
      <c r="LG34" s="142"/>
      <c r="LH34" s="142"/>
      <c r="LI34" s="142"/>
      <c r="LJ34" s="142"/>
      <c r="LK34" s="142"/>
      <c r="LL34" s="142"/>
      <c r="LM34" s="142"/>
      <c r="LN34" s="142"/>
      <c r="LO34" s="142"/>
      <c r="LP34" s="142"/>
      <c r="LQ34" s="142"/>
      <c r="LR34" s="142"/>
      <c r="LS34" s="142"/>
      <c r="LT34" s="142"/>
      <c r="LU34" s="142"/>
      <c r="LV34" s="142"/>
      <c r="LW34" s="142"/>
      <c r="LX34" s="142"/>
      <c r="LY34" s="142"/>
      <c r="LZ34" s="142"/>
      <c r="MA34" s="142"/>
      <c r="MB34" s="142"/>
      <c r="MC34" s="142"/>
      <c r="MD34" s="142"/>
      <c r="ME34" s="142"/>
      <c r="MF34" s="142"/>
      <c r="MG34" s="142"/>
      <c r="MH34" s="142"/>
      <c r="MI34" s="142"/>
      <c r="MJ34" s="142"/>
      <c r="MK34" s="142"/>
      <c r="ML34" s="142"/>
      <c r="MM34" s="142"/>
      <c r="MN34" s="142"/>
      <c r="MO34" s="142"/>
      <c r="MP34" s="142"/>
      <c r="MQ34" s="142"/>
      <c r="MR34" s="142"/>
      <c r="MS34" s="142"/>
      <c r="MT34" s="142"/>
      <c r="MU34" s="142"/>
      <c r="MV34" s="142"/>
      <c r="MW34" s="142"/>
      <c r="MX34" s="142"/>
      <c r="MY34" s="142"/>
      <c r="MZ34" s="142"/>
      <c r="NA34" s="142"/>
      <c r="NB34" s="142"/>
      <c r="NC34" s="142"/>
      <c r="ND34" s="142"/>
      <c r="NE34" s="142"/>
      <c r="NF34" s="142"/>
      <c r="NG34" s="142"/>
      <c r="NH34" s="142"/>
      <c r="NI34" s="142"/>
      <c r="NJ34" s="142"/>
      <c r="NK34" s="142"/>
      <c r="NL34" s="142"/>
      <c r="NM34" s="142"/>
      <c r="NN34" s="142"/>
      <c r="NO34" s="142"/>
      <c r="NP34" s="142"/>
      <c r="NQ34" s="142"/>
      <c r="NR34" s="142"/>
      <c r="NS34" s="142"/>
      <c r="NT34" s="142"/>
      <c r="NU34" s="142"/>
      <c r="NV34" s="142"/>
      <c r="NW34" s="142"/>
      <c r="NX34" s="142"/>
      <c r="NY34" s="142"/>
      <c r="NZ34" s="142"/>
      <c r="OA34" s="142"/>
      <c r="OB34" s="142"/>
      <c r="OC34" s="142"/>
      <c r="OD34" s="142"/>
      <c r="OE34" s="142"/>
      <c r="OF34" s="142"/>
      <c r="OG34" s="142"/>
      <c r="OH34" s="142"/>
      <c r="OI34" s="142"/>
      <c r="OJ34" s="142"/>
      <c r="OK34" s="142"/>
      <c r="OL34" s="142"/>
      <c r="OM34" s="142"/>
      <c r="ON34" s="142"/>
      <c r="OO34" s="142"/>
      <c r="OP34" s="142"/>
      <c r="OQ34" s="142"/>
      <c r="OR34" s="142"/>
      <c r="OS34" s="142"/>
      <c r="OT34" s="142"/>
      <c r="OU34" s="142"/>
      <c r="OV34" s="142"/>
      <c r="OW34" s="142"/>
      <c r="OX34" s="142"/>
      <c r="OY34" s="142"/>
      <c r="OZ34" s="142"/>
      <c r="PA34" s="142"/>
      <c r="PB34" s="142"/>
      <c r="PC34" s="142"/>
      <c r="PD34" s="142"/>
      <c r="PE34" s="142"/>
      <c r="PF34" s="142"/>
      <c r="PG34" s="142"/>
      <c r="PH34" s="142"/>
      <c r="PI34" s="142"/>
      <c r="PJ34" s="142"/>
      <c r="PK34" s="142"/>
      <c r="PL34" s="142"/>
      <c r="PM34" s="142"/>
      <c r="PN34" s="142"/>
      <c r="PO34" s="142"/>
      <c r="PP34" s="142"/>
      <c r="PQ34" s="142"/>
      <c r="PR34" s="142"/>
      <c r="PS34" s="142"/>
      <c r="PT34" s="142"/>
      <c r="PU34" s="142"/>
      <c r="PV34" s="142"/>
      <c r="PW34" s="142"/>
      <c r="PX34" s="142"/>
      <c r="PY34" s="142"/>
      <c r="PZ34" s="142"/>
      <c r="QA34" s="142"/>
      <c r="QB34" s="142"/>
      <c r="QC34" s="142"/>
      <c r="QD34" s="142"/>
      <c r="QE34" s="142"/>
      <c r="QF34" s="142"/>
      <c r="QG34" s="142"/>
      <c r="QH34" s="142"/>
      <c r="QI34" s="142"/>
      <c r="QJ34" s="142"/>
      <c r="QK34" s="142"/>
      <c r="QL34" s="142"/>
      <c r="QM34" s="142"/>
      <c r="QN34" s="142"/>
      <c r="QO34" s="142"/>
      <c r="QP34" s="142"/>
      <c r="QQ34" s="142"/>
      <c r="QR34" s="142"/>
      <c r="QS34" s="142"/>
      <c r="QT34" s="142"/>
      <c r="QU34" s="142"/>
      <c r="QV34" s="142"/>
      <c r="QW34" s="142"/>
      <c r="QX34" s="142"/>
      <c r="QY34" s="142"/>
      <c r="QZ34" s="142"/>
      <c r="RA34" s="142"/>
      <c r="RB34" s="142"/>
      <c r="RC34" s="142"/>
      <c r="RD34" s="142"/>
      <c r="RE34" s="142"/>
      <c r="RF34" s="142"/>
      <c r="RG34" s="142"/>
      <c r="RH34" s="142"/>
      <c r="RI34" s="142"/>
      <c r="RJ34" s="142"/>
      <c r="RK34" s="142"/>
      <c r="RL34" s="142"/>
      <c r="RM34" s="142"/>
      <c r="RN34" s="142"/>
      <c r="RO34" s="142"/>
      <c r="RP34" s="142"/>
      <c r="RQ34" s="142"/>
      <c r="RR34" s="142"/>
      <c r="RS34" s="142"/>
      <c r="RT34" s="142"/>
      <c r="RU34" s="142"/>
      <c r="RV34" s="142"/>
      <c r="RW34" s="142"/>
      <c r="RX34" s="142"/>
      <c r="RY34" s="142"/>
      <c r="RZ34" s="142"/>
      <c r="SA34" s="142"/>
      <c r="SB34" s="142"/>
      <c r="SC34" s="142"/>
      <c r="SD34" s="142"/>
      <c r="SE34" s="142"/>
      <c r="SF34" s="142"/>
      <c r="SG34" s="142"/>
      <c r="SH34" s="142"/>
      <c r="SI34" s="142"/>
      <c r="SJ34" s="142"/>
      <c r="SK34" s="142"/>
      <c r="SL34" s="142"/>
      <c r="SM34" s="142"/>
      <c r="SN34" s="142"/>
      <c r="SO34" s="142"/>
      <c r="SP34" s="142"/>
      <c r="SQ34" s="142"/>
      <c r="SR34" s="142"/>
      <c r="SS34" s="142"/>
      <c r="ST34" s="142"/>
      <c r="SU34" s="142"/>
      <c r="SV34" s="142"/>
      <c r="SW34" s="142"/>
      <c r="SX34" s="142"/>
      <c r="SY34" s="142"/>
      <c r="SZ34" s="142"/>
      <c r="TA34" s="142"/>
      <c r="TB34" s="142"/>
      <c r="TC34" s="142"/>
      <c r="TD34" s="142"/>
      <c r="TE34" s="142"/>
      <c r="TF34" s="142"/>
      <c r="TG34" s="142"/>
      <c r="TH34" s="142"/>
      <c r="TI34" s="142"/>
      <c r="TJ34" s="142"/>
      <c r="TK34" s="142"/>
      <c r="TL34" s="142"/>
      <c r="TM34" s="142"/>
      <c r="TN34" s="142"/>
      <c r="TO34" s="142"/>
      <c r="TP34" s="142"/>
      <c r="TQ34" s="142"/>
      <c r="TR34" s="142"/>
      <c r="TS34" s="142"/>
      <c r="TT34" s="142"/>
      <c r="TU34" s="142"/>
      <c r="TV34" s="142"/>
      <c r="TW34" s="142"/>
      <c r="TX34" s="142"/>
      <c r="TY34" s="142"/>
      <c r="TZ34" s="142"/>
      <c r="UA34" s="142"/>
      <c r="UB34" s="142"/>
      <c r="UC34" s="142"/>
      <c r="UD34" s="142"/>
      <c r="UE34" s="142"/>
      <c r="UF34" s="142"/>
      <c r="UG34" s="142"/>
      <c r="UH34" s="142"/>
      <c r="UI34" s="142"/>
      <c r="UJ34" s="142"/>
      <c r="UK34" s="142"/>
      <c r="UL34" s="142"/>
      <c r="UM34" s="142"/>
      <c r="UN34" s="142"/>
      <c r="UO34" s="142"/>
      <c r="UP34" s="142"/>
      <c r="UQ34" s="142"/>
    </row>
    <row r="35" spans="1:563">
      <c r="A35" s="111"/>
      <c r="B35" s="176"/>
      <c r="C35" s="177"/>
      <c r="D35" s="177"/>
      <c r="E35" s="177"/>
      <c r="F35" s="177"/>
      <c r="G35" s="177"/>
      <c r="H35" s="177"/>
      <c r="I35" s="178"/>
      <c r="J35" s="178"/>
      <c r="N35" s="180"/>
      <c r="O35" s="177"/>
      <c r="P35" s="177"/>
      <c r="Q35" s="177"/>
      <c r="R35" s="177"/>
      <c r="S35" s="178"/>
      <c r="T35" s="177"/>
      <c r="U35" s="177"/>
      <c r="V35" s="177"/>
      <c r="W35" s="177"/>
      <c r="X35" s="177"/>
      <c r="Y35" s="178"/>
      <c r="Z35" s="177"/>
      <c r="AA35" s="181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3"/>
      <c r="AO35" s="183"/>
      <c r="AP35" s="183"/>
      <c r="AQ35" s="183"/>
      <c r="AR35" s="182"/>
      <c r="AS35" s="182"/>
      <c r="BA35" s="142"/>
      <c r="BB35" s="174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5"/>
      <c r="CP35" s="175"/>
      <c r="CQ35" s="175"/>
      <c r="CR35" s="175"/>
      <c r="CS35" s="175"/>
      <c r="CT35" s="175"/>
      <c r="CU35" s="131"/>
      <c r="CV35" s="131"/>
      <c r="CW35" s="131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</row>
    <row r="36" spans="1:563">
      <c r="A36" s="111"/>
      <c r="B36" s="176"/>
      <c r="C36" s="177"/>
      <c r="D36" s="177"/>
      <c r="E36" s="177"/>
      <c r="F36" s="177"/>
      <c r="G36" s="177"/>
      <c r="H36" s="177"/>
      <c r="I36" s="178"/>
      <c r="J36" s="178"/>
      <c r="N36" s="184"/>
      <c r="O36" s="177"/>
      <c r="P36" s="177"/>
      <c r="Q36" s="177"/>
      <c r="R36" s="177"/>
      <c r="S36" s="178"/>
      <c r="T36" s="177"/>
      <c r="U36" s="177"/>
      <c r="V36" s="177"/>
      <c r="W36" s="177"/>
      <c r="X36" s="177"/>
      <c r="Y36" s="178"/>
      <c r="Z36" s="177"/>
      <c r="AA36" s="181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3"/>
      <c r="AO36" s="183"/>
      <c r="AP36" s="183"/>
      <c r="AQ36" s="183"/>
      <c r="AR36" s="182"/>
      <c r="AS36" s="182"/>
      <c r="CA36" s="111"/>
    </row>
    <row r="37" spans="1:563">
      <c r="A37" s="111"/>
      <c r="B37" s="176"/>
      <c r="C37" s="177"/>
      <c r="D37" s="177"/>
      <c r="E37" s="177"/>
      <c r="F37" s="177"/>
      <c r="G37" s="177"/>
      <c r="H37" s="177"/>
      <c r="I37" s="178"/>
      <c r="J37" s="178"/>
      <c r="N37" s="184"/>
      <c r="O37" s="177"/>
      <c r="P37" s="177"/>
      <c r="Q37" s="177"/>
      <c r="R37" s="177"/>
      <c r="S37" s="178"/>
      <c r="T37" s="177"/>
      <c r="U37" s="177"/>
      <c r="V37" s="177"/>
      <c r="W37" s="177"/>
      <c r="X37" s="177"/>
      <c r="Y37" s="178"/>
      <c r="Z37" s="177"/>
      <c r="AA37" s="181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3"/>
      <c r="AO37" s="183"/>
      <c r="AP37" s="183"/>
      <c r="AQ37" s="183"/>
      <c r="AR37" s="182"/>
      <c r="AS37" s="182"/>
      <c r="CA37" s="111"/>
    </row>
    <row r="38" spans="1:563">
      <c r="A38" s="111"/>
      <c r="B38" s="176"/>
      <c r="C38" s="184"/>
      <c r="D38" s="184"/>
      <c r="E38" s="184"/>
      <c r="F38" s="184"/>
      <c r="G38" s="184"/>
      <c r="N38" s="184"/>
      <c r="O38" s="177"/>
      <c r="P38" s="177"/>
      <c r="Q38" s="177"/>
      <c r="R38" s="177"/>
      <c r="S38" s="178"/>
      <c r="T38" s="177"/>
      <c r="U38" s="177"/>
      <c r="V38" s="177"/>
      <c r="W38" s="177"/>
      <c r="X38" s="177"/>
      <c r="Y38" s="178"/>
      <c r="Z38" s="177"/>
      <c r="AA38" s="181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3"/>
      <c r="AO38" s="183"/>
      <c r="AP38" s="183"/>
      <c r="AQ38" s="183"/>
      <c r="AR38" s="182"/>
      <c r="AS38" s="182"/>
      <c r="CA38" s="111"/>
    </row>
    <row r="39" spans="1:563">
      <c r="A39" s="111"/>
      <c r="B39" s="176"/>
      <c r="C39" s="184"/>
      <c r="D39" s="184"/>
      <c r="E39" s="184"/>
      <c r="F39" s="184"/>
      <c r="G39" s="184"/>
      <c r="N39" s="184"/>
      <c r="O39" s="177"/>
      <c r="P39" s="177"/>
      <c r="Q39" s="177"/>
      <c r="R39" s="177"/>
      <c r="S39" s="178"/>
      <c r="T39" s="177"/>
      <c r="U39" s="177"/>
      <c r="V39" s="177"/>
      <c r="W39" s="177"/>
      <c r="X39" s="177"/>
      <c r="Y39" s="178"/>
      <c r="Z39" s="177"/>
      <c r="AA39" s="181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3"/>
      <c r="AO39" s="183"/>
      <c r="AP39" s="183"/>
      <c r="AQ39" s="183"/>
      <c r="AR39" s="182"/>
      <c r="AS39" s="182"/>
      <c r="CA39" s="111"/>
    </row>
    <row r="40" spans="1:563" ht="15" thickBot="1">
      <c r="A40" s="111"/>
      <c r="B40" s="176"/>
      <c r="C40" s="184"/>
      <c r="D40" s="184"/>
      <c r="E40" s="184"/>
      <c r="F40" s="184"/>
      <c r="G40" s="184"/>
      <c r="N40" s="184"/>
      <c r="O40" s="177"/>
      <c r="P40" s="177"/>
      <c r="Q40" s="177"/>
      <c r="R40" s="177"/>
      <c r="S40" s="178"/>
      <c r="T40" s="177"/>
      <c r="U40" s="177"/>
      <c r="V40" s="177"/>
      <c r="W40" s="177"/>
      <c r="X40" s="177"/>
      <c r="Y40" s="178"/>
      <c r="Z40" s="177"/>
      <c r="AA40" s="181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3"/>
      <c r="AO40" s="183"/>
      <c r="AP40" s="183"/>
      <c r="AQ40" s="183"/>
      <c r="AR40" s="182"/>
      <c r="AS40" s="182"/>
      <c r="CA40" s="142" t="s">
        <v>369</v>
      </c>
      <c r="CB40" s="185" t="s">
        <v>114</v>
      </c>
      <c r="CC40" s="142" t="s">
        <v>370</v>
      </c>
      <c r="CD40" s="142" t="s">
        <v>361</v>
      </c>
      <c r="CE40" s="142" t="s">
        <v>371</v>
      </c>
      <c r="CF40" s="142" t="s">
        <v>362</v>
      </c>
      <c r="CG40" s="142" t="s">
        <v>372</v>
      </c>
      <c r="CH40" s="142" t="s">
        <v>363</v>
      </c>
      <c r="CI40" s="142" t="s">
        <v>373</v>
      </c>
      <c r="CJ40" s="142" t="s">
        <v>364</v>
      </c>
      <c r="CK40" s="142" t="s">
        <v>374</v>
      </c>
      <c r="CL40" s="142" t="s">
        <v>365</v>
      </c>
      <c r="CM40" s="142" t="s">
        <v>375</v>
      </c>
      <c r="CN40" s="142" t="s">
        <v>366</v>
      </c>
      <c r="CO40" s="142" t="s">
        <v>376</v>
      </c>
      <c r="CP40" s="142" t="s">
        <v>367</v>
      </c>
      <c r="CQ40" s="142" t="s">
        <v>377</v>
      </c>
      <c r="CR40" s="142" t="s">
        <v>368</v>
      </c>
      <c r="CS40" s="142" t="s">
        <v>378</v>
      </c>
      <c r="CT40" s="142"/>
    </row>
    <row r="41" spans="1:563">
      <c r="A41" s="111"/>
      <c r="B41" s="176"/>
      <c r="C41" s="184"/>
      <c r="D41" s="184"/>
      <c r="E41" s="184"/>
      <c r="F41" s="184"/>
      <c r="G41" s="184"/>
      <c r="N41" s="184"/>
      <c r="O41" s="177"/>
      <c r="P41" s="177"/>
      <c r="Q41" s="177"/>
      <c r="R41" s="177"/>
      <c r="S41" s="178"/>
      <c r="T41" s="177"/>
      <c r="U41" s="177"/>
      <c r="V41" s="177"/>
      <c r="W41" s="177"/>
      <c r="X41" s="177"/>
      <c r="Y41" s="178"/>
      <c r="Z41" s="177"/>
      <c r="AA41" s="181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3"/>
      <c r="AO41" s="183"/>
      <c r="AP41" s="183"/>
      <c r="AQ41" s="183"/>
      <c r="AR41" s="182"/>
      <c r="AS41" s="182"/>
      <c r="CA41" s="186" t="s">
        <v>118</v>
      </c>
      <c r="CB41" s="187">
        <v>30.588741302490234</v>
      </c>
      <c r="CC41" s="187">
        <v>6.7104434967041016</v>
      </c>
      <c r="CD41" s="187">
        <v>9.1843929290771484</v>
      </c>
      <c r="CE41" s="187">
        <v>8.2654228210449219</v>
      </c>
      <c r="CF41" s="187">
        <v>123.36908721923828</v>
      </c>
      <c r="CG41" s="187">
        <v>13.020377159118652</v>
      </c>
      <c r="CH41" s="187">
        <v>92.780349731445313</v>
      </c>
      <c r="CI41" s="187">
        <v>11.981222152709961</v>
      </c>
      <c r="CJ41" s="187">
        <v>44.661140441894531</v>
      </c>
      <c r="CK41" s="187">
        <v>2.7961885929107666</v>
      </c>
      <c r="CL41" s="187">
        <v>21.404346466064453</v>
      </c>
      <c r="CM41" s="187">
        <v>2.1522860527038574</v>
      </c>
      <c r="CN41" s="188">
        <v>1.0886602401733398</v>
      </c>
      <c r="CO41" s="188">
        <v>0.18316479027271271</v>
      </c>
      <c r="CP41" s="188">
        <v>5.3837499618530273</v>
      </c>
      <c r="CQ41" s="188">
        <v>0.72106200456619263</v>
      </c>
      <c r="CR41" s="187"/>
      <c r="CS41" s="187"/>
    </row>
    <row r="42" spans="1:563">
      <c r="A42" s="111"/>
      <c r="B42" s="176"/>
      <c r="C42" s="184"/>
      <c r="D42" s="184"/>
      <c r="E42" s="184"/>
      <c r="F42" s="184"/>
      <c r="G42" s="184"/>
      <c r="N42" s="184"/>
      <c r="O42" s="177"/>
      <c r="P42" s="177"/>
      <c r="Q42" s="177"/>
      <c r="R42" s="177"/>
      <c r="S42" s="178"/>
      <c r="T42" s="177"/>
      <c r="U42" s="177"/>
      <c r="V42" s="177"/>
      <c r="W42" s="177"/>
      <c r="X42" s="177"/>
      <c r="Y42" s="178"/>
      <c r="Z42" s="177"/>
      <c r="AA42" s="181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3"/>
      <c r="AO42" s="183"/>
      <c r="AP42" s="183"/>
      <c r="AQ42" s="183"/>
      <c r="AR42" s="182"/>
      <c r="AS42" s="182"/>
      <c r="BB42" s="146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CA42" s="189" t="s">
        <v>71</v>
      </c>
      <c r="CB42" s="190">
        <v>109.66173553466797</v>
      </c>
      <c r="CC42" s="190">
        <v>24.807689666748047</v>
      </c>
      <c r="CD42" s="190">
        <v>50.997001647949219</v>
      </c>
      <c r="CE42" s="190">
        <v>15.70079517364502</v>
      </c>
      <c r="CF42" s="190">
        <v>176.15643310546875</v>
      </c>
      <c r="CG42" s="190">
        <v>28.591287612915039</v>
      </c>
      <c r="CH42" s="190">
        <v>66.494728088378906</v>
      </c>
      <c r="CI42" s="190">
        <v>27.664392471313477</v>
      </c>
      <c r="CJ42" s="190">
        <v>70.009124755859375</v>
      </c>
      <c r="CK42" s="190">
        <v>6.0178313255310059</v>
      </c>
      <c r="CL42" s="190">
        <v>58.664726257324219</v>
      </c>
      <c r="CM42" s="190">
        <v>16.068958282470703</v>
      </c>
      <c r="CN42" s="191">
        <v>0.61361247301101685</v>
      </c>
      <c r="CO42" s="191">
        <v>7.2937123477458954E-2</v>
      </c>
      <c r="CP42" s="191">
        <v>2.6837253570556641</v>
      </c>
      <c r="CQ42" s="191">
        <v>0.43025672435760498</v>
      </c>
      <c r="CR42" s="190"/>
      <c r="CS42" s="190"/>
    </row>
    <row r="43" spans="1:563">
      <c r="A43" s="111"/>
      <c r="B43" s="176"/>
      <c r="C43" s="184"/>
      <c r="D43" s="184"/>
      <c r="E43" s="184"/>
      <c r="F43" s="184"/>
      <c r="G43" s="184"/>
      <c r="N43" s="184"/>
      <c r="O43" s="177"/>
      <c r="P43" s="177"/>
      <c r="Q43" s="177"/>
      <c r="R43" s="177"/>
      <c r="S43" s="178"/>
      <c r="T43" s="177"/>
      <c r="U43" s="177"/>
      <c r="V43" s="177"/>
      <c r="W43" s="177"/>
      <c r="X43" s="177"/>
      <c r="Y43" s="178"/>
      <c r="Z43" s="177"/>
      <c r="AA43" s="181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3"/>
      <c r="AO43" s="183"/>
      <c r="AP43" s="183"/>
      <c r="AQ43" s="183"/>
      <c r="AR43" s="182"/>
      <c r="AS43" s="182"/>
      <c r="CB43" s="192"/>
      <c r="CC43" s="192"/>
      <c r="CD43" s="192"/>
      <c r="CE43" s="192"/>
      <c r="CF43" s="192"/>
      <c r="CG43" s="192"/>
      <c r="CH43" s="192"/>
      <c r="CI43" s="192"/>
      <c r="CJ43" s="192"/>
      <c r="CK43" s="192"/>
      <c r="CL43" s="192"/>
      <c r="CM43" s="192"/>
      <c r="CN43" s="193"/>
      <c r="CO43" s="193"/>
      <c r="CP43" s="193"/>
      <c r="CQ43" s="193"/>
      <c r="CR43" s="192"/>
      <c r="CS43" s="192"/>
    </row>
    <row r="44" spans="1:563">
      <c r="A44" s="111"/>
      <c r="B44" s="176"/>
      <c r="C44" s="184"/>
      <c r="D44" s="184"/>
      <c r="E44" s="184"/>
      <c r="F44" s="184"/>
      <c r="G44" s="184"/>
      <c r="N44" s="184"/>
      <c r="O44" s="177"/>
      <c r="P44" s="177"/>
      <c r="Q44" s="177"/>
      <c r="R44" s="177"/>
      <c r="S44" s="178"/>
      <c r="T44" s="177"/>
      <c r="U44" s="177"/>
      <c r="V44" s="177"/>
      <c r="W44" s="177"/>
      <c r="X44" s="177"/>
      <c r="Y44" s="178"/>
      <c r="Z44" s="177"/>
      <c r="AA44" s="181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3"/>
      <c r="AO44" s="183"/>
      <c r="AP44" s="183"/>
      <c r="AQ44" s="183"/>
      <c r="AR44" s="182"/>
      <c r="AS44" s="18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2"/>
      <c r="CN44" s="193"/>
      <c r="CO44" s="193"/>
      <c r="CP44" s="193"/>
      <c r="CQ44" s="193"/>
      <c r="CR44" s="192"/>
      <c r="CS44" s="192"/>
    </row>
    <row r="45" spans="1:563">
      <c r="A45" s="111"/>
      <c r="B45" s="176"/>
      <c r="C45" s="184"/>
      <c r="D45" s="184"/>
      <c r="E45" s="184"/>
      <c r="F45" s="184"/>
      <c r="G45" s="184"/>
      <c r="N45" s="184"/>
      <c r="O45" s="177"/>
      <c r="P45" s="177"/>
      <c r="Q45" s="177"/>
      <c r="R45" s="177"/>
      <c r="S45" s="178"/>
      <c r="T45" s="177"/>
      <c r="U45" s="177"/>
      <c r="V45" s="177"/>
      <c r="W45" s="177"/>
      <c r="X45" s="177"/>
      <c r="Y45" s="178"/>
      <c r="Z45" s="177"/>
      <c r="AA45" s="181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3"/>
      <c r="AO45" s="183"/>
      <c r="AP45" s="183"/>
      <c r="AQ45" s="183"/>
      <c r="AR45" s="182"/>
      <c r="AS45" s="18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3"/>
      <c r="CO45" s="193"/>
      <c r="CP45" s="193"/>
      <c r="CQ45" s="193"/>
      <c r="CR45" s="192"/>
      <c r="CS45" s="192"/>
    </row>
    <row r="46" spans="1:563">
      <c r="A46" s="111"/>
      <c r="B46" s="176"/>
      <c r="C46" s="184"/>
      <c r="D46" s="184"/>
      <c r="E46" s="184"/>
      <c r="F46" s="184"/>
      <c r="G46" s="184"/>
      <c r="N46" s="184"/>
      <c r="O46" s="177"/>
      <c r="P46" s="177"/>
      <c r="Q46" s="177"/>
      <c r="R46" s="177"/>
      <c r="S46" s="178"/>
      <c r="T46" s="177"/>
      <c r="U46" s="177"/>
      <c r="V46" s="177"/>
      <c r="W46" s="177"/>
      <c r="X46" s="177"/>
      <c r="Y46" s="178"/>
      <c r="Z46" s="177"/>
      <c r="AA46" s="181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3"/>
      <c r="AO46" s="183"/>
      <c r="AP46" s="183"/>
      <c r="AQ46" s="183"/>
      <c r="AR46" s="182"/>
      <c r="AS46" s="18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3"/>
      <c r="CO46" s="193"/>
      <c r="CP46" s="193"/>
      <c r="CQ46" s="193"/>
      <c r="CR46" s="192"/>
      <c r="CS46" s="192"/>
    </row>
    <row r="47" spans="1:563">
      <c r="A47" s="111"/>
      <c r="B47" s="176"/>
      <c r="C47" s="184"/>
      <c r="D47" s="184"/>
      <c r="E47" s="184"/>
      <c r="F47" s="184"/>
      <c r="G47" s="184"/>
      <c r="N47" s="184"/>
      <c r="O47" s="177"/>
      <c r="P47" s="177"/>
      <c r="Q47" s="177"/>
      <c r="R47" s="177"/>
      <c r="S47" s="178"/>
      <c r="T47" s="177"/>
      <c r="U47" s="177"/>
      <c r="V47" s="177"/>
      <c r="W47" s="177"/>
      <c r="X47" s="177"/>
      <c r="Y47" s="178"/>
      <c r="Z47" s="177"/>
      <c r="AA47" s="181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3"/>
      <c r="AO47" s="183"/>
      <c r="AP47" s="183"/>
      <c r="AQ47" s="183"/>
      <c r="AR47" s="182"/>
      <c r="AS47" s="182"/>
      <c r="CB47" s="192"/>
      <c r="CC47" s="192"/>
      <c r="CD47" s="192"/>
      <c r="CE47" s="192"/>
      <c r="CF47" s="192"/>
      <c r="CG47" s="192"/>
      <c r="CH47" s="192"/>
      <c r="CI47" s="192"/>
      <c r="CJ47" s="192"/>
      <c r="CK47" s="192"/>
      <c r="CL47" s="192"/>
      <c r="CM47" s="192"/>
      <c r="CN47" s="193"/>
      <c r="CO47" s="193"/>
      <c r="CP47" s="193"/>
      <c r="CQ47" s="193"/>
      <c r="CR47" s="192"/>
      <c r="CS47" s="192"/>
      <c r="DB47" s="277"/>
      <c r="DC47" s="277"/>
    </row>
    <row r="48" spans="1:563">
      <c r="A48" s="111"/>
      <c r="B48" s="176"/>
      <c r="C48" s="184"/>
      <c r="D48" s="184"/>
      <c r="E48" s="184"/>
      <c r="F48" s="184"/>
      <c r="G48" s="184"/>
      <c r="N48" s="184"/>
      <c r="O48" s="177"/>
      <c r="P48" s="177"/>
      <c r="Q48" s="177"/>
      <c r="R48" s="177"/>
      <c r="S48" s="178"/>
      <c r="T48" s="177"/>
      <c r="U48" s="177"/>
      <c r="V48" s="177"/>
      <c r="W48" s="177"/>
      <c r="X48" s="177"/>
      <c r="Y48" s="178"/>
      <c r="Z48" s="177"/>
      <c r="AA48" s="181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8"/>
      <c r="AO48" s="178"/>
      <c r="AP48" s="178"/>
      <c r="AQ48" s="178"/>
      <c r="AR48" s="177"/>
      <c r="AS48" s="177"/>
      <c r="CB48" s="192"/>
      <c r="CC48" s="192"/>
      <c r="CD48" s="192"/>
      <c r="CE48" s="192"/>
      <c r="CF48" s="192"/>
      <c r="CG48" s="192"/>
      <c r="CH48" s="192"/>
      <c r="CI48" s="192"/>
      <c r="CJ48" s="192"/>
      <c r="CK48" s="192"/>
      <c r="CL48" s="192"/>
      <c r="CM48" s="192"/>
      <c r="CN48" s="193"/>
      <c r="CO48" s="193"/>
      <c r="CP48" s="193"/>
      <c r="CQ48" s="193"/>
      <c r="CR48" s="192"/>
      <c r="CS48" s="192"/>
    </row>
    <row r="49" spans="1:97">
      <c r="A49" s="111"/>
      <c r="B49" s="176"/>
      <c r="C49" s="184"/>
      <c r="D49" s="184"/>
      <c r="E49" s="184"/>
      <c r="F49" s="184"/>
      <c r="G49" s="184"/>
      <c r="N49" s="184"/>
      <c r="O49" s="177"/>
      <c r="P49" s="177"/>
      <c r="Q49" s="177"/>
      <c r="R49" s="177"/>
      <c r="S49" s="178"/>
      <c r="T49" s="177"/>
      <c r="U49" s="177"/>
      <c r="V49" s="177"/>
      <c r="W49" s="177"/>
      <c r="X49" s="177"/>
      <c r="Y49" s="178"/>
      <c r="Z49" s="177"/>
      <c r="AA49" s="181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8"/>
      <c r="AO49" s="178"/>
      <c r="AP49" s="178"/>
      <c r="AQ49" s="178"/>
      <c r="AR49" s="177"/>
      <c r="AS49" s="177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3"/>
      <c r="CO49" s="193"/>
      <c r="CP49" s="193"/>
      <c r="CQ49" s="193"/>
      <c r="CR49" s="192"/>
      <c r="CS49" s="192"/>
    </row>
    <row r="50" spans="1:97">
      <c r="A50" s="111"/>
      <c r="N50" s="184"/>
      <c r="O50" s="177"/>
      <c r="P50" s="177"/>
      <c r="Q50" s="177"/>
      <c r="R50" s="177"/>
      <c r="S50" s="178"/>
      <c r="T50" s="177"/>
      <c r="U50" s="177"/>
      <c r="V50" s="177"/>
      <c r="W50" s="177"/>
      <c r="X50" s="177"/>
      <c r="Y50" s="178"/>
      <c r="Z50" s="177"/>
      <c r="AA50" s="181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8"/>
      <c r="AO50" s="178"/>
      <c r="AP50" s="178"/>
      <c r="AQ50" s="178"/>
      <c r="AR50" s="177"/>
      <c r="AS50" s="177"/>
      <c r="CB50" s="192"/>
      <c r="CC50" s="192"/>
      <c r="CD50" s="192"/>
      <c r="CE50" s="192"/>
      <c r="CF50" s="192"/>
      <c r="CG50" s="192"/>
      <c r="CH50" s="192"/>
      <c r="CI50" s="192"/>
      <c r="CJ50" s="192"/>
      <c r="CK50" s="192"/>
      <c r="CL50" s="192"/>
      <c r="CM50" s="192"/>
      <c r="CN50" s="193"/>
      <c r="CO50" s="193"/>
      <c r="CP50" s="193"/>
      <c r="CQ50" s="193"/>
      <c r="CR50" s="192"/>
      <c r="CS50" s="192"/>
    </row>
    <row r="51" spans="1:97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84"/>
      <c r="O51" s="177"/>
      <c r="P51" s="177"/>
      <c r="Q51" s="177"/>
      <c r="R51" s="177"/>
      <c r="S51" s="178"/>
      <c r="T51" s="177"/>
      <c r="U51" s="177"/>
      <c r="V51" s="177"/>
      <c r="W51" s="177"/>
      <c r="X51" s="177"/>
      <c r="Y51" s="178"/>
      <c r="Z51" s="177"/>
      <c r="AA51" s="181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8"/>
      <c r="AO51" s="178"/>
      <c r="AP51" s="178"/>
      <c r="AQ51" s="178"/>
      <c r="AR51" s="177"/>
      <c r="AS51" s="177"/>
      <c r="CB51" s="192"/>
      <c r="CC51" s="192"/>
      <c r="CD51" s="192"/>
      <c r="CE51" s="192"/>
      <c r="CF51" s="192"/>
      <c r="CG51" s="192"/>
      <c r="CH51" s="192"/>
      <c r="CI51" s="192"/>
      <c r="CJ51" s="192"/>
      <c r="CK51" s="192"/>
      <c r="CL51" s="192"/>
      <c r="CM51" s="192"/>
      <c r="CN51" s="193"/>
      <c r="CO51" s="193"/>
      <c r="CP51" s="193"/>
      <c r="CQ51" s="193"/>
      <c r="CR51" s="192"/>
      <c r="CS51" s="192"/>
    </row>
    <row r="52" spans="1:97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84"/>
      <c r="O52" s="177"/>
      <c r="P52" s="177"/>
      <c r="Q52" s="177"/>
      <c r="R52" s="177"/>
      <c r="S52" s="178"/>
      <c r="T52" s="177"/>
      <c r="U52" s="177"/>
      <c r="V52" s="177"/>
      <c r="W52" s="177"/>
      <c r="X52" s="177"/>
      <c r="Y52" s="178"/>
      <c r="Z52" s="177"/>
      <c r="AA52" s="181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8"/>
      <c r="AO52" s="178"/>
      <c r="AP52" s="178"/>
      <c r="AQ52" s="178"/>
      <c r="AR52" s="177"/>
      <c r="AS52" s="177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3"/>
      <c r="CO52" s="193"/>
      <c r="CP52" s="193"/>
      <c r="CQ52" s="193"/>
      <c r="CR52" s="192"/>
      <c r="CS52" s="192"/>
    </row>
    <row r="53" spans="1:97">
      <c r="A53" s="111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84"/>
      <c r="O53" s="177"/>
      <c r="P53" s="177"/>
      <c r="Q53" s="177"/>
      <c r="R53" s="177"/>
      <c r="S53" s="178"/>
      <c r="T53" s="177"/>
      <c r="U53" s="177"/>
      <c r="V53" s="177"/>
      <c r="W53" s="177"/>
      <c r="X53" s="177"/>
      <c r="Y53" s="178"/>
      <c r="Z53" s="177"/>
      <c r="AA53" s="181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8"/>
      <c r="AO53" s="178"/>
      <c r="AP53" s="178"/>
      <c r="AQ53" s="178"/>
      <c r="AR53" s="177"/>
      <c r="AS53" s="177"/>
      <c r="CB53" s="192"/>
      <c r="CC53" s="192"/>
      <c r="CD53" s="192"/>
      <c r="CE53" s="192"/>
      <c r="CF53" s="192"/>
      <c r="CG53" s="192"/>
      <c r="CH53" s="192"/>
      <c r="CI53" s="192"/>
      <c r="CJ53" s="192"/>
      <c r="CK53" s="192"/>
      <c r="CL53" s="192"/>
      <c r="CM53" s="192"/>
      <c r="CN53" s="193"/>
      <c r="CO53" s="193"/>
      <c r="CP53" s="193"/>
      <c r="CQ53" s="193"/>
      <c r="CR53" s="192"/>
      <c r="CS53" s="192"/>
    </row>
    <row r="54" spans="1:97">
      <c r="A54" s="111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84"/>
      <c r="O54" s="177"/>
      <c r="P54" s="177"/>
      <c r="Q54" s="177"/>
      <c r="R54" s="177"/>
      <c r="S54" s="178"/>
      <c r="T54" s="177"/>
      <c r="U54" s="177"/>
      <c r="V54" s="177"/>
      <c r="W54" s="177"/>
      <c r="X54" s="177"/>
      <c r="Y54" s="178"/>
      <c r="Z54" s="177"/>
      <c r="AA54" s="181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8"/>
      <c r="AO54" s="178"/>
      <c r="AP54" s="178"/>
      <c r="AQ54" s="178"/>
      <c r="AR54" s="177"/>
      <c r="AS54" s="177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3"/>
      <c r="CO54" s="193"/>
      <c r="CP54" s="193"/>
      <c r="CQ54" s="193"/>
      <c r="CR54" s="192"/>
      <c r="CS54" s="192"/>
    </row>
    <row r="55" spans="1:97">
      <c r="A55" s="111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84"/>
      <c r="O55" s="177"/>
      <c r="P55" s="177"/>
      <c r="Q55" s="177"/>
      <c r="R55" s="177"/>
      <c r="S55" s="178"/>
      <c r="T55" s="177"/>
      <c r="U55" s="177"/>
      <c r="V55" s="177"/>
      <c r="W55" s="177"/>
      <c r="X55" s="177"/>
      <c r="Y55" s="178"/>
      <c r="Z55" s="177"/>
      <c r="AA55" s="181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8"/>
      <c r="AO55" s="178"/>
      <c r="AP55" s="178"/>
      <c r="AQ55" s="178"/>
      <c r="AR55" s="177"/>
      <c r="AS55" s="177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3"/>
      <c r="CO55" s="193"/>
      <c r="CP55" s="193"/>
      <c r="CQ55" s="193"/>
      <c r="CR55" s="192"/>
      <c r="CS55" s="192"/>
    </row>
    <row r="56" spans="1:97">
      <c r="A56" s="111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84"/>
      <c r="O56" s="177"/>
      <c r="P56" s="177"/>
      <c r="Q56" s="177"/>
      <c r="R56" s="177"/>
      <c r="S56" s="178"/>
      <c r="T56" s="177"/>
      <c r="U56" s="177"/>
      <c r="V56" s="177"/>
      <c r="W56" s="177"/>
      <c r="X56" s="177"/>
      <c r="Y56" s="178"/>
      <c r="Z56" s="177"/>
      <c r="AA56" s="181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8"/>
      <c r="AO56" s="178"/>
      <c r="AP56" s="178"/>
      <c r="AQ56" s="178"/>
      <c r="AR56" s="177"/>
      <c r="AS56" s="177"/>
      <c r="CB56" s="192"/>
      <c r="CC56" s="192"/>
      <c r="CD56" s="192"/>
      <c r="CE56" s="192"/>
      <c r="CF56" s="192"/>
      <c r="CG56" s="192"/>
      <c r="CH56" s="192"/>
      <c r="CI56" s="192"/>
      <c r="CJ56" s="192"/>
      <c r="CK56" s="192"/>
      <c r="CL56" s="192"/>
      <c r="CM56" s="192"/>
      <c r="CN56" s="193"/>
      <c r="CO56" s="193"/>
      <c r="CP56" s="193"/>
      <c r="CQ56" s="193"/>
      <c r="CR56" s="192"/>
      <c r="CS56" s="192"/>
    </row>
    <row r="57" spans="1:97">
      <c r="A57" s="111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84"/>
      <c r="O57" s="177"/>
      <c r="P57" s="177"/>
      <c r="Q57" s="177"/>
      <c r="R57" s="177"/>
      <c r="S57" s="178"/>
      <c r="T57" s="177"/>
      <c r="U57" s="177"/>
      <c r="V57" s="177"/>
      <c r="W57" s="177"/>
      <c r="X57" s="177"/>
      <c r="Y57" s="178"/>
      <c r="Z57" s="177"/>
      <c r="AA57" s="181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8"/>
      <c r="AO57" s="178"/>
      <c r="AP57" s="178"/>
      <c r="AQ57" s="178"/>
      <c r="AR57" s="177"/>
      <c r="AS57" s="177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3"/>
      <c r="CO57" s="193"/>
      <c r="CP57" s="193"/>
      <c r="CQ57" s="193"/>
      <c r="CR57" s="192"/>
      <c r="CS57" s="192"/>
    </row>
    <row r="58" spans="1:97">
      <c r="A58" s="111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84"/>
      <c r="O58" s="177"/>
      <c r="P58" s="177"/>
      <c r="Q58" s="177"/>
      <c r="R58" s="177"/>
      <c r="S58" s="178"/>
      <c r="T58" s="177"/>
      <c r="U58" s="177"/>
      <c r="V58" s="177"/>
      <c r="W58" s="177"/>
      <c r="X58" s="177"/>
      <c r="Y58" s="178"/>
      <c r="Z58" s="177"/>
      <c r="AA58" s="181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8"/>
      <c r="AO58" s="178"/>
      <c r="AP58" s="178"/>
      <c r="AQ58" s="178"/>
      <c r="AR58" s="177"/>
      <c r="AS58" s="177"/>
      <c r="CB58" s="192"/>
      <c r="CC58" s="192"/>
      <c r="CD58" s="192"/>
      <c r="CE58" s="192"/>
      <c r="CF58" s="192"/>
      <c r="CG58" s="192"/>
      <c r="CH58" s="192"/>
      <c r="CI58" s="192"/>
      <c r="CJ58" s="192"/>
      <c r="CK58" s="192"/>
      <c r="CL58" s="192"/>
      <c r="CM58" s="192"/>
      <c r="CN58" s="193"/>
      <c r="CO58" s="193"/>
      <c r="CP58" s="193"/>
      <c r="CQ58" s="193"/>
      <c r="CR58" s="192"/>
      <c r="CS58" s="192"/>
    </row>
    <row r="59" spans="1:97">
      <c r="A59" s="111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84"/>
      <c r="O59" s="177"/>
      <c r="P59" s="177"/>
      <c r="Q59" s="177"/>
      <c r="R59" s="177"/>
      <c r="S59" s="178"/>
      <c r="T59" s="177"/>
      <c r="U59" s="177"/>
      <c r="V59" s="177"/>
      <c r="W59" s="177"/>
      <c r="X59" s="177"/>
      <c r="Y59" s="178"/>
      <c r="Z59" s="177"/>
      <c r="AA59" s="181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8"/>
      <c r="AO59" s="178"/>
      <c r="AP59" s="178"/>
      <c r="AQ59" s="178"/>
      <c r="AR59" s="177"/>
      <c r="AS59" s="177"/>
      <c r="CB59" s="192"/>
      <c r="CC59" s="192"/>
      <c r="CD59" s="192"/>
      <c r="CE59" s="192"/>
      <c r="CF59" s="192"/>
      <c r="CG59" s="192"/>
      <c r="CH59" s="192"/>
      <c r="CI59" s="192"/>
      <c r="CJ59" s="192"/>
      <c r="CK59" s="192"/>
      <c r="CL59" s="192"/>
      <c r="CM59" s="192"/>
      <c r="CN59" s="193"/>
      <c r="CO59" s="193"/>
      <c r="CP59" s="193"/>
      <c r="CQ59" s="193"/>
      <c r="CR59" s="192"/>
      <c r="CS59" s="192"/>
    </row>
    <row r="60" spans="1:97">
      <c r="A60" s="111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84"/>
      <c r="O60" s="177"/>
      <c r="P60" s="177"/>
      <c r="Q60" s="177"/>
      <c r="R60" s="177"/>
      <c r="S60" s="178"/>
      <c r="T60" s="177"/>
      <c r="U60" s="177"/>
      <c r="V60" s="177"/>
      <c r="W60" s="177"/>
      <c r="X60" s="177"/>
      <c r="Y60" s="178"/>
      <c r="Z60" s="177"/>
      <c r="AA60" s="181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8"/>
      <c r="AO60" s="178"/>
      <c r="AP60" s="178"/>
      <c r="AQ60" s="178"/>
      <c r="AR60" s="177"/>
      <c r="AS60" s="177"/>
      <c r="CB60" s="192"/>
      <c r="CC60" s="192"/>
      <c r="CD60" s="192"/>
      <c r="CE60" s="192"/>
      <c r="CF60" s="192"/>
      <c r="CG60" s="192"/>
      <c r="CH60" s="192"/>
      <c r="CI60" s="192"/>
      <c r="CJ60" s="192"/>
      <c r="CK60" s="192"/>
      <c r="CL60" s="192"/>
      <c r="CM60" s="192"/>
      <c r="CN60" s="193"/>
      <c r="CO60" s="193"/>
      <c r="CP60" s="193"/>
      <c r="CQ60" s="193"/>
      <c r="CR60" s="192"/>
      <c r="CS60" s="192"/>
    </row>
    <row r="61" spans="1:97">
      <c r="A61" s="111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84"/>
      <c r="O61" s="177"/>
      <c r="P61" s="177"/>
      <c r="Q61" s="177"/>
      <c r="R61" s="177"/>
      <c r="S61" s="178"/>
      <c r="T61" s="177"/>
      <c r="U61" s="177"/>
      <c r="V61" s="177"/>
      <c r="W61" s="177"/>
      <c r="X61" s="177"/>
      <c r="Y61" s="178"/>
      <c r="Z61" s="177"/>
      <c r="AA61" s="181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8"/>
      <c r="AO61" s="178"/>
      <c r="AP61" s="178"/>
      <c r="AQ61" s="178"/>
      <c r="AR61" s="177"/>
      <c r="AS61" s="177"/>
      <c r="CB61" s="192"/>
      <c r="CC61" s="192"/>
      <c r="CD61" s="192"/>
      <c r="CE61" s="192"/>
      <c r="CF61" s="192"/>
      <c r="CG61" s="192"/>
      <c r="CH61" s="192"/>
      <c r="CI61" s="192"/>
      <c r="CJ61" s="192"/>
      <c r="CK61" s="192"/>
      <c r="CL61" s="192"/>
      <c r="CM61" s="192"/>
      <c r="CN61" s="193"/>
      <c r="CO61" s="193"/>
      <c r="CP61" s="193"/>
      <c r="CQ61" s="193"/>
      <c r="CR61" s="192"/>
      <c r="CS61" s="192"/>
    </row>
    <row r="62" spans="1:97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84"/>
      <c r="O62" s="177"/>
      <c r="P62" s="177"/>
      <c r="Q62" s="177"/>
      <c r="R62" s="177"/>
      <c r="S62" s="178"/>
      <c r="T62" s="177"/>
      <c r="U62" s="177"/>
      <c r="V62" s="177"/>
      <c r="W62" s="177"/>
      <c r="X62" s="177"/>
      <c r="Y62" s="178"/>
      <c r="Z62" s="177"/>
      <c r="AA62" s="181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8"/>
      <c r="AO62" s="178"/>
      <c r="AP62" s="178"/>
      <c r="AQ62" s="178"/>
      <c r="AR62" s="177"/>
      <c r="AS62" s="177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3"/>
      <c r="CO62" s="193"/>
      <c r="CP62" s="193"/>
      <c r="CQ62" s="193"/>
      <c r="CR62" s="192"/>
      <c r="CS62" s="192"/>
    </row>
    <row r="63" spans="1:97">
      <c r="A63" s="111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84"/>
      <c r="O63" s="177"/>
      <c r="P63" s="177"/>
      <c r="Q63" s="177"/>
      <c r="R63" s="177"/>
      <c r="S63" s="178"/>
      <c r="T63" s="177"/>
      <c r="U63" s="177"/>
      <c r="V63" s="177"/>
      <c r="W63" s="177"/>
      <c r="X63" s="177"/>
      <c r="Y63" s="178"/>
      <c r="Z63" s="177"/>
      <c r="AA63" s="181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8"/>
      <c r="AO63" s="178"/>
      <c r="AP63" s="178"/>
      <c r="AQ63" s="178"/>
      <c r="AR63" s="177"/>
      <c r="AS63" s="177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3"/>
      <c r="CO63" s="193"/>
      <c r="CP63" s="193"/>
      <c r="CQ63" s="193"/>
      <c r="CR63" s="192"/>
      <c r="CS63" s="192"/>
    </row>
    <row r="64" spans="1:97">
      <c r="A64" s="111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84"/>
      <c r="O64" s="177"/>
      <c r="P64" s="177"/>
      <c r="Q64" s="177"/>
      <c r="R64" s="177"/>
      <c r="S64" s="178"/>
      <c r="T64" s="177"/>
      <c r="U64" s="177"/>
      <c r="V64" s="177"/>
      <c r="W64" s="177"/>
      <c r="X64" s="177"/>
      <c r="Y64" s="178"/>
      <c r="Z64" s="177"/>
      <c r="AA64" s="181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8"/>
      <c r="AO64" s="178"/>
      <c r="AP64" s="178"/>
      <c r="AQ64" s="178"/>
      <c r="AR64" s="177"/>
      <c r="AS64" s="177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3"/>
      <c r="CO64" s="193"/>
      <c r="CP64" s="193"/>
      <c r="CQ64" s="193"/>
      <c r="CR64" s="192"/>
      <c r="CS64" s="192"/>
    </row>
    <row r="65" spans="1:45">
      <c r="A65" s="111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84"/>
      <c r="O65" s="177"/>
      <c r="P65" s="177"/>
      <c r="Q65" s="177"/>
      <c r="R65" s="177"/>
      <c r="S65" s="178"/>
      <c r="T65" s="177"/>
      <c r="U65" s="177"/>
      <c r="V65" s="177"/>
      <c r="W65" s="177"/>
      <c r="X65" s="177"/>
      <c r="Y65" s="178"/>
      <c r="Z65" s="177"/>
      <c r="AA65" s="181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8"/>
      <c r="AO65" s="178"/>
      <c r="AP65" s="178"/>
      <c r="AQ65" s="178"/>
      <c r="AR65" s="177"/>
      <c r="AS65" s="177"/>
    </row>
    <row r="66" spans="1:45">
      <c r="A66" s="111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84"/>
      <c r="O66" s="177"/>
      <c r="P66" s="177"/>
      <c r="Q66" s="177"/>
      <c r="R66" s="177"/>
      <c r="S66" s="178"/>
      <c r="T66" s="177"/>
      <c r="U66" s="177"/>
      <c r="V66" s="177"/>
      <c r="W66" s="177"/>
      <c r="X66" s="177"/>
      <c r="Y66" s="178"/>
      <c r="Z66" s="177"/>
      <c r="AA66" s="181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8"/>
      <c r="AO66" s="178"/>
      <c r="AP66" s="178"/>
      <c r="AQ66" s="178"/>
      <c r="AR66" s="177"/>
      <c r="AS66" s="177"/>
    </row>
    <row r="67" spans="1:45">
      <c r="A67" s="111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84"/>
      <c r="O67" s="177"/>
      <c r="P67" s="177"/>
      <c r="Q67" s="177"/>
      <c r="R67" s="177"/>
      <c r="S67" s="178"/>
      <c r="T67" s="177"/>
      <c r="U67" s="178"/>
      <c r="V67" s="178"/>
      <c r="W67" s="177"/>
      <c r="X67" s="111"/>
      <c r="Y67" s="111"/>
      <c r="Z67" s="111"/>
      <c r="AA67" s="181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8"/>
      <c r="AO67" s="178"/>
      <c r="AP67" s="178"/>
      <c r="AQ67" s="178"/>
      <c r="AR67" s="177"/>
      <c r="AS67" s="177"/>
    </row>
    <row r="68" spans="1:45">
      <c r="A68" s="111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84"/>
      <c r="O68" s="177"/>
      <c r="P68" s="177"/>
      <c r="Q68" s="177"/>
      <c r="R68" s="177"/>
      <c r="S68" s="178"/>
      <c r="T68" s="177"/>
      <c r="U68" s="178"/>
      <c r="V68" s="178"/>
      <c r="W68" s="177"/>
      <c r="X68" s="111"/>
      <c r="Y68" s="111"/>
      <c r="Z68" s="111"/>
      <c r="AA68" s="181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8"/>
      <c r="AO68" s="178"/>
      <c r="AP68" s="178"/>
      <c r="AQ68" s="178"/>
      <c r="AR68" s="177"/>
      <c r="AS68" s="177"/>
    </row>
    <row r="69" spans="1:45" ht="15.5">
      <c r="A69" s="111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94"/>
      <c r="O69" s="177"/>
      <c r="P69" s="177"/>
      <c r="Q69" s="177"/>
      <c r="R69" s="177"/>
      <c r="S69" s="178"/>
      <c r="T69" s="177"/>
      <c r="U69" s="178"/>
      <c r="V69" s="178"/>
      <c r="W69" s="177"/>
      <c r="X69" s="111"/>
      <c r="Y69" s="111"/>
      <c r="Z69" s="111"/>
      <c r="AA69" s="181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8"/>
      <c r="AO69" s="178"/>
      <c r="AP69" s="178"/>
      <c r="AQ69" s="178"/>
      <c r="AR69" s="177"/>
      <c r="AS69" s="177"/>
    </row>
    <row r="70" spans="1:45" ht="15.5">
      <c r="A70" s="111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95" t="s">
        <v>379</v>
      </c>
      <c r="O70" s="196"/>
      <c r="P70" s="196"/>
      <c r="Q70" s="197"/>
      <c r="R70" s="177"/>
      <c r="S70" s="178"/>
      <c r="T70" s="177"/>
      <c r="U70" s="178"/>
      <c r="V70" s="178"/>
      <c r="W70" s="177"/>
      <c r="X70" s="111"/>
      <c r="Y70" s="111"/>
      <c r="Z70" s="111"/>
      <c r="AA70" s="181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8"/>
      <c r="AO70" s="178"/>
      <c r="AP70" s="178"/>
      <c r="AQ70" s="178"/>
      <c r="AR70" s="177"/>
      <c r="AS70" s="177"/>
    </row>
    <row r="71" spans="1:45" ht="15.5">
      <c r="A71" s="111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98" t="s">
        <v>380</v>
      </c>
      <c r="O71" s="177"/>
      <c r="P71" s="177"/>
      <c r="Q71" s="199"/>
      <c r="R71" s="177"/>
      <c r="S71" s="178"/>
      <c r="T71" s="177"/>
      <c r="U71" s="178"/>
      <c r="V71" s="178"/>
      <c r="W71" s="177"/>
      <c r="X71" s="111"/>
      <c r="Y71" s="111"/>
      <c r="Z71" s="111"/>
      <c r="AA71" s="181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8"/>
      <c r="AO71" s="178"/>
      <c r="AP71" s="178"/>
      <c r="AQ71" s="178"/>
      <c r="AR71" s="177"/>
      <c r="AS71" s="177"/>
    </row>
    <row r="72" spans="1:45" ht="15.5">
      <c r="A72" s="111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200" t="s">
        <v>343</v>
      </c>
      <c r="O72" s="201"/>
      <c r="P72" s="201"/>
      <c r="Q72" s="202"/>
      <c r="R72" s="177"/>
      <c r="S72" s="178"/>
      <c r="T72" s="177"/>
      <c r="U72" s="178"/>
      <c r="V72" s="178"/>
      <c r="W72" s="177"/>
      <c r="X72" s="111"/>
      <c r="Y72" s="111"/>
      <c r="Z72" s="111"/>
      <c r="AA72" s="181"/>
      <c r="AB72" s="177"/>
      <c r="AC72" s="177"/>
      <c r="AD72" s="177"/>
      <c r="AE72" s="177"/>
      <c r="AF72" s="177"/>
      <c r="AG72" s="177"/>
      <c r="AH72" s="177"/>
      <c r="AI72" s="177"/>
      <c r="AJ72" s="177"/>
      <c r="AK72" s="177"/>
      <c r="AL72" s="177"/>
      <c r="AM72" s="177"/>
      <c r="AN72" s="178"/>
      <c r="AO72" s="178"/>
      <c r="AP72" s="178"/>
      <c r="AQ72" s="178"/>
      <c r="AR72" s="177"/>
      <c r="AS72" s="177"/>
    </row>
    <row r="73" spans="1:45" ht="15.5">
      <c r="A73" s="111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200" t="s">
        <v>381</v>
      </c>
      <c r="O73" s="201"/>
      <c r="P73" s="201"/>
      <c r="Q73" s="202"/>
      <c r="R73" s="177"/>
      <c r="S73" s="178"/>
      <c r="T73" s="177"/>
      <c r="U73" s="178"/>
      <c r="V73" s="178"/>
      <c r="W73" s="177"/>
      <c r="X73" s="111"/>
      <c r="Y73" s="111"/>
      <c r="Z73" s="111"/>
      <c r="AA73" s="181"/>
      <c r="AB73" s="177"/>
      <c r="AC73" s="177"/>
      <c r="AD73" s="177"/>
      <c r="AE73" s="177"/>
      <c r="AF73" s="177"/>
      <c r="AG73" s="177"/>
      <c r="AH73" s="177"/>
      <c r="AI73" s="177"/>
      <c r="AJ73" s="177"/>
      <c r="AK73" s="177"/>
      <c r="AL73" s="177"/>
      <c r="AM73" s="177"/>
      <c r="AN73" s="178"/>
      <c r="AO73" s="178"/>
      <c r="AP73" s="178"/>
      <c r="AQ73" s="178"/>
      <c r="AR73" s="177"/>
      <c r="AS73" s="177"/>
    </row>
    <row r="74" spans="1:45" ht="15.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203" t="s">
        <v>343</v>
      </c>
      <c r="O74" s="204"/>
      <c r="P74" s="204"/>
      <c r="Q74" s="205"/>
      <c r="R74" s="177"/>
      <c r="S74" s="178"/>
      <c r="T74" s="177"/>
      <c r="U74" s="178"/>
      <c r="V74" s="178"/>
      <c r="W74" s="177"/>
      <c r="X74" s="111"/>
      <c r="Y74" s="111"/>
      <c r="Z74" s="111"/>
      <c r="AA74" s="181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8"/>
      <c r="AO74" s="178"/>
      <c r="AP74" s="178"/>
      <c r="AQ74" s="178"/>
      <c r="AR74" s="177"/>
      <c r="AS74" s="177"/>
    </row>
    <row r="75" spans="1:45" ht="15.5">
      <c r="A75" s="111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206"/>
      <c r="O75" s="201"/>
      <c r="P75" s="201"/>
      <c r="Q75" s="201"/>
      <c r="R75" s="177"/>
      <c r="S75" s="178"/>
      <c r="T75" s="177"/>
      <c r="U75" s="178"/>
      <c r="V75" s="178"/>
      <c r="W75" s="177"/>
      <c r="X75" s="111"/>
      <c r="Y75" s="111"/>
      <c r="Z75" s="111"/>
      <c r="AA75" s="181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  <c r="AM75" s="177"/>
      <c r="AN75" s="178"/>
      <c r="AO75" s="178"/>
      <c r="AP75" s="178"/>
      <c r="AQ75" s="178"/>
      <c r="AR75" s="177"/>
      <c r="AS75" s="177"/>
    </row>
    <row r="76" spans="1:45" ht="15.5">
      <c r="A76" s="111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207"/>
      <c r="O76" s="201"/>
      <c r="P76" s="201"/>
      <c r="Q76" s="201"/>
      <c r="R76" s="177"/>
      <c r="S76" s="178"/>
      <c r="T76" s="177"/>
      <c r="U76" s="178"/>
      <c r="V76" s="178"/>
      <c r="W76" s="177"/>
      <c r="X76" s="111"/>
      <c r="Y76" s="111"/>
      <c r="Z76" s="111"/>
      <c r="AA76" s="181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  <c r="AM76" s="177"/>
      <c r="AN76" s="178"/>
      <c r="AO76" s="178"/>
      <c r="AP76" s="178"/>
      <c r="AQ76" s="178"/>
      <c r="AR76" s="177"/>
      <c r="AS76" s="177"/>
    </row>
    <row r="77" spans="1:45">
      <c r="A77" s="111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208"/>
      <c r="O77" s="177"/>
      <c r="P77" s="177"/>
      <c r="Q77" s="177"/>
      <c r="R77" s="177"/>
      <c r="S77" s="178"/>
      <c r="T77" s="177"/>
      <c r="U77" s="178"/>
      <c r="V77" s="178"/>
      <c r="W77" s="177"/>
      <c r="X77" s="111"/>
      <c r="Y77" s="111"/>
      <c r="Z77" s="111"/>
      <c r="AA77" s="181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  <c r="AM77" s="177"/>
      <c r="AN77" s="178"/>
      <c r="AO77" s="178"/>
      <c r="AP77" s="178"/>
      <c r="AQ77" s="178"/>
      <c r="AR77" s="177"/>
      <c r="AS77" s="177"/>
    </row>
    <row r="78" spans="1:45" ht="15.5">
      <c r="A78" s="111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209"/>
      <c r="O78" s="177"/>
      <c r="P78" s="177"/>
      <c r="Q78" s="177"/>
      <c r="R78" s="177"/>
      <c r="S78" s="178"/>
      <c r="T78" s="177"/>
      <c r="U78" s="178"/>
      <c r="V78" s="178"/>
      <c r="W78" s="177"/>
      <c r="X78" s="111"/>
      <c r="Y78" s="111"/>
      <c r="Z78" s="111"/>
      <c r="AA78" s="181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8"/>
      <c r="AO78" s="178"/>
      <c r="AP78" s="178"/>
      <c r="AQ78" s="178"/>
      <c r="AR78" s="177"/>
      <c r="AS78" s="177"/>
    </row>
    <row r="79" spans="1:45">
      <c r="A79" s="111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84"/>
      <c r="O79" s="177"/>
      <c r="P79" s="177"/>
      <c r="Q79" s="177"/>
      <c r="R79" s="177"/>
      <c r="S79" s="178"/>
      <c r="T79" s="177"/>
      <c r="U79" s="178"/>
      <c r="V79" s="178"/>
      <c r="W79" s="177"/>
      <c r="X79" s="111"/>
      <c r="Y79" s="111"/>
      <c r="Z79" s="111"/>
      <c r="AA79" s="181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8"/>
      <c r="AO79" s="178"/>
      <c r="AP79" s="178"/>
      <c r="AQ79" s="178"/>
      <c r="AR79" s="177"/>
      <c r="AS79" s="177"/>
    </row>
    <row r="80" spans="1:45">
      <c r="A80" s="111"/>
      <c r="B80" s="111"/>
      <c r="C80" s="111" t="s">
        <v>353</v>
      </c>
      <c r="D80" s="111"/>
      <c r="E80" s="210" t="s">
        <v>355</v>
      </c>
      <c r="F80" s="111"/>
      <c r="G80" s="111"/>
      <c r="H80" s="111"/>
      <c r="I80" s="111"/>
      <c r="J80" s="111"/>
      <c r="K80" s="111"/>
      <c r="L80" s="111"/>
      <c r="M80" s="111"/>
      <c r="N80" s="184"/>
      <c r="O80" s="177"/>
      <c r="P80" s="177"/>
      <c r="Q80" s="177"/>
      <c r="R80" s="177"/>
      <c r="S80" s="178"/>
      <c r="T80" s="177"/>
      <c r="U80" s="178"/>
      <c r="V80" s="178"/>
      <c r="W80" s="177"/>
      <c r="X80" s="111"/>
      <c r="Y80" s="111"/>
      <c r="Z80" s="111"/>
      <c r="AA80" s="181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8"/>
      <c r="AO80" s="178"/>
      <c r="AP80" s="178"/>
      <c r="AQ80" s="178"/>
      <c r="AR80" s="177"/>
      <c r="AS80" s="177"/>
    </row>
    <row r="81" spans="1:45">
      <c r="A81" s="111"/>
      <c r="B81" s="111"/>
      <c r="C81" s="111" t="s">
        <v>357</v>
      </c>
      <c r="D81" s="111"/>
      <c r="E81" s="111" t="s">
        <v>382</v>
      </c>
      <c r="F81" s="111"/>
      <c r="G81" s="111"/>
      <c r="H81" s="111"/>
      <c r="I81" s="111"/>
      <c r="J81" s="111"/>
      <c r="K81" s="111"/>
      <c r="L81" s="111"/>
      <c r="M81" s="111"/>
      <c r="N81" s="184"/>
      <c r="O81" s="177"/>
      <c r="P81" s="177"/>
      <c r="Q81" s="177"/>
      <c r="R81" s="177"/>
      <c r="S81" s="178"/>
      <c r="T81" s="177"/>
      <c r="U81" s="178"/>
      <c r="V81" s="178"/>
      <c r="W81" s="177"/>
      <c r="X81" s="111"/>
      <c r="Y81" s="111"/>
      <c r="Z81" s="111"/>
      <c r="AA81" s="181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8"/>
      <c r="AO81" s="178"/>
      <c r="AP81" s="178"/>
      <c r="AQ81" s="178"/>
      <c r="AR81" s="177"/>
      <c r="AS81" s="177"/>
    </row>
    <row r="82" spans="1:45">
      <c r="A82" s="111"/>
      <c r="B82" s="111"/>
      <c r="C82" s="111" t="s">
        <v>357</v>
      </c>
      <c r="D82" s="111"/>
      <c r="E82" s="210"/>
      <c r="F82" s="111"/>
      <c r="G82" s="111"/>
      <c r="H82" s="111"/>
      <c r="I82" s="111"/>
      <c r="J82" s="111"/>
      <c r="K82" s="111"/>
      <c r="L82" s="111"/>
      <c r="M82" s="111"/>
      <c r="N82" s="184"/>
      <c r="O82" s="177"/>
      <c r="P82" s="177"/>
      <c r="Q82" s="177"/>
      <c r="R82" s="177"/>
      <c r="S82" s="178"/>
      <c r="T82" s="177"/>
      <c r="U82" s="178"/>
      <c r="V82" s="178"/>
      <c r="W82" s="177"/>
      <c r="X82" s="111"/>
      <c r="Y82" s="111"/>
      <c r="Z82" s="111"/>
      <c r="AA82" s="181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8"/>
      <c r="AO82" s="178"/>
      <c r="AP82" s="178"/>
      <c r="AQ82" s="178"/>
      <c r="AR82" s="177"/>
      <c r="AS82" s="177"/>
    </row>
    <row r="83" spans="1:45">
      <c r="A83" s="111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84"/>
      <c r="O83" s="177"/>
      <c r="P83" s="177"/>
      <c r="Q83" s="177"/>
      <c r="R83" s="177"/>
      <c r="S83" s="178"/>
      <c r="T83" s="177"/>
      <c r="U83" s="178"/>
      <c r="V83" s="178"/>
      <c r="W83" s="177"/>
      <c r="X83" s="111"/>
      <c r="Y83" s="111"/>
      <c r="Z83" s="111"/>
      <c r="AA83" s="181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8"/>
      <c r="AO83" s="178"/>
      <c r="AP83" s="178"/>
      <c r="AQ83" s="178"/>
      <c r="AR83" s="177"/>
      <c r="AS83" s="177"/>
    </row>
    <row r="84" spans="1:45">
      <c r="A84" s="111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84"/>
      <c r="O84" s="177"/>
      <c r="P84" s="177"/>
      <c r="Q84" s="177"/>
      <c r="R84" s="177"/>
      <c r="S84" s="178"/>
      <c r="T84" s="177"/>
      <c r="U84" s="178"/>
      <c r="V84" s="178"/>
      <c r="W84" s="177"/>
      <c r="X84" s="111"/>
      <c r="Y84" s="111"/>
      <c r="Z84" s="111"/>
      <c r="AA84" s="181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8"/>
      <c r="AO84" s="178"/>
      <c r="AP84" s="178"/>
      <c r="AQ84" s="178"/>
      <c r="AR84" s="177"/>
      <c r="AS84" s="177"/>
    </row>
    <row r="85" spans="1:45">
      <c r="A85" s="111"/>
      <c r="B85" s="111"/>
      <c r="C85" s="111"/>
      <c r="D85" s="111"/>
      <c r="E85" s="111" t="s">
        <v>383</v>
      </c>
      <c r="F85" s="111"/>
      <c r="G85" s="111"/>
      <c r="H85" s="111"/>
      <c r="I85" s="111"/>
      <c r="J85" s="111"/>
      <c r="K85" s="111"/>
      <c r="L85" s="111"/>
      <c r="M85" s="111"/>
      <c r="N85" s="184"/>
      <c r="O85" s="177"/>
      <c r="P85" s="177"/>
      <c r="Q85" s="177"/>
      <c r="R85" s="177"/>
      <c r="S85" s="178"/>
      <c r="T85" s="177"/>
      <c r="U85" s="178"/>
      <c r="V85" s="178"/>
      <c r="W85" s="177"/>
      <c r="X85" s="111"/>
      <c r="Y85" s="111"/>
      <c r="Z85" s="111"/>
      <c r="AA85" s="181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8"/>
      <c r="AO85" s="178"/>
      <c r="AP85" s="178"/>
      <c r="AQ85" s="178"/>
      <c r="AR85" s="177"/>
      <c r="AS85" s="177"/>
    </row>
    <row r="86" spans="1:45">
      <c r="A86" s="111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84"/>
      <c r="O86" s="177"/>
      <c r="P86" s="177"/>
      <c r="Q86" s="177"/>
      <c r="R86" s="177"/>
      <c r="S86" s="178"/>
      <c r="T86" s="177"/>
      <c r="U86" s="178"/>
      <c r="V86" s="178"/>
      <c r="W86" s="177"/>
      <c r="X86" s="111"/>
      <c r="Y86" s="111"/>
      <c r="Z86" s="111"/>
      <c r="AA86" s="181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8"/>
      <c r="AO86" s="178"/>
      <c r="AP86" s="178"/>
      <c r="AQ86" s="178"/>
      <c r="AR86" s="177"/>
      <c r="AS86" s="177"/>
    </row>
    <row r="87" spans="1:45">
      <c r="A87" s="111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84"/>
      <c r="O87" s="177"/>
      <c r="P87" s="177"/>
      <c r="Q87" s="177"/>
      <c r="R87" s="177"/>
      <c r="S87" s="178"/>
      <c r="T87" s="177"/>
      <c r="U87" s="178"/>
      <c r="V87" s="178"/>
      <c r="W87" s="177"/>
      <c r="X87" s="111"/>
      <c r="Y87" s="111"/>
      <c r="Z87" s="111"/>
      <c r="AA87" s="181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8"/>
      <c r="AO87" s="178"/>
      <c r="AP87" s="178"/>
      <c r="AQ87" s="178"/>
      <c r="AR87" s="177"/>
      <c r="AS87" s="177"/>
    </row>
    <row r="88" spans="1:45">
      <c r="A88" s="111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84"/>
      <c r="O88" s="177"/>
      <c r="P88" s="177"/>
      <c r="Q88" s="177"/>
      <c r="R88" s="177"/>
      <c r="S88" s="178"/>
      <c r="T88" s="177"/>
      <c r="U88" s="178"/>
      <c r="V88" s="178"/>
      <c r="W88" s="177"/>
      <c r="X88" s="111"/>
      <c r="Y88" s="111"/>
      <c r="Z88" s="111"/>
      <c r="AA88" s="181"/>
      <c r="AB88" s="177"/>
      <c r="AC88" s="177"/>
      <c r="AD88" s="177"/>
      <c r="AE88" s="177"/>
      <c r="AF88" s="177"/>
      <c r="AG88" s="177"/>
      <c r="AH88" s="177"/>
      <c r="AI88" s="177"/>
      <c r="AJ88" s="177"/>
      <c r="AK88" s="177"/>
      <c r="AL88" s="177"/>
      <c r="AM88" s="177"/>
      <c r="AN88" s="178"/>
      <c r="AO88" s="178"/>
      <c r="AP88" s="178"/>
      <c r="AQ88" s="178"/>
      <c r="AR88" s="177"/>
      <c r="AS88" s="177"/>
    </row>
    <row r="89" spans="1:45">
      <c r="A89" s="111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84"/>
      <c r="O89" s="177"/>
      <c r="P89" s="177"/>
      <c r="Q89" s="177"/>
      <c r="R89" s="177"/>
      <c r="S89" s="178"/>
      <c r="T89" s="177"/>
      <c r="U89" s="178"/>
      <c r="V89" s="178"/>
      <c r="W89" s="177"/>
      <c r="X89" s="111"/>
      <c r="Y89" s="111"/>
      <c r="Z89" s="111"/>
      <c r="AA89" s="181"/>
      <c r="AB89" s="177"/>
      <c r="AC89" s="177"/>
      <c r="AD89" s="177"/>
      <c r="AE89" s="177"/>
      <c r="AF89" s="177"/>
      <c r="AG89" s="177"/>
      <c r="AH89" s="177"/>
      <c r="AI89" s="177"/>
      <c r="AJ89" s="177"/>
      <c r="AK89" s="177"/>
      <c r="AL89" s="177"/>
      <c r="AM89" s="177"/>
      <c r="AN89" s="178"/>
      <c r="AO89" s="178"/>
      <c r="AP89" s="178"/>
      <c r="AQ89" s="178"/>
      <c r="AR89" s="177"/>
      <c r="AS89" s="177"/>
    </row>
    <row r="90" spans="1:45">
      <c r="A90" s="111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84"/>
      <c r="O90" s="177"/>
      <c r="P90" s="177"/>
      <c r="Q90" s="177"/>
      <c r="R90" s="177"/>
      <c r="S90" s="178"/>
      <c r="T90" s="177"/>
      <c r="U90" s="178"/>
      <c r="V90" s="178"/>
      <c r="W90" s="177"/>
      <c r="X90" s="111"/>
      <c r="Y90" s="111"/>
      <c r="Z90" s="111"/>
      <c r="AA90" s="181"/>
      <c r="AB90" s="177"/>
      <c r="AC90" s="177"/>
      <c r="AD90" s="177"/>
      <c r="AE90" s="177"/>
      <c r="AF90" s="177"/>
      <c r="AG90" s="177"/>
      <c r="AH90" s="177"/>
      <c r="AI90" s="177"/>
      <c r="AJ90" s="177"/>
      <c r="AK90" s="177"/>
      <c r="AL90" s="177"/>
      <c r="AM90" s="177"/>
      <c r="AN90" s="178"/>
      <c r="AO90" s="178"/>
      <c r="AP90" s="178"/>
      <c r="AQ90" s="178"/>
      <c r="AR90" s="177"/>
      <c r="AS90" s="177"/>
    </row>
    <row r="91" spans="1:45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84"/>
      <c r="O91" s="177"/>
      <c r="P91" s="177"/>
      <c r="Q91" s="177"/>
      <c r="R91" s="177"/>
      <c r="S91" s="178"/>
      <c r="T91" s="177"/>
      <c r="U91" s="178"/>
      <c r="V91" s="178"/>
      <c r="W91" s="177"/>
      <c r="X91" s="111"/>
      <c r="Y91" s="111"/>
      <c r="Z91" s="111"/>
      <c r="AA91" s="181"/>
      <c r="AB91" s="177"/>
      <c r="AC91" s="177"/>
      <c r="AD91" s="177"/>
      <c r="AE91" s="177"/>
      <c r="AF91" s="177"/>
      <c r="AG91" s="177"/>
      <c r="AH91" s="177"/>
      <c r="AI91" s="177"/>
      <c r="AJ91" s="177"/>
      <c r="AK91" s="177"/>
      <c r="AL91" s="177"/>
      <c r="AM91" s="177"/>
      <c r="AN91" s="178"/>
      <c r="AO91" s="178"/>
      <c r="AP91" s="178"/>
      <c r="AQ91" s="178"/>
      <c r="AR91" s="177"/>
      <c r="AS91" s="177"/>
    </row>
    <row r="92" spans="1:45">
      <c r="A92" s="111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84"/>
      <c r="O92" s="177"/>
      <c r="P92" s="177"/>
      <c r="Q92" s="177"/>
      <c r="R92" s="177"/>
      <c r="S92" s="178"/>
      <c r="T92" s="177"/>
      <c r="U92" s="178"/>
      <c r="V92" s="178"/>
      <c r="W92" s="177"/>
      <c r="X92" s="111"/>
      <c r="Y92" s="111"/>
      <c r="Z92" s="111"/>
      <c r="AA92" s="181"/>
      <c r="AB92" s="177"/>
      <c r="AC92" s="177"/>
      <c r="AD92" s="177"/>
      <c r="AE92" s="177"/>
      <c r="AF92" s="177"/>
      <c r="AG92" s="177"/>
      <c r="AH92" s="177"/>
      <c r="AI92" s="177"/>
      <c r="AJ92" s="177"/>
      <c r="AK92" s="177"/>
      <c r="AL92" s="177"/>
      <c r="AM92" s="177"/>
      <c r="AN92" s="178"/>
      <c r="AO92" s="178"/>
      <c r="AP92" s="178"/>
      <c r="AQ92" s="178"/>
      <c r="AR92" s="177"/>
      <c r="AS92" s="177"/>
    </row>
    <row r="93" spans="1:45">
      <c r="A93" s="111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84"/>
      <c r="O93" s="177"/>
      <c r="P93" s="177"/>
      <c r="Q93" s="177"/>
      <c r="R93" s="177"/>
      <c r="S93" s="178"/>
      <c r="T93" s="177"/>
      <c r="U93" s="178"/>
      <c r="V93" s="178"/>
      <c r="W93" s="177"/>
      <c r="X93" s="111"/>
      <c r="Y93" s="111"/>
      <c r="Z93" s="111"/>
      <c r="AA93" s="113"/>
      <c r="AB93" s="177"/>
      <c r="AC93" s="177"/>
      <c r="AD93" s="177"/>
      <c r="AE93" s="177"/>
      <c r="AF93" s="177"/>
      <c r="AG93" s="177"/>
      <c r="AH93" s="177"/>
      <c r="AI93" s="177"/>
      <c r="AJ93" s="177"/>
      <c r="AK93" s="177"/>
      <c r="AL93" s="177"/>
      <c r="AM93" s="177"/>
      <c r="AN93" s="178"/>
      <c r="AO93" s="178"/>
      <c r="AP93" s="178"/>
      <c r="AQ93" s="178"/>
      <c r="AR93" s="177"/>
      <c r="AS93" s="177"/>
    </row>
    <row r="94" spans="1:45">
      <c r="A94" s="111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84"/>
      <c r="O94" s="177"/>
      <c r="P94" s="177"/>
      <c r="Q94" s="177"/>
      <c r="R94" s="177"/>
      <c r="S94" s="178"/>
      <c r="T94" s="177"/>
      <c r="U94" s="178"/>
      <c r="V94" s="178"/>
      <c r="W94" s="177"/>
      <c r="X94" s="111"/>
      <c r="Y94" s="111"/>
      <c r="Z94" s="111"/>
      <c r="AA94" s="113"/>
      <c r="AB94" s="177"/>
      <c r="AC94" s="177"/>
      <c r="AD94" s="177"/>
      <c r="AE94" s="177"/>
      <c r="AF94" s="177"/>
      <c r="AG94" s="177"/>
      <c r="AH94" s="177"/>
      <c r="AI94" s="177"/>
      <c r="AJ94" s="177"/>
      <c r="AK94" s="177"/>
      <c r="AL94" s="177"/>
      <c r="AM94" s="177"/>
      <c r="AN94" s="178"/>
      <c r="AO94" s="178"/>
      <c r="AP94" s="178"/>
      <c r="AQ94" s="178"/>
      <c r="AR94" s="177"/>
      <c r="AS94" s="177"/>
    </row>
    <row r="95" spans="1:45">
      <c r="A95" s="111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84"/>
      <c r="O95" s="177"/>
      <c r="P95" s="177"/>
      <c r="Q95" s="177"/>
      <c r="R95" s="177"/>
      <c r="S95" s="178"/>
      <c r="T95" s="177"/>
      <c r="U95" s="178"/>
      <c r="V95" s="178"/>
      <c r="W95" s="177"/>
      <c r="X95" s="111"/>
      <c r="Y95" s="111"/>
      <c r="Z95" s="111"/>
      <c r="AA95" s="113"/>
      <c r="AB95" s="177"/>
      <c r="AC95" s="177"/>
      <c r="AD95" s="177"/>
      <c r="AE95" s="177"/>
      <c r="AF95" s="177"/>
      <c r="AG95" s="177"/>
      <c r="AH95" s="177"/>
      <c r="AI95" s="177"/>
      <c r="AJ95" s="177"/>
      <c r="AK95" s="177"/>
      <c r="AL95" s="177"/>
      <c r="AM95" s="177"/>
      <c r="AN95" s="178"/>
      <c r="AO95" s="178"/>
      <c r="AP95" s="178"/>
      <c r="AQ95" s="178"/>
      <c r="AR95" s="177"/>
      <c r="AS95" s="177"/>
    </row>
    <row r="96" spans="1:45">
      <c r="A96" s="111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84"/>
      <c r="O96" s="177"/>
      <c r="P96" s="177"/>
      <c r="Q96" s="177"/>
      <c r="R96" s="177"/>
      <c r="S96" s="178"/>
      <c r="T96" s="177"/>
      <c r="U96" s="178"/>
      <c r="V96" s="178"/>
      <c r="W96" s="177"/>
      <c r="X96" s="111"/>
      <c r="Y96" s="111"/>
      <c r="Z96" s="111"/>
      <c r="AA96" s="113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  <c r="AL96" s="177"/>
      <c r="AM96" s="177"/>
      <c r="AN96" s="178"/>
      <c r="AO96" s="178"/>
      <c r="AP96" s="178"/>
      <c r="AQ96" s="178"/>
      <c r="AR96" s="177"/>
      <c r="AS96" s="177"/>
    </row>
    <row r="97" spans="1:702">
      <c r="A97" s="111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84"/>
      <c r="O97" s="177"/>
      <c r="P97" s="177"/>
      <c r="Q97" s="177"/>
      <c r="R97" s="177"/>
      <c r="S97" s="178"/>
      <c r="T97" s="177"/>
      <c r="U97" s="178"/>
      <c r="V97" s="178"/>
      <c r="W97" s="177"/>
      <c r="X97" s="111"/>
      <c r="Y97" s="111"/>
      <c r="Z97" s="111"/>
      <c r="AA97" s="113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  <c r="AL97" s="177"/>
      <c r="AM97" s="177"/>
      <c r="AN97" s="178"/>
      <c r="AO97" s="178"/>
      <c r="AP97" s="178"/>
      <c r="AQ97" s="178"/>
      <c r="AR97" s="177"/>
      <c r="AS97" s="177"/>
    </row>
    <row r="98" spans="1:702">
      <c r="A98" s="111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84"/>
      <c r="O98" s="177"/>
      <c r="P98" s="177"/>
      <c r="Q98" s="177"/>
      <c r="R98" s="177"/>
      <c r="S98" s="178"/>
      <c r="T98" s="177"/>
      <c r="U98" s="178"/>
      <c r="V98" s="178"/>
      <c r="W98" s="177"/>
      <c r="X98" s="111"/>
      <c r="Y98" s="111"/>
      <c r="Z98" s="111"/>
      <c r="AA98" s="113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8"/>
      <c r="AO98" s="178"/>
      <c r="AP98" s="178"/>
      <c r="AQ98" s="178"/>
      <c r="AR98" s="177"/>
      <c r="AS98" s="177"/>
    </row>
    <row r="99" spans="1:702">
      <c r="A99" s="111"/>
      <c r="B99" s="111"/>
      <c r="N99" s="184"/>
      <c r="O99" s="177"/>
      <c r="P99" s="177"/>
      <c r="Q99" s="177"/>
      <c r="R99" s="177"/>
      <c r="S99" s="178"/>
      <c r="T99" s="177"/>
      <c r="U99" s="178"/>
      <c r="V99" s="178"/>
      <c r="W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8"/>
      <c r="AO99" s="178"/>
      <c r="AP99" s="178"/>
      <c r="AQ99" s="178"/>
      <c r="AR99" s="177"/>
      <c r="AS99" s="177"/>
    </row>
    <row r="100" spans="1:702">
      <c r="A100" s="111"/>
      <c r="B100" s="111"/>
      <c r="N100" s="184"/>
      <c r="O100" s="177"/>
      <c r="P100" s="177"/>
      <c r="Q100" s="177"/>
      <c r="R100" s="177"/>
      <c r="S100" s="178"/>
      <c r="T100" s="177"/>
      <c r="U100" s="178"/>
      <c r="V100" s="178"/>
      <c r="W100" s="177"/>
      <c r="AA100" s="113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8"/>
      <c r="AO100" s="178"/>
      <c r="AP100" s="178"/>
      <c r="AQ100" s="178"/>
      <c r="AR100" s="177"/>
      <c r="AS100" s="177"/>
    </row>
    <row r="101" spans="1:702">
      <c r="A101" s="111"/>
      <c r="B101" s="111"/>
      <c r="N101" s="184"/>
      <c r="O101" s="177"/>
      <c r="P101" s="177"/>
      <c r="Q101" s="177"/>
      <c r="R101" s="177"/>
      <c r="S101" s="178"/>
      <c r="T101" s="177"/>
      <c r="U101" s="178"/>
      <c r="V101" s="178"/>
      <c r="W101" s="177"/>
      <c r="AA101" s="113"/>
      <c r="AB101" s="111"/>
      <c r="AC101" s="111"/>
      <c r="AD101" s="111"/>
      <c r="AE101" s="111"/>
      <c r="AF101" s="111"/>
      <c r="AH101" s="111"/>
      <c r="AI101" s="111"/>
      <c r="AJ101" s="111"/>
      <c r="AK101" s="111"/>
      <c r="AL101" s="111"/>
      <c r="AM101" s="111"/>
    </row>
    <row r="102" spans="1:702">
      <c r="A102" s="111"/>
      <c r="B102" s="111"/>
      <c r="C102" s="126"/>
      <c r="D102" s="126"/>
      <c r="N102" s="184"/>
      <c r="O102" s="177"/>
      <c r="P102" s="177"/>
      <c r="Q102" s="177"/>
      <c r="R102" s="177"/>
      <c r="S102" s="178"/>
      <c r="T102" s="177"/>
      <c r="U102" s="178"/>
      <c r="V102" s="178"/>
      <c r="W102" s="177"/>
      <c r="AA102" s="113"/>
      <c r="AB102" s="111"/>
      <c r="AC102" s="111"/>
      <c r="AD102" s="111"/>
      <c r="AE102" s="111"/>
      <c r="AF102" s="111"/>
      <c r="AH102" s="111"/>
      <c r="AI102" s="111"/>
      <c r="AJ102" s="111"/>
      <c r="AK102" s="111"/>
      <c r="AL102" s="111"/>
      <c r="AM102" s="111"/>
      <c r="UR102" s="111"/>
      <c r="US102" s="111"/>
      <c r="UT102" s="111"/>
      <c r="UU102" s="111"/>
      <c r="UV102" s="111"/>
      <c r="UW102" s="111"/>
      <c r="UX102" s="111"/>
      <c r="UY102" s="111"/>
      <c r="UZ102" s="111"/>
      <c r="VA102" s="111"/>
      <c r="VB102" s="111"/>
      <c r="VC102" s="111"/>
      <c r="VD102" s="111"/>
      <c r="VE102" s="111"/>
      <c r="VF102" s="111"/>
      <c r="VG102" s="111"/>
      <c r="VH102" s="111"/>
      <c r="VI102" s="111"/>
      <c r="VJ102" s="111"/>
      <c r="VK102" s="111"/>
      <c r="VL102" s="111"/>
      <c r="VM102" s="111"/>
      <c r="VN102" s="111"/>
      <c r="VO102" s="111"/>
      <c r="VP102" s="111"/>
      <c r="VQ102" s="111"/>
      <c r="VR102" s="111"/>
      <c r="VS102" s="111"/>
      <c r="VT102" s="111"/>
      <c r="VU102" s="111"/>
      <c r="VV102" s="111"/>
      <c r="VW102" s="111"/>
      <c r="VX102" s="111"/>
      <c r="VY102" s="111"/>
      <c r="VZ102" s="111"/>
      <c r="WA102" s="111"/>
      <c r="WB102" s="111"/>
      <c r="WC102" s="111"/>
      <c r="WD102" s="111"/>
      <c r="WE102" s="111"/>
      <c r="WF102" s="111"/>
      <c r="WG102" s="111"/>
      <c r="WH102" s="111"/>
      <c r="WI102" s="111"/>
      <c r="WJ102" s="111"/>
      <c r="WK102" s="111"/>
      <c r="WL102" s="111"/>
      <c r="WM102" s="111"/>
      <c r="WN102" s="111"/>
      <c r="WO102" s="111"/>
      <c r="WP102" s="111"/>
      <c r="WQ102" s="111"/>
      <c r="WR102" s="111"/>
      <c r="WS102" s="111"/>
      <c r="WT102" s="111"/>
      <c r="WU102" s="111"/>
      <c r="WV102" s="111"/>
      <c r="WW102" s="111"/>
      <c r="WX102" s="111"/>
      <c r="WY102" s="111"/>
      <c r="WZ102" s="111"/>
      <c r="XA102" s="111"/>
      <c r="XB102" s="111"/>
      <c r="XC102" s="111"/>
      <c r="XD102" s="111"/>
      <c r="XE102" s="111"/>
      <c r="XF102" s="111"/>
      <c r="XG102" s="111"/>
      <c r="XH102" s="111"/>
      <c r="XI102" s="111"/>
      <c r="XJ102" s="111"/>
      <c r="XK102" s="111"/>
      <c r="XL102" s="111"/>
      <c r="XM102" s="111"/>
      <c r="XN102" s="111"/>
      <c r="XO102" s="111"/>
      <c r="XP102" s="111"/>
      <c r="XQ102" s="111"/>
      <c r="XR102" s="111"/>
      <c r="XS102" s="111"/>
      <c r="XT102" s="111"/>
      <c r="XU102" s="111"/>
      <c r="XV102" s="111"/>
      <c r="XW102" s="111"/>
      <c r="XX102" s="111"/>
      <c r="XY102" s="111"/>
      <c r="XZ102" s="111"/>
      <c r="YA102" s="111"/>
      <c r="YB102" s="111"/>
      <c r="YC102" s="111"/>
      <c r="YD102" s="111"/>
      <c r="YE102" s="111"/>
      <c r="YF102" s="111"/>
      <c r="YG102" s="111"/>
      <c r="YH102" s="111"/>
      <c r="YI102" s="111"/>
      <c r="YJ102" s="111"/>
      <c r="YK102" s="111"/>
      <c r="YL102" s="111"/>
      <c r="YM102" s="111"/>
      <c r="YN102" s="111"/>
      <c r="YO102" s="111"/>
      <c r="YP102" s="111"/>
      <c r="YQ102" s="111"/>
      <c r="YR102" s="111"/>
      <c r="YS102" s="111"/>
      <c r="YT102" s="111"/>
      <c r="YU102" s="111"/>
      <c r="YV102" s="111"/>
      <c r="YW102" s="111"/>
      <c r="YX102" s="111"/>
      <c r="YY102" s="111"/>
      <c r="YZ102" s="111"/>
      <c r="ZA102" s="111"/>
      <c r="ZB102" s="111"/>
      <c r="ZC102" s="111"/>
      <c r="ZD102" s="111"/>
      <c r="ZE102" s="111"/>
      <c r="ZF102" s="111"/>
      <c r="ZG102" s="111"/>
      <c r="ZH102" s="111"/>
      <c r="ZI102" s="111"/>
      <c r="ZJ102" s="111"/>
      <c r="ZK102" s="111"/>
      <c r="ZL102" s="111"/>
      <c r="ZM102" s="111"/>
      <c r="ZN102" s="111"/>
      <c r="ZO102" s="111"/>
      <c r="ZP102" s="111"/>
      <c r="ZQ102" s="111"/>
      <c r="ZR102" s="111"/>
      <c r="ZS102" s="111"/>
      <c r="ZT102" s="111"/>
      <c r="ZU102" s="111"/>
      <c r="ZV102" s="111"/>
      <c r="ZW102" s="111"/>
      <c r="ZX102" s="111"/>
      <c r="ZY102" s="111"/>
      <c r="ZZ102" s="111"/>
    </row>
    <row r="103" spans="1:702" s="42" customFormat="1">
      <c r="A103" s="113"/>
      <c r="B103" s="113"/>
      <c r="C103" s="211"/>
      <c r="D103" s="211"/>
      <c r="E103" s="211"/>
      <c r="F103" s="211"/>
      <c r="G103" s="211"/>
      <c r="H103" s="211"/>
      <c r="I103" s="211"/>
      <c r="J103" s="211"/>
      <c r="K103" s="212"/>
      <c r="L103" s="211"/>
      <c r="M103" s="211"/>
      <c r="N103" s="181"/>
      <c r="O103" s="213"/>
      <c r="P103" s="213"/>
      <c r="Q103" s="213"/>
      <c r="R103" s="213"/>
      <c r="S103" s="213"/>
      <c r="T103" s="213"/>
      <c r="U103" s="213"/>
      <c r="V103" s="213"/>
      <c r="W103" s="213"/>
      <c r="X103" s="211"/>
      <c r="Y103" s="211"/>
      <c r="Z103" s="211"/>
      <c r="AA103" s="214" t="s">
        <v>384</v>
      </c>
      <c r="AB103" s="214" t="s">
        <v>118</v>
      </c>
      <c r="AC103" s="214" t="s">
        <v>71</v>
      </c>
      <c r="AD103" s="215"/>
      <c r="AE103" s="214" t="s">
        <v>384</v>
      </c>
      <c r="AF103" s="214" t="s">
        <v>118</v>
      </c>
      <c r="AG103" s="214" t="s">
        <v>71</v>
      </c>
      <c r="AH103" s="215"/>
      <c r="AI103" s="214" t="s">
        <v>384</v>
      </c>
      <c r="AJ103" s="214" t="s">
        <v>118</v>
      </c>
      <c r="AK103" s="214" t="s">
        <v>71</v>
      </c>
      <c r="AL103" s="215"/>
      <c r="AM103" s="214" t="s">
        <v>384</v>
      </c>
      <c r="AN103" s="214" t="s">
        <v>118</v>
      </c>
      <c r="AO103" s="214" t="s">
        <v>71</v>
      </c>
      <c r="AP103" s="215"/>
      <c r="AQ103" s="214" t="s">
        <v>384</v>
      </c>
      <c r="AR103" s="214" t="s">
        <v>118</v>
      </c>
      <c r="AS103" s="214" t="s">
        <v>71</v>
      </c>
      <c r="AT103" s="216"/>
      <c r="AU103" s="214" t="s">
        <v>384</v>
      </c>
      <c r="AV103" s="214" t="s">
        <v>118</v>
      </c>
      <c r="AW103" s="214" t="s">
        <v>71</v>
      </c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  <c r="BI103" s="215"/>
      <c r="BJ103" s="215"/>
      <c r="BK103" s="215"/>
      <c r="BL103" s="215"/>
      <c r="BM103" s="216"/>
      <c r="BN103" s="214"/>
      <c r="BO103" s="214"/>
      <c r="BP103" s="214"/>
      <c r="BQ103" s="214"/>
      <c r="BR103" s="214"/>
      <c r="BS103" s="214"/>
      <c r="BT103" s="214"/>
      <c r="BU103" s="214"/>
      <c r="BV103" s="214"/>
      <c r="BW103" s="214"/>
      <c r="BX103" s="214"/>
      <c r="BY103" s="214"/>
      <c r="BZ103" s="214"/>
      <c r="CA103" s="214"/>
      <c r="CB103" s="214"/>
      <c r="CC103" s="214"/>
      <c r="CD103" s="214"/>
      <c r="CE103" s="214"/>
      <c r="CF103" s="214"/>
      <c r="CG103" s="214"/>
      <c r="CH103" s="215"/>
      <c r="CI103" s="214"/>
      <c r="CJ103" s="214"/>
      <c r="CK103" s="214"/>
      <c r="CL103" s="214"/>
      <c r="CM103" s="214"/>
      <c r="CN103" s="214"/>
      <c r="CO103" s="214"/>
      <c r="CP103" s="214"/>
      <c r="CQ103" s="214"/>
      <c r="CR103" s="214"/>
      <c r="CS103" s="214"/>
      <c r="CT103" s="214"/>
      <c r="CU103" s="214"/>
      <c r="CV103" s="214"/>
      <c r="CW103" s="215"/>
      <c r="CX103" s="214"/>
      <c r="CY103" s="214"/>
      <c r="CZ103" s="214"/>
      <c r="DA103" s="214"/>
      <c r="DB103" s="214"/>
      <c r="DC103" s="214"/>
      <c r="DD103" s="214"/>
      <c r="DE103" s="214"/>
      <c r="DF103" s="214"/>
      <c r="DG103" s="214"/>
      <c r="DH103" s="214"/>
      <c r="DI103" s="214"/>
      <c r="DJ103" s="214"/>
      <c r="DK103" s="214"/>
      <c r="DL103" s="214"/>
      <c r="DM103" s="214"/>
      <c r="DN103" s="214"/>
      <c r="DO103" s="214"/>
      <c r="DP103" s="214"/>
      <c r="DQ103" s="214"/>
      <c r="DR103" s="214"/>
      <c r="DS103" s="214"/>
      <c r="DT103" s="214"/>
      <c r="DU103" s="214"/>
      <c r="DV103" s="214"/>
      <c r="DW103" s="214"/>
      <c r="DX103" s="214"/>
      <c r="DY103" s="214"/>
      <c r="DZ103" s="215"/>
      <c r="EA103" s="214"/>
      <c r="EB103" s="214"/>
      <c r="EC103" s="214"/>
      <c r="ED103" s="214"/>
      <c r="EE103" s="214"/>
      <c r="EF103" s="214"/>
      <c r="EG103" s="214"/>
      <c r="EH103" s="214"/>
      <c r="EI103" s="214"/>
      <c r="EJ103" s="214"/>
      <c r="EK103" s="214"/>
      <c r="EL103" s="214"/>
      <c r="EM103" s="214"/>
      <c r="EN103" s="214"/>
      <c r="EO103" s="214"/>
      <c r="EP103" s="214"/>
      <c r="EQ103" s="214"/>
      <c r="ER103" s="214"/>
      <c r="ES103" s="214"/>
      <c r="ET103" s="214"/>
      <c r="EU103" s="214"/>
      <c r="EV103" s="214"/>
      <c r="EW103" s="214"/>
      <c r="EX103" s="214"/>
      <c r="EY103" s="214"/>
      <c r="EZ103" s="214"/>
      <c r="FA103" s="214"/>
      <c r="FB103" s="214"/>
      <c r="FC103" s="214"/>
      <c r="FD103" s="214"/>
      <c r="FE103" s="214"/>
      <c r="FF103" s="214"/>
      <c r="FG103" s="214"/>
      <c r="FH103" s="214"/>
      <c r="FI103" s="214"/>
      <c r="FJ103" s="214"/>
      <c r="FK103" s="214"/>
      <c r="FL103" s="214"/>
      <c r="FM103" s="214"/>
      <c r="FN103" s="214"/>
      <c r="FO103" s="214"/>
      <c r="FP103" s="214"/>
      <c r="FQ103" s="214"/>
      <c r="FR103" s="214"/>
      <c r="FS103" s="214"/>
      <c r="FT103" s="214"/>
      <c r="FU103" s="214"/>
      <c r="FV103" s="214"/>
      <c r="FW103" s="214"/>
      <c r="FX103" s="214"/>
      <c r="FY103" s="214"/>
      <c r="FZ103" s="217"/>
      <c r="GA103" s="217"/>
      <c r="GB103" s="218"/>
      <c r="GC103" s="218"/>
      <c r="GD103" s="217"/>
      <c r="GE103" s="217"/>
      <c r="GF103" s="217"/>
      <c r="GG103" s="217"/>
      <c r="GH103" s="217"/>
      <c r="GI103" s="217"/>
      <c r="GJ103" s="217"/>
      <c r="GK103" s="217"/>
      <c r="GL103" s="217"/>
      <c r="GM103" s="217"/>
      <c r="GN103" s="217"/>
      <c r="GO103" s="217"/>
      <c r="GP103" s="217"/>
      <c r="GQ103" s="217"/>
      <c r="GR103" s="217"/>
      <c r="GS103" s="217"/>
      <c r="GT103" s="217"/>
      <c r="GU103" s="217"/>
      <c r="GV103" s="217"/>
      <c r="GW103" s="217"/>
      <c r="GX103" s="218"/>
      <c r="GY103" s="218"/>
      <c r="GZ103" s="217"/>
      <c r="HA103" s="217"/>
      <c r="HB103" s="217"/>
      <c r="HC103" s="217"/>
      <c r="HD103" s="217"/>
      <c r="HE103" s="217"/>
      <c r="HF103" s="217"/>
      <c r="HG103" s="217"/>
      <c r="HH103" s="217"/>
      <c r="HI103" s="217"/>
      <c r="HJ103" s="217"/>
      <c r="HK103" s="217"/>
      <c r="HL103" s="217"/>
      <c r="HM103" s="217"/>
      <c r="HN103" s="217"/>
      <c r="HO103" s="217"/>
      <c r="HP103" s="217"/>
      <c r="HQ103" s="217"/>
      <c r="HR103" s="217"/>
      <c r="HS103" s="217"/>
      <c r="HT103" s="218"/>
      <c r="HU103" s="218"/>
      <c r="HV103" s="217"/>
      <c r="HW103" s="217"/>
      <c r="HX103" s="217"/>
      <c r="HY103" s="217"/>
      <c r="HZ103" s="217"/>
      <c r="IA103" s="217"/>
      <c r="IB103" s="217"/>
      <c r="IC103" s="217"/>
      <c r="ID103" s="217"/>
      <c r="IE103" s="217"/>
      <c r="IF103" s="217"/>
      <c r="IG103" s="217"/>
      <c r="IH103" s="217"/>
      <c r="II103" s="217"/>
      <c r="IJ103" s="217"/>
      <c r="IK103" s="217"/>
      <c r="IL103" s="217"/>
      <c r="IM103" s="217"/>
      <c r="IN103" s="217"/>
      <c r="IO103" s="217"/>
      <c r="IP103" s="218"/>
      <c r="IQ103" s="218"/>
      <c r="IR103" s="217"/>
      <c r="IS103" s="217"/>
      <c r="IT103" s="217"/>
      <c r="IU103" s="217"/>
      <c r="IV103" s="217"/>
      <c r="IW103" s="217"/>
      <c r="IX103" s="217"/>
      <c r="IY103" s="217"/>
      <c r="IZ103" s="217"/>
      <c r="JA103" s="217"/>
      <c r="JB103" s="217"/>
      <c r="JC103" s="217"/>
      <c r="JD103" s="217"/>
      <c r="JE103" s="217"/>
      <c r="JF103" s="217"/>
      <c r="JG103" s="217"/>
      <c r="JH103" s="217"/>
      <c r="JI103" s="217"/>
      <c r="JJ103" s="217"/>
      <c r="JK103" s="217"/>
      <c r="JL103" s="218"/>
      <c r="JM103" s="218"/>
      <c r="JN103" s="217"/>
      <c r="JO103" s="217"/>
      <c r="JP103" s="217"/>
      <c r="JQ103" s="217"/>
      <c r="JR103" s="217"/>
      <c r="JS103" s="217"/>
      <c r="JT103" s="217"/>
      <c r="JU103" s="217"/>
      <c r="JV103" s="217"/>
      <c r="JW103" s="217"/>
      <c r="JX103" s="217"/>
      <c r="JY103" s="217"/>
      <c r="JZ103" s="217"/>
      <c r="KA103" s="217"/>
      <c r="KB103" s="217"/>
      <c r="KC103" s="217"/>
      <c r="KD103" s="217"/>
      <c r="KE103" s="217"/>
      <c r="KF103" s="217"/>
      <c r="KG103" s="217"/>
      <c r="KH103" s="218"/>
      <c r="KI103" s="218"/>
      <c r="KJ103" s="113"/>
      <c r="KK103" s="217"/>
      <c r="KL103" s="217"/>
      <c r="KM103" s="217"/>
      <c r="KN103" s="217"/>
      <c r="KO103" s="217"/>
      <c r="KP103" s="217"/>
      <c r="KQ103" s="217"/>
      <c r="KR103" s="217"/>
      <c r="KS103" s="217"/>
      <c r="KT103" s="217"/>
      <c r="KU103" s="217"/>
      <c r="KV103" s="217"/>
      <c r="KW103" s="217"/>
      <c r="KX103" s="217"/>
      <c r="KY103" s="217"/>
      <c r="KZ103" s="217"/>
      <c r="LA103" s="217"/>
      <c r="LB103" s="217"/>
      <c r="LC103" s="217"/>
      <c r="LD103" s="217"/>
      <c r="LE103" s="217"/>
      <c r="LF103" s="218"/>
      <c r="LG103" s="218"/>
      <c r="LH103" s="217"/>
      <c r="LI103" s="217"/>
      <c r="LJ103" s="217"/>
      <c r="LK103" s="217"/>
      <c r="LL103" s="217"/>
      <c r="LM103" s="217"/>
      <c r="LN103" s="217"/>
      <c r="LO103" s="217"/>
      <c r="LP103" s="217"/>
      <c r="LQ103" s="217"/>
      <c r="LR103" s="217"/>
      <c r="LS103" s="217"/>
      <c r="LT103" s="217"/>
      <c r="LU103" s="217"/>
      <c r="LV103" s="217"/>
      <c r="LW103" s="217"/>
      <c r="LX103" s="217"/>
      <c r="LY103" s="217"/>
      <c r="LZ103" s="217"/>
      <c r="MA103" s="217"/>
      <c r="MB103" s="218"/>
      <c r="MC103" s="218"/>
      <c r="MD103" s="217"/>
      <c r="ME103" s="217"/>
      <c r="MF103" s="217"/>
      <c r="MG103" s="217"/>
      <c r="MH103" s="217"/>
      <c r="MI103" s="217"/>
      <c r="MJ103" s="217"/>
      <c r="MK103" s="217"/>
      <c r="ML103" s="217"/>
      <c r="MM103" s="217"/>
      <c r="MN103" s="217"/>
      <c r="MO103" s="217"/>
      <c r="MP103" s="217"/>
      <c r="MQ103" s="217"/>
      <c r="MR103" s="217"/>
      <c r="MS103" s="217"/>
      <c r="MT103" s="217"/>
      <c r="MU103" s="217"/>
      <c r="MV103" s="217"/>
      <c r="MW103" s="217"/>
      <c r="MX103" s="218"/>
      <c r="MY103" s="218"/>
      <c r="MZ103" s="217"/>
      <c r="NA103" s="217"/>
      <c r="NB103" s="217"/>
      <c r="NC103" s="217"/>
      <c r="ND103" s="217"/>
      <c r="NE103" s="217"/>
      <c r="NF103" s="217"/>
      <c r="NG103" s="217"/>
      <c r="NH103" s="217"/>
      <c r="NI103" s="217"/>
      <c r="NJ103" s="217"/>
      <c r="NK103" s="217"/>
      <c r="NL103" s="217"/>
      <c r="NM103" s="217"/>
      <c r="NN103" s="217"/>
      <c r="NO103" s="217"/>
      <c r="NP103" s="217"/>
      <c r="NQ103" s="217"/>
      <c r="NR103" s="217"/>
      <c r="NS103" s="217"/>
      <c r="NT103" s="218"/>
      <c r="NU103" s="218"/>
      <c r="NV103" s="217"/>
      <c r="NW103" s="217"/>
      <c r="NX103" s="217"/>
      <c r="NY103" s="217"/>
      <c r="NZ103" s="217"/>
      <c r="OA103" s="217"/>
      <c r="OB103" s="217"/>
      <c r="OC103" s="217"/>
      <c r="OD103" s="217"/>
      <c r="OE103" s="217"/>
      <c r="OF103" s="217"/>
      <c r="OG103" s="217"/>
      <c r="OH103" s="217"/>
      <c r="OI103" s="217"/>
      <c r="OJ103" s="217"/>
      <c r="OK103" s="217"/>
      <c r="OL103" s="217"/>
      <c r="OM103" s="217"/>
      <c r="ON103" s="217"/>
      <c r="OO103" s="217"/>
      <c r="OP103" s="218"/>
      <c r="OQ103" s="218"/>
      <c r="OR103" s="217"/>
      <c r="OS103" s="217"/>
      <c r="OT103" s="217"/>
      <c r="OU103" s="217"/>
      <c r="OV103" s="217"/>
      <c r="OW103" s="217"/>
      <c r="OX103" s="217"/>
      <c r="OY103" s="217"/>
      <c r="OZ103" s="217"/>
      <c r="PA103" s="217"/>
      <c r="PB103" s="217"/>
      <c r="PC103" s="217"/>
      <c r="PD103" s="217"/>
      <c r="PE103" s="217"/>
      <c r="PF103" s="217"/>
      <c r="PG103" s="217"/>
      <c r="PH103" s="217"/>
      <c r="PI103" s="217"/>
      <c r="PJ103" s="217"/>
      <c r="PK103" s="217"/>
      <c r="PL103" s="218"/>
      <c r="PM103" s="218"/>
      <c r="PN103" s="113"/>
      <c r="PO103" s="217"/>
      <c r="PP103" s="217"/>
      <c r="PQ103" s="217"/>
      <c r="PR103" s="217"/>
      <c r="PS103" s="217"/>
      <c r="PT103" s="217"/>
      <c r="PU103" s="217"/>
      <c r="PV103" s="217"/>
      <c r="PW103" s="217"/>
      <c r="PX103" s="217"/>
      <c r="PY103" s="217"/>
      <c r="PZ103" s="217"/>
      <c r="QA103" s="217"/>
      <c r="QB103" s="217"/>
      <c r="QC103" s="217"/>
      <c r="QD103" s="217"/>
      <c r="QE103" s="217"/>
      <c r="QF103" s="217"/>
      <c r="QG103" s="217"/>
      <c r="QH103" s="217"/>
      <c r="QI103" s="217"/>
      <c r="QJ103" s="218"/>
      <c r="QK103" s="218"/>
      <c r="QL103" s="217"/>
      <c r="QM103" s="217"/>
      <c r="QN103" s="217"/>
      <c r="QO103" s="217"/>
      <c r="QP103" s="217"/>
      <c r="QQ103" s="217"/>
      <c r="QR103" s="217"/>
      <c r="QS103" s="217"/>
      <c r="QT103" s="217"/>
      <c r="QU103" s="217"/>
      <c r="QV103" s="217"/>
      <c r="QW103" s="217"/>
      <c r="QX103" s="217"/>
      <c r="QY103" s="217"/>
      <c r="QZ103" s="217"/>
      <c r="RA103" s="217"/>
      <c r="RB103" s="217"/>
      <c r="RC103" s="217"/>
      <c r="RD103" s="217"/>
      <c r="RE103" s="217"/>
      <c r="RF103" s="218"/>
      <c r="RG103" s="218"/>
      <c r="RH103" s="217"/>
      <c r="RI103" s="217"/>
      <c r="RJ103" s="217"/>
      <c r="RK103" s="217"/>
      <c r="RL103" s="217"/>
      <c r="RM103" s="217"/>
      <c r="RN103" s="217"/>
      <c r="RO103" s="217"/>
      <c r="RP103" s="217"/>
      <c r="RQ103" s="217"/>
      <c r="RR103" s="217"/>
      <c r="RS103" s="217"/>
      <c r="RT103" s="217"/>
      <c r="RU103" s="217"/>
      <c r="RV103" s="217"/>
      <c r="RW103" s="217"/>
      <c r="RX103" s="217"/>
      <c r="RY103" s="217"/>
      <c r="RZ103" s="217"/>
      <c r="SA103" s="217"/>
      <c r="SB103" s="218"/>
      <c r="SC103" s="218"/>
      <c r="SD103" s="217"/>
      <c r="SE103" s="217"/>
      <c r="SF103" s="217"/>
      <c r="SG103" s="217"/>
      <c r="SH103" s="217"/>
      <c r="SI103" s="217"/>
      <c r="SJ103" s="217"/>
      <c r="SK103" s="217"/>
      <c r="SL103" s="217"/>
      <c r="SM103" s="217"/>
      <c r="SN103" s="217"/>
      <c r="SO103" s="217"/>
      <c r="SP103" s="217"/>
      <c r="SQ103" s="217"/>
      <c r="SR103" s="217"/>
      <c r="SS103" s="217"/>
      <c r="ST103" s="217"/>
      <c r="SU103" s="217"/>
      <c r="SV103" s="217"/>
      <c r="SW103" s="217"/>
      <c r="SX103" s="218"/>
      <c r="SY103" s="218"/>
      <c r="SZ103" s="217"/>
      <c r="TA103" s="217"/>
      <c r="TB103" s="217"/>
      <c r="TC103" s="217"/>
      <c r="TD103" s="217"/>
      <c r="TE103" s="217"/>
      <c r="TF103" s="217"/>
      <c r="TG103" s="217"/>
      <c r="TH103" s="217"/>
      <c r="TI103" s="217"/>
      <c r="TJ103" s="217"/>
      <c r="TK103" s="217"/>
      <c r="TL103" s="217"/>
      <c r="TM103" s="217"/>
      <c r="TN103" s="217"/>
      <c r="TO103" s="217"/>
      <c r="TP103" s="217"/>
      <c r="TQ103" s="217"/>
      <c r="TR103" s="217"/>
      <c r="TS103" s="217"/>
      <c r="TT103" s="218"/>
      <c r="TU103" s="218"/>
      <c r="TV103" s="217"/>
      <c r="TW103" s="217"/>
      <c r="TX103" s="217"/>
      <c r="TY103" s="217"/>
      <c r="TZ103" s="217"/>
      <c r="UA103" s="217"/>
      <c r="UB103" s="217"/>
      <c r="UC103" s="217"/>
      <c r="UD103" s="217"/>
      <c r="UE103" s="217"/>
      <c r="UF103" s="217"/>
      <c r="UG103" s="217"/>
      <c r="UH103" s="217"/>
      <c r="UI103" s="217"/>
      <c r="UJ103" s="217"/>
      <c r="UK103" s="217"/>
      <c r="UL103" s="217"/>
      <c r="UM103" s="217"/>
      <c r="UN103" s="217"/>
      <c r="UO103" s="217"/>
      <c r="UP103" s="218"/>
      <c r="UQ103" s="218"/>
      <c r="UR103" s="113"/>
      <c r="US103" s="113"/>
      <c r="UT103" s="113"/>
      <c r="UU103" s="113"/>
      <c r="UV103" s="113"/>
      <c r="UW103" s="113"/>
      <c r="UX103" s="113"/>
      <c r="UY103" s="113"/>
      <c r="UZ103" s="113"/>
      <c r="VA103" s="113"/>
      <c r="VB103" s="113"/>
      <c r="VC103" s="113"/>
      <c r="VD103" s="113"/>
      <c r="VE103" s="113"/>
      <c r="VF103" s="113"/>
      <c r="VG103" s="113"/>
      <c r="VH103" s="113"/>
      <c r="VI103" s="113"/>
      <c r="VJ103" s="113"/>
      <c r="VK103" s="113"/>
      <c r="VL103" s="113"/>
      <c r="VM103" s="113"/>
      <c r="VN103" s="113"/>
      <c r="VO103" s="113"/>
      <c r="VP103" s="113"/>
      <c r="VQ103" s="113"/>
      <c r="VR103" s="113"/>
      <c r="VS103" s="113"/>
      <c r="VT103" s="113"/>
      <c r="VU103" s="113"/>
      <c r="VV103" s="113"/>
      <c r="VW103" s="113"/>
      <c r="VX103" s="113"/>
      <c r="VY103" s="113"/>
      <c r="VZ103" s="113"/>
      <c r="WA103" s="113"/>
      <c r="WB103" s="113"/>
      <c r="WC103" s="113"/>
      <c r="WD103" s="113"/>
      <c r="WE103" s="113"/>
      <c r="WF103" s="113"/>
      <c r="WG103" s="113"/>
      <c r="WH103" s="113"/>
      <c r="WI103" s="113"/>
      <c r="WJ103" s="113"/>
      <c r="WK103" s="113"/>
      <c r="WL103" s="113"/>
      <c r="WM103" s="113"/>
      <c r="WN103" s="113"/>
      <c r="WO103" s="113"/>
      <c r="WP103" s="113"/>
      <c r="WQ103" s="113"/>
      <c r="WR103" s="113"/>
      <c r="WS103" s="113"/>
      <c r="WT103" s="113"/>
      <c r="WU103" s="113"/>
      <c r="WV103" s="113"/>
      <c r="WW103" s="113"/>
      <c r="WX103" s="113"/>
      <c r="WY103" s="113"/>
      <c r="WZ103" s="113"/>
      <c r="XA103" s="113"/>
      <c r="XB103" s="113"/>
      <c r="XC103" s="113"/>
      <c r="XD103" s="113"/>
      <c r="XE103" s="113"/>
      <c r="XF103" s="113"/>
      <c r="XG103" s="113"/>
      <c r="XH103" s="113"/>
      <c r="XI103" s="113"/>
      <c r="XJ103" s="113"/>
      <c r="XK103" s="113"/>
      <c r="XL103" s="113"/>
      <c r="XM103" s="113"/>
      <c r="XN103" s="113"/>
      <c r="XO103" s="113"/>
      <c r="XP103" s="113"/>
      <c r="XQ103" s="113"/>
      <c r="XR103" s="113"/>
      <c r="XS103" s="113"/>
      <c r="XT103" s="113"/>
      <c r="XU103" s="113"/>
      <c r="XV103" s="113"/>
      <c r="XW103" s="113"/>
      <c r="XX103" s="113"/>
      <c r="XY103" s="113"/>
      <c r="XZ103" s="113"/>
      <c r="YA103" s="113"/>
      <c r="YB103" s="113"/>
      <c r="YC103" s="113"/>
      <c r="YD103" s="113"/>
      <c r="YE103" s="113"/>
      <c r="YF103" s="113"/>
      <c r="YG103" s="113"/>
      <c r="YH103" s="113"/>
      <c r="YI103" s="113"/>
      <c r="YJ103" s="113"/>
      <c r="YK103" s="113"/>
      <c r="YL103" s="113"/>
      <c r="YM103" s="113"/>
      <c r="YN103" s="113"/>
      <c r="YO103" s="113"/>
      <c r="YP103" s="113"/>
      <c r="YQ103" s="113"/>
      <c r="YR103" s="113"/>
      <c r="YS103" s="113"/>
      <c r="YT103" s="113"/>
      <c r="YU103" s="113"/>
      <c r="YV103" s="113"/>
      <c r="YW103" s="113"/>
      <c r="YX103" s="113"/>
      <c r="YY103" s="113"/>
      <c r="YZ103" s="113"/>
      <c r="ZA103" s="113"/>
      <c r="ZB103" s="113"/>
      <c r="ZC103" s="113"/>
      <c r="ZD103" s="113"/>
      <c r="ZE103" s="113"/>
      <c r="ZF103" s="113"/>
      <c r="ZG103" s="113"/>
      <c r="ZH103" s="113"/>
      <c r="ZI103" s="113"/>
      <c r="ZJ103" s="113"/>
      <c r="ZK103" s="113"/>
      <c r="ZL103" s="113"/>
      <c r="ZM103" s="113"/>
      <c r="ZN103" s="113"/>
      <c r="ZO103" s="113"/>
      <c r="ZP103" s="113"/>
      <c r="ZQ103" s="113"/>
      <c r="ZR103" s="113"/>
      <c r="ZS103" s="113"/>
      <c r="ZT103" s="113"/>
      <c r="ZU103" s="113"/>
      <c r="ZV103" s="113"/>
      <c r="ZW103" s="113"/>
      <c r="ZX103" s="113"/>
      <c r="ZY103" s="113"/>
      <c r="ZZ103" s="113"/>
    </row>
    <row r="104" spans="1:702">
      <c r="A104" s="111"/>
      <c r="B104" s="111"/>
      <c r="N104" s="184"/>
      <c r="O104" s="177"/>
      <c r="P104" s="177"/>
      <c r="Q104" s="177"/>
      <c r="R104" s="177"/>
      <c r="S104" s="177"/>
      <c r="T104" s="177"/>
      <c r="U104" s="178"/>
      <c r="V104" s="178"/>
      <c r="W104" s="177"/>
      <c r="AA104" s="219">
        <v>1.3102739916666699</v>
      </c>
      <c r="AB104" s="220">
        <v>60.108000157792034</v>
      </c>
      <c r="AC104" s="220">
        <v>157.18302159637221</v>
      </c>
      <c r="AD104" s="214"/>
      <c r="AE104" s="219">
        <v>1.3102739916666699</v>
      </c>
      <c r="AF104" s="220">
        <v>31.935828062288714</v>
      </c>
      <c r="AG104" s="220">
        <v>123.73219228814028</v>
      </c>
      <c r="AH104" s="214"/>
      <c r="AI104" s="219">
        <v>1.3102739916666699</v>
      </c>
      <c r="AJ104" s="220">
        <v>7.5273472022116978</v>
      </c>
      <c r="AK104" s="220">
        <v>29.163958724573138</v>
      </c>
      <c r="AL104" s="214"/>
      <c r="AM104" s="219">
        <v>1.3102739916666699</v>
      </c>
      <c r="AN104" s="220">
        <v>49.04787815804125</v>
      </c>
      <c r="AO104" s="220">
        <v>63.309527879813118</v>
      </c>
      <c r="AP104" s="214"/>
      <c r="AQ104" s="219">
        <v>1.3102739916666699</v>
      </c>
      <c r="AR104" s="220">
        <v>11.97650055620562</v>
      </c>
      <c r="AS104" s="220">
        <v>31.510127162057707</v>
      </c>
      <c r="AT104" s="221"/>
      <c r="AU104" s="219">
        <v>1.3102739916666699</v>
      </c>
      <c r="AV104" s="220">
        <v>2.8228883803547267</v>
      </c>
      <c r="AW104" s="220">
        <v>7.4270085332383147</v>
      </c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21"/>
      <c r="BN104" s="220"/>
      <c r="BO104" s="219"/>
      <c r="BP104" s="220"/>
      <c r="BQ104" s="220"/>
      <c r="BR104" s="220"/>
      <c r="BS104" s="220"/>
      <c r="BT104" s="220"/>
      <c r="BU104" s="220"/>
      <c r="BV104" s="220"/>
      <c r="BW104" s="220"/>
      <c r="BX104" s="220"/>
      <c r="BY104" s="219"/>
      <c r="BZ104" s="220"/>
      <c r="CA104" s="220"/>
      <c r="CB104" s="220"/>
      <c r="CC104" s="220"/>
      <c r="CD104" s="220"/>
      <c r="CE104" s="220"/>
      <c r="CF104" s="220"/>
      <c r="CG104" s="220"/>
      <c r="CH104" s="214"/>
      <c r="CI104" s="219"/>
      <c r="CJ104" s="220"/>
      <c r="CK104" s="220"/>
      <c r="CL104" s="220"/>
      <c r="CM104" s="220"/>
      <c r="CN104" s="220"/>
      <c r="CO104" s="220"/>
      <c r="CP104" s="220"/>
      <c r="CQ104" s="220"/>
      <c r="CR104" s="220"/>
      <c r="CS104" s="220"/>
      <c r="CT104" s="220"/>
      <c r="CU104" s="220"/>
      <c r="CV104" s="220"/>
      <c r="CW104" s="214"/>
      <c r="CX104" s="219"/>
      <c r="CY104" s="220"/>
      <c r="CZ104" s="220"/>
      <c r="DA104" s="220"/>
      <c r="DB104" s="220"/>
      <c r="DC104" s="220"/>
      <c r="DD104" s="220"/>
      <c r="DE104" s="220"/>
      <c r="DF104" s="220"/>
      <c r="DG104" s="220"/>
      <c r="DH104" s="220"/>
      <c r="DI104" s="220"/>
      <c r="DJ104" s="220"/>
      <c r="DK104" s="220"/>
      <c r="DL104" s="220"/>
      <c r="DM104" s="220"/>
      <c r="DN104" s="220"/>
      <c r="DO104" s="220"/>
      <c r="DP104" s="220"/>
      <c r="DQ104" s="220"/>
      <c r="DR104" s="220"/>
      <c r="DS104" s="220"/>
      <c r="DT104" s="220"/>
      <c r="DU104" s="220"/>
      <c r="DV104" s="220"/>
      <c r="DW104" s="220"/>
      <c r="DX104" s="220"/>
      <c r="DY104" s="220"/>
      <c r="DZ104" s="214"/>
      <c r="EA104" s="219"/>
      <c r="EB104" s="220"/>
      <c r="EC104" s="220"/>
      <c r="ED104" s="220"/>
      <c r="EE104" s="220"/>
      <c r="EF104" s="220"/>
      <c r="EG104" s="220"/>
      <c r="EH104" s="220"/>
      <c r="EI104" s="220"/>
      <c r="EJ104" s="220"/>
      <c r="EK104" s="220"/>
      <c r="EL104" s="220"/>
      <c r="EM104" s="220"/>
      <c r="EN104" s="220"/>
      <c r="EO104" s="220"/>
      <c r="EP104" s="220"/>
      <c r="EQ104" s="220"/>
      <c r="ER104" s="220"/>
      <c r="ES104" s="220"/>
      <c r="ET104" s="220"/>
      <c r="EU104" s="220"/>
      <c r="EV104" s="220"/>
      <c r="EW104" s="220"/>
      <c r="EX104" s="220"/>
      <c r="EY104" s="220"/>
      <c r="EZ104" s="220"/>
      <c r="FA104" s="219"/>
      <c r="FB104" s="220"/>
      <c r="FC104" s="220"/>
      <c r="FD104" s="220"/>
      <c r="FE104" s="220"/>
      <c r="FF104" s="220"/>
      <c r="FG104" s="220"/>
      <c r="FH104" s="220"/>
      <c r="FI104" s="220"/>
      <c r="FJ104" s="220"/>
      <c r="FK104" s="220"/>
      <c r="FL104" s="220"/>
      <c r="FM104" s="220"/>
      <c r="FN104" s="220"/>
      <c r="FO104" s="220"/>
      <c r="FP104" s="220"/>
      <c r="FQ104" s="220"/>
      <c r="FR104" s="220"/>
      <c r="FS104" s="220"/>
      <c r="FT104" s="220"/>
      <c r="FU104" s="220"/>
      <c r="FV104" s="220"/>
      <c r="FW104" s="220"/>
      <c r="FX104" s="220"/>
      <c r="FY104" s="220"/>
      <c r="FZ104" s="217"/>
      <c r="GA104" s="217"/>
      <c r="GB104" s="218"/>
      <c r="GC104" s="218"/>
      <c r="GD104" s="217"/>
      <c r="GE104" s="217"/>
      <c r="GF104" s="217"/>
      <c r="GG104" s="217"/>
      <c r="GH104" s="217"/>
      <c r="GI104" s="217"/>
      <c r="GJ104" s="217"/>
      <c r="GK104" s="217"/>
      <c r="GL104" s="217"/>
      <c r="GM104" s="217"/>
      <c r="GN104" s="217"/>
      <c r="GO104" s="217"/>
      <c r="GP104" s="217"/>
      <c r="GQ104" s="217"/>
      <c r="GR104" s="217"/>
      <c r="GS104" s="217"/>
      <c r="GT104" s="217"/>
      <c r="GU104" s="217"/>
      <c r="GV104" s="217"/>
      <c r="GW104" s="217"/>
      <c r="GX104" s="218"/>
      <c r="GY104" s="218"/>
      <c r="GZ104" s="217"/>
      <c r="HA104" s="217"/>
      <c r="HB104" s="217"/>
      <c r="HC104" s="217"/>
      <c r="HD104" s="217"/>
      <c r="HE104" s="217"/>
      <c r="HF104" s="217"/>
      <c r="HG104" s="217"/>
      <c r="HH104" s="217"/>
      <c r="HI104" s="217"/>
      <c r="HJ104" s="217"/>
      <c r="HK104" s="217"/>
      <c r="HL104" s="217"/>
      <c r="HM104" s="217"/>
      <c r="HN104" s="217"/>
      <c r="HO104" s="217"/>
      <c r="HP104" s="217"/>
      <c r="HQ104" s="217"/>
      <c r="HR104" s="217"/>
      <c r="HS104" s="217"/>
      <c r="HT104" s="218"/>
      <c r="HU104" s="218"/>
      <c r="HV104" s="217"/>
      <c r="HW104" s="217"/>
      <c r="HX104" s="217"/>
      <c r="HY104" s="217"/>
      <c r="HZ104" s="217"/>
      <c r="IA104" s="217"/>
      <c r="IB104" s="217"/>
      <c r="IC104" s="217"/>
      <c r="ID104" s="217"/>
      <c r="IE104" s="217"/>
      <c r="IF104" s="217"/>
      <c r="IG104" s="217"/>
      <c r="IH104" s="217"/>
      <c r="II104" s="217"/>
      <c r="IJ104" s="217"/>
      <c r="IK104" s="217"/>
      <c r="IL104" s="217"/>
      <c r="IM104" s="217"/>
      <c r="IN104" s="217"/>
      <c r="IO104" s="217"/>
      <c r="IP104" s="218"/>
      <c r="IQ104" s="218"/>
      <c r="IR104" s="217"/>
      <c r="IS104" s="217"/>
      <c r="IT104" s="217"/>
      <c r="IU104" s="217"/>
      <c r="IV104" s="217"/>
      <c r="IW104" s="217"/>
      <c r="IX104" s="217"/>
      <c r="IY104" s="217"/>
      <c r="IZ104" s="217"/>
      <c r="JA104" s="217"/>
      <c r="JB104" s="217"/>
      <c r="JC104" s="217"/>
      <c r="JD104" s="217"/>
      <c r="JE104" s="217"/>
      <c r="JF104" s="217"/>
      <c r="JG104" s="217"/>
      <c r="JH104" s="217"/>
      <c r="JI104" s="217"/>
      <c r="JJ104" s="217"/>
      <c r="JK104" s="217"/>
      <c r="JL104" s="218"/>
      <c r="JM104" s="218"/>
      <c r="JN104" s="217"/>
      <c r="JO104" s="217"/>
      <c r="JP104" s="217"/>
      <c r="JQ104" s="217"/>
      <c r="JR104" s="217"/>
      <c r="JS104" s="217"/>
      <c r="JT104" s="217"/>
      <c r="JU104" s="217"/>
      <c r="JV104" s="217"/>
      <c r="JW104" s="217"/>
      <c r="JX104" s="217"/>
      <c r="JY104" s="217"/>
      <c r="JZ104" s="217"/>
      <c r="KA104" s="217"/>
      <c r="KB104" s="217"/>
      <c r="KC104" s="217"/>
      <c r="KD104" s="217"/>
      <c r="KE104" s="217"/>
      <c r="KF104" s="217"/>
      <c r="KG104" s="217"/>
      <c r="KH104" s="218"/>
      <c r="KI104" s="218"/>
      <c r="KK104" s="217"/>
      <c r="KL104" s="217"/>
      <c r="KM104" s="217"/>
      <c r="KN104" s="217"/>
      <c r="KO104" s="217"/>
      <c r="KP104" s="217"/>
      <c r="KQ104" s="217"/>
      <c r="KR104" s="217"/>
      <c r="KS104" s="217"/>
      <c r="KT104" s="217"/>
      <c r="KU104" s="217"/>
      <c r="KV104" s="217"/>
      <c r="KW104" s="217"/>
      <c r="KX104" s="217"/>
      <c r="KY104" s="217"/>
      <c r="KZ104" s="217"/>
      <c r="LA104" s="217"/>
      <c r="LB104" s="217"/>
      <c r="LC104" s="217"/>
      <c r="LD104" s="217"/>
      <c r="LE104" s="217"/>
      <c r="LF104" s="218"/>
      <c r="LG104" s="218"/>
      <c r="LH104" s="217"/>
      <c r="LI104" s="217"/>
      <c r="LJ104" s="217"/>
      <c r="LK104" s="217"/>
      <c r="LL104" s="217"/>
      <c r="LM104" s="217"/>
      <c r="LN104" s="217"/>
      <c r="LO104" s="217"/>
      <c r="LP104" s="217"/>
      <c r="LQ104" s="217"/>
      <c r="LR104" s="217"/>
      <c r="LS104" s="217"/>
      <c r="LT104" s="217"/>
      <c r="LU104" s="217"/>
      <c r="LV104" s="217"/>
      <c r="LW104" s="217"/>
      <c r="LX104" s="217"/>
      <c r="LY104" s="217"/>
      <c r="LZ104" s="217"/>
      <c r="MA104" s="217"/>
      <c r="MB104" s="218"/>
      <c r="MC104" s="218"/>
      <c r="MD104" s="217"/>
      <c r="ME104" s="217"/>
      <c r="MF104" s="217"/>
      <c r="MG104" s="217"/>
      <c r="MH104" s="217"/>
      <c r="MI104" s="217"/>
      <c r="MJ104" s="217"/>
      <c r="MK104" s="217"/>
      <c r="ML104" s="217"/>
      <c r="MM104" s="217"/>
      <c r="MN104" s="217"/>
      <c r="MO104" s="217"/>
      <c r="MP104" s="217"/>
      <c r="MQ104" s="217"/>
      <c r="MR104" s="217"/>
      <c r="MS104" s="217"/>
      <c r="MT104" s="217"/>
      <c r="MU104" s="217"/>
      <c r="MV104" s="217"/>
      <c r="MW104" s="217"/>
      <c r="MX104" s="218"/>
      <c r="MY104" s="218"/>
      <c r="MZ104" s="217"/>
      <c r="NA104" s="217"/>
      <c r="NB104" s="217"/>
      <c r="NC104" s="217"/>
      <c r="ND104" s="217"/>
      <c r="NE104" s="217"/>
      <c r="NF104" s="217"/>
      <c r="NG104" s="217"/>
      <c r="NH104" s="217"/>
      <c r="NI104" s="217"/>
      <c r="NJ104" s="217"/>
      <c r="NK104" s="217"/>
      <c r="NL104" s="217"/>
      <c r="NM104" s="217"/>
      <c r="NN104" s="217"/>
      <c r="NO104" s="217"/>
      <c r="NP104" s="217"/>
      <c r="NQ104" s="217"/>
      <c r="NR104" s="217"/>
      <c r="NS104" s="217"/>
      <c r="NT104" s="218"/>
      <c r="NU104" s="218"/>
      <c r="NV104" s="217"/>
      <c r="NW104" s="217"/>
      <c r="NX104" s="217"/>
      <c r="NY104" s="217"/>
      <c r="NZ104" s="217"/>
      <c r="OA104" s="217"/>
      <c r="OB104" s="217"/>
      <c r="OC104" s="217"/>
      <c r="OD104" s="217"/>
      <c r="OE104" s="217"/>
      <c r="OF104" s="217"/>
      <c r="OG104" s="217"/>
      <c r="OH104" s="217"/>
      <c r="OI104" s="217"/>
      <c r="OJ104" s="217"/>
      <c r="OK104" s="217"/>
      <c r="OL104" s="217"/>
      <c r="OM104" s="217"/>
      <c r="ON104" s="217"/>
      <c r="OO104" s="217"/>
      <c r="OP104" s="218"/>
      <c r="OQ104" s="218"/>
      <c r="OR104" s="217"/>
      <c r="OS104" s="217"/>
      <c r="OT104" s="217"/>
      <c r="OU104" s="217"/>
      <c r="OV104" s="217"/>
      <c r="OW104" s="217"/>
      <c r="OX104" s="217"/>
      <c r="OY104" s="217"/>
      <c r="OZ104" s="217"/>
      <c r="PA104" s="217"/>
      <c r="PB104" s="217"/>
      <c r="PC104" s="217"/>
      <c r="PD104" s="217"/>
      <c r="PE104" s="217"/>
      <c r="PF104" s="217"/>
      <c r="PG104" s="217"/>
      <c r="PH104" s="217"/>
      <c r="PI104" s="217"/>
      <c r="PJ104" s="217"/>
      <c r="PK104" s="217"/>
      <c r="PL104" s="218"/>
      <c r="PM104" s="218"/>
      <c r="PO104" s="217"/>
      <c r="PP104" s="217"/>
      <c r="PQ104" s="217"/>
      <c r="PR104" s="217"/>
      <c r="PS104" s="217"/>
      <c r="PT104" s="217"/>
      <c r="PU104" s="217"/>
      <c r="PV104" s="217"/>
      <c r="PW104" s="217"/>
      <c r="PX104" s="217"/>
      <c r="PY104" s="217"/>
      <c r="PZ104" s="217"/>
      <c r="QA104" s="217"/>
      <c r="QB104" s="217"/>
      <c r="QC104" s="217"/>
      <c r="QD104" s="217"/>
      <c r="QE104" s="217"/>
      <c r="QF104" s="217"/>
      <c r="QG104" s="217"/>
      <c r="QH104" s="217"/>
      <c r="QI104" s="217"/>
      <c r="QJ104" s="218"/>
      <c r="QK104" s="218"/>
      <c r="QL104" s="217"/>
      <c r="QM104" s="217"/>
      <c r="QN104" s="217"/>
      <c r="QO104" s="217"/>
      <c r="QP104" s="217"/>
      <c r="QQ104" s="217"/>
      <c r="QR104" s="217"/>
      <c r="QS104" s="217"/>
      <c r="QT104" s="217"/>
      <c r="QU104" s="217"/>
      <c r="QV104" s="217"/>
      <c r="QW104" s="217"/>
      <c r="QX104" s="217"/>
      <c r="QY104" s="217"/>
      <c r="QZ104" s="217"/>
      <c r="RA104" s="217"/>
      <c r="RB104" s="217"/>
      <c r="RC104" s="217"/>
      <c r="RD104" s="217"/>
      <c r="RE104" s="217"/>
      <c r="RF104" s="218"/>
      <c r="RG104" s="218"/>
      <c r="RH104" s="217"/>
      <c r="RI104" s="217"/>
      <c r="RJ104" s="217"/>
      <c r="RK104" s="217"/>
      <c r="RL104" s="217"/>
      <c r="RM104" s="217"/>
      <c r="RN104" s="217"/>
      <c r="RO104" s="217"/>
      <c r="RP104" s="217"/>
      <c r="RQ104" s="217"/>
      <c r="RR104" s="217"/>
      <c r="RS104" s="217"/>
      <c r="RT104" s="217"/>
      <c r="RU104" s="217"/>
      <c r="RV104" s="217"/>
      <c r="RW104" s="217"/>
      <c r="RX104" s="217"/>
      <c r="RY104" s="217"/>
      <c r="RZ104" s="217"/>
      <c r="SA104" s="217"/>
      <c r="SB104" s="218"/>
      <c r="SC104" s="218"/>
      <c r="SD104" s="217"/>
      <c r="SE104" s="217"/>
      <c r="SF104" s="217"/>
      <c r="SG104" s="217"/>
      <c r="SH104" s="217"/>
      <c r="SI104" s="217"/>
      <c r="SJ104" s="217"/>
      <c r="SK104" s="217"/>
      <c r="SL104" s="217"/>
      <c r="SM104" s="217"/>
      <c r="SN104" s="217"/>
      <c r="SO104" s="217"/>
      <c r="SP104" s="217"/>
      <c r="SQ104" s="217"/>
      <c r="SR104" s="217"/>
      <c r="SS104" s="217"/>
      <c r="ST104" s="217"/>
      <c r="SU104" s="217"/>
      <c r="SV104" s="217"/>
      <c r="SW104" s="217"/>
      <c r="SX104" s="218"/>
      <c r="SY104" s="218"/>
      <c r="SZ104" s="217"/>
      <c r="TA104" s="217"/>
      <c r="TB104" s="217"/>
      <c r="TC104" s="217"/>
      <c r="TD104" s="217"/>
      <c r="TE104" s="217"/>
      <c r="TF104" s="217"/>
      <c r="TG104" s="217"/>
      <c r="TH104" s="217"/>
      <c r="TI104" s="217"/>
      <c r="TJ104" s="217"/>
      <c r="TK104" s="217"/>
      <c r="TL104" s="217"/>
      <c r="TM104" s="217"/>
      <c r="TN104" s="217"/>
      <c r="TO104" s="217"/>
      <c r="TP104" s="217"/>
      <c r="TQ104" s="217"/>
      <c r="TR104" s="217"/>
      <c r="TS104" s="217"/>
      <c r="TT104" s="218"/>
      <c r="TU104" s="218"/>
      <c r="TV104" s="217"/>
      <c r="TW104" s="217"/>
      <c r="TX104" s="217"/>
      <c r="TY104" s="217"/>
      <c r="TZ104" s="217"/>
      <c r="UA104" s="217"/>
      <c r="UB104" s="217"/>
      <c r="UC104" s="217"/>
      <c r="UD104" s="217"/>
      <c r="UE104" s="217"/>
      <c r="UF104" s="217"/>
      <c r="UG104" s="217"/>
      <c r="UH104" s="217"/>
      <c r="UI104" s="217"/>
      <c r="UJ104" s="217"/>
      <c r="UK104" s="217"/>
      <c r="UL104" s="217"/>
      <c r="UM104" s="217"/>
      <c r="UN104" s="217"/>
      <c r="UO104" s="217"/>
      <c r="UP104" s="218"/>
      <c r="UQ104" s="218"/>
      <c r="UR104" s="111"/>
      <c r="US104" s="111"/>
      <c r="UT104" s="111"/>
      <c r="UU104" s="111"/>
      <c r="UV104" s="111"/>
      <c r="UW104" s="111"/>
      <c r="UX104" s="111"/>
      <c r="UY104" s="111"/>
      <c r="UZ104" s="111"/>
      <c r="VA104" s="111"/>
      <c r="VB104" s="111"/>
      <c r="VC104" s="111"/>
      <c r="VD104" s="111"/>
      <c r="VE104" s="111"/>
      <c r="VF104" s="111"/>
      <c r="VG104" s="111"/>
      <c r="VH104" s="111"/>
      <c r="VI104" s="111"/>
      <c r="VJ104" s="111"/>
      <c r="VK104" s="111"/>
      <c r="VL104" s="111"/>
      <c r="VM104" s="111"/>
      <c r="VN104" s="111"/>
      <c r="VO104" s="111"/>
      <c r="VP104" s="111"/>
      <c r="VQ104" s="111"/>
      <c r="VR104" s="111"/>
      <c r="VS104" s="111"/>
      <c r="VT104" s="111"/>
      <c r="VU104" s="111"/>
      <c r="VV104" s="111"/>
      <c r="VW104" s="111"/>
      <c r="VX104" s="111"/>
      <c r="VY104" s="111"/>
      <c r="VZ104" s="111"/>
      <c r="WA104" s="111"/>
      <c r="WB104" s="111"/>
      <c r="WC104" s="111"/>
      <c r="WD104" s="111"/>
      <c r="WE104" s="111"/>
      <c r="WF104" s="111"/>
      <c r="WG104" s="111"/>
      <c r="WH104" s="111"/>
      <c r="WI104" s="111"/>
      <c r="WJ104" s="111"/>
      <c r="WK104" s="111"/>
      <c r="WL104" s="111"/>
      <c r="WM104" s="111"/>
      <c r="WN104" s="111"/>
      <c r="WO104" s="111"/>
      <c r="WP104" s="111"/>
      <c r="WQ104" s="111"/>
      <c r="WR104" s="111"/>
      <c r="WS104" s="111"/>
      <c r="WT104" s="111"/>
      <c r="WU104" s="111"/>
      <c r="WV104" s="111"/>
      <c r="WW104" s="111"/>
      <c r="WX104" s="111"/>
      <c r="WY104" s="111"/>
      <c r="WZ104" s="111"/>
      <c r="XA104" s="111"/>
      <c r="XB104" s="111"/>
      <c r="XC104" s="111"/>
      <c r="XD104" s="111"/>
      <c r="XE104" s="111"/>
      <c r="XF104" s="111"/>
      <c r="XG104" s="111"/>
      <c r="XH104" s="111"/>
      <c r="XI104" s="111"/>
      <c r="XJ104" s="111"/>
      <c r="XK104" s="111"/>
      <c r="XL104" s="111"/>
      <c r="XM104" s="111"/>
      <c r="XN104" s="111"/>
      <c r="XO104" s="111"/>
      <c r="XP104" s="111"/>
      <c r="XQ104" s="111"/>
      <c r="XR104" s="111"/>
      <c r="XS104" s="111"/>
      <c r="XT104" s="111"/>
      <c r="XU104" s="111"/>
      <c r="XV104" s="111"/>
      <c r="XW104" s="111"/>
      <c r="XX104" s="111"/>
      <c r="XY104" s="111"/>
      <c r="XZ104" s="111"/>
      <c r="YA104" s="111"/>
      <c r="YB104" s="111"/>
      <c r="YC104" s="111"/>
      <c r="YD104" s="111"/>
      <c r="YE104" s="111"/>
      <c r="YF104" s="111"/>
      <c r="YG104" s="111"/>
      <c r="YH104" s="111"/>
      <c r="YI104" s="111"/>
      <c r="YJ104" s="111"/>
      <c r="YK104" s="111"/>
      <c r="YL104" s="111"/>
      <c r="YM104" s="111"/>
      <c r="YN104" s="111"/>
      <c r="YO104" s="111"/>
      <c r="YP104" s="111"/>
      <c r="YQ104" s="111"/>
      <c r="YR104" s="111"/>
      <c r="YS104" s="111"/>
      <c r="YT104" s="111"/>
      <c r="YU104" s="111"/>
      <c r="YV104" s="111"/>
      <c r="YW104" s="111"/>
      <c r="YX104" s="111"/>
      <c r="YY104" s="111"/>
      <c r="YZ104" s="111"/>
      <c r="ZA104" s="111"/>
      <c r="ZB104" s="111"/>
      <c r="ZC104" s="111"/>
      <c r="ZD104" s="111"/>
      <c r="ZE104" s="111"/>
      <c r="ZF104" s="111"/>
      <c r="ZG104" s="111"/>
      <c r="ZH104" s="111"/>
      <c r="ZI104" s="111"/>
      <c r="ZJ104" s="111"/>
      <c r="ZK104" s="111"/>
      <c r="ZL104" s="111"/>
      <c r="ZM104" s="111"/>
      <c r="ZN104" s="111"/>
      <c r="ZO104" s="111"/>
      <c r="ZP104" s="111"/>
      <c r="ZQ104" s="111"/>
      <c r="ZR104" s="111"/>
      <c r="ZS104" s="111"/>
      <c r="ZT104" s="111"/>
      <c r="ZU104" s="111"/>
      <c r="ZV104" s="111"/>
      <c r="ZW104" s="111"/>
      <c r="ZX104" s="111"/>
      <c r="ZY104" s="111"/>
      <c r="ZZ104" s="111"/>
    </row>
    <row r="105" spans="1:702">
      <c r="A105" s="111"/>
      <c r="B105" s="111"/>
      <c r="N105" s="184"/>
      <c r="O105" s="177"/>
      <c r="P105" s="177"/>
      <c r="Q105" s="177"/>
      <c r="R105" s="177"/>
      <c r="S105" s="177"/>
      <c r="T105" s="177"/>
      <c r="U105" s="178"/>
      <c r="V105" s="178"/>
      <c r="W105" s="177"/>
      <c r="AA105" s="219">
        <v>7.7739625183333301</v>
      </c>
      <c r="AB105" s="220">
        <v>72.08506186236734</v>
      </c>
      <c r="AC105" s="220">
        <v>176.34091515215798</v>
      </c>
      <c r="AD105"/>
      <c r="AE105" s="219">
        <v>7.7739625183333301</v>
      </c>
      <c r="AF105" s="220">
        <v>34.371537489645149</v>
      </c>
      <c r="AG105" s="220">
        <v>127.37461681510008</v>
      </c>
      <c r="AH105"/>
      <c r="AI105" s="219">
        <v>7.7739625183333301</v>
      </c>
      <c r="AJ105" s="220">
        <v>8.101449445862686</v>
      </c>
      <c r="AK105" s="220">
        <v>30.022486457713534</v>
      </c>
      <c r="AL105"/>
      <c r="AM105" s="219">
        <v>7.7739625183333301</v>
      </c>
      <c r="AN105" s="220">
        <v>48.032271416025281</v>
      </c>
      <c r="AO105" s="220">
        <v>60.822581191108981</v>
      </c>
      <c r="AP105"/>
      <c r="AQ105" s="219">
        <v>7.7739625183333301</v>
      </c>
      <c r="AR105" s="220">
        <v>11.021602993936604</v>
      </c>
      <c r="AS105" s="220">
        <v>30.329923105445843</v>
      </c>
      <c r="AT105" s="222"/>
      <c r="AU105" s="219">
        <v>7.7739625183333301</v>
      </c>
      <c r="AV105" s="220">
        <v>2.59781685630578</v>
      </c>
      <c r="AW105" s="220">
        <v>7.1488317567899653</v>
      </c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s="222"/>
      <c r="BN105" s="220"/>
      <c r="BO105" s="219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19"/>
      <c r="BZ105" s="220"/>
      <c r="CA105" s="220"/>
      <c r="CB105" s="220"/>
      <c r="CC105" s="220"/>
      <c r="CD105" s="220"/>
      <c r="CE105" s="220"/>
      <c r="CF105" s="220"/>
      <c r="CG105" s="220"/>
      <c r="CH105"/>
      <c r="CI105" s="219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/>
      <c r="CX105" s="219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/>
      <c r="EA105" s="219"/>
      <c r="EB105" s="220"/>
      <c r="EC105" s="220"/>
      <c r="ED105" s="220"/>
      <c r="EE105" s="220"/>
      <c r="EF105" s="220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19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0"/>
      <c r="FY105" s="220"/>
      <c r="FZ105" s="223"/>
      <c r="GA105" s="223"/>
      <c r="GB105" s="224"/>
      <c r="GC105" s="224"/>
      <c r="GD105" s="223"/>
      <c r="GE105" s="223"/>
      <c r="GF105" s="223"/>
      <c r="GG105" s="223"/>
      <c r="GH105" s="223"/>
      <c r="GI105" s="223"/>
      <c r="GJ105" s="223"/>
      <c r="GK105" s="223"/>
      <c r="GL105" s="223"/>
      <c r="GM105" s="223"/>
      <c r="GN105" s="223"/>
      <c r="GO105" s="223"/>
      <c r="GP105" s="223"/>
      <c r="GQ105" s="223"/>
      <c r="GR105" s="223"/>
      <c r="GS105" s="223"/>
      <c r="GT105" s="223"/>
      <c r="GU105" s="223"/>
      <c r="GV105" s="223"/>
      <c r="GW105" s="223"/>
      <c r="GX105" s="224"/>
      <c r="GY105" s="224"/>
      <c r="GZ105" s="223"/>
      <c r="HA105" s="223"/>
      <c r="HB105" s="223"/>
      <c r="HC105" s="223"/>
      <c r="HD105" s="223"/>
      <c r="HE105" s="223"/>
      <c r="HF105" s="223"/>
      <c r="HG105" s="223"/>
      <c r="HH105" s="223"/>
      <c r="HI105" s="223"/>
      <c r="HJ105" s="223"/>
      <c r="HK105" s="223"/>
      <c r="HL105" s="223"/>
      <c r="HM105" s="223"/>
      <c r="HN105" s="223"/>
      <c r="HO105" s="223"/>
      <c r="HP105" s="223"/>
      <c r="HQ105" s="223"/>
      <c r="HR105" s="223"/>
      <c r="HS105" s="223"/>
      <c r="HT105" s="224"/>
      <c r="HU105" s="224"/>
      <c r="HV105" s="223"/>
      <c r="HW105" s="223"/>
      <c r="HX105" s="223"/>
      <c r="HY105" s="223"/>
      <c r="HZ105" s="223"/>
      <c r="IA105" s="223"/>
      <c r="IB105" s="223"/>
      <c r="IC105" s="223"/>
      <c r="ID105" s="223"/>
      <c r="IE105" s="223"/>
      <c r="IF105" s="223"/>
      <c r="IG105" s="223"/>
      <c r="IH105" s="223"/>
      <c r="II105" s="223"/>
      <c r="IJ105" s="223"/>
      <c r="IK105" s="223"/>
      <c r="IL105" s="223"/>
      <c r="IM105" s="223"/>
      <c r="IN105" s="223"/>
      <c r="IO105" s="223"/>
      <c r="IP105" s="224"/>
      <c r="IQ105" s="224"/>
      <c r="IR105" s="223"/>
      <c r="IS105" s="223"/>
      <c r="IT105" s="223"/>
      <c r="IU105" s="223"/>
      <c r="IV105" s="223"/>
      <c r="IW105" s="223"/>
      <c r="IX105" s="223"/>
      <c r="IY105" s="223"/>
      <c r="IZ105" s="223"/>
      <c r="JA105" s="223"/>
      <c r="JB105" s="223"/>
      <c r="JC105" s="223"/>
      <c r="JD105" s="223"/>
      <c r="JE105" s="223"/>
      <c r="JF105" s="223"/>
      <c r="JG105" s="223"/>
      <c r="JH105" s="223"/>
      <c r="JI105" s="223"/>
      <c r="JJ105" s="223"/>
      <c r="JK105" s="223"/>
      <c r="JL105" s="224"/>
      <c r="JM105" s="224"/>
      <c r="JN105" s="223"/>
      <c r="JO105" s="223"/>
      <c r="JP105" s="223"/>
      <c r="JQ105" s="223"/>
      <c r="JR105" s="223"/>
      <c r="JS105" s="223"/>
      <c r="JT105" s="223"/>
      <c r="JU105" s="223"/>
      <c r="JV105" s="223"/>
      <c r="JW105" s="223"/>
      <c r="JX105" s="223"/>
      <c r="JY105" s="223"/>
      <c r="JZ105" s="223"/>
      <c r="KA105" s="223"/>
      <c r="KB105" s="223"/>
      <c r="KC105" s="223"/>
      <c r="KD105" s="223"/>
      <c r="KE105" s="223"/>
      <c r="KF105" s="223"/>
      <c r="KG105" s="223"/>
      <c r="KH105" s="224"/>
      <c r="KI105" s="224"/>
      <c r="KK105" s="223"/>
      <c r="KL105" s="223"/>
      <c r="KM105" s="223"/>
      <c r="KN105" s="223"/>
      <c r="KO105" s="223"/>
      <c r="KP105" s="223"/>
      <c r="KQ105" s="223"/>
      <c r="KR105" s="223"/>
      <c r="KS105" s="223"/>
      <c r="KT105" s="223"/>
      <c r="KU105" s="223"/>
      <c r="KV105" s="223"/>
      <c r="KW105" s="223"/>
      <c r="KX105" s="223"/>
      <c r="KY105" s="223"/>
      <c r="KZ105" s="223"/>
      <c r="LA105" s="223"/>
      <c r="LB105" s="223"/>
      <c r="LC105" s="223"/>
      <c r="LD105" s="223"/>
      <c r="LE105" s="223"/>
      <c r="LF105" s="224"/>
      <c r="LG105" s="224"/>
      <c r="LH105" s="223"/>
      <c r="LI105" s="223"/>
      <c r="LJ105" s="223"/>
      <c r="LK105" s="223"/>
      <c r="LL105" s="223"/>
      <c r="LM105" s="223"/>
      <c r="LN105" s="223"/>
      <c r="LO105" s="223"/>
      <c r="LP105" s="223"/>
      <c r="LQ105" s="223"/>
      <c r="LR105" s="223"/>
      <c r="LS105" s="223"/>
      <c r="LT105" s="223"/>
      <c r="LU105" s="223"/>
      <c r="LV105" s="223"/>
      <c r="LW105" s="223"/>
      <c r="LX105" s="223"/>
      <c r="LY105" s="223"/>
      <c r="LZ105" s="223"/>
      <c r="MA105" s="223"/>
      <c r="MB105" s="224"/>
      <c r="MC105" s="224"/>
      <c r="MD105" s="223"/>
      <c r="ME105" s="223"/>
      <c r="MF105" s="223"/>
      <c r="MG105" s="223"/>
      <c r="MH105" s="223"/>
      <c r="MI105" s="223"/>
      <c r="MJ105" s="223"/>
      <c r="MK105" s="223"/>
      <c r="ML105" s="223"/>
      <c r="MM105" s="223"/>
      <c r="MN105" s="223"/>
      <c r="MO105" s="223"/>
      <c r="MP105" s="223"/>
      <c r="MQ105" s="223"/>
      <c r="MR105" s="223"/>
      <c r="MS105" s="223"/>
      <c r="MT105" s="223"/>
      <c r="MU105" s="223"/>
      <c r="MV105" s="223"/>
      <c r="MW105" s="223"/>
      <c r="MX105" s="224"/>
      <c r="MY105" s="224"/>
      <c r="MZ105" s="223"/>
      <c r="NA105" s="223"/>
      <c r="NB105" s="223"/>
      <c r="NC105" s="223"/>
      <c r="ND105" s="223"/>
      <c r="NE105" s="223"/>
      <c r="NF105" s="223"/>
      <c r="NG105" s="223"/>
      <c r="NH105" s="223"/>
      <c r="NI105" s="223"/>
      <c r="NJ105" s="223"/>
      <c r="NK105" s="223"/>
      <c r="NL105" s="223"/>
      <c r="NM105" s="223"/>
      <c r="NN105" s="223"/>
      <c r="NO105" s="223"/>
      <c r="NP105" s="223"/>
      <c r="NQ105" s="223"/>
      <c r="NR105" s="223"/>
      <c r="NS105" s="223"/>
      <c r="NT105" s="224"/>
      <c r="NU105" s="224"/>
      <c r="NV105" s="223"/>
      <c r="NW105" s="223"/>
      <c r="NX105" s="223"/>
      <c r="NY105" s="223"/>
      <c r="NZ105" s="223"/>
      <c r="OA105" s="223"/>
      <c r="OB105" s="223"/>
      <c r="OC105" s="223"/>
      <c r="OD105" s="223"/>
      <c r="OE105" s="223"/>
      <c r="OF105" s="223"/>
      <c r="OG105" s="223"/>
      <c r="OH105" s="223"/>
      <c r="OI105" s="223"/>
      <c r="OJ105" s="223"/>
      <c r="OK105" s="223"/>
      <c r="OL105" s="223"/>
      <c r="OM105" s="223"/>
      <c r="ON105" s="223"/>
      <c r="OO105" s="223"/>
      <c r="OP105" s="224"/>
      <c r="OQ105" s="224"/>
      <c r="OR105" s="223"/>
      <c r="OS105" s="223"/>
      <c r="OT105" s="223"/>
      <c r="OU105" s="223"/>
      <c r="OV105" s="223"/>
      <c r="OW105" s="223"/>
      <c r="OX105" s="223"/>
      <c r="OY105" s="223"/>
      <c r="OZ105" s="223"/>
      <c r="PA105" s="223"/>
      <c r="PB105" s="223"/>
      <c r="PC105" s="223"/>
      <c r="PD105" s="223"/>
      <c r="PE105" s="223"/>
      <c r="PF105" s="223"/>
      <c r="PG105" s="223"/>
      <c r="PH105" s="223"/>
      <c r="PI105" s="223"/>
      <c r="PJ105" s="223"/>
      <c r="PK105" s="223"/>
      <c r="PL105" s="224"/>
      <c r="PM105" s="224"/>
      <c r="PO105" s="223"/>
      <c r="PP105" s="223"/>
      <c r="PQ105" s="223"/>
      <c r="PR105" s="223"/>
      <c r="PS105" s="223"/>
      <c r="PT105" s="223"/>
      <c r="PU105" s="223"/>
      <c r="PV105" s="223"/>
      <c r="PW105" s="223"/>
      <c r="PX105" s="223"/>
      <c r="PY105" s="223"/>
      <c r="PZ105" s="223"/>
      <c r="QA105" s="223"/>
      <c r="QB105" s="223"/>
      <c r="QC105" s="223"/>
      <c r="QD105" s="223"/>
      <c r="QE105" s="223"/>
      <c r="QF105" s="223"/>
      <c r="QG105" s="223"/>
      <c r="QH105" s="223"/>
      <c r="QI105" s="223"/>
      <c r="QJ105" s="224"/>
      <c r="QK105" s="224"/>
      <c r="QL105" s="223"/>
      <c r="QM105" s="223"/>
      <c r="QN105" s="223"/>
      <c r="QO105" s="223"/>
      <c r="QP105" s="223"/>
      <c r="QQ105" s="223"/>
      <c r="QR105" s="223"/>
      <c r="QS105" s="223"/>
      <c r="QT105" s="223"/>
      <c r="QU105" s="223"/>
      <c r="QV105" s="223"/>
      <c r="QW105" s="223"/>
      <c r="QX105" s="223"/>
      <c r="QY105" s="223"/>
      <c r="QZ105" s="223"/>
      <c r="RA105" s="223"/>
      <c r="RB105" s="223"/>
      <c r="RC105" s="223"/>
      <c r="RD105" s="223"/>
      <c r="RE105" s="223"/>
      <c r="RF105" s="224"/>
      <c r="RG105" s="224"/>
      <c r="RH105" s="223"/>
      <c r="RI105" s="223"/>
      <c r="RJ105" s="223"/>
      <c r="RK105" s="223"/>
      <c r="RL105" s="223"/>
      <c r="RM105" s="223"/>
      <c r="RN105" s="223"/>
      <c r="RO105" s="223"/>
      <c r="RP105" s="223"/>
      <c r="RQ105" s="223"/>
      <c r="RR105" s="223"/>
      <c r="RS105" s="223"/>
      <c r="RT105" s="223"/>
      <c r="RU105" s="223"/>
      <c r="RV105" s="223"/>
      <c r="RW105" s="223"/>
      <c r="RX105" s="223"/>
      <c r="RY105" s="223"/>
      <c r="RZ105" s="223"/>
      <c r="SA105" s="223"/>
      <c r="SB105" s="224"/>
      <c r="SC105" s="224"/>
      <c r="SD105" s="223"/>
      <c r="SE105" s="223"/>
      <c r="SF105" s="223"/>
      <c r="SG105" s="223"/>
      <c r="SH105" s="223"/>
      <c r="SI105" s="223"/>
      <c r="SJ105" s="223"/>
      <c r="SK105" s="223"/>
      <c r="SL105" s="223"/>
      <c r="SM105" s="223"/>
      <c r="SN105" s="223"/>
      <c r="SO105" s="223"/>
      <c r="SP105" s="223"/>
      <c r="SQ105" s="223"/>
      <c r="SR105" s="223"/>
      <c r="SS105" s="223"/>
      <c r="ST105" s="223"/>
      <c r="SU105" s="223"/>
      <c r="SV105" s="223"/>
      <c r="SW105" s="223"/>
      <c r="SX105" s="224"/>
      <c r="SY105" s="224"/>
      <c r="SZ105" s="223"/>
      <c r="TA105" s="223"/>
      <c r="TB105" s="223"/>
      <c r="TC105" s="223"/>
      <c r="TD105" s="223"/>
      <c r="TE105" s="223"/>
      <c r="TF105" s="223"/>
      <c r="TG105" s="223"/>
      <c r="TH105" s="223"/>
      <c r="TI105" s="223"/>
      <c r="TJ105" s="223"/>
      <c r="TK105" s="223"/>
      <c r="TL105" s="223"/>
      <c r="TM105" s="223"/>
      <c r="TN105" s="223"/>
      <c r="TO105" s="223"/>
      <c r="TP105" s="223"/>
      <c r="TQ105" s="223"/>
      <c r="TR105" s="223"/>
      <c r="TS105" s="223"/>
      <c r="TT105" s="224"/>
      <c r="TU105" s="224"/>
      <c r="TV105" s="223"/>
      <c r="TW105" s="223"/>
      <c r="TX105" s="223"/>
      <c r="TY105" s="223"/>
      <c r="TZ105" s="223"/>
      <c r="UA105" s="223"/>
      <c r="UB105" s="223"/>
      <c r="UC105" s="223"/>
      <c r="UD105" s="223"/>
      <c r="UE105" s="223"/>
      <c r="UF105" s="223"/>
      <c r="UG105" s="223"/>
      <c r="UH105" s="223"/>
      <c r="UI105" s="223"/>
      <c r="UJ105" s="223"/>
      <c r="UK105" s="223"/>
      <c r="UL105" s="223"/>
      <c r="UM105" s="223"/>
      <c r="UN105" s="223"/>
      <c r="UO105" s="223"/>
      <c r="UP105" s="224"/>
      <c r="UQ105" s="224"/>
      <c r="UR105" s="111"/>
      <c r="US105" s="111"/>
      <c r="UT105" s="111"/>
      <c r="UU105" s="111"/>
      <c r="UV105" s="111"/>
      <c r="UW105" s="111"/>
      <c r="UX105" s="111"/>
      <c r="UY105" s="111"/>
      <c r="UZ105" s="111"/>
      <c r="VA105" s="111"/>
      <c r="VB105" s="111"/>
      <c r="VC105" s="111"/>
      <c r="VD105" s="111"/>
      <c r="VE105" s="111"/>
      <c r="VF105" s="111"/>
      <c r="VG105" s="111"/>
      <c r="VH105" s="111"/>
      <c r="VI105" s="111"/>
      <c r="VJ105" s="111"/>
      <c r="VK105" s="111"/>
      <c r="VL105" s="111"/>
      <c r="VM105" s="111"/>
      <c r="VN105" s="111"/>
      <c r="VO105" s="111"/>
      <c r="VP105" s="111"/>
      <c r="VQ105" s="111"/>
      <c r="VR105" s="111"/>
      <c r="VS105" s="111"/>
      <c r="VT105" s="111"/>
      <c r="VU105" s="111"/>
      <c r="VV105" s="111"/>
      <c r="VW105" s="111"/>
      <c r="VX105" s="111"/>
      <c r="VY105" s="111"/>
      <c r="VZ105" s="111"/>
      <c r="WA105" s="111"/>
      <c r="WB105" s="111"/>
      <c r="WC105" s="111"/>
      <c r="WD105" s="111"/>
      <c r="WE105" s="111"/>
      <c r="WF105" s="111"/>
      <c r="WG105" s="111"/>
      <c r="WH105" s="111"/>
      <c r="WI105" s="111"/>
      <c r="WJ105" s="111"/>
      <c r="WK105" s="111"/>
      <c r="WL105" s="111"/>
      <c r="WM105" s="111"/>
      <c r="WN105" s="111"/>
      <c r="WO105" s="111"/>
      <c r="WP105" s="111"/>
      <c r="WQ105" s="111"/>
      <c r="WR105" s="111"/>
      <c r="WS105" s="111"/>
      <c r="WT105" s="111"/>
      <c r="WU105" s="111"/>
      <c r="WV105" s="111"/>
      <c r="WW105" s="111"/>
      <c r="WX105" s="111"/>
      <c r="WY105" s="111"/>
      <c r="WZ105" s="111"/>
      <c r="XA105" s="111"/>
      <c r="XB105" s="111"/>
      <c r="XC105" s="111"/>
      <c r="XD105" s="111"/>
      <c r="XE105" s="111"/>
      <c r="XF105" s="111"/>
      <c r="XG105" s="111"/>
      <c r="XH105" s="111"/>
      <c r="XI105" s="111"/>
      <c r="XJ105" s="111"/>
      <c r="XK105" s="111"/>
      <c r="XL105" s="111"/>
      <c r="XM105" s="111"/>
      <c r="XN105" s="111"/>
      <c r="XO105" s="111"/>
      <c r="XP105" s="111"/>
      <c r="XQ105" s="111"/>
      <c r="XR105" s="111"/>
      <c r="XS105" s="111"/>
      <c r="XT105" s="111"/>
      <c r="XU105" s="111"/>
      <c r="XV105" s="111"/>
      <c r="XW105" s="111"/>
      <c r="XX105" s="111"/>
      <c r="XY105" s="111"/>
      <c r="XZ105" s="111"/>
      <c r="YA105" s="111"/>
      <c r="YB105" s="111"/>
      <c r="YC105" s="111"/>
      <c r="YD105" s="111"/>
      <c r="YE105" s="111"/>
      <c r="YF105" s="111"/>
      <c r="YG105" s="111"/>
      <c r="YH105" s="111"/>
      <c r="YI105" s="111"/>
      <c r="YJ105" s="111"/>
      <c r="YK105" s="111"/>
      <c r="YL105" s="111"/>
      <c r="YM105" s="111"/>
      <c r="YN105" s="111"/>
      <c r="YO105" s="111"/>
      <c r="YP105" s="111"/>
      <c r="YQ105" s="111"/>
      <c r="YR105" s="111"/>
      <c r="YS105" s="111"/>
      <c r="YT105" s="111"/>
      <c r="YU105" s="111"/>
      <c r="YV105" s="111"/>
      <c r="YW105" s="111"/>
      <c r="YX105" s="111"/>
      <c r="YY105" s="111"/>
      <c r="YZ105" s="111"/>
      <c r="ZA105" s="111"/>
      <c r="ZB105" s="111"/>
      <c r="ZC105" s="111"/>
      <c r="ZD105" s="111"/>
      <c r="ZE105" s="111"/>
      <c r="ZF105" s="111"/>
      <c r="ZG105" s="111"/>
      <c r="ZH105" s="111"/>
      <c r="ZI105" s="111"/>
      <c r="ZJ105" s="111"/>
      <c r="ZK105" s="111"/>
      <c r="ZL105" s="111"/>
      <c r="ZM105" s="111"/>
      <c r="ZN105" s="111"/>
      <c r="ZO105" s="111"/>
      <c r="ZP105" s="111"/>
      <c r="ZQ105" s="111"/>
      <c r="ZR105" s="111"/>
      <c r="ZS105" s="111"/>
      <c r="ZT105" s="111"/>
      <c r="ZU105" s="111"/>
      <c r="ZV105" s="111"/>
      <c r="ZW105" s="111"/>
      <c r="ZX105" s="111"/>
      <c r="ZY105" s="111"/>
      <c r="ZZ105" s="111"/>
    </row>
    <row r="106" spans="1:702">
      <c r="A106" s="111"/>
      <c r="B106" s="111"/>
      <c r="N106" s="184"/>
      <c r="O106" s="177"/>
      <c r="P106" s="177"/>
      <c r="Q106" s="177"/>
      <c r="R106" s="177"/>
      <c r="S106" s="177"/>
      <c r="T106" s="177"/>
      <c r="U106" s="178"/>
      <c r="V106" s="178"/>
      <c r="W106" s="177"/>
      <c r="AA106" s="219">
        <v>14.2340777483333</v>
      </c>
      <c r="AB106" s="220">
        <v>75.249882350475488</v>
      </c>
      <c r="AC106" s="220">
        <v>179.67085356712593</v>
      </c>
      <c r="AD106"/>
      <c r="AE106" s="219">
        <v>14.2340777483333</v>
      </c>
      <c r="AF106" s="220">
        <v>36.197795985028542</v>
      </c>
      <c r="AG106" s="220">
        <v>128.0423366315253</v>
      </c>
      <c r="AH106"/>
      <c r="AI106" s="219">
        <v>14.2340777483333</v>
      </c>
      <c r="AJ106" s="220">
        <v>8.5319027207527913</v>
      </c>
      <c r="AK106" s="220">
        <v>30.179869534871468</v>
      </c>
      <c r="AL106"/>
      <c r="AM106" s="219">
        <v>14.2340777483333</v>
      </c>
      <c r="AN106" s="220">
        <v>48.039897564099562</v>
      </c>
      <c r="AO106" s="220">
        <v>60.449645177910497</v>
      </c>
      <c r="AP106"/>
      <c r="AQ106" s="219">
        <v>14.2340777483333</v>
      </c>
      <c r="AR106" s="220">
        <v>10.637122534372196</v>
      </c>
      <c r="AS106" s="220">
        <v>30.203426637578005</v>
      </c>
      <c r="AT106" s="222"/>
      <c r="AU106" s="219">
        <v>14.2340777483333</v>
      </c>
      <c r="AV106" s="220">
        <v>2.5071939388112834</v>
      </c>
      <c r="AW106" s="220">
        <v>7.1190162520334441</v>
      </c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s="222"/>
      <c r="BN106" s="220"/>
      <c r="BO106" s="219"/>
      <c r="BP106" s="220"/>
      <c r="BQ106" s="220"/>
      <c r="BR106" s="220"/>
      <c r="BS106" s="220"/>
      <c r="BT106" s="220"/>
      <c r="BU106" s="220"/>
      <c r="BV106" s="220"/>
      <c r="BW106" s="220"/>
      <c r="BX106" s="220"/>
      <c r="BY106" s="219"/>
      <c r="BZ106" s="220"/>
      <c r="CA106" s="220"/>
      <c r="CB106" s="220"/>
      <c r="CC106" s="220"/>
      <c r="CD106" s="220"/>
      <c r="CE106" s="220"/>
      <c r="CF106" s="220"/>
      <c r="CG106" s="220"/>
      <c r="CH106"/>
      <c r="CI106" s="219"/>
      <c r="CJ106" s="220"/>
      <c r="CK106" s="220"/>
      <c r="CL106" s="220"/>
      <c r="CM106" s="220"/>
      <c r="CN106" s="220"/>
      <c r="CO106" s="220"/>
      <c r="CP106" s="220"/>
      <c r="CQ106" s="220"/>
      <c r="CR106" s="220"/>
      <c r="CS106" s="220"/>
      <c r="CT106" s="220"/>
      <c r="CU106" s="220"/>
      <c r="CV106" s="220"/>
      <c r="CW106"/>
      <c r="CX106" s="219"/>
      <c r="CY106" s="220"/>
      <c r="CZ106" s="220"/>
      <c r="DA106" s="220"/>
      <c r="DB106" s="220"/>
      <c r="DC106" s="220"/>
      <c r="DD106" s="220"/>
      <c r="DE106" s="220"/>
      <c r="DF106" s="220"/>
      <c r="DG106" s="220"/>
      <c r="DH106" s="220"/>
      <c r="DI106" s="220"/>
      <c r="DJ106" s="220"/>
      <c r="DK106" s="220"/>
      <c r="DL106" s="220"/>
      <c r="DM106" s="220"/>
      <c r="DN106" s="220"/>
      <c r="DO106" s="220"/>
      <c r="DP106" s="220"/>
      <c r="DQ106" s="220"/>
      <c r="DR106" s="220"/>
      <c r="DS106" s="220"/>
      <c r="DT106" s="220"/>
      <c r="DU106" s="220"/>
      <c r="DV106" s="220"/>
      <c r="DW106" s="220"/>
      <c r="DX106" s="220"/>
      <c r="DY106" s="220"/>
      <c r="DZ106"/>
      <c r="EA106" s="219"/>
      <c r="EB106" s="220"/>
      <c r="EC106" s="220"/>
      <c r="ED106" s="220"/>
      <c r="EE106" s="220"/>
      <c r="EF106" s="220"/>
      <c r="EG106" s="220"/>
      <c r="EH106" s="220"/>
      <c r="EI106" s="220"/>
      <c r="EJ106" s="220"/>
      <c r="EK106" s="220"/>
      <c r="EL106" s="220"/>
      <c r="EM106" s="220"/>
      <c r="EN106" s="220"/>
      <c r="EO106" s="220"/>
      <c r="EP106" s="220"/>
      <c r="EQ106" s="220"/>
      <c r="ER106" s="220"/>
      <c r="ES106" s="220"/>
      <c r="ET106" s="220"/>
      <c r="EU106" s="220"/>
      <c r="EV106" s="220"/>
      <c r="EW106" s="220"/>
      <c r="EX106" s="220"/>
      <c r="EY106" s="220"/>
      <c r="EZ106" s="220"/>
      <c r="FA106" s="219"/>
      <c r="FB106" s="220"/>
      <c r="FC106" s="220"/>
      <c r="FD106" s="220"/>
      <c r="FE106" s="220"/>
      <c r="FF106" s="220"/>
      <c r="FG106" s="220"/>
      <c r="FH106" s="220"/>
      <c r="FI106" s="220"/>
      <c r="FJ106" s="220"/>
      <c r="FK106" s="220"/>
      <c r="FL106" s="220"/>
      <c r="FM106" s="220"/>
      <c r="FN106" s="220"/>
      <c r="FO106" s="220"/>
      <c r="FP106" s="220"/>
      <c r="FQ106" s="220"/>
      <c r="FR106" s="220"/>
      <c r="FS106" s="220"/>
      <c r="FT106" s="220"/>
      <c r="FU106" s="220"/>
      <c r="FV106" s="220"/>
      <c r="FW106" s="220"/>
      <c r="FX106" s="220"/>
      <c r="FY106" s="220"/>
      <c r="GA106" s="125"/>
      <c r="GB106" s="225"/>
      <c r="GC106" s="226"/>
      <c r="GE106" s="125"/>
      <c r="GG106" s="125"/>
      <c r="GI106" s="125"/>
      <c r="GK106" s="125"/>
      <c r="GM106" s="125"/>
      <c r="GO106" s="125"/>
      <c r="GQ106" s="125"/>
      <c r="GS106" s="125"/>
      <c r="GU106" s="125"/>
      <c r="GW106" s="125"/>
      <c r="GX106" s="225"/>
      <c r="GY106" s="226"/>
      <c r="HA106" s="125"/>
      <c r="HC106" s="125"/>
      <c r="HE106" s="125"/>
      <c r="HG106" s="125"/>
      <c r="HI106" s="125"/>
      <c r="HK106" s="125"/>
      <c r="HM106" s="125"/>
      <c r="HO106" s="125"/>
      <c r="HQ106" s="125"/>
      <c r="HS106" s="125"/>
      <c r="HT106" s="225"/>
      <c r="HU106" s="226"/>
      <c r="HW106" s="125"/>
      <c r="HY106" s="125"/>
      <c r="IA106" s="125"/>
      <c r="IC106" s="125"/>
      <c r="IE106" s="125"/>
      <c r="IG106" s="125"/>
      <c r="II106" s="125"/>
      <c r="IK106" s="125"/>
      <c r="IM106" s="125"/>
      <c r="IO106" s="125"/>
      <c r="IP106" s="225"/>
      <c r="IQ106" s="226"/>
      <c r="IS106" s="125"/>
      <c r="IU106" s="125"/>
      <c r="IW106" s="125"/>
      <c r="IY106" s="125"/>
      <c r="JA106" s="125"/>
      <c r="JC106" s="125"/>
      <c r="JE106" s="125"/>
      <c r="JG106" s="125"/>
      <c r="JI106" s="125"/>
      <c r="JK106" s="125"/>
      <c r="JL106" s="225"/>
      <c r="JM106" s="226"/>
      <c r="JO106" s="125"/>
      <c r="JQ106" s="125"/>
      <c r="JS106" s="125"/>
      <c r="JU106" s="125"/>
      <c r="JW106" s="125"/>
      <c r="JY106" s="125"/>
      <c r="KA106" s="125"/>
      <c r="KC106" s="125"/>
      <c r="KE106" s="125"/>
      <c r="KG106" s="125"/>
      <c r="KH106" s="225"/>
      <c r="KI106" s="226"/>
      <c r="KK106" s="124"/>
      <c r="KM106" s="125"/>
      <c r="KO106" s="125"/>
      <c r="KQ106" s="125"/>
      <c r="KS106" s="125"/>
      <c r="KU106" s="125"/>
      <c r="KW106" s="125"/>
      <c r="KY106" s="125"/>
      <c r="LA106" s="125"/>
      <c r="LC106" s="125"/>
      <c r="LE106" s="125"/>
      <c r="LF106" s="225"/>
      <c r="LG106" s="226"/>
      <c r="LI106" s="125"/>
      <c r="LK106" s="125"/>
      <c r="LM106" s="125"/>
      <c r="LO106" s="125"/>
      <c r="LQ106" s="125"/>
      <c r="LS106" s="125"/>
      <c r="LU106" s="125"/>
      <c r="LW106" s="125"/>
      <c r="LY106" s="125"/>
      <c r="MA106" s="125"/>
      <c r="MB106" s="225"/>
      <c r="MC106" s="226"/>
      <c r="ME106" s="125"/>
      <c r="MG106" s="125"/>
      <c r="MI106" s="125"/>
      <c r="MK106" s="125"/>
      <c r="MM106" s="125"/>
      <c r="MO106" s="125"/>
      <c r="MQ106" s="125"/>
      <c r="MS106" s="125"/>
      <c r="MU106" s="125"/>
      <c r="MW106" s="125"/>
      <c r="MX106" s="225"/>
      <c r="MY106" s="226"/>
      <c r="NA106" s="125"/>
      <c r="NC106" s="125"/>
      <c r="NE106" s="125"/>
      <c r="NG106" s="125"/>
      <c r="NI106" s="125"/>
      <c r="NK106" s="125"/>
      <c r="NM106" s="125"/>
      <c r="NO106" s="125"/>
      <c r="NQ106" s="125"/>
      <c r="NS106" s="125"/>
      <c r="NT106" s="225"/>
      <c r="NU106" s="226"/>
      <c r="NW106" s="125"/>
      <c r="NY106" s="125"/>
      <c r="OA106" s="125"/>
      <c r="OC106" s="125"/>
      <c r="OE106" s="125"/>
      <c r="OG106" s="125"/>
      <c r="OI106" s="125"/>
      <c r="OK106" s="125"/>
      <c r="OM106" s="125"/>
      <c r="OO106" s="125"/>
      <c r="OP106" s="225"/>
      <c r="OQ106" s="226"/>
      <c r="OS106" s="125"/>
      <c r="OU106" s="125"/>
      <c r="OW106" s="125"/>
      <c r="OY106" s="125"/>
      <c r="PA106" s="125"/>
      <c r="PC106" s="125"/>
      <c r="PE106" s="125"/>
      <c r="PG106" s="125"/>
      <c r="PI106" s="125"/>
      <c r="PK106" s="125"/>
      <c r="PL106" s="225"/>
      <c r="PM106" s="226"/>
      <c r="PO106" s="124"/>
      <c r="PQ106" s="125"/>
      <c r="PS106" s="125"/>
      <c r="PU106" s="125"/>
      <c r="PW106" s="125"/>
      <c r="PY106" s="125"/>
      <c r="QA106" s="125"/>
      <c r="QC106" s="125"/>
      <c r="QE106" s="125"/>
      <c r="QG106" s="125"/>
      <c r="QI106" s="125"/>
      <c r="QJ106" s="225"/>
      <c r="QK106" s="226"/>
      <c r="QM106" s="125"/>
      <c r="QO106" s="125"/>
      <c r="QQ106" s="125"/>
      <c r="QS106" s="125"/>
      <c r="QU106" s="125"/>
      <c r="QW106" s="125"/>
      <c r="QY106" s="125"/>
      <c r="RA106" s="125"/>
      <c r="RC106" s="125"/>
      <c r="RE106" s="125"/>
      <c r="RF106" s="225"/>
      <c r="RG106" s="226"/>
      <c r="RI106" s="125"/>
      <c r="RK106" s="125"/>
      <c r="RM106" s="125"/>
      <c r="RO106" s="125"/>
      <c r="RQ106" s="125"/>
      <c r="RS106" s="125"/>
      <c r="RU106" s="125"/>
      <c r="RW106" s="125"/>
      <c r="RY106" s="125"/>
      <c r="SA106" s="125"/>
      <c r="SB106" s="225"/>
      <c r="SC106" s="226"/>
      <c r="SE106" s="125"/>
      <c r="SG106" s="125"/>
      <c r="SI106" s="125"/>
      <c r="SK106" s="125"/>
      <c r="SM106" s="125"/>
      <c r="SO106" s="125"/>
      <c r="SQ106" s="125"/>
      <c r="SS106" s="125"/>
      <c r="SU106" s="125"/>
      <c r="SW106" s="125"/>
      <c r="SX106" s="225"/>
      <c r="SY106" s="226"/>
      <c r="TA106" s="125"/>
      <c r="TC106" s="125"/>
      <c r="TE106" s="125"/>
      <c r="TG106" s="125"/>
      <c r="TI106" s="125"/>
      <c r="TK106" s="125"/>
      <c r="TM106" s="125"/>
      <c r="TO106" s="125"/>
      <c r="TQ106" s="125"/>
      <c r="TS106" s="125"/>
      <c r="TT106" s="225"/>
      <c r="TU106" s="226"/>
      <c r="TW106" s="125"/>
      <c r="TY106" s="125"/>
      <c r="UA106" s="125"/>
      <c r="UC106" s="125"/>
      <c r="UE106" s="125"/>
      <c r="UG106" s="125"/>
      <c r="UI106" s="125"/>
      <c r="UK106" s="125"/>
      <c r="UM106" s="125"/>
      <c r="UO106" s="125"/>
      <c r="UP106" s="225"/>
      <c r="UQ106" s="226"/>
      <c r="UR106" s="111"/>
      <c r="US106" s="111"/>
      <c r="UT106" s="111"/>
      <c r="UU106" s="111"/>
      <c r="UV106" s="111"/>
      <c r="UW106" s="111"/>
      <c r="UX106" s="111"/>
      <c r="UY106" s="111"/>
      <c r="UZ106" s="111"/>
      <c r="VA106" s="111"/>
      <c r="VB106" s="111"/>
      <c r="VC106" s="111"/>
      <c r="VD106" s="111"/>
      <c r="VE106" s="111"/>
      <c r="VF106" s="111"/>
      <c r="VG106" s="111"/>
      <c r="VH106" s="111"/>
      <c r="VI106" s="111"/>
      <c r="VJ106" s="111"/>
      <c r="VK106" s="111"/>
      <c r="VL106" s="111"/>
      <c r="VM106" s="111"/>
      <c r="VN106" s="111"/>
      <c r="VO106" s="111"/>
      <c r="VP106" s="111"/>
      <c r="VQ106" s="111"/>
      <c r="VR106" s="111"/>
      <c r="VS106" s="111"/>
      <c r="VT106" s="111"/>
      <c r="VU106" s="111"/>
      <c r="VV106" s="111"/>
      <c r="VW106" s="111"/>
      <c r="VX106" s="111"/>
      <c r="VY106" s="111"/>
      <c r="VZ106" s="111"/>
      <c r="WA106" s="111"/>
      <c r="WB106" s="111"/>
      <c r="WC106" s="111"/>
      <c r="WD106" s="111"/>
      <c r="WE106" s="111"/>
      <c r="WF106" s="111"/>
      <c r="WG106" s="111"/>
      <c r="WH106" s="111"/>
      <c r="WI106" s="111"/>
      <c r="WJ106" s="111"/>
      <c r="WK106" s="111"/>
      <c r="WL106" s="111"/>
      <c r="WM106" s="111"/>
      <c r="WN106" s="111"/>
      <c r="WO106" s="111"/>
      <c r="WP106" s="111"/>
      <c r="WQ106" s="111"/>
      <c r="WR106" s="111"/>
      <c r="WS106" s="111"/>
      <c r="WT106" s="111"/>
      <c r="WU106" s="111"/>
      <c r="WV106" s="111"/>
      <c r="WW106" s="111"/>
      <c r="WX106" s="111"/>
      <c r="WY106" s="111"/>
      <c r="WZ106" s="111"/>
      <c r="XA106" s="111"/>
      <c r="XB106" s="111"/>
      <c r="XC106" s="111"/>
      <c r="XD106" s="111"/>
      <c r="XE106" s="111"/>
      <c r="XF106" s="111"/>
      <c r="XG106" s="111"/>
      <c r="XH106" s="111"/>
      <c r="XI106" s="111"/>
      <c r="XJ106" s="111"/>
      <c r="XK106" s="111"/>
      <c r="XL106" s="111"/>
      <c r="XM106" s="111"/>
      <c r="XN106" s="111"/>
      <c r="XO106" s="111"/>
      <c r="XP106" s="111"/>
      <c r="XQ106" s="111"/>
      <c r="XR106" s="111"/>
      <c r="XS106" s="111"/>
      <c r="XT106" s="111"/>
      <c r="XU106" s="111"/>
      <c r="XV106" s="111"/>
      <c r="XW106" s="111"/>
      <c r="XX106" s="111"/>
      <c r="XY106" s="111"/>
      <c r="XZ106" s="111"/>
      <c r="YA106" s="111"/>
      <c r="YB106" s="111"/>
      <c r="YC106" s="111"/>
      <c r="YD106" s="111"/>
      <c r="YE106" s="111"/>
      <c r="YF106" s="111"/>
      <c r="YG106" s="111"/>
      <c r="YH106" s="111"/>
      <c r="YI106" s="111"/>
      <c r="YJ106" s="111"/>
      <c r="YK106" s="111"/>
      <c r="YL106" s="111"/>
      <c r="YM106" s="111"/>
      <c r="YN106" s="111"/>
      <c r="YO106" s="111"/>
      <c r="YP106" s="111"/>
      <c r="YQ106" s="111"/>
      <c r="YR106" s="111"/>
      <c r="YS106" s="111"/>
      <c r="YT106" s="111"/>
      <c r="YU106" s="111"/>
      <c r="YV106" s="111"/>
      <c r="YW106" s="111"/>
      <c r="YX106" s="111"/>
      <c r="YY106" s="111"/>
      <c r="YZ106" s="111"/>
      <c r="ZA106" s="111"/>
      <c r="ZB106" s="111"/>
      <c r="ZC106" s="111"/>
      <c r="ZD106" s="111"/>
      <c r="ZE106" s="111"/>
      <c r="ZF106" s="111"/>
      <c r="ZG106" s="111"/>
      <c r="ZH106" s="111"/>
      <c r="ZI106" s="111"/>
      <c r="ZJ106" s="111"/>
      <c r="ZK106" s="111"/>
      <c r="ZL106" s="111"/>
      <c r="ZM106" s="111"/>
      <c r="ZN106" s="111"/>
      <c r="ZO106" s="111"/>
      <c r="ZP106" s="111"/>
      <c r="ZQ106" s="111"/>
      <c r="ZR106" s="111"/>
      <c r="ZS106" s="111"/>
      <c r="ZT106" s="111"/>
      <c r="ZU106" s="111"/>
      <c r="ZV106" s="111"/>
      <c r="ZW106" s="111"/>
      <c r="ZX106" s="111"/>
      <c r="ZY106" s="111"/>
      <c r="ZZ106" s="111"/>
    </row>
    <row r="107" spans="1:702">
      <c r="A107" s="111"/>
      <c r="B107" s="111"/>
      <c r="N107" s="184"/>
      <c r="O107" s="177"/>
      <c r="P107" s="177"/>
      <c r="Q107" s="177"/>
      <c r="R107" s="177"/>
      <c r="S107" s="177"/>
      <c r="T107" s="177"/>
      <c r="U107" s="178"/>
      <c r="V107" s="178"/>
      <c r="W107" s="177"/>
      <c r="AA107" s="219">
        <v>20.804598953333301</v>
      </c>
      <c r="AB107" s="220">
        <v>55.829193425609986</v>
      </c>
      <c r="AC107" s="220">
        <v>134.63337680252152</v>
      </c>
      <c r="AD107"/>
      <c r="AE107" s="219">
        <v>20.804598953333301</v>
      </c>
      <c r="AF107" s="220">
        <v>41.59989477602474</v>
      </c>
      <c r="AG107" s="220">
        <v>99.356977301492009</v>
      </c>
      <c r="AH107"/>
      <c r="AI107" s="219">
        <v>20.804598953333301</v>
      </c>
      <c r="AJ107" s="220">
        <v>9.8051896742385445</v>
      </c>
      <c r="AK107" s="220">
        <v>23.418665194836301</v>
      </c>
      <c r="AL107"/>
      <c r="AM107" s="219">
        <v>20.804598953333301</v>
      </c>
      <c r="AN107" s="220">
        <v>50.500767232486915</v>
      </c>
      <c r="AO107" s="220">
        <v>69.850272102123384</v>
      </c>
      <c r="AP107"/>
      <c r="AQ107" s="219">
        <v>20.804598953333301</v>
      </c>
      <c r="AR107" s="220">
        <v>9.6826166037800672</v>
      </c>
      <c r="AS107" s="220">
        <v>38.536975917844508</v>
      </c>
      <c r="AT107" s="222"/>
      <c r="AU107" s="219">
        <v>20.804598953333301</v>
      </c>
      <c r="AV107" s="220">
        <v>2.2822147232379946</v>
      </c>
      <c r="AW107" s="220">
        <v>9.0832527433170771</v>
      </c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s="222"/>
      <c r="BN107" s="220"/>
      <c r="BO107" s="219"/>
      <c r="BP107" s="220"/>
      <c r="BQ107" s="220"/>
      <c r="BR107" s="220"/>
      <c r="BS107" s="220"/>
      <c r="BT107" s="220"/>
      <c r="BU107" s="220"/>
      <c r="BV107" s="220"/>
      <c r="BW107" s="220"/>
      <c r="BX107" s="220"/>
      <c r="BY107" s="219"/>
      <c r="BZ107" s="220"/>
      <c r="CA107" s="220"/>
      <c r="CB107" s="220"/>
      <c r="CC107" s="220"/>
      <c r="CD107" s="220"/>
      <c r="CE107" s="220"/>
      <c r="CF107" s="220"/>
      <c r="CG107" s="220"/>
      <c r="CH107"/>
      <c r="CI107" s="219"/>
      <c r="CJ107" s="220"/>
      <c r="CK107" s="220"/>
      <c r="CL107" s="220"/>
      <c r="CM107" s="220"/>
      <c r="CN107" s="220"/>
      <c r="CO107" s="220"/>
      <c r="CP107" s="220"/>
      <c r="CQ107" s="220"/>
      <c r="CR107" s="220"/>
      <c r="CS107" s="220"/>
      <c r="CT107" s="220"/>
      <c r="CU107" s="220"/>
      <c r="CV107" s="220"/>
      <c r="CW107"/>
      <c r="CX107" s="219"/>
      <c r="CY107" s="220"/>
      <c r="CZ107" s="220"/>
      <c r="DA107" s="220"/>
      <c r="DB107" s="220"/>
      <c r="DC107" s="220"/>
      <c r="DD107" s="220"/>
      <c r="DE107" s="220"/>
      <c r="DF107" s="220"/>
      <c r="DG107" s="220"/>
      <c r="DH107" s="220"/>
      <c r="DI107" s="220"/>
      <c r="DJ107" s="220"/>
      <c r="DK107" s="220"/>
      <c r="DL107" s="220"/>
      <c r="DM107" s="220"/>
      <c r="DN107" s="220"/>
      <c r="DO107" s="220"/>
      <c r="DP107" s="220"/>
      <c r="DQ107" s="220"/>
      <c r="DR107" s="220"/>
      <c r="DS107" s="220"/>
      <c r="DT107" s="220"/>
      <c r="DU107" s="220"/>
      <c r="DV107" s="220"/>
      <c r="DW107" s="220"/>
      <c r="DX107" s="220"/>
      <c r="DY107" s="220"/>
      <c r="DZ107"/>
      <c r="EA107" s="219"/>
      <c r="EB107" s="220"/>
      <c r="EC107" s="220"/>
      <c r="ED107" s="220"/>
      <c r="EE107" s="220"/>
      <c r="EF107" s="220"/>
      <c r="EG107" s="220"/>
      <c r="EH107" s="220"/>
      <c r="EI107" s="220"/>
      <c r="EJ107" s="220"/>
      <c r="EK107" s="220"/>
      <c r="EL107" s="220"/>
      <c r="EM107" s="220"/>
      <c r="EN107" s="220"/>
      <c r="EO107" s="220"/>
      <c r="EP107" s="220"/>
      <c r="EQ107" s="220"/>
      <c r="ER107" s="220"/>
      <c r="ES107" s="220"/>
      <c r="ET107" s="220"/>
      <c r="EU107" s="220"/>
      <c r="EV107" s="220"/>
      <c r="EW107" s="220"/>
      <c r="EX107" s="220"/>
      <c r="EY107" s="220"/>
      <c r="EZ107" s="220"/>
      <c r="FA107" s="219"/>
      <c r="FB107" s="220"/>
      <c r="FC107" s="220"/>
      <c r="FD107" s="220"/>
      <c r="FE107" s="220"/>
      <c r="FF107" s="220"/>
      <c r="FG107" s="220"/>
      <c r="FH107" s="220"/>
      <c r="FI107" s="220"/>
      <c r="FJ107" s="220"/>
      <c r="FK107" s="220"/>
      <c r="FL107" s="220"/>
      <c r="FM107" s="220"/>
      <c r="FN107" s="220"/>
      <c r="FO107" s="220"/>
      <c r="FP107" s="220"/>
      <c r="FQ107" s="220"/>
      <c r="FR107" s="220"/>
      <c r="FS107" s="220"/>
      <c r="FT107" s="220"/>
      <c r="FU107" s="220"/>
      <c r="FV107" s="220"/>
      <c r="FW107" s="220"/>
      <c r="FX107" s="220"/>
      <c r="FY107" s="220"/>
      <c r="GA107" s="125"/>
      <c r="GB107" s="225"/>
      <c r="GC107" s="226"/>
      <c r="GE107" s="125"/>
      <c r="GG107" s="125"/>
      <c r="GI107" s="125"/>
      <c r="GK107" s="125"/>
      <c r="GM107" s="125"/>
      <c r="GO107" s="125"/>
      <c r="GQ107" s="125"/>
      <c r="GS107" s="125"/>
      <c r="GU107" s="125"/>
      <c r="GW107" s="125"/>
      <c r="GX107" s="225"/>
      <c r="GY107" s="226"/>
      <c r="HA107" s="125"/>
      <c r="HC107" s="125"/>
      <c r="HE107" s="125"/>
      <c r="HG107" s="125"/>
      <c r="HI107" s="125"/>
      <c r="HK107" s="125"/>
      <c r="HM107" s="125"/>
      <c r="HO107" s="125"/>
      <c r="HQ107" s="125"/>
      <c r="HS107" s="125"/>
      <c r="HT107" s="225"/>
      <c r="HU107" s="226"/>
      <c r="HW107" s="125"/>
      <c r="HY107" s="125"/>
      <c r="IA107" s="125"/>
      <c r="IC107" s="125"/>
      <c r="IE107" s="125"/>
      <c r="IG107" s="125"/>
      <c r="II107" s="125"/>
      <c r="IK107" s="125"/>
      <c r="IM107" s="125"/>
      <c r="IO107" s="125"/>
      <c r="IP107" s="225"/>
      <c r="IQ107" s="226"/>
      <c r="IS107" s="125"/>
      <c r="IU107" s="125"/>
      <c r="IW107" s="125"/>
      <c r="IY107" s="125"/>
      <c r="JA107" s="125"/>
      <c r="JC107" s="125"/>
      <c r="JE107" s="125"/>
      <c r="JG107" s="125"/>
      <c r="JI107" s="125"/>
      <c r="JK107" s="125"/>
      <c r="JL107" s="225"/>
      <c r="JM107" s="226"/>
      <c r="JO107" s="125"/>
      <c r="JQ107" s="125"/>
      <c r="JS107" s="125"/>
      <c r="JU107" s="125"/>
      <c r="JW107" s="125"/>
      <c r="JY107" s="125"/>
      <c r="KA107" s="125"/>
      <c r="KC107" s="125"/>
      <c r="KE107" s="125"/>
      <c r="KG107" s="125"/>
      <c r="KH107" s="225"/>
      <c r="KI107" s="226"/>
      <c r="KK107" s="124"/>
      <c r="KM107" s="125"/>
      <c r="KO107" s="125"/>
      <c r="KQ107" s="125"/>
      <c r="KS107" s="125"/>
      <c r="KU107" s="125"/>
      <c r="KW107" s="125"/>
      <c r="KY107" s="125"/>
      <c r="LA107" s="125"/>
      <c r="LC107" s="125"/>
      <c r="LE107" s="125"/>
      <c r="LF107" s="225"/>
      <c r="LG107" s="226"/>
      <c r="LI107" s="125"/>
      <c r="LK107" s="125"/>
      <c r="LM107" s="125"/>
      <c r="LO107" s="125"/>
      <c r="LQ107" s="125"/>
      <c r="LS107" s="125"/>
      <c r="LU107" s="125"/>
      <c r="LW107" s="125"/>
      <c r="LY107" s="125"/>
      <c r="MA107" s="125"/>
      <c r="MB107" s="225"/>
      <c r="MC107" s="226"/>
      <c r="ME107" s="125"/>
      <c r="MG107" s="125"/>
      <c r="MI107" s="125"/>
      <c r="MK107" s="125"/>
      <c r="MM107" s="125"/>
      <c r="MO107" s="125"/>
      <c r="MQ107" s="125"/>
      <c r="MS107" s="125"/>
      <c r="MU107" s="125"/>
      <c r="MW107" s="125"/>
      <c r="MX107" s="225"/>
      <c r="MY107" s="226"/>
      <c r="NA107" s="125"/>
      <c r="NC107" s="125"/>
      <c r="NE107" s="125"/>
      <c r="NG107" s="125"/>
      <c r="NI107" s="125"/>
      <c r="NK107" s="125"/>
      <c r="NM107" s="125"/>
      <c r="NO107" s="125"/>
      <c r="NQ107" s="125"/>
      <c r="NS107" s="125"/>
      <c r="NT107" s="225"/>
      <c r="NU107" s="226"/>
      <c r="NW107" s="125"/>
      <c r="NY107" s="125"/>
      <c r="OA107" s="125"/>
      <c r="OC107" s="125"/>
      <c r="OE107" s="125"/>
      <c r="OG107" s="125"/>
      <c r="OI107" s="125"/>
      <c r="OK107" s="125"/>
      <c r="OM107" s="125"/>
      <c r="OO107" s="125"/>
      <c r="OP107" s="225"/>
      <c r="OQ107" s="226"/>
      <c r="OS107" s="125"/>
      <c r="OU107" s="125"/>
      <c r="OW107" s="125"/>
      <c r="OY107" s="125"/>
      <c r="PA107" s="125"/>
      <c r="PC107" s="125"/>
      <c r="PE107" s="125"/>
      <c r="PG107" s="125"/>
      <c r="PI107" s="125"/>
      <c r="PK107" s="125"/>
      <c r="PL107" s="225"/>
      <c r="PM107" s="226"/>
      <c r="PO107" s="124"/>
      <c r="PQ107" s="125"/>
      <c r="PS107" s="125"/>
      <c r="PU107" s="125"/>
      <c r="PW107" s="125"/>
      <c r="PY107" s="125"/>
      <c r="QA107" s="125"/>
      <c r="QC107" s="125"/>
      <c r="QE107" s="125"/>
      <c r="QG107" s="125"/>
      <c r="QI107" s="125"/>
      <c r="QJ107" s="225"/>
      <c r="QK107" s="226"/>
      <c r="QM107" s="125"/>
      <c r="QO107" s="125"/>
      <c r="QQ107" s="125"/>
      <c r="QS107" s="125"/>
      <c r="QU107" s="125"/>
      <c r="QW107" s="125"/>
      <c r="QY107" s="125"/>
      <c r="RA107" s="125"/>
      <c r="RC107" s="125"/>
      <c r="RE107" s="125"/>
      <c r="RF107" s="225"/>
      <c r="RG107" s="226"/>
      <c r="RI107" s="125"/>
      <c r="RK107" s="125"/>
      <c r="RM107" s="125"/>
      <c r="RO107" s="125"/>
      <c r="RQ107" s="125"/>
      <c r="RS107" s="125"/>
      <c r="RU107" s="125"/>
      <c r="RW107" s="125"/>
      <c r="RY107" s="125"/>
      <c r="SA107" s="125"/>
      <c r="SB107" s="225"/>
      <c r="SC107" s="226"/>
      <c r="SE107" s="125"/>
      <c r="SG107" s="125"/>
      <c r="SI107" s="125"/>
      <c r="SK107" s="125"/>
      <c r="SM107" s="125"/>
      <c r="SO107" s="125"/>
      <c r="SQ107" s="125"/>
      <c r="SS107" s="125"/>
      <c r="SU107" s="125"/>
      <c r="SW107" s="125"/>
      <c r="SX107" s="225"/>
      <c r="SY107" s="226"/>
      <c r="TA107" s="125"/>
      <c r="TC107" s="125"/>
      <c r="TE107" s="125"/>
      <c r="TG107" s="125"/>
      <c r="TI107" s="125"/>
      <c r="TK107" s="125"/>
      <c r="TM107" s="125"/>
      <c r="TO107" s="125"/>
      <c r="TQ107" s="125"/>
      <c r="TS107" s="125"/>
      <c r="TT107" s="225"/>
      <c r="TU107" s="226"/>
      <c r="TW107" s="125"/>
      <c r="TY107" s="125"/>
      <c r="UA107" s="125"/>
      <c r="UC107" s="125"/>
      <c r="UE107" s="125"/>
      <c r="UG107" s="125"/>
      <c r="UI107" s="125"/>
      <c r="UK107" s="125"/>
      <c r="UM107" s="125"/>
      <c r="UO107" s="125"/>
      <c r="UP107" s="225"/>
      <c r="UQ107" s="226"/>
      <c r="UR107" s="111"/>
      <c r="US107" s="111"/>
      <c r="UT107" s="111"/>
      <c r="UU107" s="111"/>
      <c r="UV107" s="111"/>
      <c r="UW107" s="111"/>
      <c r="UX107" s="111"/>
      <c r="UY107" s="111"/>
      <c r="UZ107" s="111"/>
      <c r="VA107" s="111"/>
      <c r="VB107" s="111"/>
      <c r="VC107" s="111"/>
      <c r="VD107" s="111"/>
      <c r="VE107" s="111"/>
      <c r="VF107" s="111"/>
      <c r="VG107" s="111"/>
      <c r="VH107" s="111"/>
      <c r="VI107" s="111"/>
      <c r="VJ107" s="111"/>
      <c r="VK107" s="111"/>
      <c r="VL107" s="111"/>
      <c r="VM107" s="111"/>
      <c r="VN107" s="111"/>
      <c r="VO107" s="111"/>
      <c r="VP107" s="111"/>
      <c r="VQ107" s="111"/>
      <c r="VR107" s="111"/>
      <c r="VS107" s="111"/>
      <c r="VT107" s="111"/>
      <c r="VU107" s="111"/>
      <c r="VV107" s="111"/>
      <c r="VW107" s="111"/>
      <c r="VX107" s="111"/>
      <c r="VY107" s="111"/>
      <c r="VZ107" s="111"/>
      <c r="WA107" s="111"/>
      <c r="WB107" s="111"/>
      <c r="WC107" s="111"/>
      <c r="WD107" s="111"/>
      <c r="WE107" s="111"/>
      <c r="WF107" s="111"/>
      <c r="WG107" s="111"/>
      <c r="WH107" s="111"/>
      <c r="WI107" s="111"/>
      <c r="WJ107" s="111"/>
      <c r="WK107" s="111"/>
      <c r="WL107" s="111"/>
      <c r="WM107" s="111"/>
      <c r="WN107" s="111"/>
      <c r="WO107" s="111"/>
      <c r="WP107" s="111"/>
      <c r="WQ107" s="111"/>
      <c r="WR107" s="111"/>
      <c r="WS107" s="111"/>
      <c r="WT107" s="111"/>
      <c r="WU107" s="111"/>
      <c r="WV107" s="111"/>
      <c r="WW107" s="111"/>
      <c r="WX107" s="111"/>
      <c r="WY107" s="111"/>
      <c r="WZ107" s="111"/>
      <c r="XA107" s="111"/>
      <c r="XB107" s="111"/>
      <c r="XC107" s="111"/>
      <c r="XD107" s="111"/>
      <c r="XE107" s="111"/>
      <c r="XF107" s="111"/>
      <c r="XG107" s="111"/>
      <c r="XH107" s="111"/>
      <c r="XI107" s="111"/>
      <c r="XJ107" s="111"/>
      <c r="XK107" s="111"/>
      <c r="XL107" s="111"/>
      <c r="XM107" s="111"/>
      <c r="XN107" s="111"/>
      <c r="XO107" s="111"/>
      <c r="XP107" s="111"/>
      <c r="XQ107" s="111"/>
      <c r="XR107" s="111"/>
      <c r="XS107" s="111"/>
      <c r="XT107" s="111"/>
      <c r="XU107" s="111"/>
      <c r="XV107" s="111"/>
      <c r="XW107" s="111"/>
      <c r="XX107" s="111"/>
      <c r="XY107" s="111"/>
      <c r="XZ107" s="111"/>
      <c r="YA107" s="111"/>
      <c r="YB107" s="111"/>
      <c r="YC107" s="111"/>
      <c r="YD107" s="111"/>
      <c r="YE107" s="111"/>
      <c r="YF107" s="111"/>
      <c r="YG107" s="111"/>
      <c r="YH107" s="111"/>
      <c r="YI107" s="111"/>
      <c r="YJ107" s="111"/>
      <c r="YK107" s="111"/>
      <c r="YL107" s="111"/>
      <c r="YM107" s="111"/>
      <c r="YN107" s="111"/>
      <c r="YO107" s="111"/>
      <c r="YP107" s="111"/>
      <c r="YQ107" s="111"/>
      <c r="YR107" s="111"/>
      <c r="YS107" s="111"/>
      <c r="YT107" s="111"/>
      <c r="YU107" s="111"/>
      <c r="YV107" s="111"/>
      <c r="YW107" s="111"/>
      <c r="YX107" s="111"/>
      <c r="YY107" s="111"/>
      <c r="YZ107" s="111"/>
      <c r="ZA107" s="111"/>
      <c r="ZB107" s="111"/>
      <c r="ZC107" s="111"/>
      <c r="ZD107" s="111"/>
      <c r="ZE107" s="111"/>
      <c r="ZF107" s="111"/>
      <c r="ZG107" s="111"/>
      <c r="ZH107" s="111"/>
      <c r="ZI107" s="111"/>
      <c r="ZJ107" s="111"/>
      <c r="ZK107" s="111"/>
      <c r="ZL107" s="111"/>
      <c r="ZM107" s="111"/>
      <c r="ZN107" s="111"/>
      <c r="ZO107" s="111"/>
      <c r="ZP107" s="111"/>
      <c r="ZQ107" s="111"/>
      <c r="ZR107" s="111"/>
      <c r="ZS107" s="111"/>
      <c r="ZT107" s="111"/>
      <c r="ZU107" s="111"/>
      <c r="ZV107" s="111"/>
      <c r="ZW107" s="111"/>
      <c r="ZX107" s="111"/>
      <c r="ZY107" s="111"/>
      <c r="ZZ107" s="111"/>
    </row>
    <row r="108" spans="1:702">
      <c r="A108" s="111"/>
      <c r="B108" s="111"/>
      <c r="N108" s="184"/>
      <c r="O108" s="177"/>
      <c r="P108" s="177"/>
      <c r="Q108" s="177"/>
      <c r="R108" s="177"/>
      <c r="S108" s="177"/>
      <c r="T108" s="177"/>
      <c r="U108" s="178"/>
      <c r="V108" s="178"/>
      <c r="W108" s="177"/>
      <c r="AA108" s="219">
        <v>27.267552916666698</v>
      </c>
      <c r="AB108" s="220">
        <v>53.84553631069528</v>
      </c>
      <c r="AC108" s="220">
        <v>124.11209122255683</v>
      </c>
      <c r="AD108"/>
      <c r="AE108" s="219">
        <v>27.267552916666698</v>
      </c>
      <c r="AF108" s="220">
        <v>42.58867760669505</v>
      </c>
      <c r="AG108" s="220">
        <v>90.507213522236313</v>
      </c>
      <c r="AH108"/>
      <c r="AI108" s="219">
        <v>27.267552916666698</v>
      </c>
      <c r="AJ108" s="220">
        <v>10.038248033004889</v>
      </c>
      <c r="AK108" s="220">
        <v>21.332755773790879</v>
      </c>
      <c r="AL108"/>
      <c r="AM108" s="219">
        <v>27.267552916666698</v>
      </c>
      <c r="AN108" s="220">
        <v>51.369848479658295</v>
      </c>
      <c r="AO108" s="220">
        <v>69.727157689292298</v>
      </c>
      <c r="AP108"/>
      <c r="AQ108" s="219">
        <v>27.267552916666698</v>
      </c>
      <c r="AR108" s="220">
        <v>9.6127094979273782</v>
      </c>
      <c r="AS108" s="220">
        <v>36.449009510618744</v>
      </c>
      <c r="AT108" s="222"/>
      <c r="AU108" s="219">
        <v>27.267552916666698</v>
      </c>
      <c r="AV108" s="220">
        <v>2.2657374596258344</v>
      </c>
      <c r="AW108" s="220">
        <v>8.5911143192534141</v>
      </c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s="222"/>
      <c r="BN108" s="220"/>
      <c r="BO108" s="219"/>
      <c r="BP108" s="220"/>
      <c r="BQ108" s="220"/>
      <c r="BR108" s="220"/>
      <c r="BS108" s="220"/>
      <c r="BT108" s="220"/>
      <c r="BU108" s="220"/>
      <c r="BV108" s="220"/>
      <c r="BW108" s="220"/>
      <c r="BX108" s="220"/>
      <c r="BY108" s="219"/>
      <c r="BZ108" s="220"/>
      <c r="CA108" s="220"/>
      <c r="CB108" s="220"/>
      <c r="CC108" s="220"/>
      <c r="CD108" s="220"/>
      <c r="CE108" s="220"/>
      <c r="CF108" s="220"/>
      <c r="CG108" s="220"/>
      <c r="CH108"/>
      <c r="CI108" s="219"/>
      <c r="CJ108" s="220"/>
      <c r="CK108" s="220"/>
      <c r="CL108" s="220"/>
      <c r="CM108" s="220"/>
      <c r="CN108" s="220"/>
      <c r="CO108" s="220"/>
      <c r="CP108" s="220"/>
      <c r="CQ108" s="220"/>
      <c r="CR108" s="220"/>
      <c r="CS108" s="220"/>
      <c r="CT108" s="220"/>
      <c r="CU108" s="220"/>
      <c r="CV108" s="220"/>
      <c r="CW108"/>
      <c r="CX108" s="219"/>
      <c r="CY108" s="220"/>
      <c r="CZ108" s="220"/>
      <c r="DA108" s="220"/>
      <c r="DB108" s="220"/>
      <c r="DC108" s="220"/>
      <c r="DD108" s="220"/>
      <c r="DE108" s="220"/>
      <c r="DF108" s="220"/>
      <c r="DG108" s="220"/>
      <c r="DH108" s="220"/>
      <c r="DI108" s="220"/>
      <c r="DJ108" s="220"/>
      <c r="DK108" s="220"/>
      <c r="DL108" s="220"/>
      <c r="DM108" s="220"/>
      <c r="DN108" s="220"/>
      <c r="DO108" s="220"/>
      <c r="DP108" s="220"/>
      <c r="DQ108" s="220"/>
      <c r="DR108" s="220"/>
      <c r="DS108" s="220"/>
      <c r="DT108" s="220"/>
      <c r="DU108" s="220"/>
      <c r="DV108" s="220"/>
      <c r="DW108" s="220"/>
      <c r="DX108" s="220"/>
      <c r="DY108" s="220"/>
      <c r="DZ108"/>
      <c r="EA108" s="219"/>
      <c r="EB108" s="220"/>
      <c r="EC108" s="220"/>
      <c r="ED108" s="220"/>
      <c r="EE108" s="220"/>
      <c r="EF108" s="220"/>
      <c r="EG108" s="220"/>
      <c r="EH108" s="220"/>
      <c r="EI108" s="220"/>
      <c r="EJ108" s="220"/>
      <c r="EK108" s="220"/>
      <c r="EL108" s="220"/>
      <c r="EM108" s="220"/>
      <c r="EN108" s="220"/>
      <c r="EO108" s="220"/>
      <c r="EP108" s="220"/>
      <c r="EQ108" s="220"/>
      <c r="ER108" s="220"/>
      <c r="ES108" s="220"/>
      <c r="ET108" s="220"/>
      <c r="EU108" s="220"/>
      <c r="EV108" s="220"/>
      <c r="EW108" s="220"/>
      <c r="EX108" s="220"/>
      <c r="EY108" s="220"/>
      <c r="EZ108" s="220"/>
      <c r="FA108" s="219"/>
      <c r="FB108" s="220"/>
      <c r="FC108" s="220"/>
      <c r="FD108" s="220"/>
      <c r="FE108" s="220"/>
      <c r="FF108" s="220"/>
      <c r="FG108" s="220"/>
      <c r="FH108" s="220"/>
      <c r="FI108" s="220"/>
      <c r="FJ108" s="220"/>
      <c r="FK108" s="220"/>
      <c r="FL108" s="220"/>
      <c r="FM108" s="220"/>
      <c r="FN108" s="220"/>
      <c r="FO108" s="220"/>
      <c r="FP108" s="220"/>
      <c r="FQ108" s="220"/>
      <c r="FR108" s="220"/>
      <c r="FS108" s="220"/>
      <c r="FT108" s="220"/>
      <c r="FU108" s="220"/>
      <c r="FV108" s="220"/>
      <c r="FW108" s="220"/>
      <c r="FX108" s="220"/>
      <c r="FY108" s="220"/>
      <c r="GA108" s="125"/>
      <c r="GB108" s="225"/>
      <c r="GC108" s="226"/>
      <c r="GE108" s="125"/>
      <c r="GG108" s="125"/>
      <c r="GI108" s="125"/>
      <c r="GK108" s="125"/>
      <c r="GM108" s="125"/>
      <c r="GO108" s="125"/>
      <c r="GQ108" s="125"/>
      <c r="GS108" s="125"/>
      <c r="GU108" s="125"/>
      <c r="GW108" s="125"/>
      <c r="GX108" s="225"/>
      <c r="GY108" s="226"/>
      <c r="HA108" s="125"/>
      <c r="HC108" s="125"/>
      <c r="HE108" s="125"/>
      <c r="HG108" s="125"/>
      <c r="HI108" s="125"/>
      <c r="HK108" s="125"/>
      <c r="HM108" s="125"/>
      <c r="HO108" s="125"/>
      <c r="HQ108" s="125"/>
      <c r="HS108" s="125"/>
      <c r="HT108" s="225"/>
      <c r="HU108" s="226"/>
      <c r="HW108" s="125"/>
      <c r="HY108" s="125"/>
      <c r="IA108" s="125"/>
      <c r="IC108" s="125"/>
      <c r="IE108" s="125"/>
      <c r="IG108" s="125"/>
      <c r="II108" s="125"/>
      <c r="IK108" s="125"/>
      <c r="IM108" s="125"/>
      <c r="IO108" s="125"/>
      <c r="IP108" s="225"/>
      <c r="IQ108" s="226"/>
      <c r="IS108" s="125"/>
      <c r="IU108" s="125"/>
      <c r="IW108" s="125"/>
      <c r="IY108" s="125"/>
      <c r="JA108" s="125"/>
      <c r="JC108" s="125"/>
      <c r="JE108" s="125"/>
      <c r="JG108" s="125"/>
      <c r="JI108" s="125"/>
      <c r="JK108" s="125"/>
      <c r="JL108" s="225"/>
      <c r="JM108" s="226"/>
      <c r="JO108" s="125"/>
      <c r="JQ108" s="125"/>
      <c r="JS108" s="125"/>
      <c r="JU108" s="125"/>
      <c r="JW108" s="125"/>
      <c r="JY108" s="125"/>
      <c r="KA108" s="125"/>
      <c r="KC108" s="125"/>
      <c r="KE108" s="125"/>
      <c r="KG108" s="125"/>
      <c r="KH108" s="225"/>
      <c r="KI108" s="226"/>
      <c r="KK108" s="124"/>
      <c r="KM108" s="125"/>
      <c r="KO108" s="125"/>
      <c r="KQ108" s="125"/>
      <c r="KS108" s="125"/>
      <c r="KU108" s="125"/>
      <c r="KW108" s="125"/>
      <c r="KY108" s="125"/>
      <c r="LA108" s="125"/>
      <c r="LC108" s="125"/>
      <c r="LE108" s="125"/>
      <c r="LF108" s="225"/>
      <c r="LG108" s="226"/>
      <c r="LI108" s="125"/>
      <c r="LK108" s="125"/>
      <c r="LM108" s="125"/>
      <c r="LO108" s="125"/>
      <c r="LQ108" s="125"/>
      <c r="LS108" s="125"/>
      <c r="LU108" s="125"/>
      <c r="LW108" s="125"/>
      <c r="LY108" s="125"/>
      <c r="MA108" s="125"/>
      <c r="MB108" s="225"/>
      <c r="MC108" s="226"/>
      <c r="ME108" s="125"/>
      <c r="MG108" s="125"/>
      <c r="MI108" s="125"/>
      <c r="MK108" s="125"/>
      <c r="MM108" s="125"/>
      <c r="MO108" s="125"/>
      <c r="MQ108" s="125"/>
      <c r="MS108" s="125"/>
      <c r="MU108" s="125"/>
      <c r="MW108" s="125"/>
      <c r="MX108" s="225"/>
      <c r="MY108" s="226"/>
      <c r="NA108" s="125"/>
      <c r="NC108" s="125"/>
      <c r="NE108" s="125"/>
      <c r="NG108" s="125"/>
      <c r="NI108" s="125"/>
      <c r="NK108" s="125"/>
      <c r="NM108" s="125"/>
      <c r="NO108" s="125"/>
      <c r="NQ108" s="125"/>
      <c r="NS108" s="125"/>
      <c r="NT108" s="225"/>
      <c r="NU108" s="226"/>
      <c r="NW108" s="125"/>
      <c r="NY108" s="125"/>
      <c r="OA108" s="125"/>
      <c r="OC108" s="125"/>
      <c r="OE108" s="125"/>
      <c r="OG108" s="125"/>
      <c r="OI108" s="125"/>
      <c r="OK108" s="125"/>
      <c r="OM108" s="125"/>
      <c r="OO108" s="125"/>
      <c r="OP108" s="225"/>
      <c r="OQ108" s="226"/>
      <c r="OS108" s="125"/>
      <c r="OU108" s="125"/>
      <c r="OW108" s="125"/>
      <c r="OY108" s="125"/>
      <c r="PA108" s="125"/>
      <c r="PC108" s="125"/>
      <c r="PE108" s="125"/>
      <c r="PG108" s="125"/>
      <c r="PI108" s="125"/>
      <c r="PK108" s="125"/>
      <c r="PL108" s="225"/>
      <c r="PM108" s="226"/>
      <c r="PO108" s="124"/>
      <c r="PQ108" s="125"/>
      <c r="PS108" s="125"/>
      <c r="PU108" s="125"/>
      <c r="PW108" s="125"/>
      <c r="PY108" s="125"/>
      <c r="QA108" s="125"/>
      <c r="QC108" s="125"/>
      <c r="QE108" s="125"/>
      <c r="QG108" s="125"/>
      <c r="QI108" s="125"/>
      <c r="QJ108" s="225"/>
      <c r="QK108" s="226"/>
      <c r="QM108" s="125"/>
      <c r="QO108" s="125"/>
      <c r="QQ108" s="125"/>
      <c r="QS108" s="125"/>
      <c r="QU108" s="125"/>
      <c r="QW108" s="125"/>
      <c r="QY108" s="125"/>
      <c r="RA108" s="125"/>
      <c r="RC108" s="125"/>
      <c r="RE108" s="125"/>
      <c r="RF108" s="225"/>
      <c r="RG108" s="226"/>
      <c r="RI108" s="125"/>
      <c r="RK108" s="125"/>
      <c r="RM108" s="125"/>
      <c r="RO108" s="125"/>
      <c r="RQ108" s="125"/>
      <c r="RS108" s="125"/>
      <c r="RU108" s="125"/>
      <c r="RW108" s="125"/>
      <c r="RY108" s="125"/>
      <c r="SA108" s="125"/>
      <c r="SB108" s="225"/>
      <c r="SC108" s="226"/>
      <c r="SE108" s="125"/>
      <c r="SG108" s="125"/>
      <c r="SI108" s="125"/>
      <c r="SK108" s="125"/>
      <c r="SM108" s="125"/>
      <c r="SO108" s="125"/>
      <c r="SQ108" s="125"/>
      <c r="SS108" s="125"/>
      <c r="SU108" s="125"/>
      <c r="SW108" s="125"/>
      <c r="SX108" s="225"/>
      <c r="SY108" s="226"/>
      <c r="TA108" s="125"/>
      <c r="TC108" s="125"/>
      <c r="TE108" s="125"/>
      <c r="TG108" s="125"/>
      <c r="TI108" s="125"/>
      <c r="TK108" s="125"/>
      <c r="TM108" s="125"/>
      <c r="TO108" s="125"/>
      <c r="TQ108" s="125"/>
      <c r="TS108" s="125"/>
      <c r="TT108" s="225"/>
      <c r="TU108" s="226"/>
      <c r="TW108" s="125"/>
      <c r="TY108" s="125"/>
      <c r="UA108" s="125"/>
      <c r="UC108" s="125"/>
      <c r="UE108" s="125"/>
      <c r="UG108" s="125"/>
      <c r="UI108" s="125"/>
      <c r="UK108" s="125"/>
      <c r="UM108" s="125"/>
      <c r="UO108" s="125"/>
      <c r="UP108" s="225"/>
      <c r="UQ108" s="226"/>
      <c r="UR108" s="111"/>
      <c r="US108" s="111"/>
      <c r="UT108" s="111"/>
      <c r="UU108" s="111"/>
      <c r="UV108" s="111"/>
      <c r="UW108" s="111"/>
      <c r="UX108" s="111"/>
      <c r="UY108" s="111"/>
      <c r="UZ108" s="111"/>
      <c r="VA108" s="111"/>
      <c r="VB108" s="111"/>
      <c r="VC108" s="111"/>
      <c r="VD108" s="111"/>
      <c r="VE108" s="111"/>
      <c r="VF108" s="111"/>
      <c r="VG108" s="111"/>
      <c r="VH108" s="111"/>
      <c r="VI108" s="111"/>
      <c r="VJ108" s="111"/>
      <c r="VK108" s="111"/>
      <c r="VL108" s="111"/>
      <c r="VM108" s="111"/>
      <c r="VN108" s="111"/>
      <c r="VO108" s="111"/>
      <c r="VP108" s="111"/>
      <c r="VQ108" s="111"/>
      <c r="VR108" s="111"/>
      <c r="VS108" s="111"/>
      <c r="VT108" s="111"/>
      <c r="VU108" s="111"/>
      <c r="VV108" s="111"/>
      <c r="VW108" s="111"/>
      <c r="VX108" s="111"/>
      <c r="VY108" s="111"/>
      <c r="VZ108" s="111"/>
      <c r="WA108" s="111"/>
      <c r="WB108" s="111"/>
      <c r="WC108" s="111"/>
      <c r="WD108" s="111"/>
      <c r="WE108" s="111"/>
      <c r="WF108" s="111"/>
      <c r="WG108" s="111"/>
      <c r="WH108" s="111"/>
      <c r="WI108" s="111"/>
      <c r="WJ108" s="111"/>
      <c r="WK108" s="111"/>
      <c r="WL108" s="111"/>
      <c r="WM108" s="111"/>
      <c r="WN108" s="111"/>
      <c r="WO108" s="111"/>
      <c r="WP108" s="111"/>
      <c r="WQ108" s="111"/>
      <c r="WR108" s="111"/>
      <c r="WS108" s="111"/>
      <c r="WT108" s="111"/>
      <c r="WU108" s="111"/>
      <c r="WV108" s="111"/>
      <c r="WW108" s="111"/>
      <c r="WX108" s="111"/>
      <c r="WY108" s="111"/>
      <c r="WZ108" s="111"/>
      <c r="XA108" s="111"/>
      <c r="XB108" s="111"/>
      <c r="XC108" s="111"/>
      <c r="XD108" s="111"/>
      <c r="XE108" s="111"/>
      <c r="XF108" s="111"/>
      <c r="XG108" s="111"/>
      <c r="XH108" s="111"/>
      <c r="XI108" s="111"/>
      <c r="XJ108" s="111"/>
      <c r="XK108" s="111"/>
      <c r="XL108" s="111"/>
      <c r="XM108" s="111"/>
      <c r="XN108" s="111"/>
      <c r="XO108" s="111"/>
      <c r="XP108" s="111"/>
      <c r="XQ108" s="111"/>
      <c r="XR108" s="111"/>
      <c r="XS108" s="111"/>
      <c r="XT108" s="111"/>
      <c r="XU108" s="111"/>
      <c r="XV108" s="111"/>
      <c r="XW108" s="111"/>
      <c r="XX108" s="111"/>
      <c r="XY108" s="111"/>
      <c r="XZ108" s="111"/>
      <c r="YA108" s="111"/>
      <c r="YB108" s="111"/>
      <c r="YC108" s="111"/>
      <c r="YD108" s="111"/>
      <c r="YE108" s="111"/>
      <c r="YF108" s="111"/>
      <c r="YG108" s="111"/>
      <c r="YH108" s="111"/>
      <c r="YI108" s="111"/>
      <c r="YJ108" s="111"/>
      <c r="YK108" s="111"/>
      <c r="YL108" s="111"/>
      <c r="YM108" s="111"/>
      <c r="YN108" s="111"/>
      <c r="YO108" s="111"/>
      <c r="YP108" s="111"/>
      <c r="YQ108" s="111"/>
      <c r="YR108" s="111"/>
      <c r="YS108" s="111"/>
      <c r="YT108" s="111"/>
      <c r="YU108" s="111"/>
      <c r="YV108" s="111"/>
      <c r="YW108" s="111"/>
      <c r="YX108" s="111"/>
      <c r="YY108" s="111"/>
      <c r="YZ108" s="111"/>
      <c r="ZA108" s="111"/>
      <c r="ZB108" s="111"/>
      <c r="ZC108" s="111"/>
      <c r="ZD108" s="111"/>
      <c r="ZE108" s="111"/>
      <c r="ZF108" s="111"/>
      <c r="ZG108" s="111"/>
      <c r="ZH108" s="111"/>
      <c r="ZI108" s="111"/>
      <c r="ZJ108" s="111"/>
      <c r="ZK108" s="111"/>
      <c r="ZL108" s="111"/>
      <c r="ZM108" s="111"/>
      <c r="ZN108" s="111"/>
      <c r="ZO108" s="111"/>
      <c r="ZP108" s="111"/>
      <c r="ZQ108" s="111"/>
      <c r="ZR108" s="111"/>
      <c r="ZS108" s="111"/>
      <c r="ZT108" s="111"/>
      <c r="ZU108" s="111"/>
      <c r="ZV108" s="111"/>
      <c r="ZW108" s="111"/>
      <c r="ZX108" s="111"/>
      <c r="ZY108" s="111"/>
      <c r="ZZ108" s="111"/>
    </row>
    <row r="109" spans="1:702">
      <c r="A109" s="111"/>
      <c r="B109" s="111"/>
      <c r="N109" s="184"/>
      <c r="O109" s="177"/>
      <c r="P109" s="177"/>
      <c r="Q109" s="177"/>
      <c r="R109" s="177"/>
      <c r="S109" s="177"/>
      <c r="T109" s="177"/>
      <c r="U109" s="178"/>
      <c r="V109" s="178"/>
      <c r="W109" s="177"/>
      <c r="AA109" s="219">
        <v>33.728310489999998</v>
      </c>
      <c r="AB109" s="220">
        <v>56.432448395105851</v>
      </c>
      <c r="AC109" s="220">
        <v>121.00612622317004</v>
      </c>
      <c r="AD109"/>
      <c r="AE109" s="219">
        <v>33.728310489999998</v>
      </c>
      <c r="AF109" s="220">
        <v>43.725809321323673</v>
      </c>
      <c r="AG109" s="220">
        <v>86.117355522823971</v>
      </c>
      <c r="AH109"/>
      <c r="AI109" s="219">
        <v>33.728310489999998</v>
      </c>
      <c r="AJ109" s="220">
        <v>10.306272560628253</v>
      </c>
      <c r="AK109" s="220">
        <v>20.298056273733042</v>
      </c>
      <c r="AL109"/>
      <c r="AM109" s="219">
        <v>33.728310489999998</v>
      </c>
      <c r="AN109" s="220">
        <v>50.810791612511025</v>
      </c>
      <c r="AO109" s="220">
        <v>67.731526199163156</v>
      </c>
      <c r="AP109"/>
      <c r="AQ109" s="219">
        <v>33.728310489999998</v>
      </c>
      <c r="AR109" s="220">
        <v>9.611709568988962</v>
      </c>
      <c r="AS109" s="220">
        <v>35.213414946833886</v>
      </c>
      <c r="AT109" s="222"/>
      <c r="AU109" s="219">
        <v>33.728310489999998</v>
      </c>
      <c r="AV109" s="220">
        <v>2.265501774104159</v>
      </c>
      <c r="AW109" s="220">
        <v>8.2998818744696603</v>
      </c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s="222"/>
      <c r="BN109" s="220"/>
      <c r="BO109" s="219"/>
      <c r="BP109" s="220"/>
      <c r="BQ109" s="220"/>
      <c r="BR109" s="220"/>
      <c r="BS109" s="220"/>
      <c r="BT109" s="220"/>
      <c r="BU109" s="220"/>
      <c r="BV109" s="220"/>
      <c r="BW109" s="220"/>
      <c r="BX109" s="220"/>
      <c r="BY109" s="219"/>
      <c r="BZ109" s="220"/>
      <c r="CA109" s="220"/>
      <c r="CB109" s="220"/>
      <c r="CC109" s="220"/>
      <c r="CD109" s="220"/>
      <c r="CE109" s="220"/>
      <c r="CF109" s="220"/>
      <c r="CG109" s="220"/>
      <c r="CH109"/>
      <c r="CI109" s="219"/>
      <c r="CJ109" s="220"/>
      <c r="CK109" s="220"/>
      <c r="CL109" s="220"/>
      <c r="CM109" s="220"/>
      <c r="CN109" s="220"/>
      <c r="CO109" s="220"/>
      <c r="CP109" s="220"/>
      <c r="CQ109" s="220"/>
      <c r="CR109" s="220"/>
      <c r="CS109" s="220"/>
      <c r="CT109" s="220"/>
      <c r="CU109" s="220"/>
      <c r="CV109" s="220"/>
      <c r="CW109"/>
      <c r="CX109" s="219"/>
      <c r="CY109" s="220"/>
      <c r="CZ109" s="220"/>
      <c r="DA109" s="220"/>
      <c r="DB109" s="220"/>
      <c r="DC109" s="220"/>
      <c r="DD109" s="220"/>
      <c r="DE109" s="220"/>
      <c r="DF109" s="220"/>
      <c r="DG109" s="220"/>
      <c r="DH109" s="220"/>
      <c r="DI109" s="220"/>
      <c r="DJ109" s="220"/>
      <c r="DK109" s="220"/>
      <c r="DL109" s="220"/>
      <c r="DM109" s="220"/>
      <c r="DN109" s="220"/>
      <c r="DO109" s="220"/>
      <c r="DP109" s="220"/>
      <c r="DQ109" s="220"/>
      <c r="DR109" s="220"/>
      <c r="DS109" s="220"/>
      <c r="DT109" s="220"/>
      <c r="DU109" s="220"/>
      <c r="DV109" s="220"/>
      <c r="DW109" s="220"/>
      <c r="DX109" s="220"/>
      <c r="DY109" s="220"/>
      <c r="DZ109"/>
      <c r="EA109" s="219"/>
      <c r="EB109" s="220"/>
      <c r="EC109" s="220"/>
      <c r="ED109" s="220"/>
      <c r="EE109" s="220"/>
      <c r="EF109" s="220"/>
      <c r="EG109" s="220"/>
      <c r="EH109" s="220"/>
      <c r="EI109" s="220"/>
      <c r="EJ109" s="220"/>
      <c r="EK109" s="220"/>
      <c r="EL109" s="220"/>
      <c r="EM109" s="220"/>
      <c r="EN109" s="220"/>
      <c r="EO109" s="220"/>
      <c r="EP109" s="220"/>
      <c r="EQ109" s="220"/>
      <c r="ER109" s="220"/>
      <c r="ES109" s="220"/>
      <c r="ET109" s="220"/>
      <c r="EU109" s="220"/>
      <c r="EV109" s="220"/>
      <c r="EW109" s="220"/>
      <c r="EX109" s="220"/>
      <c r="EY109" s="220"/>
      <c r="EZ109" s="220"/>
      <c r="FA109" s="219"/>
      <c r="FB109" s="220"/>
      <c r="FC109" s="220"/>
      <c r="FD109" s="220"/>
      <c r="FE109" s="220"/>
      <c r="FF109" s="220"/>
      <c r="FG109" s="220"/>
      <c r="FH109" s="220"/>
      <c r="FI109" s="220"/>
      <c r="FJ109" s="220"/>
      <c r="FK109" s="220"/>
      <c r="FL109" s="220"/>
      <c r="FM109" s="220"/>
      <c r="FN109" s="220"/>
      <c r="FO109" s="220"/>
      <c r="FP109" s="220"/>
      <c r="FQ109" s="220"/>
      <c r="FR109" s="220"/>
      <c r="FS109" s="220"/>
      <c r="FT109" s="220"/>
      <c r="FU109" s="220"/>
      <c r="FV109" s="220"/>
      <c r="FW109" s="220"/>
      <c r="FX109" s="220"/>
      <c r="FY109" s="220"/>
      <c r="GA109" s="125"/>
      <c r="GB109" s="225"/>
      <c r="GC109" s="226"/>
      <c r="GE109" s="125"/>
      <c r="GG109" s="125"/>
      <c r="GI109" s="125"/>
      <c r="GK109" s="125"/>
      <c r="GM109" s="125"/>
      <c r="GO109" s="125"/>
      <c r="GQ109" s="125"/>
      <c r="GS109" s="125"/>
      <c r="GU109" s="125"/>
      <c r="GW109" s="125"/>
      <c r="GX109" s="225"/>
      <c r="GY109" s="226"/>
      <c r="HA109" s="125"/>
      <c r="HC109" s="125"/>
      <c r="HE109" s="125"/>
      <c r="HG109" s="125"/>
      <c r="HI109" s="125"/>
      <c r="HK109" s="125"/>
      <c r="HM109" s="125"/>
      <c r="HO109" s="125"/>
      <c r="HQ109" s="125"/>
      <c r="HS109" s="125"/>
      <c r="HT109" s="225"/>
      <c r="HU109" s="226"/>
      <c r="HW109" s="125"/>
      <c r="HY109" s="125"/>
      <c r="IA109" s="125"/>
      <c r="IC109" s="125"/>
      <c r="IE109" s="125"/>
      <c r="IG109" s="125"/>
      <c r="II109" s="125"/>
      <c r="IK109" s="125"/>
      <c r="IM109" s="125"/>
      <c r="IO109" s="125"/>
      <c r="IP109" s="225"/>
      <c r="IQ109" s="226"/>
      <c r="IS109" s="125"/>
      <c r="IU109" s="125"/>
      <c r="IW109" s="125"/>
      <c r="IY109" s="125"/>
      <c r="JA109" s="125"/>
      <c r="JC109" s="125"/>
      <c r="JE109" s="125"/>
      <c r="JG109" s="125"/>
      <c r="JI109" s="125"/>
      <c r="JK109" s="125"/>
      <c r="JL109" s="225"/>
      <c r="JM109" s="226"/>
      <c r="JO109" s="125"/>
      <c r="JQ109" s="125"/>
      <c r="JS109" s="125"/>
      <c r="JU109" s="125"/>
      <c r="JW109" s="125"/>
      <c r="JY109" s="125"/>
      <c r="KA109" s="125"/>
      <c r="KC109" s="125"/>
      <c r="KE109" s="125"/>
      <c r="KG109" s="125"/>
      <c r="KH109" s="225"/>
      <c r="KI109" s="226"/>
      <c r="KK109" s="124"/>
      <c r="KM109" s="125"/>
      <c r="KO109" s="125"/>
      <c r="KQ109" s="125"/>
      <c r="KS109" s="125"/>
      <c r="KU109" s="125"/>
      <c r="KW109" s="125"/>
      <c r="KY109" s="125"/>
      <c r="LA109" s="125"/>
      <c r="LC109" s="125"/>
      <c r="LE109" s="125"/>
      <c r="LF109" s="225"/>
      <c r="LG109" s="226"/>
      <c r="LI109" s="125"/>
      <c r="LK109" s="125"/>
      <c r="LM109" s="125"/>
      <c r="LO109" s="125"/>
      <c r="LQ109" s="125"/>
      <c r="LS109" s="125"/>
      <c r="LU109" s="125"/>
      <c r="LW109" s="125"/>
      <c r="LY109" s="125"/>
      <c r="MA109" s="125"/>
      <c r="MB109" s="225"/>
      <c r="MC109" s="226"/>
      <c r="ME109" s="125"/>
      <c r="MG109" s="125"/>
      <c r="MI109" s="125"/>
      <c r="MK109" s="125"/>
      <c r="MM109" s="125"/>
      <c r="MO109" s="125"/>
      <c r="MQ109" s="125"/>
      <c r="MS109" s="125"/>
      <c r="MU109" s="125"/>
      <c r="MW109" s="125"/>
      <c r="MX109" s="225"/>
      <c r="MY109" s="226"/>
      <c r="NA109" s="125"/>
      <c r="NC109" s="125"/>
      <c r="NE109" s="125"/>
      <c r="NG109" s="125"/>
      <c r="NI109" s="125"/>
      <c r="NK109" s="125"/>
      <c r="NM109" s="125"/>
      <c r="NO109" s="125"/>
      <c r="NQ109" s="125"/>
      <c r="NS109" s="125"/>
      <c r="NT109" s="225"/>
      <c r="NU109" s="226"/>
      <c r="NW109" s="125"/>
      <c r="NY109" s="125"/>
      <c r="OA109" s="125"/>
      <c r="OC109" s="125"/>
      <c r="OE109" s="125"/>
      <c r="OG109" s="125"/>
      <c r="OI109" s="125"/>
      <c r="OK109" s="125"/>
      <c r="OM109" s="125"/>
      <c r="OO109" s="125"/>
      <c r="OP109" s="225"/>
      <c r="OQ109" s="226"/>
      <c r="OS109" s="125"/>
      <c r="OU109" s="125"/>
      <c r="OW109" s="125"/>
      <c r="OY109" s="125"/>
      <c r="PA109" s="125"/>
      <c r="PC109" s="125"/>
      <c r="PE109" s="125"/>
      <c r="PG109" s="125"/>
      <c r="PI109" s="125"/>
      <c r="PK109" s="125"/>
      <c r="PL109" s="225"/>
      <c r="PM109" s="226"/>
      <c r="PO109" s="124"/>
      <c r="PQ109" s="125"/>
      <c r="PS109" s="125"/>
      <c r="PU109" s="125"/>
      <c r="PW109" s="125"/>
      <c r="PY109" s="125"/>
      <c r="QA109" s="125"/>
      <c r="QC109" s="125"/>
      <c r="QE109" s="125"/>
      <c r="QG109" s="125"/>
      <c r="QI109" s="125"/>
      <c r="QJ109" s="225"/>
      <c r="QK109" s="226"/>
      <c r="QM109" s="125"/>
      <c r="QO109" s="125"/>
      <c r="QQ109" s="125"/>
      <c r="QS109" s="125"/>
      <c r="QU109" s="125"/>
      <c r="QW109" s="125"/>
      <c r="QY109" s="125"/>
      <c r="RA109" s="125"/>
      <c r="RC109" s="125"/>
      <c r="RE109" s="125"/>
      <c r="RF109" s="225"/>
      <c r="RG109" s="226"/>
      <c r="RI109" s="125"/>
      <c r="RK109" s="125"/>
      <c r="RM109" s="125"/>
      <c r="RO109" s="125"/>
      <c r="RQ109" s="125"/>
      <c r="RS109" s="125"/>
      <c r="RU109" s="125"/>
      <c r="RW109" s="125"/>
      <c r="RY109" s="125"/>
      <c r="SA109" s="125"/>
      <c r="SB109" s="225"/>
      <c r="SC109" s="226"/>
      <c r="SE109" s="125"/>
      <c r="SG109" s="125"/>
      <c r="SI109" s="125"/>
      <c r="SK109" s="125"/>
      <c r="SM109" s="125"/>
      <c r="SO109" s="125"/>
      <c r="SQ109" s="125"/>
      <c r="SS109" s="125"/>
      <c r="SU109" s="125"/>
      <c r="SW109" s="125"/>
      <c r="SX109" s="225"/>
      <c r="SY109" s="226"/>
      <c r="TA109" s="125"/>
      <c r="TC109" s="125"/>
      <c r="TE109" s="125"/>
      <c r="TG109" s="125"/>
      <c r="TI109" s="125"/>
      <c r="TK109" s="125"/>
      <c r="TM109" s="125"/>
      <c r="TO109" s="125"/>
      <c r="TQ109" s="125"/>
      <c r="TS109" s="125"/>
      <c r="TT109" s="225"/>
      <c r="TU109" s="226"/>
      <c r="TW109" s="125"/>
      <c r="TY109" s="125"/>
      <c r="UA109" s="125"/>
      <c r="UC109" s="125"/>
      <c r="UE109" s="125"/>
      <c r="UG109" s="125"/>
      <c r="UI109" s="125"/>
      <c r="UK109" s="125"/>
      <c r="UM109" s="125"/>
      <c r="UO109" s="125"/>
      <c r="UP109" s="225"/>
      <c r="UQ109" s="226"/>
      <c r="UR109" s="111"/>
      <c r="US109" s="111"/>
      <c r="UT109" s="111"/>
      <c r="UU109" s="111"/>
      <c r="UV109" s="111"/>
      <c r="UW109" s="111"/>
      <c r="UX109" s="111"/>
      <c r="UY109" s="111"/>
      <c r="UZ109" s="111"/>
      <c r="VA109" s="111"/>
      <c r="VB109" s="111"/>
      <c r="VC109" s="111"/>
      <c r="VD109" s="111"/>
      <c r="VE109" s="111"/>
      <c r="VF109" s="111"/>
      <c r="VG109" s="111"/>
      <c r="VH109" s="111"/>
      <c r="VI109" s="111"/>
      <c r="VJ109" s="111"/>
      <c r="VK109" s="111"/>
      <c r="VL109" s="111"/>
      <c r="VM109" s="111"/>
      <c r="VN109" s="111"/>
      <c r="VO109" s="111"/>
      <c r="VP109" s="111"/>
      <c r="VQ109" s="111"/>
      <c r="VR109" s="111"/>
      <c r="VS109" s="111"/>
      <c r="VT109" s="111"/>
      <c r="VU109" s="111"/>
      <c r="VV109" s="111"/>
      <c r="VW109" s="111"/>
      <c r="VX109" s="111"/>
      <c r="VY109" s="111"/>
      <c r="VZ109" s="111"/>
      <c r="WA109" s="111"/>
      <c r="WB109" s="111"/>
      <c r="WC109" s="111"/>
      <c r="WD109" s="111"/>
      <c r="WE109" s="111"/>
      <c r="WF109" s="111"/>
      <c r="WG109" s="111"/>
      <c r="WH109" s="111"/>
      <c r="WI109" s="111"/>
      <c r="WJ109" s="111"/>
      <c r="WK109" s="111"/>
      <c r="WL109" s="111"/>
      <c r="WM109" s="111"/>
      <c r="WN109" s="111"/>
      <c r="WO109" s="111"/>
      <c r="WP109" s="111"/>
      <c r="WQ109" s="111"/>
      <c r="WR109" s="111"/>
      <c r="WS109" s="111"/>
      <c r="WT109" s="111"/>
      <c r="WU109" s="111"/>
      <c r="WV109" s="111"/>
      <c r="WW109" s="111"/>
      <c r="WX109" s="111"/>
      <c r="WY109" s="111"/>
      <c r="WZ109" s="111"/>
      <c r="XA109" s="111"/>
      <c r="XB109" s="111"/>
      <c r="XC109" s="111"/>
      <c r="XD109" s="111"/>
      <c r="XE109" s="111"/>
      <c r="XF109" s="111"/>
      <c r="XG109" s="111"/>
      <c r="XH109" s="111"/>
      <c r="XI109" s="111"/>
      <c r="XJ109" s="111"/>
      <c r="XK109" s="111"/>
      <c r="XL109" s="111"/>
      <c r="XM109" s="111"/>
      <c r="XN109" s="111"/>
      <c r="XO109" s="111"/>
      <c r="XP109" s="111"/>
      <c r="XQ109" s="111"/>
      <c r="XR109" s="111"/>
      <c r="XS109" s="111"/>
      <c r="XT109" s="111"/>
      <c r="XU109" s="111"/>
      <c r="XV109" s="111"/>
      <c r="XW109" s="111"/>
      <c r="XX109" s="111"/>
      <c r="XY109" s="111"/>
      <c r="XZ109" s="111"/>
      <c r="YA109" s="111"/>
      <c r="YB109" s="111"/>
      <c r="YC109" s="111"/>
      <c r="YD109" s="111"/>
      <c r="YE109" s="111"/>
      <c r="YF109" s="111"/>
      <c r="YG109" s="111"/>
      <c r="YH109" s="111"/>
      <c r="YI109" s="111"/>
      <c r="YJ109" s="111"/>
      <c r="YK109" s="111"/>
      <c r="YL109" s="111"/>
      <c r="YM109" s="111"/>
      <c r="YN109" s="111"/>
      <c r="YO109" s="111"/>
      <c r="YP109" s="111"/>
      <c r="YQ109" s="111"/>
      <c r="YR109" s="111"/>
      <c r="YS109" s="111"/>
      <c r="YT109" s="111"/>
      <c r="YU109" s="111"/>
      <c r="YV109" s="111"/>
      <c r="YW109" s="111"/>
      <c r="YX109" s="111"/>
      <c r="YY109" s="111"/>
      <c r="YZ109" s="111"/>
      <c r="ZA109" s="111"/>
      <c r="ZB109" s="111"/>
      <c r="ZC109" s="111"/>
      <c r="ZD109" s="111"/>
      <c r="ZE109" s="111"/>
      <c r="ZF109" s="111"/>
      <c r="ZG109" s="111"/>
      <c r="ZH109" s="111"/>
      <c r="ZI109" s="111"/>
      <c r="ZJ109" s="111"/>
      <c r="ZK109" s="111"/>
      <c r="ZL109" s="111"/>
      <c r="ZM109" s="111"/>
      <c r="ZN109" s="111"/>
      <c r="ZO109" s="111"/>
      <c r="ZP109" s="111"/>
      <c r="ZQ109" s="111"/>
      <c r="ZR109" s="111"/>
      <c r="ZS109" s="111"/>
      <c r="ZT109" s="111"/>
      <c r="ZU109" s="111"/>
      <c r="ZV109" s="111"/>
      <c r="ZW109" s="111"/>
      <c r="ZX109" s="111"/>
      <c r="ZY109" s="111"/>
      <c r="ZZ109" s="111"/>
    </row>
    <row r="110" spans="1:702">
      <c r="A110" s="111"/>
      <c r="B110" s="111"/>
      <c r="N110" s="184"/>
      <c r="O110" s="177"/>
      <c r="P110" s="177"/>
      <c r="Q110" s="177"/>
      <c r="R110" s="177"/>
      <c r="S110" s="177"/>
      <c r="T110" s="177"/>
      <c r="U110" s="178"/>
      <c r="V110" s="178"/>
      <c r="W110" s="177"/>
      <c r="AA110" s="219">
        <v>40.296015326666698</v>
      </c>
      <c r="AB110" s="220">
        <v>156.15625246322921</v>
      </c>
      <c r="AC110" s="220">
        <v>246.16558873966466</v>
      </c>
      <c r="AD110"/>
      <c r="AE110" s="219">
        <v>40.296015326666698</v>
      </c>
      <c r="AF110" s="220">
        <v>97.649518383045262</v>
      </c>
      <c r="AG110" s="220">
        <v>138.58447623342229</v>
      </c>
      <c r="AH110"/>
      <c r="AI110" s="219">
        <v>40.296015326666698</v>
      </c>
      <c r="AJ110" s="220">
        <v>23.016213250030191</v>
      </c>
      <c r="AK110" s="220">
        <v>32.664675780787157</v>
      </c>
      <c r="AL110"/>
      <c r="AM110" s="219">
        <v>40.296015326666698</v>
      </c>
      <c r="AN110" s="220">
        <v>51.337124167840059</v>
      </c>
      <c r="AO110" s="220">
        <v>75.886092732225677</v>
      </c>
      <c r="AP110"/>
      <c r="AQ110" s="219">
        <v>40.296015326666698</v>
      </c>
      <c r="AR110" s="220">
        <v>18.732654637988166</v>
      </c>
      <c r="AS110" s="220">
        <v>45.403532884807404</v>
      </c>
      <c r="AT110" s="222"/>
      <c r="AU110" s="219">
        <v>40.296015326666698</v>
      </c>
      <c r="AV110" s="220">
        <v>4.4153292410089708</v>
      </c>
      <c r="AW110" s="220">
        <v>10.701715814739037</v>
      </c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s="222"/>
      <c r="BN110" s="220"/>
      <c r="BO110" s="219"/>
      <c r="BP110" s="220"/>
      <c r="BQ110" s="220"/>
      <c r="BR110" s="220"/>
      <c r="BS110" s="220"/>
      <c r="BT110" s="220"/>
      <c r="BU110" s="220"/>
      <c r="BV110" s="220"/>
      <c r="BW110" s="220"/>
      <c r="BX110" s="220"/>
      <c r="BY110" s="219"/>
      <c r="BZ110" s="220"/>
      <c r="CA110" s="220"/>
      <c r="CB110" s="220"/>
      <c r="CC110" s="220"/>
      <c r="CD110" s="220"/>
      <c r="CE110" s="220"/>
      <c r="CF110" s="220"/>
      <c r="CG110" s="220"/>
      <c r="CH110"/>
      <c r="CI110" s="219"/>
      <c r="CJ110" s="220"/>
      <c r="CK110" s="220"/>
      <c r="CL110" s="220"/>
      <c r="CM110" s="220"/>
      <c r="CN110" s="220"/>
      <c r="CO110" s="220"/>
      <c r="CP110" s="220"/>
      <c r="CQ110" s="220"/>
      <c r="CR110" s="220"/>
      <c r="CS110" s="220"/>
      <c r="CT110" s="220"/>
      <c r="CU110" s="220"/>
      <c r="CV110" s="220"/>
      <c r="CW110"/>
      <c r="CX110" s="219"/>
      <c r="CY110" s="220"/>
      <c r="CZ110" s="220"/>
      <c r="DA110" s="220"/>
      <c r="DB110" s="220"/>
      <c r="DC110" s="220"/>
      <c r="DD110" s="220"/>
      <c r="DE110" s="220"/>
      <c r="DF110" s="220"/>
      <c r="DG110" s="220"/>
      <c r="DH110" s="220"/>
      <c r="DI110" s="220"/>
      <c r="DJ110" s="220"/>
      <c r="DK110" s="220"/>
      <c r="DL110" s="220"/>
      <c r="DM110" s="220"/>
      <c r="DN110" s="220"/>
      <c r="DO110" s="220"/>
      <c r="DP110" s="220"/>
      <c r="DQ110" s="220"/>
      <c r="DR110" s="220"/>
      <c r="DS110" s="220"/>
      <c r="DT110" s="220"/>
      <c r="DU110" s="220"/>
      <c r="DV110" s="220"/>
      <c r="DW110" s="220"/>
      <c r="DX110" s="220"/>
      <c r="DY110" s="220"/>
      <c r="DZ110"/>
      <c r="EA110" s="219"/>
      <c r="EB110" s="220"/>
      <c r="EC110" s="220"/>
      <c r="ED110" s="220"/>
      <c r="EE110" s="220"/>
      <c r="EF110" s="220"/>
      <c r="EG110" s="220"/>
      <c r="EH110" s="220"/>
      <c r="EI110" s="220"/>
      <c r="EJ110" s="220"/>
      <c r="EK110" s="220"/>
      <c r="EL110" s="220"/>
      <c r="EM110" s="220"/>
      <c r="EN110" s="220"/>
      <c r="EO110" s="220"/>
      <c r="EP110" s="220"/>
      <c r="EQ110" s="220"/>
      <c r="ER110" s="220"/>
      <c r="ES110" s="220"/>
      <c r="ET110" s="220"/>
      <c r="EU110" s="220"/>
      <c r="EV110" s="220"/>
      <c r="EW110" s="220"/>
      <c r="EX110" s="220"/>
      <c r="EY110" s="220"/>
      <c r="EZ110" s="220"/>
      <c r="FA110" s="219"/>
      <c r="FB110" s="220"/>
      <c r="FC110" s="220"/>
      <c r="FD110" s="220"/>
      <c r="FE110" s="220"/>
      <c r="FF110" s="220"/>
      <c r="FG110" s="220"/>
      <c r="FH110" s="220"/>
      <c r="FI110" s="220"/>
      <c r="FJ110" s="220"/>
      <c r="FK110" s="220"/>
      <c r="FL110" s="220"/>
      <c r="FM110" s="220"/>
      <c r="FN110" s="220"/>
      <c r="FO110" s="220"/>
      <c r="FP110" s="220"/>
      <c r="FQ110" s="220"/>
      <c r="FR110" s="220"/>
      <c r="FS110" s="220"/>
      <c r="FT110" s="220"/>
      <c r="FU110" s="220"/>
      <c r="FV110" s="220"/>
      <c r="FW110" s="220"/>
      <c r="FX110" s="220"/>
      <c r="FY110" s="220"/>
      <c r="GA110" s="125"/>
      <c r="GB110" s="225"/>
      <c r="GC110" s="226"/>
      <c r="GE110" s="125"/>
      <c r="GG110" s="125"/>
      <c r="GI110" s="125"/>
      <c r="GK110" s="125"/>
      <c r="GM110" s="125"/>
      <c r="GO110" s="125"/>
      <c r="GQ110" s="125"/>
      <c r="GS110" s="125"/>
      <c r="GU110" s="125"/>
      <c r="GW110" s="125"/>
      <c r="GX110" s="225"/>
      <c r="GY110" s="226"/>
      <c r="HA110" s="125"/>
      <c r="HC110" s="125"/>
      <c r="HE110" s="125"/>
      <c r="HG110" s="125"/>
      <c r="HI110" s="125"/>
      <c r="HK110" s="125"/>
      <c r="HM110" s="125"/>
      <c r="HO110" s="125"/>
      <c r="HQ110" s="125"/>
      <c r="HS110" s="125"/>
      <c r="HT110" s="225"/>
      <c r="HU110" s="226"/>
      <c r="HW110" s="125"/>
      <c r="HY110" s="125"/>
      <c r="IA110" s="125"/>
      <c r="IC110" s="125"/>
      <c r="IE110" s="125"/>
      <c r="IG110" s="125"/>
      <c r="II110" s="125"/>
      <c r="IK110" s="125"/>
      <c r="IM110" s="125"/>
      <c r="IO110" s="125"/>
      <c r="IP110" s="225"/>
      <c r="IQ110" s="226"/>
      <c r="IS110" s="125"/>
      <c r="IU110" s="125"/>
      <c r="IW110" s="125"/>
      <c r="IY110" s="125"/>
      <c r="JA110" s="125"/>
      <c r="JC110" s="125"/>
      <c r="JE110" s="125"/>
      <c r="JG110" s="125"/>
      <c r="JI110" s="125"/>
      <c r="JK110" s="125"/>
      <c r="JL110" s="225"/>
      <c r="JM110" s="226"/>
      <c r="JO110" s="125"/>
      <c r="JQ110" s="125"/>
      <c r="JS110" s="125"/>
      <c r="JU110" s="125"/>
      <c r="JW110" s="125"/>
      <c r="JY110" s="125"/>
      <c r="KA110" s="125"/>
      <c r="KC110" s="125"/>
      <c r="KE110" s="125"/>
      <c r="KG110" s="125"/>
      <c r="KH110" s="225"/>
      <c r="KI110" s="226"/>
      <c r="KK110" s="124"/>
      <c r="KM110" s="125"/>
      <c r="KO110" s="125"/>
      <c r="KQ110" s="125"/>
      <c r="KS110" s="125"/>
      <c r="KU110" s="125"/>
      <c r="KW110" s="125"/>
      <c r="KY110" s="125"/>
      <c r="LA110" s="125"/>
      <c r="LC110" s="125"/>
      <c r="LE110" s="125"/>
      <c r="LF110" s="225"/>
      <c r="LG110" s="226"/>
      <c r="LI110" s="125"/>
      <c r="LK110" s="125"/>
      <c r="LM110" s="125"/>
      <c r="LO110" s="125"/>
      <c r="LQ110" s="125"/>
      <c r="LS110" s="125"/>
      <c r="LU110" s="125"/>
      <c r="LW110" s="125"/>
      <c r="LY110" s="125"/>
      <c r="MA110" s="125"/>
      <c r="MB110" s="225"/>
      <c r="MC110" s="226"/>
      <c r="ME110" s="125"/>
      <c r="MG110" s="125"/>
      <c r="MI110" s="125"/>
      <c r="MK110" s="125"/>
      <c r="MM110" s="125"/>
      <c r="MO110" s="125"/>
      <c r="MQ110" s="125"/>
      <c r="MS110" s="125"/>
      <c r="MU110" s="125"/>
      <c r="MW110" s="125"/>
      <c r="MX110" s="225"/>
      <c r="MY110" s="226"/>
      <c r="NA110" s="125"/>
      <c r="NC110" s="125"/>
      <c r="NE110" s="125"/>
      <c r="NG110" s="125"/>
      <c r="NI110" s="125"/>
      <c r="NK110" s="125"/>
      <c r="NM110" s="125"/>
      <c r="NO110" s="125"/>
      <c r="NQ110" s="125"/>
      <c r="NS110" s="125"/>
      <c r="NT110" s="225"/>
      <c r="NU110" s="226"/>
      <c r="NW110" s="125"/>
      <c r="NY110" s="125"/>
      <c r="OA110" s="125"/>
      <c r="OC110" s="125"/>
      <c r="OE110" s="125"/>
      <c r="OG110" s="125"/>
      <c r="OI110" s="125"/>
      <c r="OK110" s="125"/>
      <c r="OM110" s="125"/>
      <c r="OO110" s="125"/>
      <c r="OP110" s="225"/>
      <c r="OQ110" s="226"/>
      <c r="OS110" s="125"/>
      <c r="OU110" s="125"/>
      <c r="OW110" s="125"/>
      <c r="OY110" s="125"/>
      <c r="PA110" s="125"/>
      <c r="PC110" s="125"/>
      <c r="PE110" s="125"/>
      <c r="PG110" s="125"/>
      <c r="PI110" s="125"/>
      <c r="PK110" s="125"/>
      <c r="PL110" s="225"/>
      <c r="PM110" s="226"/>
      <c r="PO110" s="124"/>
      <c r="PQ110" s="125"/>
      <c r="PS110" s="125"/>
      <c r="PU110" s="125"/>
      <c r="PW110" s="125"/>
      <c r="PY110" s="125"/>
      <c r="QA110" s="125"/>
      <c r="QC110" s="125"/>
      <c r="QE110" s="125"/>
      <c r="QG110" s="125"/>
      <c r="QI110" s="125"/>
      <c r="QJ110" s="225"/>
      <c r="QK110" s="226"/>
      <c r="QM110" s="125"/>
      <c r="QO110" s="125"/>
      <c r="QQ110" s="125"/>
      <c r="QS110" s="125"/>
      <c r="QU110" s="125"/>
      <c r="QW110" s="125"/>
      <c r="QY110" s="125"/>
      <c r="RA110" s="125"/>
      <c r="RC110" s="125"/>
      <c r="RE110" s="125"/>
      <c r="RF110" s="225"/>
      <c r="RG110" s="226"/>
      <c r="RI110" s="125"/>
      <c r="RK110" s="125"/>
      <c r="RM110" s="125"/>
      <c r="RO110" s="125"/>
      <c r="RQ110" s="125"/>
      <c r="RS110" s="125"/>
      <c r="RU110" s="125"/>
      <c r="RW110" s="125"/>
      <c r="RY110" s="125"/>
      <c r="SA110" s="125"/>
      <c r="SB110" s="225"/>
      <c r="SC110" s="226"/>
      <c r="SE110" s="125"/>
      <c r="SG110" s="125"/>
      <c r="SI110" s="125"/>
      <c r="SK110" s="125"/>
      <c r="SM110" s="125"/>
      <c r="SO110" s="125"/>
      <c r="SQ110" s="125"/>
      <c r="SS110" s="125"/>
      <c r="SU110" s="125"/>
      <c r="SW110" s="125"/>
      <c r="SX110" s="225"/>
      <c r="SY110" s="226"/>
      <c r="TA110" s="125"/>
      <c r="TC110" s="125"/>
      <c r="TE110" s="125"/>
      <c r="TG110" s="125"/>
      <c r="TI110" s="125"/>
      <c r="TK110" s="125"/>
      <c r="TM110" s="125"/>
      <c r="TO110" s="125"/>
      <c r="TQ110" s="125"/>
      <c r="TS110" s="125"/>
      <c r="TT110" s="225"/>
      <c r="TU110" s="226"/>
      <c r="TW110" s="125"/>
      <c r="TY110" s="125"/>
      <c r="UA110" s="125"/>
      <c r="UC110" s="125"/>
      <c r="UE110" s="125"/>
      <c r="UG110" s="125"/>
      <c r="UI110" s="125"/>
      <c r="UK110" s="125"/>
      <c r="UM110" s="125"/>
      <c r="UO110" s="125"/>
      <c r="UP110" s="225"/>
      <c r="UQ110" s="226"/>
      <c r="UR110" s="111"/>
      <c r="US110" s="111"/>
      <c r="UT110" s="111"/>
      <c r="UU110" s="111"/>
      <c r="UV110" s="111"/>
      <c r="UW110" s="111"/>
      <c r="UX110" s="111"/>
      <c r="UY110" s="111"/>
      <c r="UZ110" s="111"/>
      <c r="VA110" s="111"/>
      <c r="VB110" s="111"/>
      <c r="VC110" s="111"/>
      <c r="VD110" s="111"/>
      <c r="VE110" s="111"/>
      <c r="VF110" s="111"/>
      <c r="VG110" s="111"/>
      <c r="VH110" s="111"/>
      <c r="VI110" s="111"/>
      <c r="VJ110" s="111"/>
      <c r="VK110" s="111"/>
      <c r="VL110" s="111"/>
      <c r="VM110" s="111"/>
      <c r="VN110" s="111"/>
      <c r="VO110" s="111"/>
      <c r="VP110" s="111"/>
      <c r="VQ110" s="111"/>
      <c r="VR110" s="111"/>
      <c r="VS110" s="111"/>
      <c r="VT110" s="111"/>
      <c r="VU110" s="111"/>
      <c r="VV110" s="111"/>
      <c r="VW110" s="111"/>
      <c r="VX110" s="111"/>
      <c r="VY110" s="111"/>
      <c r="VZ110" s="111"/>
      <c r="WA110" s="111"/>
      <c r="WB110" s="111"/>
      <c r="WC110" s="111"/>
      <c r="WD110" s="111"/>
      <c r="WE110" s="111"/>
      <c r="WF110" s="111"/>
      <c r="WG110" s="111"/>
      <c r="WH110" s="111"/>
      <c r="WI110" s="111"/>
      <c r="WJ110" s="111"/>
      <c r="WK110" s="111"/>
      <c r="WL110" s="111"/>
      <c r="WM110" s="111"/>
      <c r="WN110" s="111"/>
      <c r="WO110" s="111"/>
      <c r="WP110" s="111"/>
      <c r="WQ110" s="111"/>
      <c r="WR110" s="111"/>
      <c r="WS110" s="111"/>
      <c r="WT110" s="111"/>
      <c r="WU110" s="111"/>
      <c r="WV110" s="111"/>
      <c r="WW110" s="111"/>
      <c r="WX110" s="111"/>
      <c r="WY110" s="111"/>
      <c r="WZ110" s="111"/>
      <c r="XA110" s="111"/>
      <c r="XB110" s="111"/>
      <c r="XC110" s="111"/>
      <c r="XD110" s="111"/>
      <c r="XE110" s="111"/>
      <c r="XF110" s="111"/>
      <c r="XG110" s="111"/>
      <c r="XH110" s="111"/>
      <c r="XI110" s="111"/>
      <c r="XJ110" s="111"/>
      <c r="XK110" s="111"/>
      <c r="XL110" s="111"/>
      <c r="XM110" s="111"/>
      <c r="XN110" s="111"/>
      <c r="XO110" s="111"/>
      <c r="XP110" s="111"/>
      <c r="XQ110" s="111"/>
      <c r="XR110" s="111"/>
      <c r="XS110" s="111"/>
      <c r="XT110" s="111"/>
      <c r="XU110" s="111"/>
      <c r="XV110" s="111"/>
      <c r="XW110" s="111"/>
      <c r="XX110" s="111"/>
      <c r="XY110" s="111"/>
      <c r="XZ110" s="111"/>
      <c r="YA110" s="111"/>
      <c r="YB110" s="111"/>
      <c r="YC110" s="111"/>
      <c r="YD110" s="111"/>
      <c r="YE110" s="111"/>
      <c r="YF110" s="111"/>
      <c r="YG110" s="111"/>
      <c r="YH110" s="111"/>
      <c r="YI110" s="111"/>
      <c r="YJ110" s="111"/>
      <c r="YK110" s="111"/>
      <c r="YL110" s="111"/>
      <c r="YM110" s="111"/>
      <c r="YN110" s="111"/>
      <c r="YO110" s="111"/>
      <c r="YP110" s="111"/>
      <c r="YQ110" s="111"/>
      <c r="YR110" s="111"/>
      <c r="YS110" s="111"/>
      <c r="YT110" s="111"/>
      <c r="YU110" s="111"/>
      <c r="YV110" s="111"/>
      <c r="YW110" s="111"/>
      <c r="YX110" s="111"/>
      <c r="YY110" s="111"/>
      <c r="YZ110" s="111"/>
      <c r="ZA110" s="111"/>
      <c r="ZB110" s="111"/>
      <c r="ZC110" s="111"/>
      <c r="ZD110" s="111"/>
      <c r="ZE110" s="111"/>
      <c r="ZF110" s="111"/>
      <c r="ZG110" s="111"/>
      <c r="ZH110" s="111"/>
      <c r="ZI110" s="111"/>
      <c r="ZJ110" s="111"/>
      <c r="ZK110" s="111"/>
      <c r="ZL110" s="111"/>
      <c r="ZM110" s="111"/>
      <c r="ZN110" s="111"/>
      <c r="ZO110" s="111"/>
      <c r="ZP110" s="111"/>
      <c r="ZQ110" s="111"/>
      <c r="ZR110" s="111"/>
      <c r="ZS110" s="111"/>
      <c r="ZT110" s="111"/>
      <c r="ZU110" s="111"/>
      <c r="ZV110" s="111"/>
      <c r="ZW110" s="111"/>
      <c r="ZX110" s="111"/>
      <c r="ZY110" s="111"/>
      <c r="ZZ110" s="111"/>
    </row>
    <row r="111" spans="1:702">
      <c r="A111" s="111"/>
      <c r="B111" s="111"/>
      <c r="N111" s="184"/>
      <c r="O111" s="177"/>
      <c r="P111" s="177"/>
      <c r="Q111" s="177"/>
      <c r="R111" s="177"/>
      <c r="S111" s="177"/>
      <c r="T111" s="177"/>
      <c r="U111" s="178"/>
      <c r="V111" s="178"/>
      <c r="W111" s="177"/>
      <c r="AA111" s="219">
        <v>46.7590356966667</v>
      </c>
      <c r="AB111" s="220">
        <v>167.79661906036256</v>
      </c>
      <c r="AC111" s="220">
        <v>224.42062365230564</v>
      </c>
      <c r="AD111"/>
      <c r="AE111" s="219">
        <v>46.7590356966667</v>
      </c>
      <c r="AF111" s="220">
        <v>73.198078991077111</v>
      </c>
      <c r="AG111" s="220">
        <v>98.761650662846321</v>
      </c>
      <c r="AH111"/>
      <c r="AI111" s="219">
        <v>46.7590356966667</v>
      </c>
      <c r="AJ111" s="220">
        <v>17.252953454849859</v>
      </c>
      <c r="AK111" s="220">
        <v>23.27834535408968</v>
      </c>
      <c r="AL111"/>
      <c r="AM111" s="219">
        <v>46.7590356966667</v>
      </c>
      <c r="AN111" s="220">
        <v>47.675977678301962</v>
      </c>
      <c r="AO111" s="220">
        <v>69.201403166706385</v>
      </c>
      <c r="AP111"/>
      <c r="AQ111" s="219">
        <v>46.7590356966667</v>
      </c>
      <c r="AR111" s="220">
        <v>12.998774834692901</v>
      </c>
      <c r="AS111" s="220">
        <v>40.283995614759959</v>
      </c>
      <c r="AT111" s="222"/>
      <c r="AU111" s="219">
        <v>46.7590356966667</v>
      </c>
      <c r="AV111" s="220">
        <v>3.0638407494323534</v>
      </c>
      <c r="AW111" s="220">
        <v>9.4950292534528469</v>
      </c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s="222"/>
      <c r="BN111" s="220"/>
      <c r="BO111" s="219"/>
      <c r="BP111" s="220"/>
      <c r="BQ111" s="220"/>
      <c r="BR111" s="220"/>
      <c r="BS111" s="220"/>
      <c r="BT111" s="220"/>
      <c r="BU111" s="220"/>
      <c r="BV111" s="220"/>
      <c r="BW111" s="220"/>
      <c r="BX111" s="220"/>
      <c r="BY111" s="219"/>
      <c r="BZ111" s="220"/>
      <c r="CA111" s="220"/>
      <c r="CB111" s="220"/>
      <c r="CC111" s="220"/>
      <c r="CD111" s="220"/>
      <c r="CE111" s="220"/>
      <c r="CF111" s="220"/>
      <c r="CG111" s="220"/>
      <c r="CH111"/>
      <c r="CI111" s="219"/>
      <c r="CJ111" s="220"/>
      <c r="CK111" s="220"/>
      <c r="CL111" s="220"/>
      <c r="CM111" s="220"/>
      <c r="CN111" s="220"/>
      <c r="CO111" s="220"/>
      <c r="CP111" s="220"/>
      <c r="CQ111" s="220"/>
      <c r="CR111" s="220"/>
      <c r="CS111" s="220"/>
      <c r="CT111" s="220"/>
      <c r="CU111" s="220"/>
      <c r="CV111" s="220"/>
      <c r="CW111"/>
      <c r="CX111" s="219"/>
      <c r="CY111" s="220"/>
      <c r="CZ111" s="220"/>
      <c r="DA111" s="220"/>
      <c r="DB111" s="220"/>
      <c r="DC111" s="220"/>
      <c r="DD111" s="220"/>
      <c r="DE111" s="220"/>
      <c r="DF111" s="220"/>
      <c r="DG111" s="220"/>
      <c r="DH111" s="220"/>
      <c r="DI111" s="220"/>
      <c r="DJ111" s="220"/>
      <c r="DK111" s="220"/>
      <c r="DL111" s="220"/>
      <c r="DM111" s="220"/>
      <c r="DN111" s="220"/>
      <c r="DO111" s="220"/>
      <c r="DP111" s="220"/>
      <c r="DQ111" s="220"/>
      <c r="DR111" s="220"/>
      <c r="DS111" s="220"/>
      <c r="DT111" s="220"/>
      <c r="DU111" s="220"/>
      <c r="DV111" s="220"/>
      <c r="DW111" s="220"/>
      <c r="DX111" s="220"/>
      <c r="DY111" s="220"/>
      <c r="DZ111"/>
      <c r="EA111" s="219"/>
      <c r="EB111" s="220"/>
      <c r="EC111" s="220"/>
      <c r="ED111" s="220"/>
      <c r="EE111" s="220"/>
      <c r="EF111" s="220"/>
      <c r="EG111" s="220"/>
      <c r="EH111" s="220"/>
      <c r="EI111" s="220"/>
      <c r="EJ111" s="220"/>
      <c r="EK111" s="220"/>
      <c r="EL111" s="220"/>
      <c r="EM111" s="220"/>
      <c r="EN111" s="220"/>
      <c r="EO111" s="220"/>
      <c r="EP111" s="220"/>
      <c r="EQ111" s="220"/>
      <c r="ER111" s="220"/>
      <c r="ES111" s="220"/>
      <c r="ET111" s="220"/>
      <c r="EU111" s="220"/>
      <c r="EV111" s="220"/>
      <c r="EW111" s="220"/>
      <c r="EX111" s="220"/>
      <c r="EY111" s="220"/>
      <c r="EZ111" s="220"/>
      <c r="FA111" s="219"/>
      <c r="FB111" s="220"/>
      <c r="FC111" s="220"/>
      <c r="FD111" s="220"/>
      <c r="FE111" s="220"/>
      <c r="FF111" s="220"/>
      <c r="FG111" s="220"/>
      <c r="FH111" s="220"/>
      <c r="FI111" s="220"/>
      <c r="FJ111" s="220"/>
      <c r="FK111" s="220"/>
      <c r="FL111" s="220"/>
      <c r="FM111" s="220"/>
      <c r="FN111" s="220"/>
      <c r="FO111" s="220"/>
      <c r="FP111" s="220"/>
      <c r="FQ111" s="220"/>
      <c r="FR111" s="220"/>
      <c r="FS111" s="220"/>
      <c r="FT111" s="220"/>
      <c r="FU111" s="220"/>
      <c r="FV111" s="220"/>
      <c r="FW111" s="220"/>
      <c r="FX111" s="220"/>
      <c r="FY111" s="220"/>
      <c r="GA111" s="125"/>
      <c r="GB111" s="225"/>
      <c r="GC111" s="226"/>
      <c r="GE111" s="125"/>
      <c r="GG111" s="125"/>
      <c r="GI111" s="125"/>
      <c r="GK111" s="125"/>
      <c r="GM111" s="125"/>
      <c r="GO111" s="125"/>
      <c r="GQ111" s="125"/>
      <c r="GS111" s="125"/>
      <c r="GU111" s="125"/>
      <c r="GW111" s="125"/>
      <c r="GX111" s="225"/>
      <c r="GY111" s="226"/>
      <c r="HA111" s="125"/>
      <c r="HC111" s="125"/>
      <c r="HE111" s="125"/>
      <c r="HG111" s="125"/>
      <c r="HI111" s="125"/>
      <c r="HK111" s="125"/>
      <c r="HM111" s="125"/>
      <c r="HO111" s="125"/>
      <c r="HQ111" s="125"/>
      <c r="HS111" s="125"/>
      <c r="HT111" s="225"/>
      <c r="HU111" s="226"/>
      <c r="HW111" s="125"/>
      <c r="HY111" s="125"/>
      <c r="IA111" s="125"/>
      <c r="IC111" s="125"/>
      <c r="IE111" s="125"/>
      <c r="IG111" s="125"/>
      <c r="II111" s="125"/>
      <c r="IK111" s="125"/>
      <c r="IM111" s="125"/>
      <c r="IO111" s="125"/>
      <c r="IP111" s="225"/>
      <c r="IQ111" s="226"/>
      <c r="IS111" s="125"/>
      <c r="IU111" s="125"/>
      <c r="IW111" s="125"/>
      <c r="IY111" s="125"/>
      <c r="JA111" s="125"/>
      <c r="JC111" s="125"/>
      <c r="JE111" s="125"/>
      <c r="JG111" s="125"/>
      <c r="JI111" s="125"/>
      <c r="JK111" s="125"/>
      <c r="JL111" s="225"/>
      <c r="JM111" s="226"/>
      <c r="JO111" s="125"/>
      <c r="JQ111" s="125"/>
      <c r="JS111" s="125"/>
      <c r="JU111" s="125"/>
      <c r="JW111" s="125"/>
      <c r="JY111" s="125"/>
      <c r="KA111" s="125"/>
      <c r="KC111" s="125"/>
      <c r="KE111" s="125"/>
      <c r="KG111" s="125"/>
      <c r="KH111" s="225"/>
      <c r="KI111" s="226"/>
      <c r="KK111" s="124"/>
      <c r="KM111" s="125"/>
      <c r="KO111" s="125"/>
      <c r="KQ111" s="125"/>
      <c r="KS111" s="125"/>
      <c r="KU111" s="125"/>
      <c r="KW111" s="125"/>
      <c r="KY111" s="125"/>
      <c r="LA111" s="125"/>
      <c r="LC111" s="125"/>
      <c r="LE111" s="125"/>
      <c r="LF111" s="225"/>
      <c r="LG111" s="226"/>
      <c r="LI111" s="125"/>
      <c r="LK111" s="125"/>
      <c r="LM111" s="125"/>
      <c r="LO111" s="125"/>
      <c r="LQ111" s="125"/>
      <c r="LS111" s="125"/>
      <c r="LU111" s="125"/>
      <c r="LW111" s="125"/>
      <c r="LY111" s="125"/>
      <c r="MA111" s="125"/>
      <c r="MB111" s="225"/>
      <c r="MC111" s="226"/>
      <c r="ME111" s="125"/>
      <c r="MG111" s="125"/>
      <c r="MI111" s="125"/>
      <c r="MK111" s="125"/>
      <c r="MM111" s="125"/>
      <c r="MO111" s="125"/>
      <c r="MQ111" s="125"/>
      <c r="MS111" s="125"/>
      <c r="MU111" s="125"/>
      <c r="MW111" s="125"/>
      <c r="MX111" s="225"/>
      <c r="MY111" s="226"/>
      <c r="NA111" s="125"/>
      <c r="NC111" s="125"/>
      <c r="NE111" s="125"/>
      <c r="NG111" s="125"/>
      <c r="NI111" s="125"/>
      <c r="NK111" s="125"/>
      <c r="NM111" s="125"/>
      <c r="NO111" s="125"/>
      <c r="NQ111" s="125"/>
      <c r="NS111" s="125"/>
      <c r="NT111" s="225"/>
      <c r="NU111" s="226"/>
      <c r="NW111" s="125"/>
      <c r="NY111" s="125"/>
      <c r="OA111" s="125"/>
      <c r="OC111" s="125"/>
      <c r="OE111" s="125"/>
      <c r="OG111" s="125"/>
      <c r="OI111" s="125"/>
      <c r="OK111" s="125"/>
      <c r="OM111" s="125"/>
      <c r="OO111" s="125"/>
      <c r="OP111" s="225"/>
      <c r="OQ111" s="226"/>
      <c r="OS111" s="125"/>
      <c r="OU111" s="125"/>
      <c r="OW111" s="125"/>
      <c r="OY111" s="125"/>
      <c r="PA111" s="125"/>
      <c r="PC111" s="125"/>
      <c r="PE111" s="125"/>
      <c r="PG111" s="125"/>
      <c r="PI111" s="125"/>
      <c r="PK111" s="125"/>
      <c r="PL111" s="225"/>
      <c r="PM111" s="226"/>
      <c r="PO111" s="124"/>
      <c r="PQ111" s="125"/>
      <c r="PS111" s="125"/>
      <c r="PU111" s="125"/>
      <c r="PW111" s="125"/>
      <c r="PY111" s="125"/>
      <c r="QA111" s="125"/>
      <c r="QC111" s="125"/>
      <c r="QE111" s="125"/>
      <c r="QG111" s="125"/>
      <c r="QI111" s="125"/>
      <c r="QJ111" s="225"/>
      <c r="QK111" s="226"/>
      <c r="QM111" s="125"/>
      <c r="QO111" s="125"/>
      <c r="QQ111" s="125"/>
      <c r="QS111" s="125"/>
      <c r="QU111" s="125"/>
      <c r="QW111" s="125"/>
      <c r="QY111" s="125"/>
      <c r="RA111" s="125"/>
      <c r="RC111" s="125"/>
      <c r="RE111" s="125"/>
      <c r="RF111" s="225"/>
      <c r="RG111" s="226"/>
      <c r="RI111" s="125"/>
      <c r="RK111" s="125"/>
      <c r="RM111" s="125"/>
      <c r="RO111" s="125"/>
      <c r="RQ111" s="125"/>
      <c r="RS111" s="125"/>
      <c r="RU111" s="125"/>
      <c r="RW111" s="125"/>
      <c r="RY111" s="125"/>
      <c r="SA111" s="125"/>
      <c r="SB111" s="225"/>
      <c r="SC111" s="226"/>
      <c r="SE111" s="125"/>
      <c r="SG111" s="125"/>
      <c r="SI111" s="125"/>
      <c r="SK111" s="125"/>
      <c r="SM111" s="125"/>
      <c r="SO111" s="125"/>
      <c r="SQ111" s="125"/>
      <c r="SS111" s="125"/>
      <c r="SU111" s="125"/>
      <c r="SW111" s="125"/>
      <c r="SX111" s="225"/>
      <c r="SY111" s="226"/>
      <c r="TA111" s="125"/>
      <c r="TC111" s="125"/>
      <c r="TE111" s="125"/>
      <c r="TG111" s="125"/>
      <c r="TI111" s="125"/>
      <c r="TK111" s="125"/>
      <c r="TM111" s="125"/>
      <c r="TO111" s="125"/>
      <c r="TQ111" s="125"/>
      <c r="TS111" s="125"/>
      <c r="TT111" s="225"/>
      <c r="TU111" s="226"/>
      <c r="TW111" s="125"/>
      <c r="TY111" s="125"/>
      <c r="UA111" s="125"/>
      <c r="UC111" s="125"/>
      <c r="UE111" s="125"/>
      <c r="UG111" s="125"/>
      <c r="UI111" s="125"/>
      <c r="UK111" s="125"/>
      <c r="UM111" s="125"/>
      <c r="UO111" s="125"/>
      <c r="UP111" s="225"/>
      <c r="UQ111" s="226"/>
      <c r="UR111" s="111"/>
      <c r="US111" s="111"/>
      <c r="UT111" s="111"/>
      <c r="UU111" s="111"/>
      <c r="UV111" s="111"/>
      <c r="UW111" s="111"/>
      <c r="UX111" s="111"/>
      <c r="UY111" s="111"/>
      <c r="UZ111" s="111"/>
      <c r="VA111" s="111"/>
      <c r="VB111" s="111"/>
      <c r="VC111" s="111"/>
      <c r="VD111" s="111"/>
      <c r="VE111" s="111"/>
      <c r="VF111" s="111"/>
      <c r="VG111" s="111"/>
      <c r="VH111" s="111"/>
      <c r="VI111" s="111"/>
      <c r="VJ111" s="111"/>
      <c r="VK111" s="111"/>
      <c r="VL111" s="111"/>
      <c r="VM111" s="111"/>
      <c r="VN111" s="111"/>
      <c r="VO111" s="111"/>
      <c r="VP111" s="111"/>
      <c r="VQ111" s="111"/>
      <c r="VR111" s="111"/>
      <c r="VS111" s="111"/>
      <c r="VT111" s="111"/>
      <c r="VU111" s="111"/>
      <c r="VV111" s="111"/>
      <c r="VW111" s="111"/>
      <c r="VX111" s="111"/>
      <c r="VY111" s="111"/>
      <c r="VZ111" s="111"/>
      <c r="WA111" s="111"/>
      <c r="WB111" s="111"/>
      <c r="WC111" s="111"/>
      <c r="WD111" s="111"/>
      <c r="WE111" s="111"/>
      <c r="WF111" s="111"/>
      <c r="WG111" s="111"/>
      <c r="WH111" s="111"/>
      <c r="WI111" s="111"/>
      <c r="WJ111" s="111"/>
      <c r="WK111" s="111"/>
      <c r="WL111" s="111"/>
      <c r="WM111" s="111"/>
      <c r="WN111" s="111"/>
      <c r="WO111" s="111"/>
      <c r="WP111" s="111"/>
      <c r="WQ111" s="111"/>
      <c r="WR111" s="111"/>
      <c r="WS111" s="111"/>
      <c r="WT111" s="111"/>
      <c r="WU111" s="111"/>
      <c r="WV111" s="111"/>
      <c r="WW111" s="111"/>
      <c r="WX111" s="111"/>
      <c r="WY111" s="111"/>
      <c r="WZ111" s="111"/>
      <c r="XA111" s="111"/>
      <c r="XB111" s="111"/>
      <c r="XC111" s="111"/>
      <c r="XD111" s="111"/>
      <c r="XE111" s="111"/>
      <c r="XF111" s="111"/>
      <c r="XG111" s="111"/>
      <c r="XH111" s="111"/>
      <c r="XI111" s="111"/>
      <c r="XJ111" s="111"/>
      <c r="XK111" s="111"/>
      <c r="XL111" s="111"/>
      <c r="XM111" s="111"/>
      <c r="XN111" s="111"/>
      <c r="XO111" s="111"/>
      <c r="XP111" s="111"/>
      <c r="XQ111" s="111"/>
      <c r="XR111" s="111"/>
      <c r="XS111" s="111"/>
      <c r="XT111" s="111"/>
      <c r="XU111" s="111"/>
      <c r="XV111" s="111"/>
      <c r="XW111" s="111"/>
      <c r="XX111" s="111"/>
      <c r="XY111" s="111"/>
      <c r="XZ111" s="111"/>
      <c r="YA111" s="111"/>
      <c r="YB111" s="111"/>
      <c r="YC111" s="111"/>
      <c r="YD111" s="111"/>
      <c r="YE111" s="111"/>
      <c r="YF111" s="111"/>
      <c r="YG111" s="111"/>
      <c r="YH111" s="111"/>
      <c r="YI111" s="111"/>
      <c r="YJ111" s="111"/>
      <c r="YK111" s="111"/>
      <c r="YL111" s="111"/>
      <c r="YM111" s="111"/>
      <c r="YN111" s="111"/>
      <c r="YO111" s="111"/>
      <c r="YP111" s="111"/>
      <c r="YQ111" s="111"/>
      <c r="YR111" s="111"/>
      <c r="YS111" s="111"/>
      <c r="YT111" s="111"/>
      <c r="YU111" s="111"/>
      <c r="YV111" s="111"/>
      <c r="YW111" s="111"/>
      <c r="YX111" s="111"/>
      <c r="YY111" s="111"/>
      <c r="YZ111" s="111"/>
      <c r="ZA111" s="111"/>
      <c r="ZB111" s="111"/>
      <c r="ZC111" s="111"/>
      <c r="ZD111" s="111"/>
      <c r="ZE111" s="111"/>
      <c r="ZF111" s="111"/>
      <c r="ZG111" s="111"/>
      <c r="ZH111" s="111"/>
      <c r="ZI111" s="111"/>
      <c r="ZJ111" s="111"/>
      <c r="ZK111" s="111"/>
      <c r="ZL111" s="111"/>
      <c r="ZM111" s="111"/>
      <c r="ZN111" s="111"/>
      <c r="ZO111" s="111"/>
      <c r="ZP111" s="111"/>
      <c r="ZQ111" s="111"/>
      <c r="ZR111" s="111"/>
      <c r="ZS111" s="111"/>
      <c r="ZT111" s="111"/>
      <c r="ZU111" s="111"/>
      <c r="ZV111" s="111"/>
      <c r="ZW111" s="111"/>
      <c r="ZX111" s="111"/>
      <c r="ZY111" s="111"/>
      <c r="ZZ111" s="111"/>
    </row>
    <row r="112" spans="1:702">
      <c r="A112" s="111"/>
      <c r="B112" s="111"/>
      <c r="N112" s="184"/>
      <c r="O112" s="177"/>
      <c r="P112" s="177"/>
      <c r="Q112" s="177"/>
      <c r="R112" s="177"/>
      <c r="S112" s="177"/>
      <c r="T112" s="177"/>
      <c r="U112" s="178"/>
      <c r="V112" s="178"/>
      <c r="W112" s="177"/>
      <c r="AA112" s="219">
        <v>53.222543411666699</v>
      </c>
      <c r="AB112" s="220">
        <v>168.03023055814342</v>
      </c>
      <c r="AC112" s="220">
        <v>221.21583730806913</v>
      </c>
      <c r="AD112"/>
      <c r="AE112" s="219">
        <v>53.222543411666699</v>
      </c>
      <c r="AF112" s="220">
        <v>59.47089004132156</v>
      </c>
      <c r="AG112" s="220">
        <v>87.617044065413609</v>
      </c>
      <c r="AH112"/>
      <c r="AI112" s="219">
        <v>53.222543411666699</v>
      </c>
      <c r="AJ112" s="220">
        <v>14.017423844230814</v>
      </c>
      <c r="AK112" s="220">
        <v>20.651536269092272</v>
      </c>
      <c r="AL112"/>
      <c r="AM112" s="219">
        <v>53.222543411666699</v>
      </c>
      <c r="AN112" s="220">
        <v>45.574795043665844</v>
      </c>
      <c r="AO112" s="220">
        <v>65.767310630059683</v>
      </c>
      <c r="AP112"/>
      <c r="AQ112" s="219">
        <v>53.222543411666699</v>
      </c>
      <c r="AR112" s="220">
        <v>12.627061039923451</v>
      </c>
      <c r="AS112" s="220">
        <v>38.662074899750841</v>
      </c>
      <c r="AT112" s="222"/>
      <c r="AU112" s="219">
        <v>53.222543411666699</v>
      </c>
      <c r="AV112" s="220">
        <v>2.9762269638237897</v>
      </c>
      <c r="AW112" s="220">
        <v>9.1127388574587087</v>
      </c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s="222"/>
      <c r="BN112" s="220"/>
      <c r="BO112" s="219"/>
      <c r="BP112" s="220"/>
      <c r="BQ112" s="220"/>
      <c r="BR112" s="220"/>
      <c r="BS112" s="220"/>
      <c r="BT112" s="220"/>
      <c r="BU112" s="220"/>
      <c r="BV112" s="220"/>
      <c r="BW112" s="220"/>
      <c r="BX112" s="220"/>
      <c r="BY112" s="219"/>
      <c r="BZ112" s="220"/>
      <c r="CA112" s="220"/>
      <c r="CB112" s="220"/>
      <c r="CC112" s="220"/>
      <c r="CD112" s="220"/>
      <c r="CE112" s="220"/>
      <c r="CF112" s="220"/>
      <c r="CG112" s="220"/>
      <c r="CH112"/>
      <c r="CI112" s="219"/>
      <c r="CJ112" s="220"/>
      <c r="CK112" s="220"/>
      <c r="CL112" s="220"/>
      <c r="CM112" s="220"/>
      <c r="CN112" s="220"/>
      <c r="CO112" s="220"/>
      <c r="CP112" s="220"/>
      <c r="CQ112" s="220"/>
      <c r="CR112" s="220"/>
      <c r="CS112" s="220"/>
      <c r="CT112" s="220"/>
      <c r="CU112" s="220"/>
      <c r="CV112" s="220"/>
      <c r="CW112"/>
      <c r="CX112" s="219"/>
      <c r="CY112" s="220"/>
      <c r="CZ112" s="220"/>
      <c r="DA112" s="220"/>
      <c r="DB112" s="220"/>
      <c r="DC112" s="220"/>
      <c r="DD112" s="220"/>
      <c r="DE112" s="220"/>
      <c r="DF112" s="220"/>
      <c r="DG112" s="220"/>
      <c r="DH112" s="220"/>
      <c r="DI112" s="220"/>
      <c r="DJ112" s="220"/>
      <c r="DK112" s="220"/>
      <c r="DL112" s="220"/>
      <c r="DM112" s="220"/>
      <c r="DN112" s="220"/>
      <c r="DO112" s="220"/>
      <c r="DP112" s="220"/>
      <c r="DQ112" s="220"/>
      <c r="DR112" s="220"/>
      <c r="DS112" s="220"/>
      <c r="DT112" s="220"/>
      <c r="DU112" s="220"/>
      <c r="DV112" s="220"/>
      <c r="DW112" s="220"/>
      <c r="DX112" s="220"/>
      <c r="DY112" s="220"/>
      <c r="DZ112"/>
      <c r="EA112" s="219"/>
      <c r="EB112" s="220"/>
      <c r="EC112" s="220"/>
      <c r="ED112" s="220"/>
      <c r="EE112" s="220"/>
      <c r="EF112" s="220"/>
      <c r="EG112" s="220"/>
      <c r="EH112" s="220"/>
      <c r="EI112" s="220"/>
      <c r="EJ112" s="220"/>
      <c r="EK112" s="220"/>
      <c r="EL112" s="220"/>
      <c r="EM112" s="220"/>
      <c r="EN112" s="220"/>
      <c r="EO112" s="220"/>
      <c r="EP112" s="220"/>
      <c r="EQ112" s="220"/>
      <c r="ER112" s="220"/>
      <c r="ES112" s="220"/>
      <c r="ET112" s="220"/>
      <c r="EU112" s="220"/>
      <c r="EV112" s="220"/>
      <c r="EW112" s="220"/>
      <c r="EX112" s="220"/>
      <c r="EY112" s="220"/>
      <c r="EZ112" s="220"/>
      <c r="FA112" s="219"/>
      <c r="FB112" s="220"/>
      <c r="FC112" s="220"/>
      <c r="FD112" s="220"/>
      <c r="FE112" s="220"/>
      <c r="FF112" s="220"/>
      <c r="FG112" s="220"/>
      <c r="FH112" s="220"/>
      <c r="FI112" s="220"/>
      <c r="FJ112" s="220"/>
      <c r="FK112" s="220"/>
      <c r="FL112" s="220"/>
      <c r="FM112" s="220"/>
      <c r="FN112" s="220"/>
      <c r="FO112" s="220"/>
      <c r="FP112" s="220"/>
      <c r="FQ112" s="220"/>
      <c r="FR112" s="220"/>
      <c r="FS112" s="220"/>
      <c r="FT112" s="220"/>
      <c r="FU112" s="220"/>
      <c r="FV112" s="220"/>
      <c r="FW112" s="220"/>
      <c r="FX112" s="220"/>
      <c r="FY112" s="220"/>
      <c r="GA112" s="125"/>
      <c r="GB112" s="225"/>
      <c r="GC112" s="226"/>
      <c r="GE112" s="125"/>
      <c r="GG112" s="125"/>
      <c r="GI112" s="125"/>
      <c r="GK112" s="125"/>
      <c r="GM112" s="125"/>
      <c r="GO112" s="125"/>
      <c r="GQ112" s="125"/>
      <c r="GS112" s="125"/>
      <c r="GU112" s="125"/>
      <c r="GW112" s="125"/>
      <c r="GX112" s="225"/>
      <c r="GY112" s="226"/>
      <c r="HA112" s="125"/>
      <c r="HC112" s="125"/>
      <c r="HE112" s="125"/>
      <c r="HG112" s="125"/>
      <c r="HI112" s="125"/>
      <c r="HK112" s="125"/>
      <c r="HM112" s="125"/>
      <c r="HO112" s="125"/>
      <c r="HQ112" s="125"/>
      <c r="HS112" s="125"/>
      <c r="HT112" s="225"/>
      <c r="HU112" s="226"/>
      <c r="HW112" s="125"/>
      <c r="HY112" s="125"/>
      <c r="IA112" s="125"/>
      <c r="IC112" s="125"/>
      <c r="IE112" s="125"/>
      <c r="IG112" s="125"/>
      <c r="II112" s="125"/>
      <c r="IK112" s="125"/>
      <c r="IM112" s="125"/>
      <c r="IO112" s="125"/>
      <c r="IP112" s="225"/>
      <c r="IQ112" s="226"/>
      <c r="IS112" s="125"/>
      <c r="IU112" s="125"/>
      <c r="IW112" s="125"/>
      <c r="IY112" s="125"/>
      <c r="JA112" s="125"/>
      <c r="JC112" s="125"/>
      <c r="JE112" s="125"/>
      <c r="JG112" s="125"/>
      <c r="JI112" s="125"/>
      <c r="JK112" s="125"/>
      <c r="JL112" s="225"/>
      <c r="JM112" s="226"/>
      <c r="JO112" s="125"/>
      <c r="JQ112" s="125"/>
      <c r="JS112" s="125"/>
      <c r="JU112" s="125"/>
      <c r="JW112" s="125"/>
      <c r="JY112" s="125"/>
      <c r="KA112" s="125"/>
      <c r="KC112" s="125"/>
      <c r="KE112" s="125"/>
      <c r="KG112" s="125"/>
      <c r="KH112" s="225"/>
      <c r="KI112" s="226"/>
      <c r="KK112" s="124"/>
      <c r="KM112" s="125"/>
      <c r="KO112" s="125"/>
      <c r="KQ112" s="125"/>
      <c r="KS112" s="125"/>
      <c r="KU112" s="125"/>
      <c r="KW112" s="125"/>
      <c r="KY112" s="125"/>
      <c r="LA112" s="125"/>
      <c r="LC112" s="125"/>
      <c r="LE112" s="125"/>
      <c r="LF112" s="225"/>
      <c r="LG112" s="226"/>
      <c r="LI112" s="125"/>
      <c r="LK112" s="125"/>
      <c r="LM112" s="125"/>
      <c r="LO112" s="125"/>
      <c r="LQ112" s="125"/>
      <c r="LS112" s="125"/>
      <c r="LU112" s="125"/>
      <c r="LW112" s="125"/>
      <c r="LY112" s="125"/>
      <c r="MA112" s="125"/>
      <c r="MB112" s="225"/>
      <c r="MC112" s="226"/>
      <c r="ME112" s="125"/>
      <c r="MG112" s="125"/>
      <c r="MI112" s="125"/>
      <c r="MK112" s="125"/>
      <c r="MM112" s="125"/>
      <c r="MO112" s="125"/>
      <c r="MQ112" s="125"/>
      <c r="MS112" s="125"/>
      <c r="MU112" s="125"/>
      <c r="MW112" s="125"/>
      <c r="MX112" s="225"/>
      <c r="MY112" s="226"/>
      <c r="NA112" s="125"/>
      <c r="NC112" s="125"/>
      <c r="NE112" s="125"/>
      <c r="NG112" s="125"/>
      <c r="NI112" s="125"/>
      <c r="NK112" s="125"/>
      <c r="NM112" s="125"/>
      <c r="NO112" s="125"/>
      <c r="NQ112" s="125"/>
      <c r="NS112" s="125"/>
      <c r="NT112" s="225"/>
      <c r="NU112" s="226"/>
      <c r="NW112" s="125"/>
      <c r="NY112" s="125"/>
      <c r="OA112" s="125"/>
      <c r="OC112" s="125"/>
      <c r="OE112" s="125"/>
      <c r="OG112" s="125"/>
      <c r="OI112" s="125"/>
      <c r="OK112" s="125"/>
      <c r="OM112" s="125"/>
      <c r="OO112" s="125"/>
      <c r="OP112" s="225"/>
      <c r="OQ112" s="226"/>
      <c r="OS112" s="125"/>
      <c r="OU112" s="125"/>
      <c r="OW112" s="125"/>
      <c r="OY112" s="125"/>
      <c r="PA112" s="125"/>
      <c r="PC112" s="125"/>
      <c r="PE112" s="125"/>
      <c r="PG112" s="125"/>
      <c r="PI112" s="125"/>
      <c r="PK112" s="125"/>
      <c r="PL112" s="225"/>
      <c r="PM112" s="226"/>
      <c r="PO112" s="124"/>
      <c r="PQ112" s="125"/>
      <c r="PS112" s="125"/>
      <c r="PU112" s="125"/>
      <c r="PW112" s="125"/>
      <c r="PY112" s="125"/>
      <c r="QA112" s="125"/>
      <c r="QC112" s="125"/>
      <c r="QE112" s="125"/>
      <c r="QG112" s="125"/>
      <c r="QI112" s="125"/>
      <c r="QJ112" s="225"/>
      <c r="QK112" s="226"/>
      <c r="QM112" s="125"/>
      <c r="QO112" s="125"/>
      <c r="QQ112" s="125"/>
      <c r="QS112" s="125"/>
      <c r="QU112" s="125"/>
      <c r="QW112" s="125"/>
      <c r="QY112" s="125"/>
      <c r="RA112" s="125"/>
      <c r="RC112" s="125"/>
      <c r="RE112" s="125"/>
      <c r="RF112" s="225"/>
      <c r="RG112" s="226"/>
      <c r="RI112" s="125"/>
      <c r="RK112" s="125"/>
      <c r="RM112" s="125"/>
      <c r="RO112" s="125"/>
      <c r="RQ112" s="125"/>
      <c r="RS112" s="125"/>
      <c r="RU112" s="125"/>
      <c r="RW112" s="125"/>
      <c r="RY112" s="125"/>
      <c r="SA112" s="125"/>
      <c r="SB112" s="225"/>
      <c r="SC112" s="226"/>
      <c r="SE112" s="125"/>
      <c r="SG112" s="125"/>
      <c r="SI112" s="125"/>
      <c r="SK112" s="125"/>
      <c r="SM112" s="125"/>
      <c r="SO112" s="125"/>
      <c r="SQ112" s="125"/>
      <c r="SS112" s="125"/>
      <c r="SU112" s="125"/>
      <c r="SW112" s="125"/>
      <c r="SX112" s="225"/>
      <c r="SY112" s="226"/>
      <c r="TA112" s="125"/>
      <c r="TC112" s="125"/>
      <c r="TE112" s="125"/>
      <c r="TG112" s="125"/>
      <c r="TI112" s="125"/>
      <c r="TK112" s="125"/>
      <c r="TM112" s="125"/>
      <c r="TO112" s="125"/>
      <c r="TQ112" s="125"/>
      <c r="TS112" s="125"/>
      <c r="TT112" s="225"/>
      <c r="TU112" s="226"/>
      <c r="TW112" s="125"/>
      <c r="TY112" s="125"/>
      <c r="UA112" s="125"/>
      <c r="UC112" s="125"/>
      <c r="UE112" s="125"/>
      <c r="UG112" s="125"/>
      <c r="UI112" s="125"/>
      <c r="UK112" s="125"/>
      <c r="UM112" s="125"/>
      <c r="UO112" s="125"/>
      <c r="UP112" s="225"/>
      <c r="UQ112" s="226"/>
      <c r="UR112" s="111"/>
      <c r="US112" s="111"/>
      <c r="UT112" s="111"/>
      <c r="UU112" s="111"/>
      <c r="UV112" s="111"/>
      <c r="UW112" s="111"/>
      <c r="UX112" s="111"/>
      <c r="UY112" s="111"/>
      <c r="UZ112" s="111"/>
      <c r="VA112" s="111"/>
      <c r="VB112" s="111"/>
      <c r="VC112" s="111"/>
      <c r="VD112" s="111"/>
      <c r="VE112" s="111"/>
      <c r="VF112" s="111"/>
      <c r="VG112" s="111"/>
      <c r="VH112" s="111"/>
      <c r="VI112" s="111"/>
      <c r="VJ112" s="111"/>
      <c r="VK112" s="111"/>
      <c r="VL112" s="111"/>
      <c r="VM112" s="111"/>
      <c r="VN112" s="111"/>
      <c r="VO112" s="111"/>
      <c r="VP112" s="111"/>
      <c r="VQ112" s="111"/>
      <c r="VR112" s="111"/>
      <c r="VS112" s="111"/>
      <c r="VT112" s="111"/>
      <c r="VU112" s="111"/>
      <c r="VV112" s="111"/>
      <c r="VW112" s="111"/>
      <c r="VX112" s="111"/>
      <c r="VY112" s="111"/>
      <c r="VZ112" s="111"/>
      <c r="WA112" s="111"/>
      <c r="WB112" s="111"/>
      <c r="WC112" s="111"/>
      <c r="WD112" s="111"/>
      <c r="WE112" s="111"/>
      <c r="WF112" s="111"/>
      <c r="WG112" s="111"/>
      <c r="WH112" s="111"/>
      <c r="WI112" s="111"/>
      <c r="WJ112" s="111"/>
      <c r="WK112" s="111"/>
      <c r="WL112" s="111"/>
      <c r="WM112" s="111"/>
      <c r="WN112" s="111"/>
      <c r="WO112" s="111"/>
      <c r="WP112" s="111"/>
      <c r="WQ112" s="111"/>
      <c r="WR112" s="111"/>
      <c r="WS112" s="111"/>
      <c r="WT112" s="111"/>
      <c r="WU112" s="111"/>
      <c r="WV112" s="111"/>
      <c r="WW112" s="111"/>
      <c r="WX112" s="111"/>
      <c r="WY112" s="111"/>
      <c r="WZ112" s="111"/>
      <c r="XA112" s="111"/>
      <c r="XB112" s="111"/>
      <c r="XC112" s="111"/>
      <c r="XD112" s="111"/>
      <c r="XE112" s="111"/>
      <c r="XF112" s="111"/>
      <c r="XG112" s="111"/>
      <c r="XH112" s="111"/>
      <c r="XI112" s="111"/>
      <c r="XJ112" s="111"/>
      <c r="XK112" s="111"/>
      <c r="XL112" s="111"/>
      <c r="XM112" s="111"/>
      <c r="XN112" s="111"/>
      <c r="XO112" s="111"/>
      <c r="XP112" s="111"/>
      <c r="XQ112" s="111"/>
      <c r="XR112" s="111"/>
      <c r="XS112" s="111"/>
      <c r="XT112" s="111"/>
      <c r="XU112" s="111"/>
      <c r="XV112" s="111"/>
      <c r="XW112" s="111"/>
      <c r="XX112" s="111"/>
      <c r="XY112" s="111"/>
      <c r="XZ112" s="111"/>
      <c r="YA112" s="111"/>
      <c r="YB112" s="111"/>
      <c r="YC112" s="111"/>
      <c r="YD112" s="111"/>
      <c r="YE112" s="111"/>
      <c r="YF112" s="111"/>
      <c r="YG112" s="111"/>
      <c r="YH112" s="111"/>
      <c r="YI112" s="111"/>
      <c r="YJ112" s="111"/>
      <c r="YK112" s="111"/>
      <c r="YL112" s="111"/>
      <c r="YM112" s="111"/>
      <c r="YN112" s="111"/>
      <c r="YO112" s="111"/>
      <c r="YP112" s="111"/>
      <c r="YQ112" s="111"/>
      <c r="YR112" s="111"/>
      <c r="YS112" s="111"/>
      <c r="YT112" s="111"/>
      <c r="YU112" s="111"/>
      <c r="YV112" s="111"/>
      <c r="YW112" s="111"/>
      <c r="YX112" s="111"/>
      <c r="YY112" s="111"/>
      <c r="YZ112" s="111"/>
      <c r="ZA112" s="111"/>
      <c r="ZB112" s="111"/>
      <c r="ZC112" s="111"/>
      <c r="ZD112" s="111"/>
      <c r="ZE112" s="111"/>
      <c r="ZF112" s="111"/>
      <c r="ZG112" s="111"/>
      <c r="ZH112" s="111"/>
      <c r="ZI112" s="111"/>
      <c r="ZJ112" s="111"/>
      <c r="ZK112" s="111"/>
      <c r="ZL112" s="111"/>
      <c r="ZM112" s="111"/>
      <c r="ZN112" s="111"/>
      <c r="ZO112" s="111"/>
      <c r="ZP112" s="111"/>
      <c r="ZQ112" s="111"/>
      <c r="ZR112" s="111"/>
      <c r="ZS112" s="111"/>
      <c r="ZT112" s="111"/>
      <c r="ZU112" s="111"/>
      <c r="ZV112" s="111"/>
      <c r="ZW112" s="111"/>
      <c r="ZX112" s="111"/>
      <c r="ZY112" s="111"/>
      <c r="ZZ112" s="111"/>
    </row>
    <row r="113" spans="1:702">
      <c r="A113" s="111"/>
      <c r="B113" s="111"/>
      <c r="N113" s="184"/>
      <c r="O113" s="177"/>
      <c r="P113" s="177"/>
      <c r="Q113" s="177"/>
      <c r="R113" s="177"/>
      <c r="S113" s="177"/>
      <c r="T113" s="177"/>
      <c r="U113" s="178"/>
      <c r="V113" s="178"/>
      <c r="W113" s="177"/>
      <c r="AA113" s="219">
        <v>59.7942080066667</v>
      </c>
      <c r="AB113" s="220">
        <v>44.661142591298017</v>
      </c>
      <c r="AC113" s="220">
        <v>79.52099090497434</v>
      </c>
      <c r="AD113"/>
      <c r="AE113" s="219">
        <v>59.7942080066667</v>
      </c>
      <c r="AF113" s="220">
        <v>11.863222320213131</v>
      </c>
      <c r="AG113" s="220">
        <v>52.473021461758762</v>
      </c>
      <c r="AH113"/>
      <c r="AI113" s="219">
        <v>59.7942080066667</v>
      </c>
      <c r="AJ113" s="220">
        <v>2.7961884428705184</v>
      </c>
      <c r="AK113" s="220">
        <v>12.368010327503541</v>
      </c>
      <c r="AL113"/>
      <c r="AM113" s="219">
        <v>59.7942080066667</v>
      </c>
      <c r="AN113" s="220">
        <v>49.879099196227045</v>
      </c>
      <c r="AO113" s="220">
        <v>73.03705799706421</v>
      </c>
      <c r="AP113"/>
      <c r="AQ113" s="219">
        <v>59.7942080066667</v>
      </c>
      <c r="AR113" s="220">
        <v>20.401913465875435</v>
      </c>
      <c r="AS113" s="220">
        <v>46.554192972661049</v>
      </c>
      <c r="AT113" s="222"/>
      <c r="AU113" s="219">
        <v>59.7942080066667</v>
      </c>
      <c r="AV113" s="220">
        <v>4.8087773377158118</v>
      </c>
      <c r="AW113" s="220">
        <v>10.97292901065518</v>
      </c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s="222"/>
      <c r="BN113" s="220"/>
      <c r="BO113" s="219"/>
      <c r="BP113" s="220"/>
      <c r="BQ113" s="220"/>
      <c r="BR113" s="220"/>
      <c r="BS113" s="220"/>
      <c r="BT113" s="220"/>
      <c r="BU113" s="220"/>
      <c r="BV113" s="220"/>
      <c r="BW113" s="220"/>
      <c r="BX113" s="220"/>
      <c r="BY113" s="219"/>
      <c r="BZ113" s="220"/>
      <c r="CA113" s="220"/>
      <c r="CB113" s="220"/>
      <c r="CC113" s="220"/>
      <c r="CD113" s="220"/>
      <c r="CE113" s="220"/>
      <c r="CF113" s="220"/>
      <c r="CG113" s="220"/>
      <c r="CH113"/>
      <c r="CI113" s="219"/>
      <c r="CJ113" s="220"/>
      <c r="CK113" s="220"/>
      <c r="CL113" s="220"/>
      <c r="CM113" s="220"/>
      <c r="CN113" s="220"/>
      <c r="CO113" s="220"/>
      <c r="CP113" s="220"/>
      <c r="CQ113" s="220"/>
      <c r="CR113" s="220"/>
      <c r="CS113" s="220"/>
      <c r="CT113" s="220"/>
      <c r="CU113" s="220"/>
      <c r="CV113" s="220"/>
      <c r="CW113"/>
      <c r="CX113" s="219"/>
      <c r="CY113" s="220"/>
      <c r="CZ113" s="220"/>
      <c r="DA113" s="220"/>
      <c r="DB113" s="220"/>
      <c r="DC113" s="220"/>
      <c r="DD113" s="220"/>
      <c r="DE113" s="220"/>
      <c r="DF113" s="220"/>
      <c r="DG113" s="220"/>
      <c r="DH113" s="220"/>
      <c r="DI113" s="220"/>
      <c r="DJ113" s="220"/>
      <c r="DK113" s="220"/>
      <c r="DL113" s="220"/>
      <c r="DM113" s="220"/>
      <c r="DN113" s="220"/>
      <c r="DO113" s="220"/>
      <c r="DP113" s="220"/>
      <c r="DQ113" s="220"/>
      <c r="DR113" s="220"/>
      <c r="DS113" s="220"/>
      <c r="DT113" s="220"/>
      <c r="DU113" s="220"/>
      <c r="DV113" s="220"/>
      <c r="DW113" s="220"/>
      <c r="DX113" s="220"/>
      <c r="DY113" s="220"/>
      <c r="DZ113"/>
      <c r="EA113" s="219"/>
      <c r="EB113" s="220"/>
      <c r="EC113" s="220"/>
      <c r="ED113" s="220"/>
      <c r="EE113" s="220"/>
      <c r="EF113" s="220"/>
      <c r="EG113" s="220"/>
      <c r="EH113" s="220"/>
      <c r="EI113" s="220"/>
      <c r="EJ113" s="220"/>
      <c r="EK113" s="220"/>
      <c r="EL113" s="220"/>
      <c r="EM113" s="220"/>
      <c r="EN113" s="220"/>
      <c r="EO113" s="220"/>
      <c r="EP113" s="220"/>
      <c r="EQ113" s="220"/>
      <c r="ER113" s="220"/>
      <c r="ES113" s="220"/>
      <c r="ET113" s="220"/>
      <c r="EU113" s="220"/>
      <c r="EV113" s="220"/>
      <c r="EW113" s="220"/>
      <c r="EX113" s="220"/>
      <c r="EY113" s="220"/>
      <c r="EZ113" s="220"/>
      <c r="FA113" s="219"/>
      <c r="FB113" s="220"/>
      <c r="FC113" s="220"/>
      <c r="FD113" s="220"/>
      <c r="FE113" s="220"/>
      <c r="FF113" s="220"/>
      <c r="FG113" s="220"/>
      <c r="FH113" s="220"/>
      <c r="FI113" s="220"/>
      <c r="FJ113" s="220"/>
      <c r="FK113" s="220"/>
      <c r="FL113" s="220"/>
      <c r="FM113" s="220"/>
      <c r="FN113" s="220"/>
      <c r="FO113" s="220"/>
      <c r="FP113" s="220"/>
      <c r="FQ113" s="220"/>
      <c r="FR113" s="220"/>
      <c r="FS113" s="220"/>
      <c r="FT113" s="220"/>
      <c r="FU113" s="220"/>
      <c r="FV113" s="220"/>
      <c r="FW113" s="220"/>
      <c r="FX113" s="220"/>
      <c r="FY113" s="220"/>
      <c r="GA113" s="125"/>
      <c r="GB113" s="225"/>
      <c r="GC113" s="226"/>
      <c r="GE113" s="125"/>
      <c r="GG113" s="125"/>
      <c r="GI113" s="125"/>
      <c r="GK113" s="125"/>
      <c r="GM113" s="125"/>
      <c r="GO113" s="125"/>
      <c r="GQ113" s="125"/>
      <c r="GS113" s="125"/>
      <c r="GU113" s="125"/>
      <c r="GW113" s="125"/>
      <c r="GX113" s="225"/>
      <c r="GY113" s="226"/>
      <c r="HA113" s="125"/>
      <c r="HC113" s="125"/>
      <c r="HE113" s="125"/>
      <c r="HG113" s="125"/>
      <c r="HI113" s="125"/>
      <c r="HK113" s="125"/>
      <c r="HM113" s="125"/>
      <c r="HO113" s="125"/>
      <c r="HQ113" s="125"/>
      <c r="HS113" s="125"/>
      <c r="HT113" s="225"/>
      <c r="HU113" s="226"/>
      <c r="HW113" s="125"/>
      <c r="HY113" s="125"/>
      <c r="IA113" s="125"/>
      <c r="IC113" s="125"/>
      <c r="IE113" s="125"/>
      <c r="IG113" s="125"/>
      <c r="II113" s="125"/>
      <c r="IK113" s="125"/>
      <c r="IM113" s="125"/>
      <c r="IO113" s="125"/>
      <c r="IP113" s="225"/>
      <c r="IQ113" s="226"/>
      <c r="IS113" s="125"/>
      <c r="IU113" s="125"/>
      <c r="IW113" s="125"/>
      <c r="IY113" s="125"/>
      <c r="JA113" s="125"/>
      <c r="JC113" s="125"/>
      <c r="JE113" s="125"/>
      <c r="JG113" s="125"/>
      <c r="JI113" s="125"/>
      <c r="JK113" s="125"/>
      <c r="JL113" s="225"/>
      <c r="JM113" s="226"/>
      <c r="JO113" s="125"/>
      <c r="JQ113" s="125"/>
      <c r="JS113" s="125"/>
      <c r="JU113" s="125"/>
      <c r="JW113" s="125"/>
      <c r="JY113" s="125"/>
      <c r="KA113" s="125"/>
      <c r="KC113" s="125"/>
      <c r="KE113" s="125"/>
      <c r="KG113" s="125"/>
      <c r="KH113" s="225"/>
      <c r="KI113" s="226"/>
      <c r="KK113" s="124"/>
      <c r="KM113" s="125"/>
      <c r="KO113" s="125"/>
      <c r="KQ113" s="125"/>
      <c r="KS113" s="125"/>
      <c r="KU113" s="125"/>
      <c r="KW113" s="125"/>
      <c r="KY113" s="125"/>
      <c r="LA113" s="125"/>
      <c r="LC113" s="125"/>
      <c r="LE113" s="125"/>
      <c r="LF113" s="225"/>
      <c r="LG113" s="226"/>
      <c r="LI113" s="125"/>
      <c r="LK113" s="125"/>
      <c r="LM113" s="125"/>
      <c r="LO113" s="125"/>
      <c r="LQ113" s="125"/>
      <c r="LS113" s="125"/>
      <c r="LU113" s="125"/>
      <c r="LW113" s="125"/>
      <c r="LY113" s="125"/>
      <c r="MA113" s="125"/>
      <c r="MB113" s="225"/>
      <c r="MC113" s="226"/>
      <c r="ME113" s="125"/>
      <c r="MG113" s="125"/>
      <c r="MI113" s="125"/>
      <c r="MK113" s="125"/>
      <c r="MM113" s="125"/>
      <c r="MO113" s="125"/>
      <c r="MQ113" s="125"/>
      <c r="MS113" s="125"/>
      <c r="MU113" s="125"/>
      <c r="MW113" s="125"/>
      <c r="MX113" s="225"/>
      <c r="MY113" s="226"/>
      <c r="NA113" s="125"/>
      <c r="NC113" s="125"/>
      <c r="NE113" s="125"/>
      <c r="NG113" s="125"/>
      <c r="NI113" s="125"/>
      <c r="NK113" s="125"/>
      <c r="NM113" s="125"/>
      <c r="NO113" s="125"/>
      <c r="NQ113" s="125"/>
      <c r="NS113" s="125"/>
      <c r="NT113" s="225"/>
      <c r="NU113" s="226"/>
      <c r="NW113" s="125"/>
      <c r="NY113" s="125"/>
      <c r="OA113" s="125"/>
      <c r="OC113" s="125"/>
      <c r="OE113" s="125"/>
      <c r="OG113" s="125"/>
      <c r="OI113" s="125"/>
      <c r="OK113" s="125"/>
      <c r="OM113" s="125"/>
      <c r="OO113" s="125"/>
      <c r="OP113" s="225"/>
      <c r="OQ113" s="226"/>
      <c r="OS113" s="125"/>
      <c r="OU113" s="125"/>
      <c r="OW113" s="125"/>
      <c r="OY113" s="125"/>
      <c r="PA113" s="125"/>
      <c r="PC113" s="125"/>
      <c r="PE113" s="125"/>
      <c r="PG113" s="125"/>
      <c r="PI113" s="125"/>
      <c r="PK113" s="125"/>
      <c r="PL113" s="225"/>
      <c r="PM113" s="226"/>
      <c r="PO113" s="124"/>
      <c r="PQ113" s="125"/>
      <c r="PS113" s="125"/>
      <c r="PU113" s="125"/>
      <c r="PW113" s="125"/>
      <c r="PY113" s="125"/>
      <c r="QA113" s="125"/>
      <c r="QC113" s="125"/>
      <c r="QE113" s="125"/>
      <c r="QG113" s="125"/>
      <c r="QI113" s="125"/>
      <c r="QJ113" s="225"/>
      <c r="QK113" s="226"/>
      <c r="QM113" s="125"/>
      <c r="QO113" s="125"/>
      <c r="QQ113" s="125"/>
      <c r="QS113" s="125"/>
      <c r="QU113" s="125"/>
      <c r="QW113" s="125"/>
      <c r="QY113" s="125"/>
      <c r="RA113" s="125"/>
      <c r="RC113" s="125"/>
      <c r="RE113" s="125"/>
      <c r="RF113" s="225"/>
      <c r="RG113" s="226"/>
      <c r="RI113" s="125"/>
      <c r="RK113" s="125"/>
      <c r="RM113" s="125"/>
      <c r="RO113" s="125"/>
      <c r="RQ113" s="125"/>
      <c r="RS113" s="125"/>
      <c r="RU113" s="125"/>
      <c r="RW113" s="125"/>
      <c r="RY113" s="125"/>
      <c r="SA113" s="125"/>
      <c r="SB113" s="225"/>
      <c r="SC113" s="226"/>
      <c r="SE113" s="125"/>
      <c r="SG113" s="125"/>
      <c r="SI113" s="125"/>
      <c r="SK113" s="125"/>
      <c r="SM113" s="125"/>
      <c r="SO113" s="125"/>
      <c r="SQ113" s="125"/>
      <c r="SS113" s="125"/>
      <c r="SU113" s="125"/>
      <c r="SW113" s="125"/>
      <c r="SX113" s="225"/>
      <c r="SY113" s="226"/>
      <c r="TA113" s="125"/>
      <c r="TC113" s="125"/>
      <c r="TE113" s="125"/>
      <c r="TG113" s="125"/>
      <c r="TI113" s="125"/>
      <c r="TK113" s="125"/>
      <c r="TM113" s="125"/>
      <c r="TO113" s="125"/>
      <c r="TQ113" s="125"/>
      <c r="TS113" s="125"/>
      <c r="TT113" s="225"/>
      <c r="TU113" s="226"/>
      <c r="TW113" s="125"/>
      <c r="TY113" s="125"/>
      <c r="UA113" s="125"/>
      <c r="UC113" s="125"/>
      <c r="UE113" s="125"/>
      <c r="UG113" s="125"/>
      <c r="UI113" s="125"/>
      <c r="UK113" s="125"/>
      <c r="UM113" s="125"/>
      <c r="UO113" s="125"/>
      <c r="UP113" s="225"/>
      <c r="UQ113" s="226"/>
      <c r="UR113" s="111"/>
      <c r="US113" s="111"/>
      <c r="UT113" s="111"/>
      <c r="UU113" s="111"/>
      <c r="UV113" s="111"/>
      <c r="UW113" s="111"/>
      <c r="UX113" s="111"/>
      <c r="UY113" s="111"/>
      <c r="UZ113" s="111"/>
      <c r="VA113" s="111"/>
      <c r="VB113" s="111"/>
      <c r="VC113" s="111"/>
      <c r="VD113" s="111"/>
      <c r="VE113" s="111"/>
      <c r="VF113" s="111"/>
      <c r="VG113" s="111"/>
      <c r="VH113" s="111"/>
      <c r="VI113" s="111"/>
      <c r="VJ113" s="111"/>
      <c r="VK113" s="111"/>
      <c r="VL113" s="111"/>
      <c r="VM113" s="111"/>
      <c r="VN113" s="111"/>
      <c r="VO113" s="111"/>
      <c r="VP113" s="111"/>
      <c r="VQ113" s="111"/>
      <c r="VR113" s="111"/>
      <c r="VS113" s="111"/>
      <c r="VT113" s="111"/>
      <c r="VU113" s="111"/>
      <c r="VV113" s="111"/>
      <c r="VW113" s="111"/>
      <c r="VX113" s="111"/>
      <c r="VY113" s="111"/>
      <c r="VZ113" s="111"/>
      <c r="WA113" s="111"/>
      <c r="WB113" s="111"/>
      <c r="WC113" s="111"/>
      <c r="WD113" s="111"/>
      <c r="WE113" s="111"/>
      <c r="WF113" s="111"/>
      <c r="WG113" s="111"/>
      <c r="WH113" s="111"/>
      <c r="WI113" s="111"/>
      <c r="WJ113" s="111"/>
      <c r="WK113" s="111"/>
      <c r="WL113" s="111"/>
      <c r="WM113" s="111"/>
      <c r="WN113" s="111"/>
      <c r="WO113" s="111"/>
      <c r="WP113" s="111"/>
      <c r="WQ113" s="111"/>
      <c r="WR113" s="111"/>
      <c r="WS113" s="111"/>
      <c r="WT113" s="111"/>
      <c r="WU113" s="111"/>
      <c r="WV113" s="111"/>
      <c r="WW113" s="111"/>
      <c r="WX113" s="111"/>
      <c r="WY113" s="111"/>
      <c r="WZ113" s="111"/>
      <c r="XA113" s="111"/>
      <c r="XB113" s="111"/>
      <c r="XC113" s="111"/>
      <c r="XD113" s="111"/>
      <c r="XE113" s="111"/>
      <c r="XF113" s="111"/>
      <c r="XG113" s="111"/>
      <c r="XH113" s="111"/>
      <c r="XI113" s="111"/>
      <c r="XJ113" s="111"/>
      <c r="XK113" s="111"/>
      <c r="XL113" s="111"/>
      <c r="XM113" s="111"/>
      <c r="XN113" s="111"/>
      <c r="XO113" s="111"/>
      <c r="XP113" s="111"/>
      <c r="XQ113" s="111"/>
      <c r="XR113" s="111"/>
      <c r="XS113" s="111"/>
      <c r="XT113" s="111"/>
      <c r="XU113" s="111"/>
      <c r="XV113" s="111"/>
      <c r="XW113" s="111"/>
      <c r="XX113" s="111"/>
      <c r="XY113" s="111"/>
      <c r="XZ113" s="111"/>
      <c r="YA113" s="111"/>
      <c r="YB113" s="111"/>
      <c r="YC113" s="111"/>
      <c r="YD113" s="111"/>
      <c r="YE113" s="111"/>
      <c r="YF113" s="111"/>
      <c r="YG113" s="111"/>
      <c r="YH113" s="111"/>
      <c r="YI113" s="111"/>
      <c r="YJ113" s="111"/>
      <c r="YK113" s="111"/>
      <c r="YL113" s="111"/>
      <c r="YM113" s="111"/>
      <c r="YN113" s="111"/>
      <c r="YO113" s="111"/>
      <c r="YP113" s="111"/>
      <c r="YQ113" s="111"/>
      <c r="YR113" s="111"/>
      <c r="YS113" s="111"/>
      <c r="YT113" s="111"/>
      <c r="YU113" s="111"/>
      <c r="YV113" s="111"/>
      <c r="YW113" s="111"/>
      <c r="YX113" s="111"/>
      <c r="YY113" s="111"/>
      <c r="YZ113" s="111"/>
      <c r="ZA113" s="111"/>
      <c r="ZB113" s="111"/>
      <c r="ZC113" s="111"/>
      <c r="ZD113" s="111"/>
      <c r="ZE113" s="111"/>
      <c r="ZF113" s="111"/>
      <c r="ZG113" s="111"/>
      <c r="ZH113" s="111"/>
      <c r="ZI113" s="111"/>
      <c r="ZJ113" s="111"/>
      <c r="ZK113" s="111"/>
      <c r="ZL113" s="111"/>
      <c r="ZM113" s="111"/>
      <c r="ZN113" s="111"/>
      <c r="ZO113" s="111"/>
      <c r="ZP113" s="111"/>
      <c r="ZQ113" s="111"/>
      <c r="ZR113" s="111"/>
      <c r="ZS113" s="111"/>
      <c r="ZT113" s="111"/>
      <c r="ZU113" s="111"/>
      <c r="ZV113" s="111"/>
      <c r="ZW113" s="111"/>
      <c r="ZX113" s="111"/>
      <c r="ZY113" s="111"/>
      <c r="ZZ113" s="111"/>
    </row>
    <row r="114" spans="1:702">
      <c r="A114" s="111"/>
      <c r="B114" s="111"/>
      <c r="N114" s="184"/>
      <c r="O114" s="177"/>
      <c r="P114" s="177"/>
      <c r="Q114" s="177"/>
      <c r="R114" s="177"/>
      <c r="S114" s="177"/>
      <c r="T114" s="177"/>
      <c r="U114" s="178"/>
      <c r="V114" s="178"/>
      <c r="W114" s="177"/>
      <c r="AA114" s="219">
        <v>66.259901198333296</v>
      </c>
      <c r="AB114" s="220">
        <v>48.37404034486817</v>
      </c>
      <c r="AC114" s="220">
        <v>72.026451280567343</v>
      </c>
      <c r="AD114"/>
      <c r="AE114" s="219">
        <v>66.259901198333296</v>
      </c>
      <c r="AF114" s="220">
        <v>12.702085066815254</v>
      </c>
      <c r="AG114" s="220">
        <v>32.715125153514798</v>
      </c>
      <c r="AH114"/>
      <c r="AI114" s="219">
        <v>66.259901198333296</v>
      </c>
      <c r="AJ114" s="220">
        <v>2.9939102973456637</v>
      </c>
      <c r="AK114" s="220">
        <v>7.7110292964380029</v>
      </c>
      <c r="AL114"/>
      <c r="AM114" s="219">
        <v>66.259901198333296</v>
      </c>
      <c r="AN114" s="220">
        <v>48.590660773987352</v>
      </c>
      <c r="AO114" s="220">
        <v>68.999450024670494</v>
      </c>
      <c r="AP114"/>
      <c r="AQ114" s="219">
        <v>66.259901198333296</v>
      </c>
      <c r="AR114" s="220">
        <v>18.869972427433517</v>
      </c>
      <c r="AS114" s="220">
        <v>42.813295626691684</v>
      </c>
      <c r="AT114" s="222"/>
      <c r="AU114" s="219">
        <v>66.259901198333296</v>
      </c>
      <c r="AV114" s="220">
        <v>4.447695355837098</v>
      </c>
      <c r="AW114" s="220">
        <v>10.091191010437326</v>
      </c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s="222"/>
      <c r="BN114" s="220"/>
      <c r="BO114" s="219"/>
      <c r="BP114" s="220"/>
      <c r="BQ114" s="220"/>
      <c r="BR114" s="220"/>
      <c r="BS114" s="220"/>
      <c r="BT114" s="220"/>
      <c r="BU114" s="220"/>
      <c r="BV114" s="220"/>
      <c r="BW114" s="220"/>
      <c r="BX114" s="220"/>
      <c r="BY114" s="219"/>
      <c r="BZ114" s="220"/>
      <c r="CA114" s="220"/>
      <c r="CB114" s="220"/>
      <c r="CC114" s="220"/>
      <c r="CD114" s="220"/>
      <c r="CE114" s="220"/>
      <c r="CF114" s="220"/>
      <c r="CG114" s="220"/>
      <c r="CH114"/>
      <c r="CI114" s="219"/>
      <c r="CJ114" s="220"/>
      <c r="CK114" s="220"/>
      <c r="CL114" s="220"/>
      <c r="CM114" s="220"/>
      <c r="CN114" s="220"/>
      <c r="CO114" s="220"/>
      <c r="CP114" s="220"/>
      <c r="CQ114" s="220"/>
      <c r="CR114" s="220"/>
      <c r="CS114" s="220"/>
      <c r="CT114" s="220"/>
      <c r="CU114" s="220"/>
      <c r="CV114" s="220"/>
      <c r="CW114"/>
      <c r="CX114" s="219"/>
      <c r="CY114" s="220"/>
      <c r="CZ114" s="220"/>
      <c r="DA114" s="220"/>
      <c r="DB114" s="220"/>
      <c r="DC114" s="220"/>
      <c r="DD114" s="220"/>
      <c r="DE114" s="220"/>
      <c r="DF114" s="220"/>
      <c r="DG114" s="220"/>
      <c r="DH114" s="220"/>
      <c r="DI114" s="220"/>
      <c r="DJ114" s="220"/>
      <c r="DK114" s="220"/>
      <c r="DL114" s="220"/>
      <c r="DM114" s="220"/>
      <c r="DN114" s="220"/>
      <c r="DO114" s="220"/>
      <c r="DP114" s="220"/>
      <c r="DQ114" s="220"/>
      <c r="DR114" s="220"/>
      <c r="DS114" s="220"/>
      <c r="DT114" s="220"/>
      <c r="DU114" s="220"/>
      <c r="DV114" s="220"/>
      <c r="DW114" s="220"/>
      <c r="DX114" s="220"/>
      <c r="DY114" s="220"/>
      <c r="DZ114"/>
      <c r="EA114" s="219"/>
      <c r="EB114" s="220"/>
      <c r="EC114" s="220"/>
      <c r="ED114" s="220"/>
      <c r="EE114" s="220"/>
      <c r="EF114" s="220"/>
      <c r="EG114" s="220"/>
      <c r="EH114" s="220"/>
      <c r="EI114" s="220"/>
      <c r="EJ114" s="220"/>
      <c r="EK114" s="220"/>
      <c r="EL114" s="220"/>
      <c r="EM114" s="220"/>
      <c r="EN114" s="220"/>
      <c r="EO114" s="220"/>
      <c r="EP114" s="220"/>
      <c r="EQ114" s="220"/>
      <c r="ER114" s="220"/>
      <c r="ES114" s="220"/>
      <c r="ET114" s="220"/>
      <c r="EU114" s="220"/>
      <c r="EV114" s="220"/>
      <c r="EW114" s="220"/>
      <c r="EX114" s="220"/>
      <c r="EY114" s="220"/>
      <c r="EZ114" s="220"/>
      <c r="FA114" s="219"/>
      <c r="FB114" s="220"/>
      <c r="FC114" s="220"/>
      <c r="FD114" s="220"/>
      <c r="FE114" s="220"/>
      <c r="FF114" s="220"/>
      <c r="FG114" s="220"/>
      <c r="FH114" s="220"/>
      <c r="FI114" s="220"/>
      <c r="FJ114" s="220"/>
      <c r="FK114" s="220"/>
      <c r="FL114" s="220"/>
      <c r="FM114" s="220"/>
      <c r="FN114" s="220"/>
      <c r="FO114" s="220"/>
      <c r="FP114" s="220"/>
      <c r="FQ114" s="220"/>
      <c r="FR114" s="220"/>
      <c r="FS114" s="220"/>
      <c r="FT114" s="220"/>
      <c r="FU114" s="220"/>
      <c r="FV114" s="220"/>
      <c r="FW114" s="220"/>
      <c r="FX114" s="220"/>
      <c r="FY114" s="220"/>
      <c r="GA114" s="125"/>
      <c r="GB114" s="225"/>
      <c r="GC114" s="226"/>
      <c r="GE114" s="125"/>
      <c r="GG114" s="125"/>
      <c r="GI114" s="125"/>
      <c r="GK114" s="125"/>
      <c r="GM114" s="125"/>
      <c r="GO114" s="125"/>
      <c r="GQ114" s="125"/>
      <c r="GS114" s="125"/>
      <c r="GU114" s="125"/>
      <c r="GW114" s="125"/>
      <c r="GX114" s="225"/>
      <c r="GY114" s="226"/>
      <c r="HA114" s="125"/>
      <c r="HC114" s="125"/>
      <c r="HE114" s="125"/>
      <c r="HG114" s="125"/>
      <c r="HI114" s="125"/>
      <c r="HK114" s="125"/>
      <c r="HM114" s="125"/>
      <c r="HO114" s="125"/>
      <c r="HQ114" s="125"/>
      <c r="HS114" s="125"/>
      <c r="HT114" s="225"/>
      <c r="HU114" s="226"/>
      <c r="HW114" s="125"/>
      <c r="HY114" s="125"/>
      <c r="IA114" s="125"/>
      <c r="IC114" s="125"/>
      <c r="IE114" s="125"/>
      <c r="IG114" s="125"/>
      <c r="II114" s="125"/>
      <c r="IK114" s="125"/>
      <c r="IM114" s="125"/>
      <c r="IO114" s="125"/>
      <c r="IP114" s="225"/>
      <c r="IQ114" s="226"/>
      <c r="IS114" s="125"/>
      <c r="IU114" s="125"/>
      <c r="IW114" s="125"/>
      <c r="IY114" s="125"/>
      <c r="JA114" s="125"/>
      <c r="JC114" s="125"/>
      <c r="JE114" s="125"/>
      <c r="JG114" s="125"/>
      <c r="JI114" s="125"/>
      <c r="JK114" s="125"/>
      <c r="JL114" s="225"/>
      <c r="JM114" s="226"/>
      <c r="JO114" s="125"/>
      <c r="JQ114" s="125"/>
      <c r="JS114" s="125"/>
      <c r="JU114" s="125"/>
      <c r="JW114" s="125"/>
      <c r="JY114" s="125"/>
      <c r="KA114" s="125"/>
      <c r="KC114" s="125"/>
      <c r="KE114" s="125"/>
      <c r="KG114" s="125"/>
      <c r="KH114" s="225"/>
      <c r="KI114" s="226"/>
      <c r="KK114" s="124"/>
      <c r="KM114" s="125"/>
      <c r="KO114" s="125"/>
      <c r="KQ114" s="125"/>
      <c r="KS114" s="125"/>
      <c r="KU114" s="125"/>
      <c r="KW114" s="125"/>
      <c r="KY114" s="125"/>
      <c r="LA114" s="125"/>
      <c r="LC114" s="125"/>
      <c r="LE114" s="125"/>
      <c r="LF114" s="225"/>
      <c r="LG114" s="226"/>
      <c r="LI114" s="125"/>
      <c r="LK114" s="125"/>
      <c r="LM114" s="125"/>
      <c r="LO114" s="125"/>
      <c r="LQ114" s="125"/>
      <c r="LS114" s="125"/>
      <c r="LU114" s="125"/>
      <c r="LW114" s="125"/>
      <c r="LY114" s="125"/>
      <c r="MA114" s="125"/>
      <c r="MB114" s="225"/>
      <c r="MC114" s="226"/>
      <c r="ME114" s="125"/>
      <c r="MG114" s="125"/>
      <c r="MI114" s="125"/>
      <c r="MK114" s="125"/>
      <c r="MM114" s="125"/>
      <c r="MO114" s="125"/>
      <c r="MQ114" s="125"/>
      <c r="MS114" s="125"/>
      <c r="MU114" s="125"/>
      <c r="MW114" s="125"/>
      <c r="MX114" s="225"/>
      <c r="MY114" s="226"/>
      <c r="NA114" s="125"/>
      <c r="NC114" s="125"/>
      <c r="NE114" s="125"/>
      <c r="NG114" s="125"/>
      <c r="NI114" s="125"/>
      <c r="NK114" s="125"/>
      <c r="NM114" s="125"/>
      <c r="NO114" s="125"/>
      <c r="NQ114" s="125"/>
      <c r="NS114" s="125"/>
      <c r="NT114" s="225"/>
      <c r="NU114" s="226"/>
      <c r="NW114" s="125"/>
      <c r="NY114" s="125"/>
      <c r="OA114" s="125"/>
      <c r="OC114" s="125"/>
      <c r="OE114" s="125"/>
      <c r="OG114" s="125"/>
      <c r="OI114" s="125"/>
      <c r="OK114" s="125"/>
      <c r="OM114" s="125"/>
      <c r="OO114" s="125"/>
      <c r="OP114" s="225"/>
      <c r="OQ114" s="226"/>
      <c r="OS114" s="125"/>
      <c r="OU114" s="125"/>
      <c r="OW114" s="125"/>
      <c r="OY114" s="125"/>
      <c r="PA114" s="125"/>
      <c r="PC114" s="125"/>
      <c r="PE114" s="125"/>
      <c r="PG114" s="125"/>
      <c r="PI114" s="125"/>
      <c r="PK114" s="125"/>
      <c r="PL114" s="225"/>
      <c r="PM114" s="226"/>
      <c r="PO114" s="124"/>
      <c r="PQ114" s="125"/>
      <c r="PS114" s="125"/>
      <c r="PU114" s="125"/>
      <c r="PW114" s="125"/>
      <c r="PY114" s="125"/>
      <c r="QA114" s="125"/>
      <c r="QC114" s="125"/>
      <c r="QE114" s="125"/>
      <c r="QG114" s="125"/>
      <c r="QI114" s="125"/>
      <c r="QJ114" s="225"/>
      <c r="QK114" s="226"/>
      <c r="QM114" s="125"/>
      <c r="QO114" s="125"/>
      <c r="QQ114" s="125"/>
      <c r="QS114" s="125"/>
      <c r="QU114" s="125"/>
      <c r="QW114" s="125"/>
      <c r="QY114" s="125"/>
      <c r="RA114" s="125"/>
      <c r="RC114" s="125"/>
      <c r="RE114" s="125"/>
      <c r="RF114" s="225"/>
      <c r="RG114" s="226"/>
      <c r="RI114" s="125"/>
      <c r="RK114" s="125"/>
      <c r="RM114" s="125"/>
      <c r="RO114" s="125"/>
      <c r="RQ114" s="125"/>
      <c r="RS114" s="125"/>
      <c r="RU114" s="125"/>
      <c r="RW114" s="125"/>
      <c r="RY114" s="125"/>
      <c r="SA114" s="125"/>
      <c r="SB114" s="225"/>
      <c r="SC114" s="226"/>
      <c r="SE114" s="125"/>
      <c r="SG114" s="125"/>
      <c r="SI114" s="125"/>
      <c r="SK114" s="125"/>
      <c r="SM114" s="125"/>
      <c r="SO114" s="125"/>
      <c r="SQ114" s="125"/>
      <c r="SS114" s="125"/>
      <c r="SU114" s="125"/>
      <c r="SW114" s="125"/>
      <c r="SX114" s="225"/>
      <c r="SY114" s="226"/>
      <c r="TA114" s="125"/>
      <c r="TC114" s="125"/>
      <c r="TE114" s="125"/>
      <c r="TG114" s="125"/>
      <c r="TI114" s="125"/>
      <c r="TK114" s="125"/>
      <c r="TM114" s="125"/>
      <c r="TO114" s="125"/>
      <c r="TQ114" s="125"/>
      <c r="TS114" s="125"/>
      <c r="TT114" s="225"/>
      <c r="TU114" s="226"/>
      <c r="TW114" s="125"/>
      <c r="TY114" s="125"/>
      <c r="UA114" s="125"/>
      <c r="UC114" s="125"/>
      <c r="UE114" s="125"/>
      <c r="UG114" s="125"/>
      <c r="UI114" s="125"/>
      <c r="UK114" s="125"/>
      <c r="UM114" s="125"/>
      <c r="UO114" s="125"/>
      <c r="UP114" s="225"/>
      <c r="UQ114" s="226"/>
      <c r="UR114" s="111"/>
      <c r="US114" s="111"/>
      <c r="UT114" s="111"/>
      <c r="UU114" s="111"/>
      <c r="UV114" s="111"/>
      <c r="UW114" s="111"/>
      <c r="UX114" s="111"/>
      <c r="UY114" s="111"/>
      <c r="UZ114" s="111"/>
      <c r="VA114" s="111"/>
      <c r="VB114" s="111"/>
      <c r="VC114" s="111"/>
      <c r="VD114" s="111"/>
      <c r="VE114" s="111"/>
      <c r="VF114" s="111"/>
      <c r="VG114" s="111"/>
      <c r="VH114" s="111"/>
      <c r="VI114" s="111"/>
      <c r="VJ114" s="111"/>
      <c r="VK114" s="111"/>
      <c r="VL114" s="111"/>
      <c r="VM114" s="111"/>
      <c r="VN114" s="111"/>
      <c r="VO114" s="111"/>
      <c r="VP114" s="111"/>
      <c r="VQ114" s="111"/>
      <c r="VR114" s="111"/>
      <c r="VS114" s="111"/>
      <c r="VT114" s="111"/>
      <c r="VU114" s="111"/>
      <c r="VV114" s="111"/>
      <c r="VW114" s="111"/>
      <c r="VX114" s="111"/>
      <c r="VY114" s="111"/>
      <c r="VZ114" s="111"/>
      <c r="WA114" s="111"/>
      <c r="WB114" s="111"/>
      <c r="WC114" s="111"/>
      <c r="WD114" s="111"/>
      <c r="WE114" s="111"/>
      <c r="WF114" s="111"/>
      <c r="WG114" s="111"/>
      <c r="WH114" s="111"/>
      <c r="WI114" s="111"/>
      <c r="WJ114" s="111"/>
      <c r="WK114" s="111"/>
      <c r="WL114" s="111"/>
      <c r="WM114" s="111"/>
      <c r="WN114" s="111"/>
      <c r="WO114" s="111"/>
      <c r="WP114" s="111"/>
      <c r="WQ114" s="111"/>
      <c r="WR114" s="111"/>
      <c r="WS114" s="111"/>
      <c r="WT114" s="111"/>
      <c r="WU114" s="111"/>
      <c r="WV114" s="111"/>
      <c r="WW114" s="111"/>
      <c r="WX114" s="111"/>
      <c r="WY114" s="111"/>
      <c r="WZ114" s="111"/>
      <c r="XA114" s="111"/>
      <c r="XB114" s="111"/>
      <c r="XC114" s="111"/>
      <c r="XD114" s="111"/>
      <c r="XE114" s="111"/>
      <c r="XF114" s="111"/>
      <c r="XG114" s="111"/>
      <c r="XH114" s="111"/>
      <c r="XI114" s="111"/>
      <c r="XJ114" s="111"/>
      <c r="XK114" s="111"/>
      <c r="XL114" s="111"/>
      <c r="XM114" s="111"/>
      <c r="XN114" s="111"/>
      <c r="XO114" s="111"/>
      <c r="XP114" s="111"/>
      <c r="XQ114" s="111"/>
      <c r="XR114" s="111"/>
      <c r="XS114" s="111"/>
      <c r="XT114" s="111"/>
      <c r="XU114" s="111"/>
      <c r="XV114" s="111"/>
      <c r="XW114" s="111"/>
      <c r="XX114" s="111"/>
      <c r="XY114" s="111"/>
      <c r="XZ114" s="111"/>
      <c r="YA114" s="111"/>
      <c r="YB114" s="111"/>
      <c r="YC114" s="111"/>
      <c r="YD114" s="111"/>
      <c r="YE114" s="111"/>
      <c r="YF114" s="111"/>
      <c r="YG114" s="111"/>
      <c r="YH114" s="111"/>
      <c r="YI114" s="111"/>
      <c r="YJ114" s="111"/>
      <c r="YK114" s="111"/>
      <c r="YL114" s="111"/>
      <c r="YM114" s="111"/>
      <c r="YN114" s="111"/>
      <c r="YO114" s="111"/>
      <c r="YP114" s="111"/>
      <c r="YQ114" s="111"/>
      <c r="YR114" s="111"/>
      <c r="YS114" s="111"/>
      <c r="YT114" s="111"/>
      <c r="YU114" s="111"/>
      <c r="YV114" s="111"/>
      <c r="YW114" s="111"/>
      <c r="YX114" s="111"/>
      <c r="YY114" s="111"/>
      <c r="YZ114" s="111"/>
      <c r="ZA114" s="111"/>
      <c r="ZB114" s="111"/>
      <c r="ZC114" s="111"/>
      <c r="ZD114" s="111"/>
      <c r="ZE114" s="111"/>
      <c r="ZF114" s="111"/>
      <c r="ZG114" s="111"/>
      <c r="ZH114" s="111"/>
      <c r="ZI114" s="111"/>
      <c r="ZJ114" s="111"/>
      <c r="ZK114" s="111"/>
      <c r="ZL114" s="111"/>
      <c r="ZM114" s="111"/>
      <c r="ZN114" s="111"/>
      <c r="ZO114" s="111"/>
      <c r="ZP114" s="111"/>
      <c r="ZQ114" s="111"/>
      <c r="ZR114" s="111"/>
      <c r="ZS114" s="111"/>
      <c r="ZT114" s="111"/>
      <c r="ZU114" s="111"/>
      <c r="ZV114" s="111"/>
      <c r="ZW114" s="111"/>
      <c r="ZX114" s="111"/>
      <c r="ZY114" s="111"/>
      <c r="ZZ114" s="111"/>
    </row>
    <row r="115" spans="1:702">
      <c r="A115" s="111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84"/>
      <c r="O115" s="177"/>
      <c r="P115" s="177"/>
      <c r="Q115" s="177"/>
      <c r="R115" s="177"/>
      <c r="S115" s="177"/>
      <c r="T115" s="177"/>
      <c r="U115" s="178"/>
      <c r="V115" s="178"/>
      <c r="W115" s="177"/>
      <c r="AA115" s="219">
        <v>72.721005581666702</v>
      </c>
      <c r="AB115" s="220">
        <v>50.364017676580133</v>
      </c>
      <c r="AC115" s="220">
        <v>70.009126199343598</v>
      </c>
      <c r="AD115"/>
      <c r="AE115" s="219">
        <v>72.721005581666702</v>
      </c>
      <c r="AF115" s="220">
        <v>12.714106933338611</v>
      </c>
      <c r="AG115" s="220">
        <v>25.531494838951641</v>
      </c>
      <c r="AH115"/>
      <c r="AI115" s="219">
        <v>72.721005581666702</v>
      </c>
      <c r="AJ115" s="220">
        <v>2.9967438785875045</v>
      </c>
      <c r="AK115" s="220">
        <v>6.0178313168965616</v>
      </c>
      <c r="AL115"/>
      <c r="AM115" s="219">
        <v>72.721005581666702</v>
      </c>
      <c r="AN115" s="220">
        <v>47.818470418084729</v>
      </c>
      <c r="AO115" s="220">
        <v>67.297866849015946</v>
      </c>
      <c r="AP115"/>
      <c r="AQ115" s="219">
        <v>72.721005581666702</v>
      </c>
      <c r="AR115" s="220">
        <v>18.367604465217553</v>
      </c>
      <c r="AS115" s="220">
        <v>41.602751418169902</v>
      </c>
      <c r="AT115" s="222"/>
      <c r="AU115" s="219">
        <v>72.721005581666702</v>
      </c>
      <c r="AV115" s="220">
        <v>4.3292860862389659</v>
      </c>
      <c r="AW115" s="220">
        <v>9.8058629912797439</v>
      </c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s="222"/>
      <c r="BN115" s="220"/>
      <c r="BO115" s="219"/>
      <c r="BP115" s="220"/>
      <c r="BQ115" s="220"/>
      <c r="BR115" s="220"/>
      <c r="BS115" s="220"/>
      <c r="BT115" s="220"/>
      <c r="BU115" s="220"/>
      <c r="BV115" s="220"/>
      <c r="BW115" s="220"/>
      <c r="BX115" s="220"/>
      <c r="BY115" s="219"/>
      <c r="BZ115" s="220"/>
      <c r="CA115" s="220"/>
      <c r="CB115" s="220"/>
      <c r="CC115" s="220"/>
      <c r="CD115" s="220"/>
      <c r="CE115" s="220"/>
      <c r="CF115" s="220"/>
      <c r="CG115" s="220"/>
      <c r="CH115"/>
      <c r="CI115" s="219"/>
      <c r="CJ115" s="220"/>
      <c r="CK115" s="220"/>
      <c r="CL115" s="220"/>
      <c r="CM115" s="220"/>
      <c r="CN115" s="220"/>
      <c r="CO115" s="220"/>
      <c r="CP115" s="220"/>
      <c r="CQ115" s="220"/>
      <c r="CR115" s="220"/>
      <c r="CS115" s="220"/>
      <c r="CT115" s="220"/>
      <c r="CU115" s="220"/>
      <c r="CV115" s="220"/>
      <c r="CW115"/>
      <c r="CX115" s="219"/>
      <c r="CY115" s="220"/>
      <c r="CZ115" s="220"/>
      <c r="DA115" s="220"/>
      <c r="DB115" s="220"/>
      <c r="DC115" s="220"/>
      <c r="DD115" s="220"/>
      <c r="DE115" s="220"/>
      <c r="DF115" s="220"/>
      <c r="DG115" s="220"/>
      <c r="DH115" s="220"/>
      <c r="DI115" s="220"/>
      <c r="DJ115" s="220"/>
      <c r="DK115" s="220"/>
      <c r="DL115" s="220"/>
      <c r="DM115" s="220"/>
      <c r="DN115" s="220"/>
      <c r="DO115" s="220"/>
      <c r="DP115" s="220"/>
      <c r="DQ115" s="220"/>
      <c r="DR115" s="220"/>
      <c r="DS115" s="220"/>
      <c r="DT115" s="220"/>
      <c r="DU115" s="220"/>
      <c r="DV115" s="220"/>
      <c r="DW115" s="220"/>
      <c r="DX115" s="220"/>
      <c r="DY115" s="220"/>
      <c r="DZ115"/>
      <c r="EA115" s="219"/>
      <c r="EB115" s="220"/>
      <c r="EC115" s="220"/>
      <c r="ED115" s="220"/>
      <c r="EE115" s="220"/>
      <c r="EF115" s="220"/>
      <c r="EG115" s="220"/>
      <c r="EH115" s="220"/>
      <c r="EI115" s="220"/>
      <c r="EJ115" s="220"/>
      <c r="EK115" s="220"/>
      <c r="EL115" s="220"/>
      <c r="EM115" s="220"/>
      <c r="EN115" s="220"/>
      <c r="EO115" s="220"/>
      <c r="EP115" s="220"/>
      <c r="EQ115" s="220"/>
      <c r="ER115" s="220"/>
      <c r="ES115" s="220"/>
      <c r="ET115" s="220"/>
      <c r="EU115" s="220"/>
      <c r="EV115" s="220"/>
      <c r="EW115" s="220"/>
      <c r="EX115" s="220"/>
      <c r="EY115" s="220"/>
      <c r="EZ115" s="220"/>
      <c r="FA115" s="219"/>
      <c r="FB115" s="220"/>
      <c r="FC115" s="220"/>
      <c r="FD115" s="220"/>
      <c r="FE115" s="220"/>
      <c r="FF115" s="220"/>
      <c r="FG115" s="220"/>
      <c r="FH115" s="220"/>
      <c r="FI115" s="220"/>
      <c r="FJ115" s="220"/>
      <c r="FK115" s="220"/>
      <c r="FL115" s="220"/>
      <c r="FM115" s="220"/>
      <c r="FN115" s="220"/>
      <c r="FO115" s="220"/>
      <c r="FP115" s="220"/>
      <c r="FQ115" s="220"/>
      <c r="FR115" s="220"/>
      <c r="FS115" s="220"/>
      <c r="FT115" s="220"/>
      <c r="FU115" s="220"/>
      <c r="FV115" s="220"/>
      <c r="FW115" s="220"/>
      <c r="FX115" s="220"/>
      <c r="FY115" s="220"/>
      <c r="GA115" s="125"/>
      <c r="GB115" s="225"/>
      <c r="GC115" s="226"/>
      <c r="GE115" s="125"/>
      <c r="GG115" s="125"/>
      <c r="GI115" s="125"/>
      <c r="GK115" s="125"/>
      <c r="GM115" s="125"/>
      <c r="GO115" s="125"/>
      <c r="GQ115" s="125"/>
      <c r="GS115" s="125"/>
      <c r="GU115" s="125"/>
      <c r="GW115" s="125"/>
      <c r="GX115" s="225"/>
      <c r="GY115" s="226"/>
      <c r="HA115" s="125"/>
      <c r="HC115" s="125"/>
      <c r="HE115" s="125"/>
      <c r="HG115" s="125"/>
      <c r="HI115" s="125"/>
      <c r="HK115" s="125"/>
      <c r="HM115" s="125"/>
      <c r="HO115" s="125"/>
      <c r="HQ115" s="125"/>
      <c r="HS115" s="125"/>
      <c r="HT115" s="225"/>
      <c r="HU115" s="226"/>
      <c r="HW115" s="125"/>
      <c r="HY115" s="125"/>
      <c r="IA115" s="125"/>
      <c r="IC115" s="125"/>
      <c r="IE115" s="125"/>
      <c r="IG115" s="125"/>
      <c r="II115" s="125"/>
      <c r="IK115" s="125"/>
      <c r="IM115" s="125"/>
      <c r="IO115" s="125"/>
      <c r="IP115" s="225"/>
      <c r="IQ115" s="226"/>
      <c r="IS115" s="125"/>
      <c r="IU115" s="125"/>
      <c r="IW115" s="125"/>
      <c r="IY115" s="125"/>
      <c r="JA115" s="125"/>
      <c r="JC115" s="125"/>
      <c r="JE115" s="125"/>
      <c r="JG115" s="125"/>
      <c r="JI115" s="125"/>
      <c r="JK115" s="125"/>
      <c r="JL115" s="225"/>
      <c r="JM115" s="226"/>
      <c r="JO115" s="125"/>
      <c r="JQ115" s="125"/>
      <c r="JS115" s="125"/>
      <c r="JU115" s="125"/>
      <c r="JW115" s="125"/>
      <c r="JY115" s="125"/>
      <c r="KA115" s="125"/>
      <c r="KC115" s="125"/>
      <c r="KE115" s="125"/>
      <c r="KG115" s="125"/>
      <c r="KH115" s="225"/>
      <c r="KI115" s="226"/>
      <c r="KK115" s="124"/>
      <c r="KM115" s="125"/>
      <c r="KO115" s="125"/>
      <c r="KQ115" s="125"/>
      <c r="KS115" s="125"/>
      <c r="KU115" s="125"/>
      <c r="KW115" s="125"/>
      <c r="KY115" s="125"/>
      <c r="LA115" s="125"/>
      <c r="LC115" s="125"/>
      <c r="LE115" s="125"/>
      <c r="LF115" s="225"/>
      <c r="LG115" s="226"/>
      <c r="LI115" s="125"/>
      <c r="LK115" s="125"/>
      <c r="LM115" s="125"/>
      <c r="LO115" s="125"/>
      <c r="LQ115" s="125"/>
      <c r="LS115" s="125"/>
      <c r="LU115" s="125"/>
      <c r="LW115" s="125"/>
      <c r="LY115" s="125"/>
      <c r="MA115" s="125"/>
      <c r="MB115" s="225"/>
      <c r="MC115" s="226"/>
      <c r="ME115" s="125"/>
      <c r="MG115" s="125"/>
      <c r="MI115" s="125"/>
      <c r="MK115" s="125"/>
      <c r="MM115" s="125"/>
      <c r="MO115" s="125"/>
      <c r="MQ115" s="125"/>
      <c r="MS115" s="125"/>
      <c r="MU115" s="125"/>
      <c r="MW115" s="125"/>
      <c r="MX115" s="225"/>
      <c r="MY115" s="226"/>
      <c r="NA115" s="125"/>
      <c r="NC115" s="125"/>
      <c r="NE115" s="125"/>
      <c r="NG115" s="125"/>
      <c r="NI115" s="125"/>
      <c r="NK115" s="125"/>
      <c r="NM115" s="125"/>
      <c r="NO115" s="125"/>
      <c r="NQ115" s="125"/>
      <c r="NS115" s="125"/>
      <c r="NT115" s="225"/>
      <c r="NU115" s="226"/>
      <c r="NW115" s="125"/>
      <c r="NY115" s="125"/>
      <c r="OA115" s="125"/>
      <c r="OC115" s="125"/>
      <c r="OE115" s="125"/>
      <c r="OG115" s="125"/>
      <c r="OI115" s="125"/>
      <c r="OK115" s="125"/>
      <c r="OM115" s="125"/>
      <c r="OO115" s="125"/>
      <c r="OP115" s="225"/>
      <c r="OQ115" s="226"/>
      <c r="OS115" s="125"/>
      <c r="OU115" s="125"/>
      <c r="OW115" s="125"/>
      <c r="OY115" s="125"/>
      <c r="PA115" s="125"/>
      <c r="PC115" s="125"/>
      <c r="PE115" s="125"/>
      <c r="PG115" s="125"/>
      <c r="PI115" s="125"/>
      <c r="PK115" s="125"/>
      <c r="PL115" s="225"/>
      <c r="PM115" s="226"/>
      <c r="PO115" s="124"/>
      <c r="PQ115" s="125"/>
      <c r="PS115" s="125"/>
      <c r="PU115" s="125"/>
      <c r="PW115" s="125"/>
      <c r="PY115" s="125"/>
      <c r="QA115" s="125"/>
      <c r="QC115" s="125"/>
      <c r="QE115" s="125"/>
      <c r="QG115" s="125"/>
      <c r="QI115" s="125"/>
      <c r="QJ115" s="225"/>
      <c r="QK115" s="226"/>
      <c r="QM115" s="125"/>
      <c r="QO115" s="125"/>
      <c r="QQ115" s="125"/>
      <c r="QS115" s="125"/>
      <c r="QU115" s="125"/>
      <c r="QW115" s="125"/>
      <c r="QY115" s="125"/>
      <c r="RA115" s="125"/>
      <c r="RC115" s="125"/>
      <c r="RE115" s="125"/>
      <c r="RF115" s="225"/>
      <c r="RG115" s="226"/>
      <c r="RI115" s="125"/>
      <c r="RK115" s="125"/>
      <c r="RM115" s="125"/>
      <c r="RO115" s="125"/>
      <c r="RQ115" s="125"/>
      <c r="RS115" s="125"/>
      <c r="RU115" s="125"/>
      <c r="RW115" s="125"/>
      <c r="RY115" s="125"/>
      <c r="SA115" s="125"/>
      <c r="SB115" s="225"/>
      <c r="SC115" s="226"/>
      <c r="SE115" s="125"/>
      <c r="SG115" s="125"/>
      <c r="SI115" s="125"/>
      <c r="SK115" s="125"/>
      <c r="SM115" s="125"/>
      <c r="SO115" s="125"/>
      <c r="SQ115" s="125"/>
      <c r="SS115" s="125"/>
      <c r="SU115" s="125"/>
      <c r="SW115" s="125"/>
      <c r="SX115" s="225"/>
      <c r="SY115" s="226"/>
      <c r="TA115" s="125"/>
      <c r="TC115" s="125"/>
      <c r="TE115" s="125"/>
      <c r="TG115" s="125"/>
      <c r="TI115" s="125"/>
      <c r="TK115" s="125"/>
      <c r="TM115" s="125"/>
      <c r="TO115" s="125"/>
      <c r="TQ115" s="125"/>
      <c r="TS115" s="125"/>
      <c r="TT115" s="225"/>
      <c r="TU115" s="226"/>
      <c r="TW115" s="125"/>
      <c r="TY115" s="125"/>
      <c r="UA115" s="125"/>
      <c r="UC115" s="125"/>
      <c r="UE115" s="125"/>
      <c r="UG115" s="125"/>
      <c r="UI115" s="125"/>
      <c r="UK115" s="125"/>
      <c r="UM115" s="125"/>
      <c r="UO115" s="125"/>
      <c r="UP115" s="225"/>
      <c r="UQ115" s="226"/>
      <c r="UR115" s="111"/>
      <c r="US115" s="111"/>
      <c r="UT115" s="111"/>
      <c r="UU115" s="111"/>
      <c r="UV115" s="111"/>
      <c r="UW115" s="111"/>
      <c r="UX115" s="111"/>
      <c r="UY115" s="111"/>
      <c r="UZ115" s="111"/>
      <c r="VA115" s="111"/>
      <c r="VB115" s="111"/>
      <c r="VC115" s="111"/>
      <c r="VD115" s="111"/>
      <c r="VE115" s="111"/>
      <c r="VF115" s="111"/>
      <c r="VG115" s="111"/>
      <c r="VH115" s="111"/>
      <c r="VI115" s="111"/>
      <c r="VJ115" s="111"/>
      <c r="VK115" s="111"/>
      <c r="VL115" s="111"/>
      <c r="VM115" s="111"/>
      <c r="VN115" s="111"/>
      <c r="VO115" s="111"/>
      <c r="VP115" s="111"/>
      <c r="VQ115" s="111"/>
      <c r="VR115" s="111"/>
      <c r="VS115" s="111"/>
      <c r="VT115" s="111"/>
      <c r="VU115" s="111"/>
      <c r="VV115" s="111"/>
      <c r="VW115" s="111"/>
      <c r="VX115" s="111"/>
      <c r="VY115" s="111"/>
      <c r="VZ115" s="111"/>
      <c r="WA115" s="111"/>
      <c r="WB115" s="111"/>
      <c r="WC115" s="111"/>
      <c r="WD115" s="111"/>
      <c r="WE115" s="111"/>
      <c r="WF115" s="111"/>
      <c r="WG115" s="111"/>
      <c r="WH115" s="111"/>
      <c r="WI115" s="111"/>
      <c r="WJ115" s="111"/>
      <c r="WK115" s="111"/>
      <c r="WL115" s="111"/>
      <c r="WM115" s="111"/>
      <c r="WN115" s="111"/>
      <c r="WO115" s="111"/>
      <c r="WP115" s="111"/>
      <c r="WQ115" s="111"/>
      <c r="WR115" s="111"/>
      <c r="WS115" s="111"/>
      <c r="WT115" s="111"/>
      <c r="WU115" s="111"/>
      <c r="WV115" s="111"/>
      <c r="WW115" s="111"/>
      <c r="WX115" s="111"/>
      <c r="WY115" s="111"/>
      <c r="WZ115" s="111"/>
      <c r="XA115" s="111"/>
      <c r="XB115" s="111"/>
      <c r="XC115" s="111"/>
      <c r="XD115" s="111"/>
      <c r="XE115" s="111"/>
      <c r="XF115" s="111"/>
      <c r="XG115" s="111"/>
      <c r="XH115" s="111"/>
      <c r="XI115" s="111"/>
      <c r="XJ115" s="111"/>
      <c r="XK115" s="111"/>
      <c r="XL115" s="111"/>
      <c r="XM115" s="111"/>
      <c r="XN115" s="111"/>
      <c r="XO115" s="111"/>
      <c r="XP115" s="111"/>
      <c r="XQ115" s="111"/>
      <c r="XR115" s="111"/>
      <c r="XS115" s="111"/>
      <c r="XT115" s="111"/>
      <c r="XU115" s="111"/>
      <c r="XV115" s="111"/>
      <c r="XW115" s="111"/>
      <c r="XX115" s="111"/>
      <c r="XY115" s="111"/>
      <c r="XZ115" s="111"/>
      <c r="YA115" s="111"/>
      <c r="YB115" s="111"/>
      <c r="YC115" s="111"/>
      <c r="YD115" s="111"/>
      <c r="YE115" s="111"/>
      <c r="YF115" s="111"/>
      <c r="YG115" s="111"/>
      <c r="YH115" s="111"/>
      <c r="YI115" s="111"/>
      <c r="YJ115" s="111"/>
      <c r="YK115" s="111"/>
      <c r="YL115" s="111"/>
      <c r="YM115" s="111"/>
      <c r="YN115" s="111"/>
      <c r="YO115" s="111"/>
      <c r="YP115" s="111"/>
      <c r="YQ115" s="111"/>
      <c r="YR115" s="111"/>
      <c r="YS115" s="111"/>
      <c r="YT115" s="111"/>
      <c r="YU115" s="111"/>
      <c r="YV115" s="111"/>
      <c r="YW115" s="111"/>
      <c r="YX115" s="111"/>
      <c r="YY115" s="111"/>
      <c r="YZ115" s="111"/>
      <c r="ZA115" s="111"/>
      <c r="ZB115" s="111"/>
      <c r="ZC115" s="111"/>
      <c r="ZD115" s="111"/>
      <c r="ZE115" s="111"/>
      <c r="ZF115" s="111"/>
      <c r="ZG115" s="111"/>
      <c r="ZH115" s="111"/>
      <c r="ZI115" s="111"/>
      <c r="ZJ115" s="111"/>
      <c r="ZK115" s="111"/>
      <c r="ZL115" s="111"/>
      <c r="ZM115" s="111"/>
      <c r="ZN115" s="111"/>
      <c r="ZO115" s="111"/>
      <c r="ZP115" s="111"/>
      <c r="ZQ115" s="111"/>
      <c r="ZR115" s="111"/>
      <c r="ZS115" s="111"/>
      <c r="ZT115" s="111"/>
      <c r="ZU115" s="111"/>
      <c r="ZV115" s="111"/>
      <c r="ZW115" s="111"/>
      <c r="ZX115" s="111"/>
      <c r="ZY115" s="111"/>
      <c r="ZZ115" s="111"/>
    </row>
    <row r="116" spans="1:702">
      <c r="A116" s="111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84"/>
      <c r="O116" s="177"/>
      <c r="P116" s="177"/>
      <c r="Q116" s="177"/>
      <c r="R116" s="177"/>
      <c r="S116" s="177"/>
      <c r="T116" s="177"/>
      <c r="U116" s="178"/>
      <c r="V116" s="178"/>
      <c r="W116" s="177"/>
      <c r="AA116" s="219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 s="222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s="222"/>
      <c r="BN116" s="220"/>
      <c r="BO116" s="220"/>
      <c r="BP116" s="220"/>
      <c r="BQ116" s="220"/>
      <c r="BR116" s="220"/>
      <c r="BS116"/>
      <c r="BT116" s="219"/>
      <c r="BU116" s="220"/>
      <c r="BV116" s="220"/>
      <c r="BW116" s="220"/>
      <c r="BX116" s="220"/>
      <c r="BY116" s="220"/>
      <c r="BZ116" s="220"/>
      <c r="CA116" s="220"/>
      <c r="CB116" s="220"/>
      <c r="CC116" s="220"/>
      <c r="CD116" s="220"/>
      <c r="CE116" s="220"/>
      <c r="CF116" s="220"/>
      <c r="CG116" s="220"/>
      <c r="CH116"/>
      <c r="CI116" s="219"/>
      <c r="CJ116" s="220"/>
      <c r="CK116" s="220"/>
      <c r="CL116" s="220"/>
      <c r="CM116" s="220"/>
      <c r="CN116" s="220"/>
      <c r="CO116" s="220"/>
      <c r="CP116" s="220"/>
      <c r="CQ116" s="220"/>
      <c r="CR116" s="220"/>
      <c r="CS116" s="220"/>
      <c r="CT116" s="220"/>
      <c r="CU116" s="220"/>
      <c r="CV116" s="220"/>
      <c r="CW116"/>
      <c r="CX116" s="219"/>
      <c r="CY116" s="220"/>
      <c r="CZ116" s="220"/>
      <c r="DA116" s="220"/>
      <c r="DB116" s="220"/>
      <c r="DC116" s="220"/>
      <c r="DD116" s="220"/>
      <c r="DE116" s="220"/>
      <c r="DF116" s="220"/>
      <c r="DG116" s="220"/>
      <c r="DH116" s="220"/>
      <c r="DI116" s="220"/>
      <c r="DJ116" s="220"/>
      <c r="DK116" s="220"/>
      <c r="DL116" s="220"/>
      <c r="DM116" s="220"/>
      <c r="DN116" s="220"/>
      <c r="DO116" s="220"/>
      <c r="DP116" s="220"/>
      <c r="DQ116" s="220"/>
      <c r="DR116" s="220"/>
      <c r="DS116" s="220"/>
      <c r="DT116" s="220"/>
      <c r="DU116" s="220"/>
      <c r="DV116" s="220"/>
      <c r="DW116" s="220"/>
      <c r="DX116" s="220"/>
      <c r="DY116" s="220"/>
      <c r="DZ116"/>
      <c r="EA116" s="219"/>
      <c r="EB116" s="220"/>
      <c r="EC116" s="220"/>
      <c r="ED116" s="220"/>
      <c r="EE116" s="220"/>
      <c r="EF116" s="220"/>
      <c r="EG116" s="220"/>
      <c r="EH116" s="220"/>
      <c r="EI116" s="220"/>
      <c r="EJ116" s="220"/>
      <c r="EK116" s="220"/>
      <c r="EL116" s="220"/>
      <c r="EM116" s="220"/>
      <c r="EN116" s="220"/>
      <c r="EO116" s="220"/>
      <c r="EP116" s="220"/>
      <c r="EQ116" s="220"/>
      <c r="ER116" s="220"/>
      <c r="ES116" s="220"/>
      <c r="ET116" s="220"/>
      <c r="EU116" s="220"/>
      <c r="EV116" s="220"/>
      <c r="EW116" s="220"/>
      <c r="EX116" s="220"/>
      <c r="EY116" s="220"/>
      <c r="EZ116" s="220"/>
      <c r="FA116" s="219"/>
      <c r="FB116" s="220"/>
      <c r="FC116" s="220"/>
      <c r="FD116" s="220"/>
      <c r="FE116" s="220"/>
      <c r="FF116" s="220"/>
      <c r="FG116" s="220"/>
      <c r="FH116" s="220"/>
      <c r="FI116" s="220"/>
      <c r="FJ116" s="220"/>
      <c r="FK116" s="220"/>
      <c r="FL116" s="220"/>
      <c r="FM116" s="220"/>
      <c r="FN116" s="220"/>
      <c r="FO116" s="220"/>
      <c r="FP116" s="220"/>
      <c r="FQ116" s="220"/>
      <c r="FR116" s="220"/>
      <c r="FS116" s="220"/>
      <c r="FT116" s="220"/>
      <c r="FU116" s="220"/>
      <c r="FV116" s="220"/>
      <c r="FW116" s="220"/>
      <c r="FX116" s="220"/>
      <c r="FY116" s="220"/>
      <c r="GA116" s="125"/>
      <c r="GB116" s="225"/>
      <c r="GC116" s="226"/>
      <c r="GE116" s="125"/>
      <c r="GG116" s="125"/>
      <c r="GI116" s="125"/>
      <c r="GK116" s="125"/>
      <c r="GM116" s="125"/>
      <c r="GO116" s="125"/>
      <c r="GQ116" s="125"/>
      <c r="GS116" s="125"/>
      <c r="GU116" s="125"/>
      <c r="GW116" s="125"/>
      <c r="GX116" s="225"/>
      <c r="GY116" s="226"/>
      <c r="HA116" s="125"/>
      <c r="HC116" s="125"/>
      <c r="HE116" s="125"/>
      <c r="HG116" s="125"/>
      <c r="HI116" s="125"/>
      <c r="HK116" s="125"/>
      <c r="HM116" s="125"/>
      <c r="HO116" s="125"/>
      <c r="HQ116" s="125"/>
      <c r="HS116" s="125"/>
      <c r="HT116" s="225"/>
      <c r="HU116" s="226"/>
      <c r="HW116" s="125"/>
      <c r="HY116" s="125"/>
      <c r="IA116" s="125"/>
      <c r="IC116" s="125"/>
      <c r="IE116" s="125"/>
      <c r="IG116" s="125"/>
      <c r="II116" s="125"/>
      <c r="IK116" s="125"/>
      <c r="IM116" s="125"/>
      <c r="IO116" s="125"/>
      <c r="IP116" s="225"/>
      <c r="IQ116" s="226"/>
      <c r="IS116" s="125"/>
      <c r="IU116" s="125"/>
      <c r="IW116" s="125"/>
      <c r="IY116" s="125"/>
      <c r="JA116" s="125"/>
      <c r="JC116" s="125"/>
      <c r="JE116" s="125"/>
      <c r="JG116" s="125"/>
      <c r="JI116" s="125"/>
      <c r="JK116" s="125"/>
      <c r="JL116" s="225"/>
      <c r="JM116" s="226"/>
      <c r="JO116" s="125"/>
      <c r="JQ116" s="125"/>
      <c r="JS116" s="125"/>
      <c r="JU116" s="125"/>
      <c r="JW116" s="125"/>
      <c r="JY116" s="125"/>
      <c r="KA116" s="125"/>
      <c r="KC116" s="125"/>
      <c r="KE116" s="125"/>
      <c r="KG116" s="125"/>
      <c r="KH116" s="225"/>
      <c r="KI116" s="226"/>
      <c r="KK116" s="124"/>
      <c r="KM116" s="125"/>
      <c r="KO116" s="125"/>
      <c r="KQ116" s="125"/>
      <c r="KS116" s="125"/>
      <c r="KU116" s="125"/>
      <c r="KW116" s="125"/>
      <c r="KY116" s="125"/>
      <c r="LA116" s="125"/>
      <c r="LC116" s="125"/>
      <c r="LE116" s="125"/>
      <c r="LF116" s="225"/>
      <c r="LG116" s="226"/>
      <c r="LI116" s="125"/>
      <c r="LK116" s="125"/>
      <c r="LM116" s="125"/>
      <c r="LO116" s="125"/>
      <c r="LQ116" s="125"/>
      <c r="LS116" s="125"/>
      <c r="LU116" s="125"/>
      <c r="LW116" s="125"/>
      <c r="LY116" s="125"/>
      <c r="MA116" s="125"/>
      <c r="MB116" s="225"/>
      <c r="MC116" s="226"/>
      <c r="ME116" s="125"/>
      <c r="MG116" s="125"/>
      <c r="MI116" s="125"/>
      <c r="MK116" s="125"/>
      <c r="MM116" s="125"/>
      <c r="MO116" s="125"/>
      <c r="MQ116" s="125"/>
      <c r="MS116" s="125"/>
      <c r="MU116" s="125"/>
      <c r="MW116" s="125"/>
      <c r="MX116" s="225"/>
      <c r="MY116" s="226"/>
      <c r="NA116" s="125"/>
      <c r="NC116" s="125"/>
      <c r="NE116" s="125"/>
      <c r="NG116" s="125"/>
      <c r="NI116" s="125"/>
      <c r="NK116" s="125"/>
      <c r="NM116" s="125"/>
      <c r="NO116" s="125"/>
      <c r="NQ116" s="125"/>
      <c r="NS116" s="125"/>
      <c r="NT116" s="225"/>
      <c r="NU116" s="226"/>
      <c r="NW116" s="125"/>
      <c r="NY116" s="125"/>
      <c r="OA116" s="125"/>
      <c r="OC116" s="125"/>
      <c r="OE116" s="125"/>
      <c r="OG116" s="125"/>
      <c r="OI116" s="125"/>
      <c r="OK116" s="125"/>
      <c r="OM116" s="125"/>
      <c r="OO116" s="125"/>
      <c r="OP116" s="225"/>
      <c r="OQ116" s="226"/>
      <c r="OS116" s="125"/>
      <c r="OU116" s="125"/>
      <c r="OW116" s="125"/>
      <c r="OY116" s="125"/>
      <c r="PA116" s="125"/>
      <c r="PC116" s="125"/>
      <c r="PE116" s="125"/>
      <c r="PG116" s="125"/>
      <c r="PI116" s="125"/>
      <c r="PK116" s="125"/>
      <c r="PL116" s="225"/>
      <c r="PM116" s="226"/>
      <c r="PO116" s="124"/>
      <c r="PQ116" s="125"/>
      <c r="PS116" s="125"/>
      <c r="PU116" s="125"/>
      <c r="PW116" s="125"/>
      <c r="PY116" s="125"/>
      <c r="QA116" s="125"/>
      <c r="QC116" s="125"/>
      <c r="QE116" s="125"/>
      <c r="QG116" s="125"/>
      <c r="QI116" s="125"/>
      <c r="QJ116" s="225"/>
      <c r="QK116" s="226"/>
      <c r="QM116" s="125"/>
      <c r="QO116" s="125"/>
      <c r="QQ116" s="125"/>
      <c r="QS116" s="125"/>
      <c r="QU116" s="125"/>
      <c r="QW116" s="125"/>
      <c r="QY116" s="125"/>
      <c r="RA116" s="125"/>
      <c r="RC116" s="125"/>
      <c r="RE116" s="125"/>
      <c r="RF116" s="225"/>
      <c r="RG116" s="226"/>
      <c r="RI116" s="125"/>
      <c r="RK116" s="125"/>
      <c r="RM116" s="125"/>
      <c r="RO116" s="125"/>
      <c r="RQ116" s="125"/>
      <c r="RS116" s="125"/>
      <c r="RU116" s="125"/>
      <c r="RW116" s="125"/>
      <c r="RY116" s="125"/>
      <c r="SA116" s="125"/>
      <c r="SB116" s="225"/>
      <c r="SC116" s="226"/>
      <c r="SE116" s="125"/>
      <c r="SG116" s="125"/>
      <c r="SI116" s="125"/>
      <c r="SK116" s="125"/>
      <c r="SM116" s="125"/>
      <c r="SO116" s="125"/>
      <c r="SQ116" s="125"/>
      <c r="SS116" s="125"/>
      <c r="SU116" s="125"/>
      <c r="SW116" s="125"/>
      <c r="SX116" s="225"/>
      <c r="SY116" s="226"/>
      <c r="TA116" s="125"/>
      <c r="TC116" s="125"/>
      <c r="TE116" s="125"/>
      <c r="TG116" s="125"/>
      <c r="TI116" s="125"/>
      <c r="TK116" s="125"/>
      <c r="TM116" s="125"/>
      <c r="TO116" s="125"/>
      <c r="TQ116" s="125"/>
      <c r="TS116" s="125"/>
      <c r="TT116" s="225"/>
      <c r="TU116" s="226"/>
      <c r="TW116" s="125"/>
      <c r="TY116" s="125"/>
      <c r="UA116" s="125"/>
      <c r="UC116" s="125"/>
      <c r="UE116" s="125"/>
      <c r="UG116" s="125"/>
      <c r="UI116" s="125"/>
      <c r="UK116" s="125"/>
      <c r="UM116" s="125"/>
      <c r="UO116" s="125"/>
      <c r="UP116" s="225"/>
      <c r="UQ116" s="226"/>
      <c r="UR116" s="111"/>
      <c r="US116" s="111"/>
      <c r="UT116" s="111"/>
      <c r="UU116" s="111"/>
      <c r="UV116" s="111"/>
      <c r="UW116" s="111"/>
      <c r="UX116" s="111"/>
      <c r="UY116" s="111"/>
      <c r="UZ116" s="111"/>
      <c r="VA116" s="111"/>
      <c r="VB116" s="111"/>
      <c r="VC116" s="111"/>
      <c r="VD116" s="111"/>
      <c r="VE116" s="111"/>
      <c r="VF116" s="111"/>
      <c r="VG116" s="111"/>
      <c r="VH116" s="111"/>
      <c r="VI116" s="111"/>
      <c r="VJ116" s="111"/>
      <c r="VK116" s="111"/>
      <c r="VL116" s="111"/>
      <c r="VM116" s="111"/>
      <c r="VN116" s="111"/>
      <c r="VO116" s="111"/>
      <c r="VP116" s="111"/>
      <c r="VQ116" s="111"/>
      <c r="VR116" s="111"/>
      <c r="VS116" s="111"/>
      <c r="VT116" s="111"/>
      <c r="VU116" s="111"/>
      <c r="VV116" s="111"/>
      <c r="VW116" s="111"/>
      <c r="VX116" s="111"/>
      <c r="VY116" s="111"/>
      <c r="VZ116" s="111"/>
      <c r="WA116" s="111"/>
      <c r="WB116" s="111"/>
      <c r="WC116" s="111"/>
      <c r="WD116" s="111"/>
      <c r="WE116" s="111"/>
      <c r="WF116" s="111"/>
      <c r="WG116" s="111"/>
      <c r="WH116" s="111"/>
      <c r="WI116" s="111"/>
      <c r="WJ116" s="111"/>
      <c r="WK116" s="111"/>
      <c r="WL116" s="111"/>
      <c r="WM116" s="111"/>
      <c r="WN116" s="111"/>
      <c r="WO116" s="111"/>
      <c r="WP116" s="111"/>
      <c r="WQ116" s="111"/>
      <c r="WR116" s="111"/>
      <c r="WS116" s="111"/>
      <c r="WT116" s="111"/>
      <c r="WU116" s="111"/>
      <c r="WV116" s="111"/>
      <c r="WW116" s="111"/>
      <c r="WX116" s="111"/>
      <c r="WY116" s="111"/>
      <c r="WZ116" s="111"/>
      <c r="XA116" s="111"/>
      <c r="XB116" s="111"/>
      <c r="XC116" s="111"/>
      <c r="XD116" s="111"/>
      <c r="XE116" s="111"/>
      <c r="XF116" s="111"/>
      <c r="XG116" s="111"/>
      <c r="XH116" s="111"/>
      <c r="XI116" s="111"/>
      <c r="XJ116" s="111"/>
      <c r="XK116" s="111"/>
      <c r="XL116" s="111"/>
      <c r="XM116" s="111"/>
      <c r="XN116" s="111"/>
      <c r="XO116" s="111"/>
      <c r="XP116" s="111"/>
      <c r="XQ116" s="111"/>
      <c r="XR116" s="111"/>
      <c r="XS116" s="111"/>
      <c r="XT116" s="111"/>
      <c r="XU116" s="111"/>
      <c r="XV116" s="111"/>
      <c r="XW116" s="111"/>
      <c r="XX116" s="111"/>
      <c r="XY116" s="111"/>
      <c r="XZ116" s="111"/>
      <c r="YA116" s="111"/>
      <c r="YB116" s="111"/>
      <c r="YC116" s="111"/>
      <c r="YD116" s="111"/>
      <c r="YE116" s="111"/>
      <c r="YF116" s="111"/>
      <c r="YG116" s="111"/>
      <c r="YH116" s="111"/>
      <c r="YI116" s="111"/>
      <c r="YJ116" s="111"/>
      <c r="YK116" s="111"/>
      <c r="YL116" s="111"/>
      <c r="YM116" s="111"/>
      <c r="YN116" s="111"/>
      <c r="YO116" s="111"/>
      <c r="YP116" s="111"/>
      <c r="YQ116" s="111"/>
      <c r="YR116" s="111"/>
      <c r="YS116" s="111"/>
      <c r="YT116" s="111"/>
      <c r="YU116" s="111"/>
      <c r="YV116" s="111"/>
      <c r="YW116" s="111"/>
      <c r="YX116" s="111"/>
      <c r="YY116" s="111"/>
      <c r="YZ116" s="111"/>
      <c r="ZA116" s="111"/>
      <c r="ZB116" s="111"/>
      <c r="ZC116" s="111"/>
      <c r="ZD116" s="111"/>
      <c r="ZE116" s="111"/>
      <c r="ZF116" s="111"/>
      <c r="ZG116" s="111"/>
      <c r="ZH116" s="111"/>
      <c r="ZI116" s="111"/>
      <c r="ZJ116" s="111"/>
      <c r="ZK116" s="111"/>
      <c r="ZL116" s="111"/>
      <c r="ZM116" s="111"/>
      <c r="ZN116" s="111"/>
      <c r="ZO116" s="111"/>
      <c r="ZP116" s="111"/>
      <c r="ZQ116" s="111"/>
      <c r="ZR116" s="111"/>
      <c r="ZS116" s="111"/>
      <c r="ZT116" s="111"/>
      <c r="ZU116" s="111"/>
      <c r="ZV116" s="111"/>
      <c r="ZW116" s="111"/>
      <c r="ZX116" s="111"/>
      <c r="ZY116" s="111"/>
      <c r="ZZ116" s="111"/>
    </row>
    <row r="117" spans="1:702">
      <c r="A117" s="111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84"/>
      <c r="O117" s="177"/>
      <c r="P117" s="177"/>
      <c r="Q117" s="177"/>
      <c r="R117" s="177"/>
      <c r="S117" s="177"/>
      <c r="T117" s="177"/>
      <c r="U117" s="178"/>
      <c r="V117" s="178"/>
      <c r="W117" s="177"/>
      <c r="AA117" s="219"/>
      <c r="AB117" s="220"/>
      <c r="AC117" s="220"/>
      <c r="AD117" s="220"/>
      <c r="AE117" s="220"/>
      <c r="AF117" s="220"/>
      <c r="AG117" s="220"/>
      <c r="AH117" s="220"/>
      <c r="AI117" s="220"/>
      <c r="AJ117" s="220"/>
      <c r="AK117" s="220"/>
      <c r="AL117" s="220"/>
      <c r="AM117" s="220"/>
      <c r="AN117" s="220"/>
      <c r="AO117"/>
      <c r="AP117" s="219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20"/>
      <c r="BA117" s="220"/>
      <c r="BB117" s="220"/>
      <c r="BC117" s="220"/>
      <c r="BD117"/>
      <c r="BE117" s="219"/>
      <c r="BF117" s="220"/>
      <c r="BG117" s="220"/>
      <c r="BH117" s="220"/>
      <c r="BI117" s="220"/>
      <c r="BJ117" s="220"/>
      <c r="BK117" s="220"/>
      <c r="BL117" s="220"/>
      <c r="BM117" s="220"/>
      <c r="BN117" s="220"/>
      <c r="BO117" s="220"/>
      <c r="BP117" s="220"/>
      <c r="BQ117" s="220"/>
      <c r="BR117" s="220"/>
      <c r="BS117"/>
      <c r="BT117" s="219"/>
      <c r="BU117" s="220"/>
      <c r="BV117" s="220"/>
      <c r="BW117" s="220"/>
      <c r="BX117" s="220"/>
      <c r="BY117" s="220"/>
      <c r="BZ117" s="220"/>
      <c r="CA117" s="220"/>
      <c r="CB117" s="220"/>
      <c r="CC117" s="220"/>
      <c r="CD117" s="220"/>
      <c r="CE117" s="220"/>
      <c r="CF117" s="220"/>
      <c r="CG117" s="220"/>
      <c r="CH117"/>
      <c r="CI117" s="219"/>
      <c r="CJ117" s="220"/>
      <c r="CK117" s="220"/>
      <c r="CL117" s="220"/>
      <c r="CM117" s="220"/>
      <c r="CN117" s="220"/>
      <c r="CO117" s="220"/>
      <c r="CP117" s="220"/>
      <c r="CQ117" s="220"/>
      <c r="CR117" s="220"/>
      <c r="CS117" s="220"/>
      <c r="CT117" s="220"/>
      <c r="CU117" s="220"/>
      <c r="CV117" s="220"/>
      <c r="CW117"/>
      <c r="CX117" s="219"/>
      <c r="CY117" s="220"/>
      <c r="CZ117" s="220"/>
      <c r="DA117" s="220"/>
      <c r="DB117" s="220"/>
      <c r="DC117" s="220"/>
      <c r="DD117" s="220"/>
      <c r="DE117" s="220"/>
      <c r="DF117" s="220"/>
      <c r="DG117" s="220"/>
      <c r="DH117" s="220"/>
      <c r="DI117" s="220"/>
      <c r="DJ117" s="220"/>
      <c r="DK117" s="220"/>
      <c r="DL117" s="220"/>
      <c r="DM117" s="220"/>
      <c r="DN117" s="220"/>
      <c r="DO117" s="220"/>
      <c r="DP117" s="220"/>
      <c r="DQ117" s="220"/>
      <c r="DR117" s="220"/>
      <c r="DS117" s="220"/>
      <c r="DT117" s="220"/>
      <c r="DU117" s="220"/>
      <c r="DV117" s="220"/>
      <c r="DW117" s="220"/>
      <c r="DX117" s="220"/>
      <c r="DY117" s="220"/>
      <c r="DZ117"/>
      <c r="EA117" s="219"/>
      <c r="EB117" s="220"/>
      <c r="EC117" s="220"/>
      <c r="ED117" s="220"/>
      <c r="EE117" s="220"/>
      <c r="EF117" s="220"/>
      <c r="EG117" s="220"/>
      <c r="EH117" s="220"/>
      <c r="EI117" s="220"/>
      <c r="EJ117" s="220"/>
      <c r="EK117" s="220"/>
      <c r="EL117" s="220"/>
      <c r="EM117" s="220"/>
      <c r="EN117" s="220"/>
      <c r="EO117" s="220"/>
      <c r="EP117" s="220"/>
      <c r="EQ117" s="220"/>
      <c r="ER117" s="220"/>
      <c r="ES117" s="220"/>
      <c r="ET117" s="220"/>
      <c r="EU117" s="220"/>
      <c r="EV117" s="220"/>
      <c r="EW117" s="220"/>
      <c r="EX117" s="220"/>
      <c r="EY117" s="220"/>
      <c r="EZ117" s="220"/>
      <c r="FA117" s="219"/>
      <c r="FB117" s="220"/>
      <c r="FC117" s="220"/>
      <c r="FD117" s="220"/>
      <c r="FE117" s="220"/>
      <c r="FF117" s="220"/>
      <c r="FG117" s="220"/>
      <c r="FH117" s="220"/>
      <c r="FI117" s="220"/>
      <c r="FJ117" s="220"/>
      <c r="FK117" s="220"/>
      <c r="FL117" s="220"/>
      <c r="FM117" s="220"/>
      <c r="FN117" s="220"/>
      <c r="FO117" s="220"/>
      <c r="FP117" s="220"/>
      <c r="FQ117" s="220"/>
      <c r="FR117" s="220"/>
      <c r="FS117" s="220"/>
      <c r="FT117" s="220"/>
      <c r="FU117" s="220"/>
      <c r="FV117" s="220"/>
      <c r="FW117" s="220"/>
      <c r="FX117" s="220"/>
      <c r="FY117" s="220"/>
      <c r="GA117" s="125"/>
      <c r="GB117" s="225"/>
      <c r="GC117" s="226"/>
      <c r="GE117" s="125"/>
      <c r="GG117" s="125"/>
      <c r="GI117" s="125"/>
      <c r="GK117" s="125"/>
      <c r="GM117" s="125"/>
      <c r="GO117" s="125"/>
      <c r="GQ117" s="125"/>
      <c r="GS117" s="125"/>
      <c r="GU117" s="125"/>
      <c r="GW117" s="125"/>
      <c r="GX117" s="225"/>
      <c r="GY117" s="226"/>
      <c r="HA117" s="125"/>
      <c r="HC117" s="125"/>
      <c r="HE117" s="125"/>
      <c r="HG117" s="125"/>
      <c r="HI117" s="125"/>
      <c r="HK117" s="125"/>
      <c r="HM117" s="125"/>
      <c r="HO117" s="125"/>
      <c r="HQ117" s="125"/>
      <c r="HS117" s="125"/>
      <c r="HT117" s="225"/>
      <c r="HU117" s="226"/>
      <c r="HW117" s="125"/>
      <c r="HY117" s="125"/>
      <c r="IA117" s="125"/>
      <c r="IC117" s="125"/>
      <c r="IE117" s="125"/>
      <c r="IG117" s="125"/>
      <c r="II117" s="125"/>
      <c r="IK117" s="125"/>
      <c r="IM117" s="125"/>
      <c r="IO117" s="125"/>
      <c r="IP117" s="225"/>
      <c r="IQ117" s="226"/>
      <c r="IS117" s="125"/>
      <c r="IU117" s="125"/>
      <c r="IW117" s="125"/>
      <c r="IY117" s="125"/>
      <c r="JA117" s="125"/>
      <c r="JC117" s="125"/>
      <c r="JE117" s="125"/>
      <c r="JG117" s="125"/>
      <c r="JI117" s="125"/>
      <c r="JK117" s="125"/>
      <c r="JL117" s="225"/>
      <c r="JM117" s="226"/>
      <c r="JO117" s="125"/>
      <c r="JQ117" s="125"/>
      <c r="JS117" s="125"/>
      <c r="JU117" s="125"/>
      <c r="JW117" s="125"/>
      <c r="JY117" s="125"/>
      <c r="KA117" s="125"/>
      <c r="KC117" s="125"/>
      <c r="KE117" s="125"/>
      <c r="KG117" s="125"/>
      <c r="KH117" s="225"/>
      <c r="KI117" s="226"/>
      <c r="KK117" s="124"/>
      <c r="KM117" s="125"/>
      <c r="KO117" s="125"/>
      <c r="KQ117" s="125"/>
      <c r="KS117" s="125"/>
      <c r="KU117" s="125"/>
      <c r="KW117" s="125"/>
      <c r="KY117" s="125"/>
      <c r="LA117" s="125"/>
      <c r="LC117" s="125"/>
      <c r="LE117" s="125"/>
      <c r="LF117" s="225"/>
      <c r="LG117" s="226"/>
      <c r="LI117" s="125"/>
      <c r="LK117" s="125"/>
      <c r="LM117" s="125"/>
      <c r="LO117" s="125"/>
      <c r="LQ117" s="125"/>
      <c r="LS117" s="125"/>
      <c r="LU117" s="125"/>
      <c r="LW117" s="125"/>
      <c r="LY117" s="125"/>
      <c r="MA117" s="125"/>
      <c r="MB117" s="225"/>
      <c r="MC117" s="226"/>
      <c r="ME117" s="125"/>
      <c r="MG117" s="125"/>
      <c r="MI117" s="125"/>
      <c r="MK117" s="125"/>
      <c r="MM117" s="125"/>
      <c r="MO117" s="125"/>
      <c r="MQ117" s="125"/>
      <c r="MS117" s="125"/>
      <c r="MU117" s="125"/>
      <c r="MW117" s="125"/>
      <c r="MX117" s="225"/>
      <c r="MY117" s="226"/>
      <c r="NA117" s="125"/>
      <c r="NC117" s="125"/>
      <c r="NE117" s="125"/>
      <c r="NG117" s="125"/>
      <c r="NI117" s="125"/>
      <c r="NK117" s="125"/>
      <c r="NM117" s="125"/>
      <c r="NO117" s="125"/>
      <c r="NQ117" s="125"/>
      <c r="NS117" s="125"/>
      <c r="NT117" s="225"/>
      <c r="NU117" s="226"/>
      <c r="NW117" s="125"/>
      <c r="NY117" s="125"/>
      <c r="OA117" s="125"/>
      <c r="OC117" s="125"/>
      <c r="OE117" s="125"/>
      <c r="OG117" s="125"/>
      <c r="OI117" s="125"/>
      <c r="OK117" s="125"/>
      <c r="OM117" s="125"/>
      <c r="OO117" s="125"/>
      <c r="OP117" s="225"/>
      <c r="OQ117" s="226"/>
      <c r="OS117" s="125"/>
      <c r="OU117" s="125"/>
      <c r="OW117" s="125"/>
      <c r="OY117" s="125"/>
      <c r="PA117" s="125"/>
      <c r="PC117" s="125"/>
      <c r="PE117" s="125"/>
      <c r="PG117" s="125"/>
      <c r="PI117" s="125"/>
      <c r="PK117" s="125"/>
      <c r="PL117" s="225"/>
      <c r="PM117" s="226"/>
      <c r="PO117" s="124"/>
      <c r="PQ117" s="125"/>
      <c r="PS117" s="125"/>
      <c r="PU117" s="125"/>
      <c r="PW117" s="125"/>
      <c r="PY117" s="125"/>
      <c r="QA117" s="125"/>
      <c r="QC117" s="125"/>
      <c r="QE117" s="125"/>
      <c r="QG117" s="125"/>
      <c r="QI117" s="125"/>
      <c r="QJ117" s="225"/>
      <c r="QK117" s="226"/>
      <c r="QM117" s="125"/>
      <c r="QO117" s="125"/>
      <c r="QQ117" s="125"/>
      <c r="QS117" s="125"/>
      <c r="QU117" s="125"/>
      <c r="QW117" s="125"/>
      <c r="QY117" s="125"/>
      <c r="RA117" s="125"/>
      <c r="RC117" s="125"/>
      <c r="RE117" s="125"/>
      <c r="RF117" s="225"/>
      <c r="RG117" s="226"/>
      <c r="RI117" s="125"/>
      <c r="RK117" s="125"/>
      <c r="RM117" s="125"/>
      <c r="RO117" s="125"/>
      <c r="RQ117" s="125"/>
      <c r="RS117" s="125"/>
      <c r="RU117" s="125"/>
      <c r="RW117" s="125"/>
      <c r="RY117" s="125"/>
      <c r="SA117" s="125"/>
      <c r="SB117" s="225"/>
      <c r="SC117" s="226"/>
      <c r="SE117" s="125"/>
      <c r="SG117" s="125"/>
      <c r="SI117" s="125"/>
      <c r="SK117" s="125"/>
      <c r="SM117" s="125"/>
      <c r="SO117" s="125"/>
      <c r="SQ117" s="125"/>
      <c r="SS117" s="125"/>
      <c r="SU117" s="125"/>
      <c r="SW117" s="125"/>
      <c r="SX117" s="225"/>
      <c r="SY117" s="226"/>
      <c r="TA117" s="125"/>
      <c r="TC117" s="125"/>
      <c r="TE117" s="125"/>
      <c r="TG117" s="125"/>
      <c r="TI117" s="125"/>
      <c r="TK117" s="125"/>
      <c r="TM117" s="125"/>
      <c r="TO117" s="125"/>
      <c r="TQ117" s="125"/>
      <c r="TS117" s="125"/>
      <c r="TT117" s="225"/>
      <c r="TU117" s="226"/>
      <c r="TW117" s="125"/>
      <c r="TY117" s="125"/>
      <c r="UA117" s="125"/>
      <c r="UC117" s="125"/>
      <c r="UE117" s="125"/>
      <c r="UG117" s="125"/>
      <c r="UI117" s="125"/>
      <c r="UK117" s="125"/>
      <c r="UM117" s="125"/>
      <c r="UO117" s="125"/>
      <c r="UP117" s="225"/>
      <c r="UQ117" s="226"/>
      <c r="UR117" s="111"/>
      <c r="US117" s="111"/>
      <c r="UT117" s="111"/>
      <c r="UU117" s="111"/>
      <c r="UV117" s="111"/>
      <c r="UW117" s="111"/>
      <c r="UX117" s="111"/>
      <c r="UY117" s="111"/>
      <c r="UZ117" s="111"/>
      <c r="VA117" s="111"/>
      <c r="VB117" s="111"/>
      <c r="VC117" s="111"/>
      <c r="VD117" s="111"/>
      <c r="VE117" s="111"/>
      <c r="VF117" s="111"/>
      <c r="VG117" s="111"/>
      <c r="VH117" s="111"/>
      <c r="VI117" s="111"/>
      <c r="VJ117" s="111"/>
      <c r="VK117" s="111"/>
      <c r="VL117" s="111"/>
      <c r="VM117" s="111"/>
      <c r="VN117" s="111"/>
      <c r="VO117" s="111"/>
      <c r="VP117" s="111"/>
      <c r="VQ117" s="111"/>
      <c r="VR117" s="111"/>
      <c r="VS117" s="111"/>
      <c r="VT117" s="111"/>
      <c r="VU117" s="111"/>
      <c r="VV117" s="111"/>
      <c r="VW117" s="111"/>
      <c r="VX117" s="111"/>
      <c r="VY117" s="111"/>
      <c r="VZ117" s="111"/>
      <c r="WA117" s="111"/>
      <c r="WB117" s="111"/>
      <c r="WC117" s="111"/>
      <c r="WD117" s="111"/>
      <c r="WE117" s="111"/>
      <c r="WF117" s="111"/>
      <c r="WG117" s="111"/>
      <c r="WH117" s="111"/>
      <c r="WI117" s="111"/>
      <c r="WJ117" s="111"/>
      <c r="WK117" s="111"/>
      <c r="WL117" s="111"/>
      <c r="WM117" s="111"/>
      <c r="WN117" s="111"/>
      <c r="WO117" s="111"/>
      <c r="WP117" s="111"/>
      <c r="WQ117" s="111"/>
      <c r="WR117" s="111"/>
      <c r="WS117" s="111"/>
      <c r="WT117" s="111"/>
      <c r="WU117" s="111"/>
      <c r="WV117" s="111"/>
      <c r="WW117" s="111"/>
      <c r="WX117" s="111"/>
      <c r="WY117" s="111"/>
      <c r="WZ117" s="111"/>
      <c r="XA117" s="111"/>
      <c r="XB117" s="111"/>
      <c r="XC117" s="111"/>
      <c r="XD117" s="111"/>
      <c r="XE117" s="111"/>
      <c r="XF117" s="111"/>
      <c r="XG117" s="111"/>
      <c r="XH117" s="111"/>
      <c r="XI117" s="111"/>
      <c r="XJ117" s="111"/>
      <c r="XK117" s="111"/>
      <c r="XL117" s="111"/>
      <c r="XM117" s="111"/>
      <c r="XN117" s="111"/>
      <c r="XO117" s="111"/>
      <c r="XP117" s="111"/>
      <c r="XQ117" s="111"/>
      <c r="XR117" s="111"/>
      <c r="XS117" s="111"/>
      <c r="XT117" s="111"/>
      <c r="XU117" s="111"/>
      <c r="XV117" s="111"/>
      <c r="XW117" s="111"/>
      <c r="XX117" s="111"/>
      <c r="XY117" s="111"/>
      <c r="XZ117" s="111"/>
      <c r="YA117" s="111"/>
      <c r="YB117" s="111"/>
      <c r="YC117" s="111"/>
      <c r="YD117" s="111"/>
      <c r="YE117" s="111"/>
      <c r="YF117" s="111"/>
      <c r="YG117" s="111"/>
      <c r="YH117" s="111"/>
      <c r="YI117" s="111"/>
      <c r="YJ117" s="111"/>
      <c r="YK117" s="111"/>
      <c r="YL117" s="111"/>
      <c r="YM117" s="111"/>
      <c r="YN117" s="111"/>
      <c r="YO117" s="111"/>
      <c r="YP117" s="111"/>
      <c r="YQ117" s="111"/>
      <c r="YR117" s="111"/>
      <c r="YS117" s="111"/>
      <c r="YT117" s="111"/>
      <c r="YU117" s="111"/>
      <c r="YV117" s="111"/>
      <c r="YW117" s="111"/>
      <c r="YX117" s="111"/>
      <c r="YY117" s="111"/>
      <c r="YZ117" s="111"/>
      <c r="ZA117" s="111"/>
      <c r="ZB117" s="111"/>
      <c r="ZC117" s="111"/>
      <c r="ZD117" s="111"/>
      <c r="ZE117" s="111"/>
      <c r="ZF117" s="111"/>
      <c r="ZG117" s="111"/>
      <c r="ZH117" s="111"/>
      <c r="ZI117" s="111"/>
      <c r="ZJ117" s="111"/>
      <c r="ZK117" s="111"/>
      <c r="ZL117" s="111"/>
      <c r="ZM117" s="111"/>
      <c r="ZN117" s="111"/>
      <c r="ZO117" s="111"/>
      <c r="ZP117" s="111"/>
      <c r="ZQ117" s="111"/>
      <c r="ZR117" s="111"/>
      <c r="ZS117" s="111"/>
      <c r="ZT117" s="111"/>
      <c r="ZU117" s="111"/>
      <c r="ZV117" s="111"/>
      <c r="ZW117" s="111"/>
      <c r="ZX117" s="111"/>
      <c r="ZY117" s="111"/>
      <c r="ZZ117" s="111"/>
    </row>
    <row r="118" spans="1:702">
      <c r="A118" s="111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84"/>
      <c r="O118" s="177"/>
      <c r="P118" s="177"/>
      <c r="Q118" s="177"/>
      <c r="R118" s="177"/>
      <c r="S118" s="177"/>
      <c r="T118" s="177"/>
      <c r="U118" s="178"/>
      <c r="V118" s="178"/>
      <c r="W118" s="177"/>
      <c r="AA118" s="219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/>
      <c r="AP118" s="219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/>
      <c r="BE118" s="219"/>
      <c r="BF118" s="220"/>
      <c r="BG118" s="220"/>
      <c r="BH118" s="220"/>
      <c r="BI118" s="220"/>
      <c r="BJ118" s="220"/>
      <c r="BK118" s="220"/>
      <c r="BL118" s="220"/>
      <c r="BM118" s="220"/>
      <c r="BN118" s="220"/>
      <c r="BO118" s="220"/>
      <c r="BP118" s="220"/>
      <c r="BQ118" s="220"/>
      <c r="BR118" s="220"/>
      <c r="BS118"/>
      <c r="BT118" s="219"/>
      <c r="BU118" s="220"/>
      <c r="BV118" s="220"/>
      <c r="BW118" s="220"/>
      <c r="BX118" s="220"/>
      <c r="BY118" s="220"/>
      <c r="BZ118" s="220"/>
      <c r="CA118" s="220"/>
      <c r="CB118" s="220"/>
      <c r="CC118" s="220"/>
      <c r="CD118" s="220"/>
      <c r="CE118" s="220"/>
      <c r="CF118" s="220"/>
      <c r="CG118" s="220"/>
      <c r="CH118"/>
      <c r="CI118" s="219"/>
      <c r="CJ118" s="220"/>
      <c r="CK118" s="220"/>
      <c r="CL118" s="220"/>
      <c r="CM118" s="220"/>
      <c r="CN118" s="220"/>
      <c r="CO118" s="220"/>
      <c r="CP118" s="220"/>
      <c r="CQ118" s="220"/>
      <c r="CR118" s="220"/>
      <c r="CS118" s="220"/>
      <c r="CT118" s="220"/>
      <c r="CU118" s="220"/>
      <c r="CV118" s="220"/>
      <c r="CW118"/>
      <c r="CX118" s="219"/>
      <c r="CY118" s="220"/>
      <c r="CZ118" s="220"/>
      <c r="DA118" s="220"/>
      <c r="DB118" s="220"/>
      <c r="DC118" s="220"/>
      <c r="DD118" s="220"/>
      <c r="DE118" s="220"/>
      <c r="DF118" s="220"/>
      <c r="DG118" s="220"/>
      <c r="DH118" s="220"/>
      <c r="DI118" s="220"/>
      <c r="DJ118" s="220"/>
      <c r="DK118" s="220"/>
      <c r="DL118" s="220"/>
      <c r="DM118" s="220"/>
      <c r="DN118" s="220"/>
      <c r="DO118" s="220"/>
      <c r="DP118" s="220"/>
      <c r="DQ118" s="220"/>
      <c r="DR118" s="220"/>
      <c r="DS118" s="220"/>
      <c r="DT118" s="220"/>
      <c r="DU118" s="220"/>
      <c r="DV118" s="220"/>
      <c r="DW118" s="220"/>
      <c r="DX118" s="220"/>
      <c r="DY118" s="220"/>
      <c r="DZ118"/>
      <c r="EA118" s="219"/>
      <c r="EB118" s="220"/>
      <c r="EC118" s="220"/>
      <c r="ED118" s="220"/>
      <c r="EE118" s="220"/>
      <c r="EF118" s="220"/>
      <c r="EG118" s="220"/>
      <c r="EH118" s="220"/>
      <c r="EI118" s="220"/>
      <c r="EJ118" s="220"/>
      <c r="EK118" s="220"/>
      <c r="EL118" s="220"/>
      <c r="EM118" s="220"/>
      <c r="EN118" s="220"/>
      <c r="EO118" s="220"/>
      <c r="EP118" s="220"/>
      <c r="EQ118" s="220"/>
      <c r="ER118" s="220"/>
      <c r="ES118" s="220"/>
      <c r="ET118" s="220"/>
      <c r="EU118" s="220"/>
      <c r="EV118" s="220"/>
      <c r="EW118" s="220"/>
      <c r="EX118" s="220"/>
      <c r="EY118" s="220"/>
      <c r="EZ118" s="220"/>
      <c r="FA118" s="219"/>
      <c r="FB118" s="220"/>
      <c r="FC118" s="220"/>
      <c r="FD118" s="220"/>
      <c r="FE118" s="220"/>
      <c r="FF118" s="220"/>
      <c r="FG118" s="220"/>
      <c r="FH118" s="220"/>
      <c r="FI118" s="220"/>
      <c r="FJ118" s="220"/>
      <c r="FK118" s="220"/>
      <c r="FL118" s="220"/>
      <c r="FM118" s="220"/>
      <c r="FN118" s="220"/>
      <c r="FO118" s="220"/>
      <c r="FP118" s="220"/>
      <c r="FQ118" s="220"/>
      <c r="FR118" s="220"/>
      <c r="FS118" s="220"/>
      <c r="FT118" s="220"/>
      <c r="FU118" s="220"/>
      <c r="FV118" s="220"/>
      <c r="FW118" s="220"/>
      <c r="FX118" s="220"/>
      <c r="FY118" s="220"/>
      <c r="GA118" s="125"/>
      <c r="GB118" s="225"/>
      <c r="GC118" s="226"/>
      <c r="GE118" s="125"/>
      <c r="GG118" s="125"/>
      <c r="GI118" s="125"/>
      <c r="GK118" s="125"/>
      <c r="GM118" s="125"/>
      <c r="GO118" s="125"/>
      <c r="GQ118" s="125"/>
      <c r="GS118" s="125"/>
      <c r="GU118" s="125"/>
      <c r="GW118" s="125"/>
      <c r="GX118" s="225"/>
      <c r="GY118" s="226"/>
      <c r="HA118" s="125"/>
      <c r="HC118" s="125"/>
      <c r="HE118" s="125"/>
      <c r="HG118" s="125"/>
      <c r="HI118" s="125"/>
      <c r="HK118" s="125"/>
      <c r="HM118" s="125"/>
      <c r="HO118" s="125"/>
      <c r="HQ118" s="125"/>
      <c r="HS118" s="125"/>
      <c r="HT118" s="225"/>
      <c r="HU118" s="226"/>
      <c r="HW118" s="125"/>
      <c r="HY118" s="125"/>
      <c r="IA118" s="125"/>
      <c r="IC118" s="125"/>
      <c r="IE118" s="125"/>
      <c r="IG118" s="125"/>
      <c r="II118" s="125"/>
      <c r="IK118" s="125"/>
      <c r="IM118" s="125"/>
      <c r="IO118" s="125"/>
      <c r="IP118" s="225"/>
      <c r="IQ118" s="226"/>
      <c r="IS118" s="125"/>
      <c r="IU118" s="125"/>
      <c r="IW118" s="125"/>
      <c r="IY118" s="125"/>
      <c r="JA118" s="125"/>
      <c r="JC118" s="125"/>
      <c r="JE118" s="125"/>
      <c r="JG118" s="125"/>
      <c r="JI118" s="125"/>
      <c r="JK118" s="125"/>
      <c r="JL118" s="225"/>
      <c r="JM118" s="226"/>
      <c r="JO118" s="125"/>
      <c r="JQ118" s="125"/>
      <c r="JS118" s="125"/>
      <c r="JU118" s="125"/>
      <c r="JW118" s="125"/>
      <c r="JY118" s="125"/>
      <c r="KA118" s="125"/>
      <c r="KC118" s="125"/>
      <c r="KE118" s="125"/>
      <c r="KG118" s="125"/>
      <c r="KH118" s="225"/>
      <c r="KI118" s="226"/>
      <c r="KK118" s="124"/>
      <c r="KM118" s="125"/>
      <c r="KO118" s="125"/>
      <c r="KQ118" s="125"/>
      <c r="KS118" s="125"/>
      <c r="KU118" s="125"/>
      <c r="KW118" s="125"/>
      <c r="KY118" s="125"/>
      <c r="LA118" s="125"/>
      <c r="LC118" s="125"/>
      <c r="LE118" s="125"/>
      <c r="LF118" s="225"/>
      <c r="LG118" s="226"/>
      <c r="LI118" s="125"/>
      <c r="LK118" s="125"/>
      <c r="LM118" s="125"/>
      <c r="LO118" s="125"/>
      <c r="LQ118" s="125"/>
      <c r="LS118" s="125"/>
      <c r="LU118" s="125"/>
      <c r="LW118" s="125"/>
      <c r="LY118" s="125"/>
      <c r="MA118" s="125"/>
      <c r="MB118" s="225"/>
      <c r="MC118" s="226"/>
      <c r="ME118" s="125"/>
      <c r="MG118" s="125"/>
      <c r="MI118" s="125"/>
      <c r="MK118" s="125"/>
      <c r="MM118" s="125"/>
      <c r="MO118" s="125"/>
      <c r="MQ118" s="125"/>
      <c r="MS118" s="125"/>
      <c r="MU118" s="125"/>
      <c r="MW118" s="125"/>
      <c r="MX118" s="225"/>
      <c r="MY118" s="226"/>
      <c r="NA118" s="125"/>
      <c r="NC118" s="125"/>
      <c r="NE118" s="125"/>
      <c r="NG118" s="125"/>
      <c r="NI118" s="125"/>
      <c r="NK118" s="125"/>
      <c r="NM118" s="125"/>
      <c r="NO118" s="125"/>
      <c r="NQ118" s="125"/>
      <c r="NS118" s="125"/>
      <c r="NT118" s="225"/>
      <c r="NU118" s="226"/>
      <c r="NW118" s="125"/>
      <c r="NY118" s="125"/>
      <c r="OA118" s="125"/>
      <c r="OC118" s="125"/>
      <c r="OE118" s="125"/>
      <c r="OG118" s="125"/>
      <c r="OI118" s="125"/>
      <c r="OK118" s="125"/>
      <c r="OM118" s="125"/>
      <c r="OO118" s="125"/>
      <c r="OP118" s="225"/>
      <c r="OQ118" s="226"/>
      <c r="OS118" s="125"/>
      <c r="OU118" s="125"/>
      <c r="OW118" s="125"/>
      <c r="OY118" s="125"/>
      <c r="PA118" s="125"/>
      <c r="PC118" s="125"/>
      <c r="PE118" s="125"/>
      <c r="PG118" s="125"/>
      <c r="PI118" s="125"/>
      <c r="PK118" s="125"/>
      <c r="PL118" s="225"/>
      <c r="PM118" s="226"/>
      <c r="PO118" s="124"/>
      <c r="PQ118" s="125"/>
      <c r="PS118" s="125"/>
      <c r="PU118" s="125"/>
      <c r="PW118" s="125"/>
      <c r="PY118" s="125"/>
      <c r="QA118" s="125"/>
      <c r="QC118" s="125"/>
      <c r="QE118" s="125"/>
      <c r="QG118" s="125"/>
      <c r="QI118" s="125"/>
      <c r="QJ118" s="225"/>
      <c r="QK118" s="226"/>
      <c r="QM118" s="125"/>
      <c r="QO118" s="125"/>
      <c r="QQ118" s="125"/>
      <c r="QS118" s="125"/>
      <c r="QU118" s="125"/>
      <c r="QW118" s="125"/>
      <c r="QY118" s="125"/>
      <c r="RA118" s="125"/>
      <c r="RC118" s="125"/>
      <c r="RE118" s="125"/>
      <c r="RF118" s="225"/>
      <c r="RG118" s="226"/>
      <c r="RI118" s="125"/>
      <c r="RK118" s="125"/>
      <c r="RM118" s="125"/>
      <c r="RO118" s="125"/>
      <c r="RQ118" s="125"/>
      <c r="RS118" s="125"/>
      <c r="RU118" s="125"/>
      <c r="RW118" s="125"/>
      <c r="RY118" s="125"/>
      <c r="SA118" s="125"/>
      <c r="SB118" s="225"/>
      <c r="SC118" s="226"/>
      <c r="SE118" s="125"/>
      <c r="SG118" s="125"/>
      <c r="SI118" s="125"/>
      <c r="SK118" s="125"/>
      <c r="SM118" s="125"/>
      <c r="SO118" s="125"/>
      <c r="SQ118" s="125"/>
      <c r="SS118" s="125"/>
      <c r="SU118" s="125"/>
      <c r="SW118" s="125"/>
      <c r="SX118" s="225"/>
      <c r="SY118" s="226"/>
      <c r="TA118" s="125"/>
      <c r="TC118" s="125"/>
      <c r="TE118" s="125"/>
      <c r="TG118" s="125"/>
      <c r="TI118" s="125"/>
      <c r="TK118" s="125"/>
      <c r="TM118" s="125"/>
      <c r="TO118" s="125"/>
      <c r="TQ118" s="125"/>
      <c r="TS118" s="125"/>
      <c r="TT118" s="225"/>
      <c r="TU118" s="226"/>
      <c r="TW118" s="125"/>
      <c r="TY118" s="125"/>
      <c r="UA118" s="125"/>
      <c r="UC118" s="125"/>
      <c r="UE118" s="125"/>
      <c r="UG118" s="125"/>
      <c r="UI118" s="125"/>
      <c r="UK118" s="125"/>
      <c r="UM118" s="125"/>
      <c r="UO118" s="125"/>
      <c r="UP118" s="225"/>
      <c r="UQ118" s="226"/>
      <c r="UR118" s="111"/>
      <c r="US118" s="111"/>
      <c r="UT118" s="111"/>
      <c r="UU118" s="111"/>
      <c r="UV118" s="111"/>
      <c r="UW118" s="111"/>
      <c r="UX118" s="111"/>
      <c r="UY118" s="111"/>
      <c r="UZ118" s="111"/>
      <c r="VA118" s="111"/>
      <c r="VB118" s="111"/>
      <c r="VC118" s="111"/>
      <c r="VD118" s="111"/>
      <c r="VE118" s="111"/>
      <c r="VF118" s="111"/>
      <c r="VG118" s="111"/>
      <c r="VH118" s="111"/>
      <c r="VI118" s="111"/>
      <c r="VJ118" s="111"/>
      <c r="VK118" s="111"/>
      <c r="VL118" s="111"/>
      <c r="VM118" s="111"/>
      <c r="VN118" s="111"/>
      <c r="VO118" s="111"/>
      <c r="VP118" s="111"/>
      <c r="VQ118" s="111"/>
      <c r="VR118" s="111"/>
      <c r="VS118" s="111"/>
      <c r="VT118" s="111"/>
      <c r="VU118" s="111"/>
      <c r="VV118" s="111"/>
      <c r="VW118" s="111"/>
      <c r="VX118" s="111"/>
      <c r="VY118" s="111"/>
      <c r="VZ118" s="111"/>
      <c r="WA118" s="111"/>
      <c r="WB118" s="111"/>
      <c r="WC118" s="111"/>
      <c r="WD118" s="111"/>
      <c r="WE118" s="111"/>
      <c r="WF118" s="111"/>
      <c r="WG118" s="111"/>
      <c r="WH118" s="111"/>
      <c r="WI118" s="111"/>
      <c r="WJ118" s="111"/>
      <c r="WK118" s="111"/>
      <c r="WL118" s="111"/>
      <c r="WM118" s="111"/>
      <c r="WN118" s="111"/>
      <c r="WO118" s="111"/>
      <c r="WP118" s="111"/>
      <c r="WQ118" s="111"/>
      <c r="WR118" s="111"/>
      <c r="WS118" s="111"/>
      <c r="WT118" s="111"/>
      <c r="WU118" s="111"/>
      <c r="WV118" s="111"/>
      <c r="WW118" s="111"/>
      <c r="WX118" s="111"/>
      <c r="WY118" s="111"/>
      <c r="WZ118" s="111"/>
      <c r="XA118" s="111"/>
      <c r="XB118" s="111"/>
      <c r="XC118" s="111"/>
      <c r="XD118" s="111"/>
      <c r="XE118" s="111"/>
      <c r="XF118" s="111"/>
      <c r="XG118" s="111"/>
      <c r="XH118" s="111"/>
      <c r="XI118" s="111"/>
      <c r="XJ118" s="111"/>
      <c r="XK118" s="111"/>
      <c r="XL118" s="111"/>
      <c r="XM118" s="111"/>
      <c r="XN118" s="111"/>
      <c r="XO118" s="111"/>
      <c r="XP118" s="111"/>
      <c r="XQ118" s="111"/>
      <c r="XR118" s="111"/>
      <c r="XS118" s="111"/>
      <c r="XT118" s="111"/>
      <c r="XU118" s="111"/>
      <c r="XV118" s="111"/>
      <c r="XW118" s="111"/>
      <c r="XX118" s="111"/>
      <c r="XY118" s="111"/>
      <c r="XZ118" s="111"/>
      <c r="YA118" s="111"/>
      <c r="YB118" s="111"/>
      <c r="YC118" s="111"/>
      <c r="YD118" s="111"/>
      <c r="YE118" s="111"/>
      <c r="YF118" s="111"/>
      <c r="YG118" s="111"/>
      <c r="YH118" s="111"/>
      <c r="YI118" s="111"/>
      <c r="YJ118" s="111"/>
      <c r="YK118" s="111"/>
      <c r="YL118" s="111"/>
      <c r="YM118" s="111"/>
      <c r="YN118" s="111"/>
      <c r="YO118" s="111"/>
      <c r="YP118" s="111"/>
      <c r="YQ118" s="111"/>
      <c r="YR118" s="111"/>
      <c r="YS118" s="111"/>
      <c r="YT118" s="111"/>
      <c r="YU118" s="111"/>
      <c r="YV118" s="111"/>
      <c r="YW118" s="111"/>
      <c r="YX118" s="111"/>
      <c r="YY118" s="111"/>
      <c r="YZ118" s="111"/>
      <c r="ZA118" s="111"/>
      <c r="ZB118" s="111"/>
      <c r="ZC118" s="111"/>
      <c r="ZD118" s="111"/>
      <c r="ZE118" s="111"/>
      <c r="ZF118" s="111"/>
      <c r="ZG118" s="111"/>
      <c r="ZH118" s="111"/>
      <c r="ZI118" s="111"/>
      <c r="ZJ118" s="111"/>
      <c r="ZK118" s="111"/>
      <c r="ZL118" s="111"/>
      <c r="ZM118" s="111"/>
      <c r="ZN118" s="111"/>
      <c r="ZO118" s="111"/>
      <c r="ZP118" s="111"/>
      <c r="ZQ118" s="111"/>
      <c r="ZR118" s="111"/>
      <c r="ZS118" s="111"/>
      <c r="ZT118" s="111"/>
      <c r="ZU118" s="111"/>
      <c r="ZV118" s="111"/>
      <c r="ZW118" s="111"/>
      <c r="ZX118" s="111"/>
      <c r="ZY118" s="111"/>
      <c r="ZZ118" s="111"/>
    </row>
    <row r="119" spans="1:702">
      <c r="A119" s="111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84"/>
      <c r="O119" s="177"/>
      <c r="P119" s="177"/>
      <c r="Q119" s="177"/>
      <c r="R119" s="177"/>
      <c r="S119" s="177"/>
      <c r="T119" s="177"/>
      <c r="U119" s="178"/>
      <c r="V119" s="178"/>
      <c r="W119" s="177"/>
      <c r="AA119" s="219"/>
      <c r="AB119" s="220"/>
      <c r="AC119" s="220"/>
      <c r="AD119" s="220"/>
      <c r="AE119" s="220"/>
      <c r="AF119" s="220"/>
      <c r="AG119" s="220"/>
      <c r="AH119" s="220"/>
      <c r="AI119" s="220"/>
      <c r="AJ119" s="220"/>
      <c r="AK119" s="220"/>
      <c r="AL119" s="220"/>
      <c r="AM119" s="220"/>
      <c r="AN119" s="220"/>
      <c r="AO119"/>
      <c r="AP119" s="219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/>
      <c r="BE119" s="219"/>
      <c r="BF119" s="220"/>
      <c r="BG119" s="220"/>
      <c r="BH119" s="220"/>
      <c r="BI119" s="220"/>
      <c r="BJ119" s="220"/>
      <c r="BK119" s="220"/>
      <c r="BL119" s="220"/>
      <c r="BM119" s="220"/>
      <c r="BN119" s="220"/>
      <c r="BO119" s="220"/>
      <c r="BP119" s="220"/>
      <c r="BQ119" s="220"/>
      <c r="BR119" s="220"/>
      <c r="BS119"/>
      <c r="BT119" s="219"/>
      <c r="BU119" s="220"/>
      <c r="BV119" s="220"/>
      <c r="BW119" s="220"/>
      <c r="BX119" s="220"/>
      <c r="BY119" s="220"/>
      <c r="BZ119" s="220"/>
      <c r="CA119" s="220"/>
      <c r="CB119" s="220"/>
      <c r="CC119" s="220"/>
      <c r="CD119" s="220"/>
      <c r="CE119" s="220"/>
      <c r="CF119" s="220"/>
      <c r="CG119" s="220"/>
      <c r="CH119"/>
      <c r="CI119" s="219"/>
      <c r="CJ119" s="220"/>
      <c r="CK119" s="220"/>
      <c r="CL119" s="220"/>
      <c r="CM119" s="220"/>
      <c r="CN119" s="220"/>
      <c r="CO119" s="220"/>
      <c r="CP119" s="220"/>
      <c r="CQ119" s="220"/>
      <c r="CR119" s="220"/>
      <c r="CS119" s="220"/>
      <c r="CT119" s="220"/>
      <c r="CU119" s="220"/>
      <c r="CV119" s="220"/>
      <c r="CW119"/>
      <c r="CX119" s="219"/>
      <c r="CY119" s="220"/>
      <c r="CZ119" s="220"/>
      <c r="DA119" s="220"/>
      <c r="DB119" s="220"/>
      <c r="DC119" s="220"/>
      <c r="DD119" s="220"/>
      <c r="DE119" s="220"/>
      <c r="DF119" s="220"/>
      <c r="DG119" s="220"/>
      <c r="DH119" s="220"/>
      <c r="DI119" s="220"/>
      <c r="DJ119" s="220"/>
      <c r="DK119" s="220"/>
      <c r="DL119" s="220"/>
      <c r="DM119" s="220"/>
      <c r="DN119" s="220"/>
      <c r="DO119" s="220"/>
      <c r="DP119" s="220"/>
      <c r="DQ119" s="220"/>
      <c r="DR119" s="220"/>
      <c r="DS119" s="220"/>
      <c r="DT119" s="220"/>
      <c r="DU119" s="220"/>
      <c r="DV119" s="220"/>
      <c r="DW119" s="220"/>
      <c r="DX119" s="220"/>
      <c r="DY119" s="220"/>
      <c r="DZ119"/>
      <c r="EA119" s="219"/>
      <c r="EB119" s="220"/>
      <c r="EC119" s="220"/>
      <c r="ED119" s="220"/>
      <c r="EE119" s="220"/>
      <c r="EF119" s="220"/>
      <c r="EG119" s="220"/>
      <c r="EH119" s="220"/>
      <c r="EI119" s="220"/>
      <c r="EJ119" s="220"/>
      <c r="EK119" s="220"/>
      <c r="EL119" s="220"/>
      <c r="EM119" s="220"/>
      <c r="EN119" s="220"/>
      <c r="EO119" s="220"/>
      <c r="EP119" s="220"/>
      <c r="EQ119" s="220"/>
      <c r="ER119" s="220"/>
      <c r="ES119" s="220"/>
      <c r="ET119" s="220"/>
      <c r="EU119" s="220"/>
      <c r="EV119" s="220"/>
      <c r="EW119" s="220"/>
      <c r="EX119" s="220"/>
      <c r="EY119" s="220"/>
      <c r="FA119" s="219"/>
      <c r="FB119" s="220"/>
      <c r="FC119" s="220"/>
      <c r="FD119" s="220"/>
      <c r="FE119" s="220"/>
      <c r="FF119" s="220"/>
      <c r="FG119" s="220"/>
      <c r="FH119" s="220"/>
      <c r="FI119" s="220"/>
      <c r="FJ119" s="220"/>
      <c r="FK119" s="220"/>
      <c r="FL119" s="220"/>
      <c r="FM119" s="220"/>
      <c r="FN119" s="220"/>
      <c r="FO119" s="220"/>
      <c r="FP119" s="220"/>
      <c r="FQ119" s="220"/>
      <c r="FR119" s="220"/>
      <c r="FS119" s="220"/>
      <c r="FT119" s="220"/>
      <c r="FU119" s="220"/>
      <c r="FV119" s="220"/>
      <c r="FW119" s="220"/>
      <c r="FX119" s="220"/>
      <c r="FY119" s="220"/>
      <c r="GA119" s="125"/>
      <c r="GB119" s="225"/>
      <c r="GC119" s="226"/>
      <c r="GE119" s="125"/>
      <c r="GG119" s="125"/>
      <c r="GI119" s="125"/>
      <c r="GK119" s="125"/>
      <c r="GM119" s="125"/>
      <c r="GO119" s="125"/>
      <c r="GQ119" s="125"/>
      <c r="GS119" s="125"/>
      <c r="GU119" s="125"/>
      <c r="GW119" s="125"/>
      <c r="GX119" s="225"/>
      <c r="GY119" s="226"/>
      <c r="HA119" s="125"/>
      <c r="HC119" s="125"/>
      <c r="HE119" s="125"/>
      <c r="HG119" s="125"/>
      <c r="HI119" s="125"/>
      <c r="HK119" s="125"/>
      <c r="HM119" s="125"/>
      <c r="HO119" s="125"/>
      <c r="HQ119" s="125"/>
      <c r="HS119" s="125"/>
      <c r="HT119" s="225"/>
      <c r="HU119" s="226"/>
      <c r="HW119" s="125"/>
      <c r="HY119" s="125"/>
      <c r="IA119" s="125"/>
      <c r="IC119" s="125"/>
      <c r="IE119" s="125"/>
      <c r="IG119" s="125"/>
      <c r="II119" s="125"/>
      <c r="IK119" s="125"/>
      <c r="IM119" s="125"/>
      <c r="IO119" s="125"/>
      <c r="IP119" s="225"/>
      <c r="IQ119" s="226"/>
      <c r="IS119" s="125"/>
      <c r="IU119" s="125"/>
      <c r="IW119" s="125"/>
      <c r="IY119" s="125"/>
      <c r="JA119" s="125"/>
      <c r="JC119" s="125"/>
      <c r="JE119" s="125"/>
      <c r="JG119" s="125"/>
      <c r="JI119" s="125"/>
      <c r="JK119" s="125"/>
      <c r="JL119" s="225"/>
      <c r="JM119" s="226"/>
      <c r="JO119" s="125"/>
      <c r="JQ119" s="125"/>
      <c r="JS119" s="125"/>
      <c r="JU119" s="125"/>
      <c r="JW119" s="125"/>
      <c r="JY119" s="125"/>
      <c r="KA119" s="125"/>
      <c r="KC119" s="125"/>
      <c r="KE119" s="125"/>
      <c r="KG119" s="125"/>
      <c r="KH119" s="225"/>
      <c r="KI119" s="226"/>
      <c r="KK119" s="124"/>
      <c r="KM119" s="125"/>
      <c r="KO119" s="125"/>
      <c r="KQ119" s="125"/>
      <c r="KS119" s="125"/>
      <c r="KU119" s="125"/>
      <c r="KW119" s="125"/>
      <c r="KY119" s="125"/>
      <c r="LA119" s="125"/>
      <c r="LC119" s="125"/>
      <c r="LE119" s="125"/>
      <c r="LF119" s="225"/>
      <c r="LG119" s="226"/>
      <c r="LI119" s="125"/>
      <c r="LK119" s="125"/>
      <c r="LM119" s="125"/>
      <c r="LO119" s="125"/>
      <c r="LQ119" s="125"/>
      <c r="LS119" s="125"/>
      <c r="LU119" s="125"/>
      <c r="LW119" s="125"/>
      <c r="LY119" s="125"/>
      <c r="MA119" s="125"/>
      <c r="MB119" s="225"/>
      <c r="MC119" s="226"/>
      <c r="ME119" s="125"/>
      <c r="MG119" s="125"/>
      <c r="MI119" s="125"/>
      <c r="MK119" s="125"/>
      <c r="MM119" s="125"/>
      <c r="MO119" s="125"/>
      <c r="MQ119" s="125"/>
      <c r="MS119" s="125"/>
      <c r="MU119" s="125"/>
      <c r="MW119" s="125"/>
      <c r="MX119" s="225"/>
      <c r="MY119" s="226"/>
      <c r="NA119" s="125"/>
      <c r="NC119" s="125"/>
      <c r="NE119" s="125"/>
      <c r="NG119" s="125"/>
      <c r="NI119" s="125"/>
      <c r="NK119" s="125"/>
      <c r="NM119" s="125"/>
      <c r="NO119" s="125"/>
      <c r="NQ119" s="125"/>
      <c r="NS119" s="125"/>
      <c r="NT119" s="225"/>
      <c r="NU119" s="226"/>
      <c r="NW119" s="125"/>
      <c r="NY119" s="125"/>
      <c r="OA119" s="125"/>
      <c r="OC119" s="125"/>
      <c r="OE119" s="125"/>
      <c r="OG119" s="125"/>
      <c r="OI119" s="125"/>
      <c r="OK119" s="125"/>
      <c r="OM119" s="125"/>
      <c r="OO119" s="125"/>
      <c r="OP119" s="225"/>
      <c r="OQ119" s="226"/>
      <c r="OS119" s="125"/>
      <c r="OU119" s="125"/>
      <c r="OW119" s="125"/>
      <c r="OY119" s="125"/>
      <c r="PA119" s="125"/>
      <c r="PC119" s="125"/>
      <c r="PE119" s="125"/>
      <c r="PG119" s="125"/>
      <c r="PI119" s="125"/>
      <c r="PK119" s="125"/>
      <c r="PL119" s="225"/>
      <c r="PM119" s="226"/>
      <c r="PO119" s="124"/>
      <c r="PQ119" s="125"/>
      <c r="PS119" s="125"/>
      <c r="PU119" s="125"/>
      <c r="PW119" s="125"/>
      <c r="PY119" s="125"/>
      <c r="QA119" s="125"/>
      <c r="QC119" s="125"/>
      <c r="QE119" s="125"/>
      <c r="QG119" s="125"/>
      <c r="QI119" s="125"/>
      <c r="QJ119" s="225"/>
      <c r="QK119" s="226"/>
      <c r="QM119" s="125"/>
      <c r="QO119" s="125"/>
      <c r="QQ119" s="125"/>
      <c r="QS119" s="125"/>
      <c r="QU119" s="125"/>
      <c r="QW119" s="125"/>
      <c r="QY119" s="125"/>
      <c r="RA119" s="125"/>
      <c r="RC119" s="125"/>
      <c r="RE119" s="125"/>
      <c r="RF119" s="225"/>
      <c r="RG119" s="226"/>
      <c r="RI119" s="125"/>
      <c r="RK119" s="125"/>
      <c r="RM119" s="125"/>
      <c r="RO119" s="125"/>
      <c r="RQ119" s="125"/>
      <c r="RS119" s="125"/>
      <c r="RU119" s="125"/>
      <c r="RW119" s="125"/>
      <c r="RY119" s="125"/>
      <c r="SA119" s="125"/>
      <c r="SB119" s="225"/>
      <c r="SC119" s="226"/>
      <c r="SE119" s="125"/>
      <c r="SG119" s="125"/>
      <c r="SI119" s="125"/>
      <c r="SK119" s="125"/>
      <c r="SM119" s="125"/>
      <c r="SO119" s="125"/>
      <c r="SQ119" s="125"/>
      <c r="SS119" s="125"/>
      <c r="SU119" s="125"/>
      <c r="SW119" s="125"/>
      <c r="SX119" s="225"/>
      <c r="SY119" s="226"/>
      <c r="TA119" s="125"/>
      <c r="TC119" s="125"/>
      <c r="TE119" s="125"/>
      <c r="TG119" s="125"/>
      <c r="TI119" s="125"/>
      <c r="TK119" s="125"/>
      <c r="TM119" s="125"/>
      <c r="TO119" s="125"/>
      <c r="TQ119" s="125"/>
      <c r="TS119" s="125"/>
      <c r="TT119" s="225"/>
      <c r="TU119" s="226"/>
      <c r="TW119" s="125"/>
      <c r="TY119" s="125"/>
      <c r="UA119" s="125"/>
      <c r="UC119" s="125"/>
      <c r="UE119" s="125"/>
      <c r="UG119" s="125"/>
      <c r="UI119" s="125"/>
      <c r="UK119" s="125"/>
      <c r="UM119" s="125"/>
      <c r="UO119" s="125"/>
      <c r="UP119" s="225"/>
      <c r="UQ119" s="226"/>
      <c r="UR119" s="111"/>
      <c r="US119" s="111"/>
      <c r="UT119" s="111"/>
      <c r="UU119" s="111"/>
      <c r="UV119" s="111"/>
      <c r="UW119" s="111"/>
      <c r="UX119" s="111"/>
      <c r="UY119" s="111"/>
      <c r="UZ119" s="111"/>
      <c r="VA119" s="111"/>
      <c r="VB119" s="111"/>
      <c r="VC119" s="111"/>
      <c r="VD119" s="111"/>
      <c r="VE119" s="111"/>
      <c r="VF119" s="111"/>
      <c r="VG119" s="111"/>
      <c r="VH119" s="111"/>
      <c r="VI119" s="111"/>
      <c r="VJ119" s="111"/>
      <c r="VK119" s="111"/>
      <c r="VL119" s="111"/>
      <c r="VM119" s="111"/>
      <c r="VN119" s="111"/>
      <c r="VO119" s="111"/>
      <c r="VP119" s="111"/>
      <c r="VQ119" s="111"/>
      <c r="VR119" s="111"/>
      <c r="VS119" s="111"/>
      <c r="VT119" s="111"/>
      <c r="VU119" s="111"/>
      <c r="VV119" s="111"/>
      <c r="VW119" s="111"/>
      <c r="VX119" s="111"/>
      <c r="VY119" s="111"/>
      <c r="VZ119" s="111"/>
      <c r="WA119" s="111"/>
      <c r="WB119" s="111"/>
      <c r="WC119" s="111"/>
      <c r="WD119" s="111"/>
      <c r="WE119" s="111"/>
      <c r="WF119" s="111"/>
      <c r="WG119" s="111"/>
      <c r="WH119" s="111"/>
      <c r="WI119" s="111"/>
      <c r="WJ119" s="111"/>
      <c r="WK119" s="111"/>
      <c r="WL119" s="111"/>
      <c r="WM119" s="111"/>
      <c r="WN119" s="111"/>
      <c r="WO119" s="111"/>
      <c r="WP119" s="111"/>
      <c r="WQ119" s="111"/>
      <c r="WR119" s="111"/>
      <c r="WS119" s="111"/>
      <c r="WT119" s="111"/>
      <c r="WU119" s="111"/>
      <c r="WV119" s="111"/>
      <c r="WW119" s="111"/>
      <c r="WX119" s="111"/>
      <c r="WY119" s="111"/>
      <c r="WZ119" s="111"/>
      <c r="XA119" s="111"/>
      <c r="XB119" s="111"/>
      <c r="XC119" s="111"/>
      <c r="XD119" s="111"/>
      <c r="XE119" s="111"/>
      <c r="XF119" s="111"/>
      <c r="XG119" s="111"/>
      <c r="XH119" s="111"/>
      <c r="XI119" s="111"/>
      <c r="XJ119" s="111"/>
      <c r="XK119" s="111"/>
      <c r="XL119" s="111"/>
      <c r="XM119" s="111"/>
      <c r="XN119" s="111"/>
      <c r="XO119" s="111"/>
      <c r="XP119" s="111"/>
      <c r="XQ119" s="111"/>
      <c r="XR119" s="111"/>
      <c r="XS119" s="111"/>
      <c r="XT119" s="111"/>
      <c r="XU119" s="111"/>
      <c r="XV119" s="111"/>
      <c r="XW119" s="111"/>
      <c r="XX119" s="111"/>
      <c r="XY119" s="111"/>
      <c r="XZ119" s="111"/>
      <c r="YA119" s="111"/>
      <c r="YB119" s="111"/>
      <c r="YC119" s="111"/>
      <c r="YD119" s="111"/>
      <c r="YE119" s="111"/>
      <c r="YF119" s="111"/>
      <c r="YG119" s="111"/>
      <c r="YH119" s="111"/>
      <c r="YI119" s="111"/>
      <c r="YJ119" s="111"/>
      <c r="YK119" s="111"/>
      <c r="YL119" s="111"/>
      <c r="YM119" s="111"/>
      <c r="YN119" s="111"/>
      <c r="YO119" s="111"/>
      <c r="YP119" s="111"/>
      <c r="YQ119" s="111"/>
      <c r="YR119" s="111"/>
      <c r="YS119" s="111"/>
      <c r="YT119" s="111"/>
      <c r="YU119" s="111"/>
      <c r="YV119" s="111"/>
      <c r="YW119" s="111"/>
      <c r="YX119" s="111"/>
      <c r="YY119" s="111"/>
      <c r="YZ119" s="111"/>
      <c r="ZA119" s="111"/>
      <c r="ZB119" s="111"/>
      <c r="ZC119" s="111"/>
      <c r="ZD119" s="111"/>
      <c r="ZE119" s="111"/>
      <c r="ZF119" s="111"/>
      <c r="ZG119" s="111"/>
      <c r="ZH119" s="111"/>
      <c r="ZI119" s="111"/>
      <c r="ZJ119" s="111"/>
      <c r="ZK119" s="111"/>
      <c r="ZL119" s="111"/>
      <c r="ZM119" s="111"/>
      <c r="ZN119" s="111"/>
      <c r="ZO119" s="111"/>
      <c r="ZP119" s="111"/>
      <c r="ZQ119" s="111"/>
      <c r="ZR119" s="111"/>
      <c r="ZS119" s="111"/>
      <c r="ZT119" s="111"/>
      <c r="ZU119" s="111"/>
      <c r="ZV119" s="111"/>
      <c r="ZW119" s="111"/>
      <c r="ZX119" s="111"/>
      <c r="ZY119" s="111"/>
      <c r="ZZ119" s="111"/>
    </row>
    <row r="120" spans="1:702">
      <c r="A120" s="111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84"/>
      <c r="O120" s="177"/>
      <c r="P120" s="177"/>
      <c r="Q120" s="177"/>
      <c r="R120" s="177"/>
      <c r="S120" s="177"/>
      <c r="T120" s="177"/>
      <c r="U120" s="178"/>
      <c r="V120" s="178"/>
      <c r="W120" s="177"/>
      <c r="AA120" s="219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/>
      <c r="AP120" s="219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  <c r="BB120" s="220"/>
      <c r="BC120" s="220"/>
      <c r="BD120"/>
      <c r="BE120" s="219"/>
      <c r="BF120" s="220"/>
      <c r="BG120" s="220"/>
      <c r="BH120" s="220"/>
      <c r="BI120" s="220"/>
      <c r="BJ120" s="220"/>
      <c r="BK120" s="220"/>
      <c r="BL120" s="220"/>
      <c r="BM120" s="220"/>
      <c r="BN120" s="220"/>
      <c r="BO120" s="220"/>
      <c r="BP120" s="220"/>
      <c r="BQ120" s="220"/>
      <c r="BR120" s="220"/>
      <c r="BS120"/>
      <c r="BT120" s="219"/>
      <c r="BU120" s="220"/>
      <c r="BV120" s="220"/>
      <c r="BW120" s="220"/>
      <c r="BX120" s="220"/>
      <c r="BY120" s="220"/>
      <c r="BZ120" s="220"/>
      <c r="CA120" s="220"/>
      <c r="CB120" s="220"/>
      <c r="CC120" s="220"/>
      <c r="CD120" s="220"/>
      <c r="CE120" s="220"/>
      <c r="CF120" s="220"/>
      <c r="CG120" s="220"/>
      <c r="CH120"/>
      <c r="CI120" s="219"/>
      <c r="CJ120" s="220"/>
      <c r="CK120" s="220"/>
      <c r="CL120" s="220"/>
      <c r="CM120" s="220"/>
      <c r="CN120" s="220"/>
      <c r="CO120" s="220"/>
      <c r="CP120" s="220"/>
      <c r="CQ120" s="220"/>
      <c r="CR120" s="220"/>
      <c r="CS120" s="220"/>
      <c r="CT120" s="220"/>
      <c r="CU120" s="220"/>
      <c r="CV120" s="220"/>
      <c r="CW120"/>
      <c r="CX120" s="219"/>
      <c r="CY120" s="220"/>
      <c r="CZ120" s="220"/>
      <c r="DA120" s="220"/>
      <c r="DB120" s="220"/>
      <c r="DC120" s="220"/>
      <c r="DD120" s="220"/>
      <c r="DE120" s="220"/>
      <c r="DF120" s="220"/>
      <c r="DG120" s="220"/>
      <c r="DH120" s="220"/>
      <c r="DI120" s="220"/>
      <c r="DJ120" s="220"/>
      <c r="DK120" s="220"/>
      <c r="DL120"/>
      <c r="DM120"/>
      <c r="DN120"/>
      <c r="DO120" s="222"/>
      <c r="DP120"/>
      <c r="DQ120"/>
      <c r="DR120"/>
      <c r="DS120" s="222"/>
      <c r="DT120"/>
      <c r="DU120"/>
      <c r="DV120"/>
      <c r="DW120" s="222"/>
      <c r="DX120"/>
      <c r="DY120"/>
      <c r="DZ120"/>
      <c r="EA120" s="222"/>
      <c r="EB120"/>
      <c r="EC120"/>
      <c r="ED120"/>
      <c r="EE120" s="222"/>
      <c r="EF120"/>
      <c r="EG120"/>
      <c r="EH120"/>
      <c r="EI120" s="222"/>
      <c r="EJ120"/>
      <c r="EK120"/>
      <c r="EL120"/>
      <c r="EM120" s="222"/>
      <c r="FG120" s="124"/>
      <c r="FI120" s="125"/>
      <c r="FK120" s="125"/>
      <c r="FM120" s="125"/>
      <c r="FO120" s="125"/>
      <c r="FQ120" s="125"/>
      <c r="FS120" s="125"/>
      <c r="FU120" s="125"/>
      <c r="FW120" s="125"/>
      <c r="FY120" s="125"/>
      <c r="GA120" s="125"/>
      <c r="GB120" s="225"/>
      <c r="GC120" s="226"/>
      <c r="GE120" s="125"/>
      <c r="GG120" s="125"/>
      <c r="GI120" s="125"/>
      <c r="GK120" s="125"/>
      <c r="GM120" s="125"/>
      <c r="GO120" s="125"/>
      <c r="GQ120" s="125"/>
      <c r="GS120" s="125"/>
      <c r="GU120" s="125"/>
      <c r="GW120" s="125"/>
      <c r="GX120" s="225"/>
      <c r="GY120" s="226"/>
      <c r="HA120" s="125"/>
      <c r="HC120" s="125"/>
      <c r="HE120" s="125"/>
      <c r="HG120" s="125"/>
      <c r="HI120" s="125"/>
      <c r="HK120" s="125"/>
      <c r="HM120" s="125"/>
      <c r="HO120" s="125"/>
      <c r="HQ120" s="125"/>
      <c r="HS120" s="125"/>
      <c r="HT120" s="225"/>
      <c r="HU120" s="226"/>
      <c r="HW120" s="125"/>
      <c r="HY120" s="125"/>
      <c r="IA120" s="125"/>
      <c r="IC120" s="125"/>
      <c r="IE120" s="125"/>
      <c r="IG120" s="125"/>
      <c r="II120" s="125"/>
      <c r="IK120" s="125"/>
      <c r="IM120" s="125"/>
      <c r="IO120" s="125"/>
      <c r="IP120" s="225"/>
      <c r="IQ120" s="226"/>
      <c r="IS120" s="125"/>
      <c r="IU120" s="125"/>
      <c r="IW120" s="125"/>
      <c r="IY120" s="125"/>
      <c r="JA120" s="125"/>
      <c r="JC120" s="125"/>
      <c r="JE120" s="125"/>
      <c r="JG120" s="125"/>
      <c r="JI120" s="125"/>
      <c r="JK120" s="125"/>
      <c r="JL120" s="225"/>
      <c r="JM120" s="226"/>
      <c r="JO120" s="125"/>
      <c r="JQ120" s="125"/>
      <c r="JS120" s="125"/>
      <c r="JU120" s="125"/>
      <c r="JW120" s="125"/>
      <c r="JY120" s="125"/>
      <c r="KA120" s="125"/>
      <c r="KC120" s="125"/>
      <c r="KE120" s="125"/>
      <c r="KG120" s="125"/>
      <c r="KH120" s="225"/>
      <c r="KI120" s="226"/>
      <c r="KK120" s="124"/>
      <c r="KM120" s="125"/>
      <c r="KO120" s="125"/>
      <c r="KQ120" s="125"/>
      <c r="KS120" s="125"/>
      <c r="KU120" s="125"/>
      <c r="KW120" s="125"/>
      <c r="KY120" s="125"/>
      <c r="LA120" s="125"/>
      <c r="LC120" s="125"/>
      <c r="LE120" s="125"/>
      <c r="LF120" s="225"/>
      <c r="LG120" s="226"/>
      <c r="LI120" s="125"/>
      <c r="LK120" s="125"/>
      <c r="LM120" s="125"/>
      <c r="LO120" s="125"/>
      <c r="LQ120" s="125"/>
      <c r="LS120" s="125"/>
      <c r="LU120" s="125"/>
      <c r="LW120" s="125"/>
      <c r="LY120" s="125"/>
      <c r="MA120" s="125"/>
      <c r="MB120" s="225"/>
      <c r="MC120" s="226"/>
      <c r="ME120" s="125"/>
      <c r="MG120" s="125"/>
      <c r="MI120" s="125"/>
      <c r="MK120" s="125"/>
      <c r="MM120" s="125"/>
      <c r="MO120" s="125"/>
      <c r="MQ120" s="125"/>
      <c r="MS120" s="125"/>
      <c r="MU120" s="125"/>
      <c r="MW120" s="125"/>
      <c r="MX120" s="225"/>
      <c r="MY120" s="226"/>
      <c r="NA120" s="125"/>
      <c r="NC120" s="125"/>
      <c r="NE120" s="125"/>
      <c r="NG120" s="125"/>
      <c r="NI120" s="125"/>
      <c r="NK120" s="125"/>
      <c r="NM120" s="125"/>
      <c r="NO120" s="125"/>
      <c r="NQ120" s="125"/>
      <c r="NS120" s="125"/>
      <c r="NT120" s="225"/>
      <c r="NU120" s="226"/>
      <c r="NW120" s="125"/>
      <c r="NY120" s="125"/>
      <c r="OA120" s="125"/>
      <c r="OC120" s="125"/>
      <c r="OE120" s="125"/>
      <c r="OG120" s="125"/>
      <c r="OI120" s="125"/>
      <c r="OK120" s="125"/>
      <c r="OM120" s="125"/>
      <c r="OO120" s="125"/>
      <c r="OP120" s="225"/>
      <c r="OQ120" s="226"/>
      <c r="OS120" s="125"/>
      <c r="OU120" s="125"/>
      <c r="OW120" s="125"/>
      <c r="OY120" s="125"/>
      <c r="PA120" s="125"/>
      <c r="PC120" s="125"/>
      <c r="PE120" s="125"/>
      <c r="PG120" s="125"/>
      <c r="PI120" s="125"/>
      <c r="PK120" s="125"/>
      <c r="PL120" s="225"/>
      <c r="PM120" s="226"/>
      <c r="PO120" s="124"/>
      <c r="PQ120" s="125"/>
      <c r="PS120" s="125"/>
      <c r="PU120" s="125"/>
      <c r="PW120" s="125"/>
      <c r="PY120" s="125"/>
      <c r="QA120" s="125"/>
      <c r="QC120" s="125"/>
      <c r="QE120" s="125"/>
      <c r="QG120" s="125"/>
      <c r="QI120" s="125"/>
      <c r="QJ120" s="225"/>
      <c r="QK120" s="226"/>
      <c r="QM120" s="125"/>
      <c r="QO120" s="125"/>
      <c r="QQ120" s="125"/>
      <c r="QS120" s="125"/>
      <c r="QU120" s="125"/>
      <c r="QW120" s="125"/>
      <c r="QY120" s="125"/>
      <c r="RA120" s="125"/>
      <c r="RC120" s="125"/>
      <c r="RE120" s="125"/>
      <c r="RF120" s="225"/>
      <c r="RG120" s="226"/>
      <c r="RI120" s="125"/>
      <c r="RK120" s="125"/>
      <c r="RM120" s="125"/>
      <c r="RO120" s="125"/>
      <c r="RQ120" s="125"/>
      <c r="RS120" s="125"/>
      <c r="RU120" s="125"/>
      <c r="RW120" s="125"/>
      <c r="RY120" s="125"/>
      <c r="SA120" s="125"/>
      <c r="SB120" s="225"/>
      <c r="SC120" s="226"/>
      <c r="SE120" s="125"/>
      <c r="SG120" s="125"/>
      <c r="SI120" s="125"/>
      <c r="SK120" s="125"/>
      <c r="SM120" s="125"/>
      <c r="SO120" s="125"/>
      <c r="SQ120" s="125"/>
      <c r="SS120" s="125"/>
      <c r="SU120" s="125"/>
      <c r="SW120" s="125"/>
      <c r="SX120" s="225"/>
      <c r="SY120" s="226"/>
      <c r="TA120" s="125"/>
      <c r="TC120" s="125"/>
      <c r="TE120" s="125"/>
      <c r="TG120" s="125"/>
      <c r="TI120" s="125"/>
      <c r="TK120" s="125"/>
      <c r="TM120" s="125"/>
      <c r="TO120" s="125"/>
      <c r="TQ120" s="125"/>
      <c r="TS120" s="125"/>
      <c r="TT120" s="225"/>
      <c r="TU120" s="226"/>
      <c r="TW120" s="125"/>
      <c r="TY120" s="125"/>
      <c r="UA120" s="125"/>
      <c r="UC120" s="125"/>
      <c r="UE120" s="125"/>
      <c r="UG120" s="125"/>
      <c r="UI120" s="125"/>
      <c r="UK120" s="125"/>
      <c r="UM120" s="125"/>
      <c r="UO120" s="125"/>
      <c r="UP120" s="225"/>
      <c r="UQ120" s="226"/>
      <c r="UR120" s="111"/>
      <c r="US120" s="111"/>
      <c r="UT120" s="111"/>
      <c r="UU120" s="111"/>
      <c r="UV120" s="111"/>
      <c r="UW120" s="111"/>
      <c r="UX120" s="111"/>
      <c r="UY120" s="111"/>
      <c r="UZ120" s="111"/>
      <c r="VA120" s="111"/>
      <c r="VB120" s="111"/>
      <c r="VC120" s="111"/>
      <c r="VD120" s="111"/>
      <c r="VE120" s="111"/>
      <c r="VF120" s="111"/>
      <c r="VG120" s="111"/>
      <c r="VH120" s="111"/>
      <c r="VI120" s="111"/>
      <c r="VJ120" s="111"/>
      <c r="VK120" s="111"/>
      <c r="VL120" s="111"/>
      <c r="VM120" s="111"/>
      <c r="VN120" s="111"/>
      <c r="VO120" s="111"/>
      <c r="VP120" s="111"/>
      <c r="VQ120" s="111"/>
      <c r="VR120" s="111"/>
      <c r="VS120" s="111"/>
      <c r="VT120" s="111"/>
      <c r="VU120" s="111"/>
      <c r="VV120" s="111"/>
      <c r="VW120" s="111"/>
      <c r="VX120" s="111"/>
      <c r="VY120" s="111"/>
      <c r="VZ120" s="111"/>
      <c r="WA120" s="111"/>
      <c r="WB120" s="111"/>
      <c r="WC120" s="111"/>
      <c r="WD120" s="111"/>
      <c r="WE120" s="111"/>
      <c r="WF120" s="111"/>
      <c r="WG120" s="111"/>
      <c r="WH120" s="111"/>
      <c r="WI120" s="111"/>
      <c r="WJ120" s="111"/>
      <c r="WK120" s="111"/>
      <c r="WL120" s="111"/>
      <c r="WM120" s="111"/>
      <c r="WN120" s="111"/>
      <c r="WO120" s="111"/>
      <c r="WP120" s="111"/>
      <c r="WQ120" s="111"/>
      <c r="WR120" s="111"/>
      <c r="WS120" s="111"/>
      <c r="WT120" s="111"/>
      <c r="WU120" s="111"/>
      <c r="WV120" s="111"/>
      <c r="WW120" s="111"/>
      <c r="WX120" s="111"/>
      <c r="WY120" s="111"/>
      <c r="WZ120" s="111"/>
      <c r="XA120" s="111"/>
      <c r="XB120" s="111"/>
      <c r="XC120" s="111"/>
      <c r="XD120" s="111"/>
      <c r="XE120" s="111"/>
      <c r="XF120" s="111"/>
      <c r="XG120" s="111"/>
      <c r="XH120" s="111"/>
      <c r="XI120" s="111"/>
      <c r="XJ120" s="111"/>
      <c r="XK120" s="111"/>
      <c r="XL120" s="111"/>
      <c r="XM120" s="111"/>
      <c r="XN120" s="111"/>
      <c r="XO120" s="111"/>
      <c r="XP120" s="111"/>
      <c r="XQ120" s="111"/>
      <c r="XR120" s="111"/>
      <c r="XS120" s="111"/>
      <c r="XT120" s="111"/>
      <c r="XU120" s="111"/>
      <c r="XV120" s="111"/>
      <c r="XW120" s="111"/>
      <c r="XX120" s="111"/>
      <c r="XY120" s="111"/>
      <c r="XZ120" s="111"/>
      <c r="YA120" s="111"/>
      <c r="YB120" s="111"/>
      <c r="YC120" s="111"/>
      <c r="YD120" s="111"/>
      <c r="YE120" s="111"/>
      <c r="YF120" s="111"/>
      <c r="YG120" s="111"/>
      <c r="YH120" s="111"/>
      <c r="YI120" s="111"/>
      <c r="YJ120" s="111"/>
      <c r="YK120" s="111"/>
      <c r="YL120" s="111"/>
      <c r="YM120" s="111"/>
      <c r="YN120" s="111"/>
      <c r="YO120" s="111"/>
      <c r="YP120" s="111"/>
      <c r="YQ120" s="111"/>
      <c r="YR120" s="111"/>
      <c r="YS120" s="111"/>
      <c r="YT120" s="111"/>
      <c r="YU120" s="111"/>
      <c r="YV120" s="111"/>
      <c r="YW120" s="111"/>
      <c r="YX120" s="111"/>
      <c r="YY120" s="111"/>
      <c r="YZ120" s="111"/>
      <c r="ZA120" s="111"/>
      <c r="ZB120" s="111"/>
      <c r="ZC120" s="111"/>
      <c r="ZD120" s="111"/>
      <c r="ZE120" s="111"/>
      <c r="ZF120" s="111"/>
      <c r="ZG120" s="111"/>
      <c r="ZH120" s="111"/>
      <c r="ZI120" s="111"/>
      <c r="ZJ120" s="111"/>
      <c r="ZK120" s="111"/>
      <c r="ZL120" s="111"/>
      <c r="ZM120" s="111"/>
      <c r="ZN120" s="111"/>
      <c r="ZO120" s="111"/>
      <c r="ZP120" s="111"/>
      <c r="ZQ120" s="111"/>
      <c r="ZR120" s="111"/>
      <c r="ZS120" s="111"/>
      <c r="ZT120" s="111"/>
      <c r="ZU120" s="111"/>
      <c r="ZV120" s="111"/>
      <c r="ZW120" s="111"/>
      <c r="ZX120" s="111"/>
      <c r="ZY120" s="111"/>
      <c r="ZZ120" s="111"/>
    </row>
    <row r="121" spans="1:702">
      <c r="A121" s="111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84"/>
      <c r="O121" s="177"/>
      <c r="P121" s="177"/>
      <c r="Q121" s="177"/>
      <c r="R121" s="177"/>
      <c r="S121" s="177"/>
      <c r="T121" s="177"/>
      <c r="U121" s="178"/>
      <c r="V121" s="178"/>
      <c r="W121" s="177"/>
      <c r="AA121" s="219"/>
      <c r="AB121" s="220"/>
      <c r="AC121" s="220"/>
      <c r="AD121" s="220"/>
      <c r="AE121" s="220"/>
      <c r="AF121" s="220"/>
      <c r="AG121" s="220"/>
      <c r="AH121" s="220"/>
      <c r="AI121" s="220"/>
      <c r="AJ121" s="220"/>
      <c r="AK121" s="220"/>
      <c r="AL121" s="220"/>
      <c r="AM121" s="220"/>
      <c r="AN121" s="220"/>
      <c r="AO121"/>
      <c r="AP121" s="219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/>
      <c r="BE121" s="219"/>
      <c r="BF121" s="220"/>
      <c r="BG121" s="220"/>
      <c r="BH121" s="220"/>
      <c r="BI121" s="220"/>
      <c r="BJ121" s="220"/>
      <c r="BK121" s="220"/>
      <c r="BL121" s="220"/>
      <c r="BM121" s="220"/>
      <c r="BN121" s="220"/>
      <c r="BO121" s="220"/>
      <c r="BP121" s="220"/>
      <c r="BQ121" s="220"/>
      <c r="BR121" s="220"/>
      <c r="BS121"/>
      <c r="BT121" s="219"/>
      <c r="BU121" s="220"/>
      <c r="BV121" s="220"/>
      <c r="BW121" s="220"/>
      <c r="BX121" s="220"/>
      <c r="BY121" s="220"/>
      <c r="BZ121" s="220"/>
      <c r="CA121" s="220"/>
      <c r="CB121" s="220"/>
      <c r="CC121" s="220"/>
      <c r="CD121" s="220"/>
      <c r="CE121" s="220"/>
      <c r="CF121" s="220"/>
      <c r="CG121" s="220"/>
      <c r="CH121"/>
      <c r="CI121" s="219"/>
      <c r="CJ121" s="220"/>
      <c r="CK121" s="220"/>
      <c r="CL121" s="220"/>
      <c r="CM121" s="220"/>
      <c r="CN121" s="220"/>
      <c r="CO121" s="220"/>
      <c r="CP121" s="220"/>
      <c r="CQ121" s="220"/>
      <c r="CR121" s="220"/>
      <c r="CS121" s="220"/>
      <c r="CT121" s="220"/>
      <c r="CU121" s="220"/>
      <c r="CV121" s="220"/>
      <c r="CW121"/>
      <c r="CX121" s="219"/>
      <c r="CY121" s="220"/>
      <c r="CZ121" s="220"/>
      <c r="DA121" s="220"/>
      <c r="DB121" s="220"/>
      <c r="DC121" s="220"/>
      <c r="DD121" s="220"/>
      <c r="DE121" s="220"/>
      <c r="DF121" s="220"/>
      <c r="DG121" s="220"/>
      <c r="DH121" s="220"/>
      <c r="DI121" s="220"/>
      <c r="DJ121" s="220"/>
      <c r="DK121" s="220"/>
      <c r="DL121"/>
      <c r="DM121"/>
      <c r="DN121"/>
      <c r="DO121"/>
      <c r="DP121"/>
      <c r="DQ121"/>
      <c r="DR121"/>
      <c r="DS121"/>
      <c r="DT121" s="222"/>
      <c r="FG121" s="124"/>
      <c r="FI121" s="125"/>
      <c r="FK121" s="125"/>
      <c r="FM121" s="125"/>
      <c r="FO121" s="125"/>
      <c r="FQ121" s="125"/>
      <c r="FS121" s="125"/>
      <c r="FU121" s="125"/>
      <c r="FW121" s="125"/>
      <c r="FY121" s="125"/>
      <c r="GA121" s="125"/>
      <c r="GB121" s="225"/>
      <c r="GC121" s="226"/>
      <c r="GE121" s="125"/>
      <c r="GG121" s="125"/>
      <c r="GI121" s="125"/>
      <c r="GK121" s="125"/>
      <c r="GM121" s="125"/>
      <c r="GO121" s="125"/>
      <c r="GQ121" s="125"/>
      <c r="GS121" s="125"/>
      <c r="GU121" s="125"/>
      <c r="GW121" s="125"/>
      <c r="GX121" s="225"/>
      <c r="GY121" s="226"/>
      <c r="HA121" s="125"/>
      <c r="HC121" s="125"/>
      <c r="HE121" s="125"/>
      <c r="HG121" s="125"/>
      <c r="HI121" s="125"/>
      <c r="HK121" s="125"/>
      <c r="HM121" s="125"/>
      <c r="HO121" s="125"/>
      <c r="HQ121" s="125"/>
      <c r="HS121" s="125"/>
      <c r="HT121" s="225"/>
      <c r="HU121" s="226"/>
      <c r="HW121" s="125"/>
      <c r="HY121" s="125"/>
      <c r="IA121" s="125"/>
      <c r="IC121" s="125"/>
      <c r="IE121" s="125"/>
      <c r="IG121" s="125"/>
      <c r="II121" s="125"/>
      <c r="IK121" s="125"/>
      <c r="IM121" s="125"/>
      <c r="IO121" s="125"/>
      <c r="IP121" s="225"/>
      <c r="IQ121" s="226"/>
      <c r="IS121" s="125"/>
      <c r="IU121" s="125"/>
      <c r="IW121" s="125"/>
      <c r="IY121" s="125"/>
      <c r="JA121" s="125"/>
      <c r="JC121" s="125"/>
      <c r="JE121" s="125"/>
      <c r="JG121" s="125"/>
      <c r="JI121" s="125"/>
      <c r="JK121" s="125"/>
      <c r="JL121" s="225"/>
      <c r="JM121" s="226"/>
      <c r="JO121" s="125"/>
      <c r="JQ121" s="125"/>
      <c r="JS121" s="125"/>
      <c r="JU121" s="125"/>
      <c r="JW121" s="125"/>
      <c r="JY121" s="125"/>
      <c r="KA121" s="125"/>
      <c r="KC121" s="125"/>
      <c r="KE121" s="125"/>
      <c r="KG121" s="125"/>
      <c r="KH121" s="225"/>
      <c r="KI121" s="226"/>
      <c r="KK121" s="124"/>
      <c r="KM121" s="125"/>
      <c r="KO121" s="125"/>
      <c r="KQ121" s="125"/>
      <c r="KS121" s="125"/>
      <c r="KU121" s="125"/>
      <c r="KW121" s="125"/>
      <c r="KY121" s="125"/>
      <c r="LA121" s="125"/>
      <c r="LC121" s="125"/>
      <c r="LE121" s="125"/>
      <c r="LF121" s="225"/>
      <c r="LG121" s="226"/>
      <c r="LI121" s="125"/>
      <c r="LK121" s="125"/>
      <c r="LM121" s="125"/>
      <c r="LO121" s="125"/>
      <c r="LQ121" s="125"/>
      <c r="LS121" s="125"/>
      <c r="LU121" s="125"/>
      <c r="LW121" s="125"/>
      <c r="LY121" s="125"/>
      <c r="MA121" s="125"/>
      <c r="MB121" s="225"/>
      <c r="MC121" s="226"/>
      <c r="ME121" s="125"/>
      <c r="MG121" s="125"/>
      <c r="MI121" s="125"/>
      <c r="MK121" s="125"/>
      <c r="MM121" s="125"/>
      <c r="MO121" s="125"/>
      <c r="MQ121" s="125"/>
      <c r="MS121" s="125"/>
      <c r="MU121" s="125"/>
      <c r="MW121" s="125"/>
      <c r="MX121" s="225"/>
      <c r="MY121" s="226"/>
      <c r="NA121" s="125"/>
      <c r="NC121" s="125"/>
      <c r="NE121" s="125"/>
      <c r="NG121" s="125"/>
      <c r="NI121" s="125"/>
      <c r="NK121" s="125"/>
      <c r="NM121" s="125"/>
      <c r="NO121" s="125"/>
      <c r="NQ121" s="125"/>
      <c r="NS121" s="125"/>
      <c r="NT121" s="225"/>
      <c r="NU121" s="226"/>
      <c r="NW121" s="125"/>
      <c r="NY121" s="125"/>
      <c r="OA121" s="125"/>
      <c r="OC121" s="125"/>
      <c r="OE121" s="125"/>
      <c r="OG121" s="125"/>
      <c r="OI121" s="125"/>
      <c r="OK121" s="125"/>
      <c r="OM121" s="125"/>
      <c r="OO121" s="125"/>
      <c r="OP121" s="225"/>
      <c r="OQ121" s="226"/>
      <c r="OS121" s="125"/>
      <c r="OU121" s="125"/>
      <c r="OW121" s="125"/>
      <c r="OY121" s="125"/>
      <c r="PA121" s="125"/>
      <c r="PC121" s="125"/>
      <c r="PE121" s="125"/>
      <c r="PG121" s="125"/>
      <c r="PI121" s="125"/>
      <c r="PK121" s="125"/>
      <c r="PL121" s="225"/>
      <c r="PM121" s="226"/>
      <c r="PO121" s="124"/>
      <c r="PQ121" s="125"/>
      <c r="PS121" s="125"/>
      <c r="PU121" s="125"/>
      <c r="PW121" s="125"/>
      <c r="PY121" s="125"/>
      <c r="QA121" s="125"/>
      <c r="QC121" s="125"/>
      <c r="QE121" s="125"/>
      <c r="QG121" s="125"/>
      <c r="QI121" s="125"/>
      <c r="QJ121" s="225"/>
      <c r="QK121" s="226"/>
      <c r="QM121" s="125"/>
      <c r="QO121" s="125"/>
      <c r="QQ121" s="125"/>
      <c r="QS121" s="125"/>
      <c r="QU121" s="125"/>
      <c r="QW121" s="125"/>
      <c r="QY121" s="125"/>
      <c r="RA121" s="125"/>
      <c r="RC121" s="125"/>
      <c r="RE121" s="125"/>
      <c r="RF121" s="225"/>
      <c r="RG121" s="226"/>
      <c r="RI121" s="125"/>
      <c r="RK121" s="125"/>
      <c r="RM121" s="125"/>
      <c r="RO121" s="125"/>
      <c r="RQ121" s="125"/>
      <c r="RS121" s="125"/>
      <c r="RU121" s="125"/>
      <c r="RW121" s="125"/>
      <c r="RY121" s="125"/>
      <c r="SA121" s="125"/>
      <c r="SB121" s="225"/>
      <c r="SC121" s="226"/>
      <c r="SE121" s="125"/>
      <c r="SG121" s="125"/>
      <c r="SI121" s="125"/>
      <c r="SK121" s="125"/>
      <c r="SM121" s="125"/>
      <c r="SO121" s="125"/>
      <c r="SQ121" s="125"/>
      <c r="SS121" s="125"/>
      <c r="SU121" s="125"/>
      <c r="SW121" s="125"/>
      <c r="SX121" s="225"/>
      <c r="SY121" s="226"/>
      <c r="TA121" s="125"/>
      <c r="TC121" s="125"/>
      <c r="TE121" s="125"/>
      <c r="TG121" s="125"/>
      <c r="TI121" s="125"/>
      <c r="TK121" s="125"/>
      <c r="TM121" s="125"/>
      <c r="TO121" s="125"/>
      <c r="TQ121" s="125"/>
      <c r="TS121" s="125"/>
      <c r="TT121" s="225"/>
      <c r="TU121" s="226"/>
      <c r="TW121" s="125"/>
      <c r="TY121" s="125"/>
      <c r="UA121" s="125"/>
      <c r="UC121" s="125"/>
      <c r="UE121" s="125"/>
      <c r="UG121" s="125"/>
      <c r="UI121" s="125"/>
      <c r="UK121" s="125"/>
      <c r="UM121" s="125"/>
      <c r="UO121" s="125"/>
      <c r="UP121" s="225"/>
      <c r="UQ121" s="226"/>
      <c r="UR121" s="111"/>
      <c r="US121" s="111"/>
      <c r="UT121" s="111"/>
      <c r="UU121" s="111"/>
      <c r="UV121" s="111"/>
      <c r="UW121" s="111"/>
      <c r="UX121" s="111"/>
      <c r="UY121" s="111"/>
      <c r="UZ121" s="111"/>
      <c r="VA121" s="111"/>
      <c r="VB121" s="111"/>
      <c r="VC121" s="111"/>
      <c r="VD121" s="111"/>
      <c r="VE121" s="111"/>
      <c r="VF121" s="111"/>
      <c r="VG121" s="111"/>
      <c r="VH121" s="111"/>
      <c r="VI121" s="111"/>
      <c r="VJ121" s="111"/>
      <c r="VK121" s="111"/>
      <c r="VL121" s="111"/>
      <c r="VM121" s="111"/>
      <c r="VN121" s="111"/>
      <c r="VO121" s="111"/>
      <c r="VP121" s="111"/>
      <c r="VQ121" s="111"/>
      <c r="VR121" s="111"/>
      <c r="VS121" s="111"/>
      <c r="VT121" s="111"/>
      <c r="VU121" s="111"/>
      <c r="VV121" s="111"/>
      <c r="VW121" s="111"/>
      <c r="VX121" s="111"/>
      <c r="VY121" s="111"/>
      <c r="VZ121" s="111"/>
      <c r="WA121" s="111"/>
      <c r="WB121" s="111"/>
      <c r="WC121" s="111"/>
      <c r="WD121" s="111"/>
      <c r="WE121" s="111"/>
      <c r="WF121" s="111"/>
      <c r="WG121" s="111"/>
      <c r="WH121" s="111"/>
      <c r="WI121" s="111"/>
      <c r="WJ121" s="111"/>
      <c r="WK121" s="111"/>
      <c r="WL121" s="111"/>
      <c r="WM121" s="111"/>
      <c r="WN121" s="111"/>
      <c r="WO121" s="111"/>
      <c r="WP121" s="111"/>
      <c r="WQ121" s="111"/>
      <c r="WR121" s="111"/>
      <c r="WS121" s="111"/>
      <c r="WT121" s="111"/>
      <c r="WU121" s="111"/>
      <c r="WV121" s="111"/>
      <c r="WW121" s="111"/>
      <c r="WX121" s="111"/>
      <c r="WY121" s="111"/>
      <c r="WZ121" s="111"/>
      <c r="XA121" s="111"/>
      <c r="XB121" s="111"/>
      <c r="XC121" s="111"/>
      <c r="XD121" s="111"/>
      <c r="XE121" s="111"/>
      <c r="XF121" s="111"/>
      <c r="XG121" s="111"/>
      <c r="XH121" s="111"/>
      <c r="XI121" s="111"/>
      <c r="XJ121" s="111"/>
      <c r="XK121" s="111"/>
      <c r="XL121" s="111"/>
      <c r="XM121" s="111"/>
      <c r="XN121" s="111"/>
      <c r="XO121" s="111"/>
      <c r="XP121" s="111"/>
      <c r="XQ121" s="111"/>
      <c r="XR121" s="111"/>
      <c r="XS121" s="111"/>
      <c r="XT121" s="111"/>
      <c r="XU121" s="111"/>
      <c r="XV121" s="111"/>
      <c r="XW121" s="111"/>
      <c r="XX121" s="111"/>
      <c r="XY121" s="111"/>
      <c r="XZ121" s="111"/>
      <c r="YA121" s="111"/>
      <c r="YB121" s="111"/>
      <c r="YC121" s="111"/>
      <c r="YD121" s="111"/>
      <c r="YE121" s="111"/>
      <c r="YF121" s="111"/>
      <c r="YG121" s="111"/>
      <c r="YH121" s="111"/>
      <c r="YI121" s="111"/>
      <c r="YJ121" s="111"/>
      <c r="YK121" s="111"/>
      <c r="YL121" s="111"/>
      <c r="YM121" s="111"/>
      <c r="YN121" s="111"/>
      <c r="YO121" s="111"/>
      <c r="YP121" s="111"/>
      <c r="YQ121" s="111"/>
      <c r="YR121" s="111"/>
      <c r="YS121" s="111"/>
      <c r="YT121" s="111"/>
      <c r="YU121" s="111"/>
      <c r="YV121" s="111"/>
      <c r="YW121" s="111"/>
      <c r="YX121" s="111"/>
      <c r="YY121" s="111"/>
      <c r="YZ121" s="111"/>
      <c r="ZA121" s="111"/>
      <c r="ZB121" s="111"/>
      <c r="ZC121" s="111"/>
      <c r="ZD121" s="111"/>
      <c r="ZE121" s="111"/>
      <c r="ZF121" s="111"/>
      <c r="ZG121" s="111"/>
      <c r="ZH121" s="111"/>
      <c r="ZI121" s="111"/>
      <c r="ZJ121" s="111"/>
      <c r="ZK121" s="111"/>
      <c r="ZL121" s="111"/>
      <c r="ZM121" s="111"/>
      <c r="ZN121" s="111"/>
      <c r="ZO121" s="111"/>
      <c r="ZP121" s="111"/>
      <c r="ZQ121" s="111"/>
      <c r="ZR121" s="111"/>
      <c r="ZS121" s="111"/>
      <c r="ZT121" s="111"/>
      <c r="ZU121" s="111"/>
      <c r="ZV121" s="111"/>
      <c r="ZW121" s="111"/>
      <c r="ZX121" s="111"/>
      <c r="ZY121" s="111"/>
      <c r="ZZ121" s="111"/>
    </row>
    <row r="122" spans="1:702">
      <c r="A122" s="111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84"/>
      <c r="O122" s="177"/>
      <c r="P122" s="177"/>
      <c r="Q122" s="177"/>
      <c r="R122" s="177"/>
      <c r="S122" s="177"/>
      <c r="T122" s="177"/>
      <c r="U122" s="178"/>
      <c r="V122" s="178"/>
      <c r="W122" s="177"/>
      <c r="AA122" s="219"/>
      <c r="AB122" s="220"/>
      <c r="AC122" s="220"/>
      <c r="AD122" s="220"/>
      <c r="AE122" s="220"/>
      <c r="AF122" s="220"/>
      <c r="AG122" s="220"/>
      <c r="AH122" s="220"/>
      <c r="AI122" s="220"/>
      <c r="AJ122" s="220"/>
      <c r="AK122" s="220"/>
      <c r="AL122" s="220"/>
      <c r="AM122" s="220"/>
      <c r="AN122" s="220"/>
      <c r="AO122"/>
      <c r="AP122" s="219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20"/>
      <c r="BA122" s="220"/>
      <c r="BB122" s="220"/>
      <c r="BC122" s="220"/>
      <c r="BD122"/>
      <c r="BE122" s="219"/>
      <c r="BF122" s="220"/>
      <c r="BG122" s="220"/>
      <c r="BH122" s="220"/>
      <c r="BI122" s="220"/>
      <c r="BJ122" s="220"/>
      <c r="BK122" s="220"/>
      <c r="BL122" s="220"/>
      <c r="BM122" s="220"/>
      <c r="BN122" s="220"/>
      <c r="BO122" s="220"/>
      <c r="BP122" s="220"/>
      <c r="BQ122" s="220"/>
      <c r="BR122" s="220"/>
      <c r="BS122"/>
      <c r="BT122" s="219"/>
      <c r="BU122" s="220"/>
      <c r="BV122" s="220"/>
      <c r="BW122" s="220"/>
      <c r="BX122" s="220"/>
      <c r="BY122" s="220"/>
      <c r="BZ122" s="220"/>
      <c r="CA122" s="220"/>
      <c r="CB122" s="220"/>
      <c r="CC122" s="220"/>
      <c r="CD122" s="220"/>
      <c r="CE122" s="220"/>
      <c r="CF122" s="220"/>
      <c r="CG122" s="220"/>
      <c r="CH122"/>
      <c r="CI122" s="219"/>
      <c r="CJ122" s="220"/>
      <c r="CK122" s="220"/>
      <c r="CL122" s="220"/>
      <c r="CM122" s="220"/>
      <c r="CN122" s="220"/>
      <c r="CO122" s="220"/>
      <c r="CP122" s="220"/>
      <c r="CQ122" s="220"/>
      <c r="CR122" s="220"/>
      <c r="CS122" s="220"/>
      <c r="CT122" s="220"/>
      <c r="CU122" s="220"/>
      <c r="CV122" s="220"/>
      <c r="CW122"/>
      <c r="CX122" s="219"/>
      <c r="CY122" s="220"/>
      <c r="CZ122" s="220"/>
      <c r="DA122" s="220"/>
      <c r="DB122" s="220"/>
      <c r="DC122" s="220"/>
      <c r="DD122" s="220"/>
      <c r="DE122" s="220"/>
      <c r="DF122" s="220"/>
      <c r="DG122" s="220"/>
      <c r="DH122" s="220"/>
      <c r="DI122" s="220"/>
      <c r="DJ122" s="220"/>
      <c r="DK122" s="220"/>
      <c r="UR122" s="111"/>
      <c r="US122" s="111"/>
      <c r="UT122" s="111"/>
      <c r="UU122" s="111"/>
      <c r="UV122" s="111"/>
      <c r="UW122" s="111"/>
      <c r="UX122" s="111"/>
      <c r="UY122" s="111"/>
      <c r="UZ122" s="111"/>
      <c r="VA122" s="111"/>
      <c r="VB122" s="111"/>
      <c r="VC122" s="111"/>
      <c r="VD122" s="111"/>
      <c r="VE122" s="111"/>
      <c r="VF122" s="111"/>
      <c r="VG122" s="111"/>
      <c r="VH122" s="111"/>
      <c r="VI122" s="111"/>
      <c r="VJ122" s="111"/>
      <c r="VK122" s="111"/>
      <c r="VL122" s="111"/>
      <c r="VM122" s="111"/>
      <c r="VN122" s="111"/>
      <c r="VO122" s="111"/>
      <c r="VP122" s="111"/>
      <c r="VQ122" s="111"/>
      <c r="VR122" s="111"/>
      <c r="VS122" s="111"/>
      <c r="VT122" s="111"/>
      <c r="VU122" s="111"/>
      <c r="VV122" s="111"/>
      <c r="VW122" s="111"/>
      <c r="VX122" s="111"/>
      <c r="VY122" s="111"/>
      <c r="VZ122" s="111"/>
      <c r="WA122" s="111"/>
      <c r="WB122" s="111"/>
      <c r="WC122" s="111"/>
      <c r="WD122" s="111"/>
      <c r="WE122" s="111"/>
      <c r="WF122" s="111"/>
      <c r="WG122" s="111"/>
      <c r="WH122" s="111"/>
      <c r="WI122" s="111"/>
      <c r="WJ122" s="111"/>
      <c r="WK122" s="111"/>
      <c r="WL122" s="111"/>
      <c r="WM122" s="111"/>
      <c r="WN122" s="111"/>
      <c r="WO122" s="111"/>
      <c r="WP122" s="111"/>
      <c r="WQ122" s="111"/>
      <c r="WR122" s="111"/>
      <c r="WS122" s="111"/>
      <c r="WT122" s="111"/>
      <c r="WU122" s="111"/>
      <c r="WV122" s="111"/>
      <c r="WW122" s="111"/>
      <c r="WX122" s="111"/>
      <c r="WY122" s="111"/>
      <c r="WZ122" s="111"/>
      <c r="XA122" s="111"/>
      <c r="XB122" s="111"/>
      <c r="XC122" s="111"/>
      <c r="XD122" s="111"/>
      <c r="XE122" s="111"/>
      <c r="XF122" s="111"/>
      <c r="XG122" s="111"/>
      <c r="XH122" s="111"/>
      <c r="XI122" s="111"/>
      <c r="XJ122" s="111"/>
      <c r="XK122" s="111"/>
      <c r="XL122" s="111"/>
      <c r="XM122" s="111"/>
      <c r="XN122" s="111"/>
      <c r="XO122" s="111"/>
      <c r="XP122" s="111"/>
      <c r="XQ122" s="111"/>
      <c r="XR122" s="111"/>
      <c r="XS122" s="111"/>
      <c r="XT122" s="111"/>
      <c r="XU122" s="111"/>
      <c r="XV122" s="111"/>
      <c r="XW122" s="111"/>
      <c r="XX122" s="111"/>
      <c r="XY122" s="111"/>
      <c r="XZ122" s="111"/>
      <c r="YA122" s="111"/>
      <c r="YB122" s="111"/>
      <c r="YC122" s="111"/>
      <c r="YD122" s="111"/>
      <c r="YE122" s="111"/>
      <c r="YF122" s="111"/>
      <c r="YG122" s="111"/>
      <c r="YH122" s="111"/>
      <c r="YI122" s="111"/>
      <c r="YJ122" s="111"/>
      <c r="YK122" s="111"/>
      <c r="YL122" s="111"/>
      <c r="YM122" s="111"/>
      <c r="YN122" s="111"/>
      <c r="YO122" s="111"/>
      <c r="YP122" s="111"/>
      <c r="YQ122" s="111"/>
      <c r="YR122" s="111"/>
      <c r="YS122" s="111"/>
      <c r="YT122" s="111"/>
      <c r="YU122" s="111"/>
      <c r="YV122" s="111"/>
      <c r="YW122" s="111"/>
      <c r="YX122" s="111"/>
      <c r="YY122" s="111"/>
      <c r="YZ122" s="111"/>
      <c r="ZA122" s="111"/>
      <c r="ZB122" s="111"/>
      <c r="ZC122" s="111"/>
      <c r="ZD122" s="111"/>
      <c r="ZE122" s="111"/>
      <c r="ZF122" s="111"/>
      <c r="ZG122" s="111"/>
      <c r="ZH122" s="111"/>
      <c r="ZI122" s="111"/>
      <c r="ZJ122" s="111"/>
      <c r="ZK122" s="111"/>
      <c r="ZL122" s="111"/>
      <c r="ZM122" s="111"/>
      <c r="ZN122" s="111"/>
      <c r="ZO122" s="111"/>
      <c r="ZP122" s="111"/>
      <c r="ZQ122" s="111"/>
      <c r="ZR122" s="111"/>
      <c r="ZS122" s="111"/>
      <c r="ZT122" s="111"/>
      <c r="ZU122" s="111"/>
      <c r="ZV122" s="111"/>
      <c r="ZW122" s="111"/>
      <c r="ZX122" s="111"/>
      <c r="ZY122" s="111"/>
      <c r="ZZ122" s="111"/>
    </row>
    <row r="123" spans="1:702">
      <c r="A123" s="111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84"/>
      <c r="O123" s="177"/>
      <c r="P123" s="177"/>
      <c r="Q123" s="177"/>
      <c r="R123" s="177"/>
      <c r="S123" s="177"/>
      <c r="T123" s="177"/>
      <c r="U123" s="178"/>
      <c r="V123" s="178"/>
      <c r="W123" s="177"/>
      <c r="AA123" s="219"/>
      <c r="AB123" s="220"/>
      <c r="AC123" s="220"/>
      <c r="AD123" s="220"/>
      <c r="AE123" s="220"/>
      <c r="AF123" s="220"/>
      <c r="AG123" s="220"/>
      <c r="AH123" s="220"/>
      <c r="AI123" s="220"/>
      <c r="AJ123" s="220"/>
      <c r="AK123" s="220"/>
      <c r="AL123" s="220"/>
      <c r="AM123" s="220"/>
      <c r="AN123" s="220"/>
      <c r="AO123"/>
      <c r="AP123" s="219"/>
      <c r="AQ123" s="220"/>
      <c r="AR123" s="220"/>
      <c r="AS123" s="220"/>
      <c r="AT123" s="220"/>
      <c r="AU123" s="220"/>
      <c r="AV123" s="220"/>
      <c r="AW123" s="220"/>
      <c r="AX123" s="220"/>
      <c r="AY123" s="220"/>
      <c r="AZ123" s="220"/>
      <c r="BA123" s="220"/>
      <c r="BB123" s="220"/>
      <c r="BC123" s="220"/>
      <c r="BD123"/>
      <c r="BE123" s="219"/>
      <c r="BF123" s="220"/>
      <c r="BG123" s="220"/>
      <c r="BH123" s="220"/>
      <c r="BI123" s="220"/>
      <c r="BJ123" s="220"/>
      <c r="BK123" s="220"/>
      <c r="BL123" s="220"/>
      <c r="BM123" s="220"/>
      <c r="BN123" s="220"/>
      <c r="BO123" s="220"/>
      <c r="BP123" s="220"/>
      <c r="BQ123" s="220"/>
      <c r="BR123" s="220"/>
      <c r="BS123"/>
      <c r="BT123" s="219"/>
      <c r="BU123" s="220"/>
      <c r="BV123" s="220"/>
      <c r="BW123" s="220"/>
      <c r="BX123" s="220"/>
      <c r="BY123" s="220"/>
      <c r="BZ123" s="220"/>
      <c r="CA123" s="220"/>
      <c r="CB123" s="220"/>
      <c r="CC123" s="220"/>
      <c r="CD123" s="220"/>
      <c r="CE123" s="220"/>
      <c r="CF123" s="220"/>
      <c r="CG123" s="220"/>
      <c r="CH123"/>
      <c r="CI123" s="219"/>
      <c r="CJ123" s="220"/>
      <c r="CK123" s="220"/>
      <c r="CL123" s="220"/>
      <c r="CM123" s="220"/>
      <c r="CN123" s="220"/>
      <c r="CO123" s="220"/>
      <c r="CP123" s="220"/>
      <c r="CQ123" s="220"/>
      <c r="CR123" s="220"/>
      <c r="CS123" s="220"/>
      <c r="CT123" s="220"/>
      <c r="CU123" s="220"/>
      <c r="CV123" s="220"/>
      <c r="CW123"/>
      <c r="CX123" s="219"/>
      <c r="CY123" s="220"/>
      <c r="CZ123" s="220"/>
      <c r="DA123" s="220"/>
      <c r="DB123" s="220"/>
      <c r="DC123" s="220"/>
      <c r="DD123" s="220"/>
      <c r="DE123" s="220"/>
      <c r="DF123" s="220"/>
      <c r="DG123" s="220"/>
      <c r="DH123" s="220"/>
      <c r="DI123" s="220"/>
      <c r="DJ123" s="220"/>
      <c r="DK123" s="220"/>
      <c r="UR123" s="111"/>
      <c r="US123" s="111"/>
      <c r="UT123" s="111"/>
      <c r="UU123" s="111"/>
      <c r="UV123" s="111"/>
      <c r="UW123" s="111"/>
      <c r="UX123" s="111"/>
      <c r="UY123" s="111"/>
      <c r="UZ123" s="111"/>
      <c r="VA123" s="111"/>
      <c r="VB123" s="111"/>
      <c r="VC123" s="111"/>
      <c r="VD123" s="111"/>
      <c r="VE123" s="111"/>
      <c r="VF123" s="111"/>
      <c r="VG123" s="111"/>
      <c r="VH123" s="111"/>
      <c r="VI123" s="111"/>
      <c r="VJ123" s="111"/>
      <c r="VK123" s="111"/>
      <c r="VL123" s="111"/>
      <c r="VM123" s="111"/>
      <c r="VN123" s="111"/>
      <c r="VO123" s="111"/>
      <c r="VP123" s="111"/>
      <c r="VQ123" s="111"/>
      <c r="VR123" s="111"/>
      <c r="VS123" s="111"/>
      <c r="VT123" s="111"/>
      <c r="VU123" s="111"/>
      <c r="VV123" s="111"/>
      <c r="VW123" s="111"/>
      <c r="VX123" s="111"/>
      <c r="VY123" s="111"/>
      <c r="VZ123" s="111"/>
      <c r="WA123" s="111"/>
      <c r="WB123" s="111"/>
      <c r="WC123" s="111"/>
      <c r="WD123" s="111"/>
      <c r="WE123" s="111"/>
      <c r="WF123" s="111"/>
      <c r="WG123" s="111"/>
      <c r="WH123" s="111"/>
      <c r="WI123" s="111"/>
      <c r="WJ123" s="111"/>
      <c r="WK123" s="111"/>
      <c r="WL123" s="111"/>
      <c r="WM123" s="111"/>
      <c r="WN123" s="111"/>
      <c r="WO123" s="111"/>
      <c r="WP123" s="111"/>
      <c r="WQ123" s="111"/>
      <c r="WR123" s="111"/>
      <c r="WS123" s="111"/>
      <c r="WT123" s="111"/>
      <c r="WU123" s="111"/>
      <c r="WV123" s="111"/>
      <c r="WW123" s="111"/>
      <c r="WX123" s="111"/>
      <c r="WY123" s="111"/>
      <c r="WZ123" s="111"/>
      <c r="XA123" s="111"/>
      <c r="XB123" s="111"/>
      <c r="XC123" s="111"/>
      <c r="XD123" s="111"/>
      <c r="XE123" s="111"/>
      <c r="XF123" s="111"/>
      <c r="XG123" s="111"/>
      <c r="XH123" s="111"/>
      <c r="XI123" s="111"/>
      <c r="XJ123" s="111"/>
      <c r="XK123" s="111"/>
      <c r="XL123" s="111"/>
      <c r="XM123" s="111"/>
      <c r="XN123" s="111"/>
      <c r="XO123" s="111"/>
      <c r="XP123" s="111"/>
      <c r="XQ123" s="111"/>
      <c r="XR123" s="111"/>
      <c r="XS123" s="111"/>
      <c r="XT123" s="111"/>
      <c r="XU123" s="111"/>
      <c r="XV123" s="111"/>
      <c r="XW123" s="111"/>
      <c r="XX123" s="111"/>
      <c r="XY123" s="111"/>
      <c r="XZ123" s="111"/>
      <c r="YA123" s="111"/>
      <c r="YB123" s="111"/>
      <c r="YC123" s="111"/>
      <c r="YD123" s="111"/>
      <c r="YE123" s="111"/>
      <c r="YF123" s="111"/>
      <c r="YG123" s="111"/>
      <c r="YH123" s="111"/>
      <c r="YI123" s="111"/>
      <c r="YJ123" s="111"/>
      <c r="YK123" s="111"/>
      <c r="YL123" s="111"/>
      <c r="YM123" s="111"/>
      <c r="YN123" s="111"/>
      <c r="YO123" s="111"/>
      <c r="YP123" s="111"/>
      <c r="YQ123" s="111"/>
      <c r="YR123" s="111"/>
      <c r="YS123" s="111"/>
      <c r="YT123" s="111"/>
      <c r="YU123" s="111"/>
      <c r="YV123" s="111"/>
      <c r="YW123" s="111"/>
      <c r="YX123" s="111"/>
      <c r="YY123" s="111"/>
      <c r="YZ123" s="111"/>
      <c r="ZA123" s="111"/>
      <c r="ZB123" s="111"/>
      <c r="ZC123" s="111"/>
      <c r="ZD123" s="111"/>
      <c r="ZE123" s="111"/>
      <c r="ZF123" s="111"/>
      <c r="ZG123" s="111"/>
      <c r="ZH123" s="111"/>
      <c r="ZI123" s="111"/>
      <c r="ZJ123" s="111"/>
      <c r="ZK123" s="111"/>
      <c r="ZL123" s="111"/>
      <c r="ZM123" s="111"/>
      <c r="ZN123" s="111"/>
      <c r="ZO123" s="111"/>
      <c r="ZP123" s="111"/>
      <c r="ZQ123" s="111"/>
      <c r="ZR123" s="111"/>
      <c r="ZS123" s="111"/>
      <c r="ZT123" s="111"/>
      <c r="ZU123" s="111"/>
      <c r="ZV123" s="111"/>
      <c r="ZW123" s="111"/>
      <c r="ZX123" s="111"/>
      <c r="ZY123" s="111"/>
      <c r="ZZ123" s="111"/>
    </row>
    <row r="124" spans="1:702">
      <c r="A124" s="111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84"/>
      <c r="O124" s="177"/>
      <c r="P124" s="177"/>
      <c r="Q124" s="177"/>
      <c r="R124" s="177"/>
      <c r="S124" s="177"/>
      <c r="T124" s="177"/>
      <c r="U124" s="178"/>
      <c r="V124" s="178"/>
      <c r="W124" s="177"/>
      <c r="AA124" s="219"/>
      <c r="AB124" s="220"/>
      <c r="AC124" s="220"/>
      <c r="AD124" s="220"/>
      <c r="AE124" s="220"/>
      <c r="AF124" s="220"/>
      <c r="AG124" s="220"/>
      <c r="AH124" s="220"/>
      <c r="AI124" s="220"/>
      <c r="AJ124" s="220"/>
      <c r="AK124" s="220"/>
      <c r="AL124" s="220"/>
      <c r="AM124" s="220"/>
      <c r="AN124" s="220"/>
      <c r="AO124"/>
      <c r="AP124" s="219"/>
      <c r="AQ124" s="220"/>
      <c r="AR124" s="220"/>
      <c r="AS124" s="220"/>
      <c r="AT124" s="220"/>
      <c r="AU124" s="220"/>
      <c r="AV124" s="220"/>
      <c r="AW124" s="220"/>
      <c r="AX124" s="220"/>
      <c r="AY124" s="220"/>
      <c r="AZ124" s="220"/>
      <c r="BA124" s="220"/>
      <c r="BB124" s="220"/>
      <c r="BC124" s="220"/>
      <c r="BD124"/>
      <c r="BE124" s="219"/>
      <c r="BF124" s="220"/>
      <c r="BG124" s="220"/>
      <c r="BH124" s="220"/>
      <c r="BI124" s="220"/>
      <c r="BJ124" s="220"/>
      <c r="BK124" s="220"/>
      <c r="BL124" s="220"/>
      <c r="BM124" s="220"/>
      <c r="BN124" s="220"/>
      <c r="BO124" s="220"/>
      <c r="BP124" s="220"/>
      <c r="BQ124" s="220"/>
      <c r="BR124" s="220"/>
      <c r="BS124"/>
      <c r="BT124" s="219"/>
      <c r="BU124" s="220"/>
      <c r="BV124" s="220"/>
      <c r="BW124" s="220"/>
      <c r="BX124" s="220"/>
      <c r="BY124" s="220"/>
      <c r="BZ124" s="220"/>
      <c r="CA124" s="220"/>
      <c r="CB124" s="220"/>
      <c r="CC124" s="220"/>
      <c r="CD124" s="220"/>
      <c r="CE124" s="220"/>
      <c r="CF124" s="220"/>
      <c r="CG124" s="220"/>
      <c r="CH124"/>
      <c r="CI124" s="219"/>
      <c r="CJ124" s="220"/>
      <c r="CK124" s="220"/>
      <c r="CL124" s="220"/>
      <c r="CM124" s="220"/>
      <c r="CN124" s="220"/>
      <c r="CO124" s="220"/>
      <c r="CP124" s="220"/>
      <c r="CQ124" s="220"/>
      <c r="CR124" s="220"/>
      <c r="CS124" s="220"/>
      <c r="CT124" s="220"/>
      <c r="CU124" s="220"/>
      <c r="CV124" s="220"/>
      <c r="CW124"/>
      <c r="CX124" s="219"/>
      <c r="CY124" s="220"/>
      <c r="CZ124" s="220"/>
      <c r="DA124" s="220"/>
      <c r="DB124" s="220"/>
      <c r="DC124" s="220"/>
      <c r="DD124" s="220"/>
      <c r="DE124" s="220"/>
      <c r="DF124" s="220"/>
      <c r="DG124" s="220"/>
      <c r="DH124" s="220"/>
      <c r="DI124" s="220"/>
      <c r="DJ124" s="220"/>
      <c r="DK124" s="220"/>
      <c r="UR124" s="111"/>
      <c r="US124" s="111"/>
      <c r="UT124" s="111"/>
      <c r="UU124" s="111"/>
      <c r="UV124" s="111"/>
      <c r="UW124" s="111"/>
      <c r="UX124" s="111"/>
      <c r="UY124" s="111"/>
      <c r="UZ124" s="111"/>
      <c r="VA124" s="111"/>
      <c r="VB124" s="111"/>
      <c r="VC124" s="111"/>
      <c r="VD124" s="111"/>
      <c r="VE124" s="111"/>
      <c r="VF124" s="111"/>
      <c r="VG124" s="111"/>
      <c r="VH124" s="111"/>
      <c r="VI124" s="111"/>
      <c r="VJ124" s="111"/>
      <c r="VK124" s="111"/>
      <c r="VL124" s="111"/>
      <c r="VM124" s="111"/>
      <c r="VN124" s="111"/>
      <c r="VO124" s="111"/>
      <c r="VP124" s="111"/>
      <c r="VQ124" s="111"/>
      <c r="VR124" s="111"/>
      <c r="VS124" s="111"/>
      <c r="VT124" s="111"/>
      <c r="VU124" s="111"/>
      <c r="VV124" s="111"/>
      <c r="VW124" s="111"/>
      <c r="VX124" s="111"/>
      <c r="VY124" s="111"/>
      <c r="VZ124" s="111"/>
      <c r="WA124" s="111"/>
      <c r="WB124" s="111"/>
      <c r="WC124" s="111"/>
      <c r="WD124" s="111"/>
      <c r="WE124" s="111"/>
      <c r="WF124" s="111"/>
      <c r="WG124" s="111"/>
      <c r="WH124" s="111"/>
      <c r="WI124" s="111"/>
      <c r="WJ124" s="111"/>
      <c r="WK124" s="111"/>
      <c r="WL124" s="111"/>
      <c r="WM124" s="111"/>
      <c r="WN124" s="111"/>
      <c r="WO124" s="111"/>
      <c r="WP124" s="111"/>
      <c r="WQ124" s="111"/>
      <c r="WR124" s="111"/>
      <c r="WS124" s="111"/>
      <c r="WT124" s="111"/>
      <c r="WU124" s="111"/>
      <c r="WV124" s="111"/>
      <c r="WW124" s="111"/>
      <c r="WX124" s="111"/>
      <c r="WY124" s="111"/>
      <c r="WZ124" s="111"/>
      <c r="XA124" s="111"/>
      <c r="XB124" s="111"/>
      <c r="XC124" s="111"/>
      <c r="XD124" s="111"/>
      <c r="XE124" s="111"/>
      <c r="XF124" s="111"/>
      <c r="XG124" s="111"/>
      <c r="XH124" s="111"/>
      <c r="XI124" s="111"/>
      <c r="XJ124" s="111"/>
      <c r="XK124" s="111"/>
      <c r="XL124" s="111"/>
      <c r="XM124" s="111"/>
      <c r="XN124" s="111"/>
      <c r="XO124" s="111"/>
      <c r="XP124" s="111"/>
      <c r="XQ124" s="111"/>
      <c r="XR124" s="111"/>
      <c r="XS124" s="111"/>
      <c r="XT124" s="111"/>
      <c r="XU124" s="111"/>
      <c r="XV124" s="111"/>
      <c r="XW124" s="111"/>
      <c r="XX124" s="111"/>
      <c r="XY124" s="111"/>
      <c r="XZ124" s="111"/>
      <c r="YA124" s="111"/>
      <c r="YB124" s="111"/>
      <c r="YC124" s="111"/>
      <c r="YD124" s="111"/>
      <c r="YE124" s="111"/>
      <c r="YF124" s="111"/>
      <c r="YG124" s="111"/>
      <c r="YH124" s="111"/>
      <c r="YI124" s="111"/>
      <c r="YJ124" s="111"/>
      <c r="YK124" s="111"/>
      <c r="YL124" s="111"/>
      <c r="YM124" s="111"/>
      <c r="YN124" s="111"/>
      <c r="YO124" s="111"/>
      <c r="YP124" s="111"/>
      <c r="YQ124" s="111"/>
      <c r="YR124" s="111"/>
      <c r="YS124" s="111"/>
      <c r="YT124" s="111"/>
      <c r="YU124" s="111"/>
      <c r="YV124" s="111"/>
      <c r="YW124" s="111"/>
      <c r="YX124" s="111"/>
      <c r="YY124" s="111"/>
      <c r="YZ124" s="111"/>
      <c r="ZA124" s="111"/>
      <c r="ZB124" s="111"/>
      <c r="ZC124" s="111"/>
      <c r="ZD124" s="111"/>
      <c r="ZE124" s="111"/>
      <c r="ZF124" s="111"/>
      <c r="ZG124" s="111"/>
      <c r="ZH124" s="111"/>
      <c r="ZI124" s="111"/>
      <c r="ZJ124" s="111"/>
      <c r="ZK124" s="111"/>
      <c r="ZL124" s="111"/>
      <c r="ZM124" s="111"/>
      <c r="ZN124" s="111"/>
      <c r="ZO124" s="111"/>
      <c r="ZP124" s="111"/>
      <c r="ZQ124" s="111"/>
      <c r="ZR124" s="111"/>
      <c r="ZS124" s="111"/>
      <c r="ZT124" s="111"/>
      <c r="ZU124" s="111"/>
      <c r="ZV124" s="111"/>
      <c r="ZW124" s="111"/>
      <c r="ZX124" s="111"/>
      <c r="ZY124" s="111"/>
      <c r="ZZ124" s="111"/>
    </row>
    <row r="125" spans="1:702">
      <c r="A125" s="111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84"/>
      <c r="O125" s="177"/>
      <c r="P125" s="177"/>
      <c r="Q125" s="177"/>
      <c r="R125" s="177"/>
      <c r="S125" s="177"/>
      <c r="T125" s="177"/>
      <c r="U125" s="178"/>
      <c r="V125" s="178"/>
      <c r="W125" s="177"/>
      <c r="AA125" s="219"/>
      <c r="AB125" s="220"/>
      <c r="AC125" s="220"/>
      <c r="AD125" s="220"/>
      <c r="AE125" s="220"/>
      <c r="AF125" s="220"/>
      <c r="AG125" s="220"/>
      <c r="AH125" s="220"/>
      <c r="AI125" s="220"/>
      <c r="AJ125" s="220"/>
      <c r="AK125" s="220"/>
      <c r="AL125" s="220"/>
      <c r="AM125" s="220"/>
      <c r="AN125" s="220"/>
      <c r="AO125"/>
      <c r="AP125" s="219"/>
      <c r="AQ125" s="220"/>
      <c r="AR125" s="220"/>
      <c r="AS125" s="220"/>
      <c r="AT125" s="220"/>
      <c r="AU125" s="220"/>
      <c r="AV125" s="220"/>
      <c r="AW125" s="220"/>
      <c r="AX125" s="220"/>
      <c r="AY125" s="220"/>
      <c r="AZ125" s="220"/>
      <c r="BA125" s="220"/>
      <c r="BB125" s="220"/>
      <c r="BC125" s="220"/>
      <c r="BD125"/>
      <c r="BE125" s="219"/>
      <c r="BF125" s="220"/>
      <c r="BG125" s="220"/>
      <c r="BH125" s="220"/>
      <c r="BI125" s="220"/>
      <c r="BJ125" s="220"/>
      <c r="BK125" s="220"/>
      <c r="BL125" s="220"/>
      <c r="BM125" s="220"/>
      <c r="BN125" s="220"/>
      <c r="BO125" s="220"/>
      <c r="BP125" s="220"/>
      <c r="BQ125" s="220"/>
      <c r="BR125" s="220"/>
      <c r="BS125"/>
      <c r="BT125" s="219"/>
      <c r="BU125" s="220"/>
      <c r="BV125" s="220"/>
      <c r="BW125" s="220"/>
      <c r="BX125" s="220"/>
      <c r="BY125" s="220"/>
      <c r="BZ125" s="220"/>
      <c r="CA125" s="220"/>
      <c r="CB125" s="220"/>
      <c r="CC125" s="220"/>
      <c r="CD125" s="220"/>
      <c r="CE125" s="220"/>
      <c r="CF125" s="220"/>
      <c r="CG125" s="220"/>
      <c r="CH125"/>
      <c r="CI125" s="219"/>
      <c r="CJ125" s="220"/>
      <c r="CK125" s="220"/>
      <c r="CL125" s="220"/>
      <c r="CM125" s="220"/>
      <c r="CN125" s="220"/>
      <c r="CO125" s="220"/>
      <c r="CP125" s="220"/>
      <c r="CQ125" s="220"/>
      <c r="CR125" s="220"/>
      <c r="CS125" s="220"/>
      <c r="CT125" s="220"/>
      <c r="CU125" s="220"/>
      <c r="CV125" s="220"/>
      <c r="CW125"/>
      <c r="CX125" s="219"/>
      <c r="CY125" s="220"/>
      <c r="CZ125" s="220"/>
      <c r="DA125" s="220"/>
      <c r="DB125" s="220"/>
      <c r="DC125" s="220"/>
      <c r="DD125" s="220"/>
      <c r="DE125" s="220"/>
      <c r="DF125" s="220"/>
      <c r="DG125" s="220"/>
      <c r="DH125" s="220"/>
      <c r="DI125" s="220"/>
      <c r="DJ125" s="220"/>
      <c r="DK125" s="220"/>
      <c r="UR125" s="111"/>
      <c r="US125" s="111"/>
      <c r="UT125" s="111"/>
      <c r="UU125" s="111"/>
      <c r="UV125" s="111"/>
      <c r="UW125" s="111"/>
      <c r="UX125" s="111"/>
      <c r="UY125" s="111"/>
      <c r="UZ125" s="111"/>
      <c r="VA125" s="111"/>
      <c r="VB125" s="111"/>
      <c r="VC125" s="111"/>
      <c r="VD125" s="111"/>
      <c r="VE125" s="111"/>
      <c r="VF125" s="111"/>
      <c r="VG125" s="111"/>
      <c r="VH125" s="111"/>
      <c r="VI125" s="111"/>
      <c r="VJ125" s="111"/>
      <c r="VK125" s="111"/>
      <c r="VL125" s="111"/>
      <c r="VM125" s="111"/>
      <c r="VN125" s="111"/>
      <c r="VO125" s="111"/>
      <c r="VP125" s="111"/>
      <c r="VQ125" s="111"/>
      <c r="VR125" s="111"/>
      <c r="VS125" s="111"/>
      <c r="VT125" s="111"/>
      <c r="VU125" s="111"/>
      <c r="VV125" s="111"/>
      <c r="VW125" s="111"/>
      <c r="VX125" s="111"/>
      <c r="VY125" s="111"/>
      <c r="VZ125" s="111"/>
      <c r="WA125" s="111"/>
      <c r="WB125" s="111"/>
      <c r="WC125" s="111"/>
      <c r="WD125" s="111"/>
      <c r="WE125" s="111"/>
      <c r="WF125" s="111"/>
      <c r="WG125" s="111"/>
      <c r="WH125" s="111"/>
      <c r="WI125" s="111"/>
      <c r="WJ125" s="111"/>
      <c r="WK125" s="111"/>
      <c r="WL125" s="111"/>
      <c r="WM125" s="111"/>
      <c r="WN125" s="111"/>
      <c r="WO125" s="111"/>
      <c r="WP125" s="111"/>
      <c r="WQ125" s="111"/>
      <c r="WR125" s="111"/>
      <c r="WS125" s="111"/>
      <c r="WT125" s="111"/>
      <c r="WU125" s="111"/>
      <c r="WV125" s="111"/>
      <c r="WW125" s="111"/>
      <c r="WX125" s="111"/>
      <c r="WY125" s="111"/>
      <c r="WZ125" s="111"/>
      <c r="XA125" s="111"/>
      <c r="XB125" s="111"/>
      <c r="XC125" s="111"/>
      <c r="XD125" s="111"/>
      <c r="XE125" s="111"/>
      <c r="XF125" s="111"/>
      <c r="XG125" s="111"/>
      <c r="XH125" s="111"/>
      <c r="XI125" s="111"/>
      <c r="XJ125" s="111"/>
      <c r="XK125" s="111"/>
      <c r="XL125" s="111"/>
      <c r="XM125" s="111"/>
      <c r="XN125" s="111"/>
      <c r="XO125" s="111"/>
      <c r="XP125" s="111"/>
      <c r="XQ125" s="111"/>
      <c r="XR125" s="111"/>
      <c r="XS125" s="111"/>
      <c r="XT125" s="111"/>
      <c r="XU125" s="111"/>
      <c r="XV125" s="111"/>
      <c r="XW125" s="111"/>
      <c r="XX125" s="111"/>
      <c r="XY125" s="111"/>
      <c r="XZ125" s="111"/>
      <c r="YA125" s="111"/>
      <c r="YB125" s="111"/>
      <c r="YC125" s="111"/>
      <c r="YD125" s="111"/>
      <c r="YE125" s="111"/>
      <c r="YF125" s="111"/>
      <c r="YG125" s="111"/>
      <c r="YH125" s="111"/>
      <c r="YI125" s="111"/>
      <c r="YJ125" s="111"/>
      <c r="YK125" s="111"/>
      <c r="YL125" s="111"/>
      <c r="YM125" s="111"/>
      <c r="YN125" s="111"/>
      <c r="YO125" s="111"/>
      <c r="YP125" s="111"/>
      <c r="YQ125" s="111"/>
      <c r="YR125" s="111"/>
      <c r="YS125" s="111"/>
      <c r="YT125" s="111"/>
      <c r="YU125" s="111"/>
      <c r="YV125" s="111"/>
      <c r="YW125" s="111"/>
      <c r="YX125" s="111"/>
      <c r="YY125" s="111"/>
      <c r="YZ125" s="111"/>
      <c r="ZA125" s="111"/>
      <c r="ZB125" s="111"/>
      <c r="ZC125" s="111"/>
      <c r="ZD125" s="111"/>
      <c r="ZE125" s="111"/>
      <c r="ZF125" s="111"/>
      <c r="ZG125" s="111"/>
      <c r="ZH125" s="111"/>
      <c r="ZI125" s="111"/>
      <c r="ZJ125" s="111"/>
      <c r="ZK125" s="111"/>
      <c r="ZL125" s="111"/>
      <c r="ZM125" s="111"/>
      <c r="ZN125" s="111"/>
      <c r="ZO125" s="111"/>
      <c r="ZP125" s="111"/>
      <c r="ZQ125" s="111"/>
      <c r="ZR125" s="111"/>
      <c r="ZS125" s="111"/>
      <c r="ZT125" s="111"/>
      <c r="ZU125" s="111"/>
      <c r="ZV125" s="111"/>
      <c r="ZW125" s="111"/>
      <c r="ZX125" s="111"/>
      <c r="ZY125" s="111"/>
      <c r="ZZ125" s="111"/>
    </row>
    <row r="126" spans="1:702">
      <c r="A126" s="111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84"/>
      <c r="O126" s="177"/>
      <c r="P126" s="177"/>
      <c r="Q126" s="177"/>
      <c r="R126" s="177"/>
      <c r="S126" s="177"/>
      <c r="T126" s="177"/>
      <c r="U126" s="178"/>
      <c r="V126" s="178"/>
      <c r="W126" s="177"/>
      <c r="AA126" s="219"/>
      <c r="AB126" s="220"/>
      <c r="AC126" s="220"/>
      <c r="AD126" s="220"/>
      <c r="AE126" s="220"/>
      <c r="AF126" s="220"/>
      <c r="AG126" s="220"/>
      <c r="AH126" s="220"/>
      <c r="AI126" s="220"/>
      <c r="AJ126" s="220"/>
      <c r="AK126" s="220"/>
      <c r="AL126" s="220"/>
      <c r="AM126" s="220"/>
      <c r="AN126" s="220"/>
      <c r="AO126"/>
      <c r="AP126" s="219"/>
      <c r="AQ126" s="220"/>
      <c r="AR126" s="220"/>
      <c r="AS126" s="220"/>
      <c r="AT126" s="220"/>
      <c r="AU126" s="220"/>
      <c r="AV126" s="220"/>
      <c r="AW126" s="220"/>
      <c r="AX126" s="220"/>
      <c r="AY126" s="220"/>
      <c r="AZ126" s="220"/>
      <c r="BA126" s="220"/>
      <c r="BB126" s="220"/>
      <c r="BC126" s="220"/>
      <c r="BD126"/>
      <c r="BE126" s="219"/>
      <c r="BF126" s="220"/>
      <c r="BG126" s="220"/>
      <c r="BH126" s="220"/>
      <c r="BI126" s="220"/>
      <c r="BJ126" s="220"/>
      <c r="BK126" s="220"/>
      <c r="BL126" s="220"/>
      <c r="BM126" s="220"/>
      <c r="BN126" s="220"/>
      <c r="BO126" s="220"/>
      <c r="BP126" s="220"/>
      <c r="BQ126" s="220"/>
      <c r="BR126" s="220"/>
      <c r="BS126"/>
      <c r="BT126" s="219"/>
      <c r="BU126" s="220"/>
      <c r="BV126" s="220"/>
      <c r="BW126" s="220"/>
      <c r="BX126" s="220"/>
      <c r="BY126" s="220"/>
      <c r="BZ126" s="220"/>
      <c r="CA126" s="220"/>
      <c r="CB126" s="220"/>
      <c r="CC126" s="220"/>
      <c r="CD126" s="220"/>
      <c r="CE126" s="220"/>
      <c r="CF126" s="220"/>
      <c r="CG126" s="220"/>
      <c r="CH126"/>
      <c r="CI126" s="219"/>
      <c r="CJ126" s="220"/>
      <c r="CK126" s="220"/>
      <c r="CL126" s="220"/>
      <c r="CM126" s="220"/>
      <c r="CN126" s="220"/>
      <c r="CO126" s="220"/>
      <c r="CP126" s="220"/>
      <c r="CQ126" s="220"/>
      <c r="CR126" s="220"/>
      <c r="CS126" s="220"/>
      <c r="CT126" s="220"/>
      <c r="CU126" s="220"/>
      <c r="CV126" s="220"/>
      <c r="CW126"/>
      <c r="CX126" s="219"/>
      <c r="CY126" s="220"/>
      <c r="CZ126" s="220"/>
      <c r="DA126" s="220"/>
      <c r="DB126" s="220"/>
      <c r="DC126" s="220"/>
      <c r="DD126" s="220"/>
      <c r="DE126" s="220"/>
      <c r="DF126" s="220"/>
      <c r="DG126" s="220"/>
      <c r="DH126" s="220"/>
      <c r="DI126" s="220"/>
      <c r="DJ126" s="220"/>
      <c r="DK126" s="220"/>
      <c r="UR126" s="111"/>
      <c r="US126" s="111"/>
      <c r="UT126" s="111"/>
      <c r="UU126" s="111"/>
      <c r="UV126" s="111"/>
      <c r="UW126" s="111"/>
      <c r="UX126" s="111"/>
      <c r="UY126" s="111"/>
      <c r="UZ126" s="111"/>
      <c r="VA126" s="111"/>
      <c r="VB126" s="111"/>
      <c r="VC126" s="111"/>
      <c r="VD126" s="111"/>
      <c r="VE126" s="111"/>
      <c r="VF126" s="111"/>
      <c r="VG126" s="111"/>
      <c r="VH126" s="111"/>
      <c r="VI126" s="111"/>
      <c r="VJ126" s="111"/>
      <c r="VK126" s="111"/>
      <c r="VL126" s="111"/>
      <c r="VM126" s="111"/>
      <c r="VN126" s="111"/>
      <c r="VO126" s="111"/>
      <c r="VP126" s="111"/>
      <c r="VQ126" s="111"/>
      <c r="VR126" s="111"/>
      <c r="VS126" s="111"/>
      <c r="VT126" s="111"/>
      <c r="VU126" s="111"/>
      <c r="VV126" s="111"/>
      <c r="VW126" s="111"/>
      <c r="VX126" s="111"/>
      <c r="VY126" s="111"/>
      <c r="VZ126" s="111"/>
      <c r="WA126" s="111"/>
      <c r="WB126" s="111"/>
      <c r="WC126" s="111"/>
      <c r="WD126" s="111"/>
      <c r="WE126" s="111"/>
      <c r="WF126" s="111"/>
      <c r="WG126" s="111"/>
      <c r="WH126" s="111"/>
      <c r="WI126" s="111"/>
      <c r="WJ126" s="111"/>
      <c r="WK126" s="111"/>
      <c r="WL126" s="111"/>
      <c r="WM126" s="111"/>
      <c r="WN126" s="111"/>
      <c r="WO126" s="111"/>
      <c r="WP126" s="111"/>
      <c r="WQ126" s="111"/>
      <c r="WR126" s="111"/>
      <c r="WS126" s="111"/>
      <c r="WT126" s="111"/>
      <c r="WU126" s="111"/>
      <c r="WV126" s="111"/>
      <c r="WW126" s="111"/>
      <c r="WX126" s="111"/>
      <c r="WY126" s="111"/>
      <c r="WZ126" s="111"/>
      <c r="XA126" s="111"/>
      <c r="XB126" s="111"/>
      <c r="XC126" s="111"/>
      <c r="XD126" s="111"/>
      <c r="XE126" s="111"/>
      <c r="XF126" s="111"/>
      <c r="XG126" s="111"/>
      <c r="XH126" s="111"/>
      <c r="XI126" s="111"/>
      <c r="XJ126" s="111"/>
      <c r="XK126" s="111"/>
      <c r="XL126" s="111"/>
      <c r="XM126" s="111"/>
      <c r="XN126" s="111"/>
      <c r="XO126" s="111"/>
      <c r="XP126" s="111"/>
      <c r="XQ126" s="111"/>
      <c r="XR126" s="111"/>
      <c r="XS126" s="111"/>
      <c r="XT126" s="111"/>
      <c r="XU126" s="111"/>
      <c r="XV126" s="111"/>
      <c r="XW126" s="111"/>
      <c r="XX126" s="111"/>
      <c r="XY126" s="111"/>
      <c r="XZ126" s="111"/>
      <c r="YA126" s="111"/>
      <c r="YB126" s="111"/>
      <c r="YC126" s="111"/>
      <c r="YD126" s="111"/>
      <c r="YE126" s="111"/>
      <c r="YF126" s="111"/>
      <c r="YG126" s="111"/>
      <c r="YH126" s="111"/>
      <c r="YI126" s="111"/>
      <c r="YJ126" s="111"/>
      <c r="YK126" s="111"/>
      <c r="YL126" s="111"/>
      <c r="YM126" s="111"/>
      <c r="YN126" s="111"/>
      <c r="YO126" s="111"/>
      <c r="YP126" s="111"/>
      <c r="YQ126" s="111"/>
      <c r="YR126" s="111"/>
      <c r="YS126" s="111"/>
      <c r="YT126" s="111"/>
      <c r="YU126" s="111"/>
      <c r="YV126" s="111"/>
      <c r="YW126" s="111"/>
      <c r="YX126" s="111"/>
      <c r="YY126" s="111"/>
      <c r="YZ126" s="111"/>
      <c r="ZA126" s="111"/>
      <c r="ZB126" s="111"/>
      <c r="ZC126" s="111"/>
      <c r="ZD126" s="111"/>
      <c r="ZE126" s="111"/>
      <c r="ZF126" s="111"/>
      <c r="ZG126" s="111"/>
      <c r="ZH126" s="111"/>
      <c r="ZI126" s="111"/>
      <c r="ZJ126" s="111"/>
      <c r="ZK126" s="111"/>
      <c r="ZL126" s="111"/>
      <c r="ZM126" s="111"/>
      <c r="ZN126" s="111"/>
      <c r="ZO126" s="111"/>
      <c r="ZP126" s="111"/>
      <c r="ZQ126" s="111"/>
      <c r="ZR126" s="111"/>
      <c r="ZS126" s="111"/>
      <c r="ZT126" s="111"/>
      <c r="ZU126" s="111"/>
      <c r="ZV126" s="111"/>
      <c r="ZW126" s="111"/>
      <c r="ZX126" s="111"/>
      <c r="ZY126" s="111"/>
      <c r="ZZ126" s="111"/>
    </row>
    <row r="127" spans="1:702">
      <c r="A127" s="111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84"/>
      <c r="O127" s="177"/>
      <c r="P127" s="177"/>
      <c r="Q127" s="177"/>
      <c r="R127" s="177"/>
      <c r="S127" s="177"/>
      <c r="T127" s="177"/>
      <c r="U127" s="178"/>
      <c r="V127" s="178"/>
      <c r="W127" s="177"/>
      <c r="AA127" s="219"/>
      <c r="AB127" s="220"/>
      <c r="AC127" s="220"/>
      <c r="AD127" s="220"/>
      <c r="AE127" s="220"/>
      <c r="AF127" s="220"/>
      <c r="AG127" s="220"/>
      <c r="AH127" s="220"/>
      <c r="AI127" s="220"/>
      <c r="AJ127" s="220"/>
      <c r="AK127" s="220"/>
      <c r="AL127" s="220"/>
      <c r="AM127" s="220"/>
      <c r="AN127" s="220"/>
      <c r="AO127"/>
      <c r="AP127" s="219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  <c r="BB127" s="220"/>
      <c r="BC127" s="220"/>
      <c r="BD127"/>
      <c r="BE127" s="219"/>
      <c r="BF127" s="220"/>
      <c r="BG127" s="220"/>
      <c r="BH127" s="220"/>
      <c r="BI127" s="220"/>
      <c r="BJ127" s="220"/>
      <c r="BK127" s="220"/>
      <c r="BL127" s="220"/>
      <c r="BM127" s="220"/>
      <c r="BN127" s="220"/>
      <c r="BO127" s="220"/>
      <c r="BP127" s="220"/>
      <c r="BQ127" s="220"/>
      <c r="BR127" s="220"/>
      <c r="BS127"/>
      <c r="BT127" s="219"/>
      <c r="BU127" s="220"/>
      <c r="BV127" s="220"/>
      <c r="BW127" s="220"/>
      <c r="BX127" s="220"/>
      <c r="BY127" s="220"/>
      <c r="BZ127" s="220"/>
      <c r="CA127" s="220"/>
      <c r="CB127" s="220"/>
      <c r="CC127" s="220"/>
      <c r="CD127" s="220"/>
      <c r="CE127" s="220"/>
      <c r="CF127" s="220"/>
      <c r="CG127" s="220"/>
      <c r="CH127"/>
      <c r="CI127" s="219"/>
      <c r="CJ127" s="220"/>
      <c r="CK127" s="220"/>
      <c r="CL127" s="220"/>
      <c r="CM127" s="220"/>
      <c r="CN127" s="220"/>
      <c r="CO127" s="220"/>
      <c r="CP127" s="220"/>
      <c r="CQ127" s="220"/>
      <c r="CR127" s="220"/>
      <c r="CS127" s="220"/>
      <c r="CT127" s="220"/>
      <c r="CU127" s="220"/>
      <c r="CV127" s="220"/>
      <c r="CW127"/>
      <c r="CX127" s="219"/>
      <c r="CY127" s="220"/>
      <c r="CZ127" s="220"/>
      <c r="DA127" s="220"/>
      <c r="DB127" s="220"/>
      <c r="DC127" s="220"/>
      <c r="DD127" s="220"/>
      <c r="DE127" s="220"/>
      <c r="DF127" s="220"/>
      <c r="DG127" s="220"/>
      <c r="DH127" s="220"/>
      <c r="DI127" s="220"/>
      <c r="DJ127" s="220"/>
      <c r="DK127" s="220"/>
      <c r="UR127" s="111"/>
      <c r="US127" s="111"/>
      <c r="UT127" s="111"/>
      <c r="UU127" s="111"/>
      <c r="UV127" s="111"/>
      <c r="UW127" s="111"/>
      <c r="UX127" s="111"/>
      <c r="UY127" s="111"/>
      <c r="UZ127" s="111"/>
      <c r="VA127" s="111"/>
      <c r="VB127" s="111"/>
      <c r="VC127" s="111"/>
      <c r="VD127" s="111"/>
      <c r="VE127" s="111"/>
      <c r="VF127" s="111"/>
      <c r="VG127" s="111"/>
      <c r="VH127" s="111"/>
      <c r="VI127" s="111"/>
      <c r="VJ127" s="111"/>
      <c r="VK127" s="111"/>
      <c r="VL127" s="111"/>
      <c r="VM127" s="111"/>
      <c r="VN127" s="111"/>
      <c r="VO127" s="111"/>
      <c r="VP127" s="111"/>
      <c r="VQ127" s="111"/>
      <c r="VR127" s="111"/>
      <c r="VS127" s="111"/>
      <c r="VT127" s="111"/>
      <c r="VU127" s="111"/>
      <c r="VV127" s="111"/>
      <c r="VW127" s="111"/>
      <c r="VX127" s="111"/>
      <c r="VY127" s="111"/>
      <c r="VZ127" s="111"/>
      <c r="WA127" s="111"/>
      <c r="WB127" s="111"/>
      <c r="WC127" s="111"/>
      <c r="WD127" s="111"/>
      <c r="WE127" s="111"/>
      <c r="WF127" s="111"/>
      <c r="WG127" s="111"/>
      <c r="WH127" s="111"/>
      <c r="WI127" s="111"/>
      <c r="WJ127" s="111"/>
      <c r="WK127" s="111"/>
      <c r="WL127" s="111"/>
      <c r="WM127" s="111"/>
      <c r="WN127" s="111"/>
      <c r="WO127" s="111"/>
      <c r="WP127" s="111"/>
      <c r="WQ127" s="111"/>
      <c r="WR127" s="111"/>
      <c r="WS127" s="111"/>
      <c r="WT127" s="111"/>
      <c r="WU127" s="111"/>
      <c r="WV127" s="111"/>
      <c r="WW127" s="111"/>
      <c r="WX127" s="111"/>
      <c r="WY127" s="111"/>
      <c r="WZ127" s="111"/>
      <c r="XA127" s="111"/>
      <c r="XB127" s="111"/>
      <c r="XC127" s="111"/>
      <c r="XD127" s="111"/>
      <c r="XE127" s="111"/>
      <c r="XF127" s="111"/>
      <c r="XG127" s="111"/>
      <c r="XH127" s="111"/>
      <c r="XI127" s="111"/>
      <c r="XJ127" s="111"/>
      <c r="XK127" s="111"/>
      <c r="XL127" s="111"/>
      <c r="XM127" s="111"/>
      <c r="XN127" s="111"/>
      <c r="XO127" s="111"/>
      <c r="XP127" s="111"/>
      <c r="XQ127" s="111"/>
      <c r="XR127" s="111"/>
      <c r="XS127" s="111"/>
      <c r="XT127" s="111"/>
      <c r="XU127" s="111"/>
      <c r="XV127" s="111"/>
      <c r="XW127" s="111"/>
      <c r="XX127" s="111"/>
      <c r="XY127" s="111"/>
      <c r="XZ127" s="111"/>
      <c r="YA127" s="111"/>
      <c r="YB127" s="111"/>
      <c r="YC127" s="111"/>
      <c r="YD127" s="111"/>
      <c r="YE127" s="111"/>
      <c r="YF127" s="111"/>
      <c r="YG127" s="111"/>
      <c r="YH127" s="111"/>
      <c r="YI127" s="111"/>
      <c r="YJ127" s="111"/>
      <c r="YK127" s="111"/>
      <c r="YL127" s="111"/>
      <c r="YM127" s="111"/>
      <c r="YN127" s="111"/>
      <c r="YO127" s="111"/>
      <c r="YP127" s="111"/>
      <c r="YQ127" s="111"/>
      <c r="YR127" s="111"/>
      <c r="YS127" s="111"/>
      <c r="YT127" s="111"/>
      <c r="YU127" s="111"/>
      <c r="YV127" s="111"/>
      <c r="YW127" s="111"/>
      <c r="YX127" s="111"/>
      <c r="YY127" s="111"/>
      <c r="YZ127" s="111"/>
      <c r="ZA127" s="111"/>
      <c r="ZB127" s="111"/>
      <c r="ZC127" s="111"/>
      <c r="ZD127" s="111"/>
      <c r="ZE127" s="111"/>
      <c r="ZF127" s="111"/>
      <c r="ZG127" s="111"/>
      <c r="ZH127" s="111"/>
      <c r="ZI127" s="111"/>
      <c r="ZJ127" s="111"/>
      <c r="ZK127" s="111"/>
      <c r="ZL127" s="111"/>
      <c r="ZM127" s="111"/>
      <c r="ZN127" s="111"/>
      <c r="ZO127" s="111"/>
      <c r="ZP127" s="111"/>
      <c r="ZQ127" s="111"/>
      <c r="ZR127" s="111"/>
      <c r="ZS127" s="111"/>
      <c r="ZT127" s="111"/>
      <c r="ZU127" s="111"/>
      <c r="ZV127" s="111"/>
      <c r="ZW127" s="111"/>
      <c r="ZX127" s="111"/>
      <c r="ZY127" s="111"/>
      <c r="ZZ127" s="111"/>
    </row>
    <row r="128" spans="1:702">
      <c r="A128" s="111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84"/>
      <c r="O128" s="177"/>
      <c r="P128" s="177"/>
      <c r="Q128" s="177"/>
      <c r="R128" s="177"/>
      <c r="S128" s="177"/>
      <c r="T128" s="177"/>
      <c r="U128" s="178"/>
      <c r="V128" s="178"/>
      <c r="W128" s="177"/>
      <c r="AA128" s="219"/>
      <c r="AB128" s="220"/>
      <c r="AC128" s="220"/>
      <c r="AD128" s="220"/>
      <c r="AE128" s="220"/>
      <c r="AF128" s="220"/>
      <c r="AG128" s="220"/>
      <c r="AH128" s="220"/>
      <c r="AI128" s="220"/>
      <c r="AJ128" s="220"/>
      <c r="AK128" s="220"/>
      <c r="AL128" s="220"/>
      <c r="AM128" s="220"/>
      <c r="AN128" s="220"/>
      <c r="AO128"/>
      <c r="AP128" s="219"/>
      <c r="AQ128" s="220"/>
      <c r="AR128" s="220"/>
      <c r="AS128" s="220"/>
      <c r="AT128" s="220"/>
      <c r="AU128" s="220"/>
      <c r="AV128" s="220"/>
      <c r="AW128" s="220"/>
      <c r="AX128" s="220"/>
      <c r="AY128" s="220"/>
      <c r="AZ128" s="220"/>
      <c r="BA128" s="220"/>
      <c r="BB128" s="220"/>
      <c r="BC128" s="220"/>
      <c r="BD128"/>
      <c r="BE128" s="219"/>
      <c r="BF128" s="220"/>
      <c r="BG128" s="220"/>
      <c r="BH128" s="220"/>
      <c r="BI128" s="220"/>
      <c r="BJ128" s="220"/>
      <c r="BK128" s="220"/>
      <c r="BL128" s="220"/>
      <c r="BM128" s="220"/>
      <c r="BN128" s="220"/>
      <c r="BO128" s="220"/>
      <c r="BP128" s="220"/>
      <c r="BQ128" s="220"/>
      <c r="BR128" s="220"/>
      <c r="BS128"/>
      <c r="BT128" s="219"/>
      <c r="BU128" s="220"/>
      <c r="BV128" s="220"/>
      <c r="BW128" s="220"/>
      <c r="BX128" s="220"/>
      <c r="BY128" s="220"/>
      <c r="BZ128" s="220"/>
      <c r="CA128" s="220"/>
      <c r="CB128" s="220"/>
      <c r="CC128" s="220"/>
      <c r="CD128" s="220"/>
      <c r="CE128" s="220"/>
      <c r="CF128" s="220"/>
      <c r="CG128" s="220"/>
      <c r="CH128"/>
      <c r="CI128" s="219"/>
      <c r="CJ128" s="220"/>
      <c r="CK128" s="220"/>
      <c r="CL128" s="220"/>
      <c r="CM128" s="220"/>
      <c r="CN128" s="220"/>
      <c r="CO128" s="220"/>
      <c r="CP128" s="220"/>
      <c r="CQ128" s="220"/>
      <c r="CR128" s="220"/>
      <c r="CS128" s="220"/>
      <c r="CT128" s="220"/>
      <c r="CU128" s="220"/>
      <c r="CV128" s="220"/>
      <c r="CW128"/>
      <c r="CX128" s="219"/>
      <c r="CY128" s="220"/>
      <c r="CZ128" s="220"/>
      <c r="DA128" s="220"/>
      <c r="DB128" s="220"/>
      <c r="DC128" s="220"/>
      <c r="DD128" s="220"/>
      <c r="DE128" s="220"/>
      <c r="DF128" s="220"/>
      <c r="DG128" s="220"/>
      <c r="DH128" s="220"/>
      <c r="DI128" s="220"/>
      <c r="DJ128" s="220"/>
      <c r="DK128" s="220"/>
      <c r="UR128" s="111"/>
      <c r="US128" s="111"/>
      <c r="UT128" s="111"/>
      <c r="UU128" s="111"/>
      <c r="UV128" s="111"/>
      <c r="UW128" s="111"/>
      <c r="UX128" s="111"/>
      <c r="UY128" s="111"/>
      <c r="UZ128" s="111"/>
      <c r="VA128" s="111"/>
      <c r="VB128" s="111"/>
      <c r="VC128" s="111"/>
      <c r="VD128" s="111"/>
      <c r="VE128" s="111"/>
      <c r="VF128" s="111"/>
      <c r="VG128" s="111"/>
      <c r="VH128" s="111"/>
      <c r="VI128" s="111"/>
      <c r="VJ128" s="111"/>
      <c r="VK128" s="111"/>
      <c r="VL128" s="111"/>
      <c r="VM128" s="111"/>
      <c r="VN128" s="111"/>
      <c r="VO128" s="111"/>
      <c r="VP128" s="111"/>
      <c r="VQ128" s="111"/>
      <c r="VR128" s="111"/>
      <c r="VS128" s="111"/>
      <c r="VT128" s="111"/>
      <c r="VU128" s="111"/>
      <c r="VV128" s="111"/>
      <c r="VW128" s="111"/>
      <c r="VX128" s="111"/>
      <c r="VY128" s="111"/>
      <c r="VZ128" s="111"/>
      <c r="WA128" s="111"/>
      <c r="WB128" s="111"/>
      <c r="WC128" s="111"/>
      <c r="WD128" s="111"/>
      <c r="WE128" s="111"/>
      <c r="WF128" s="111"/>
      <c r="WG128" s="111"/>
      <c r="WH128" s="111"/>
      <c r="WI128" s="111"/>
      <c r="WJ128" s="111"/>
      <c r="WK128" s="111"/>
      <c r="WL128" s="111"/>
      <c r="WM128" s="111"/>
      <c r="WN128" s="111"/>
      <c r="WO128" s="111"/>
      <c r="WP128" s="111"/>
      <c r="WQ128" s="111"/>
      <c r="WR128" s="111"/>
      <c r="WS128" s="111"/>
      <c r="WT128" s="111"/>
      <c r="WU128" s="111"/>
      <c r="WV128" s="111"/>
      <c r="WW128" s="111"/>
      <c r="WX128" s="111"/>
      <c r="WY128" s="111"/>
      <c r="WZ128" s="111"/>
      <c r="XA128" s="111"/>
      <c r="XB128" s="111"/>
      <c r="XC128" s="111"/>
      <c r="XD128" s="111"/>
      <c r="XE128" s="111"/>
      <c r="XF128" s="111"/>
      <c r="XG128" s="111"/>
      <c r="XH128" s="111"/>
      <c r="XI128" s="111"/>
      <c r="XJ128" s="111"/>
      <c r="XK128" s="111"/>
      <c r="XL128" s="111"/>
      <c r="XM128" s="111"/>
      <c r="XN128" s="111"/>
      <c r="XO128" s="111"/>
      <c r="XP128" s="111"/>
      <c r="XQ128" s="111"/>
      <c r="XR128" s="111"/>
      <c r="XS128" s="111"/>
      <c r="XT128" s="111"/>
      <c r="XU128" s="111"/>
      <c r="XV128" s="111"/>
      <c r="XW128" s="111"/>
      <c r="XX128" s="111"/>
      <c r="XY128" s="111"/>
      <c r="XZ128" s="111"/>
      <c r="YA128" s="111"/>
      <c r="YB128" s="111"/>
      <c r="YC128" s="111"/>
      <c r="YD128" s="111"/>
      <c r="YE128" s="111"/>
      <c r="YF128" s="111"/>
      <c r="YG128" s="111"/>
      <c r="YH128" s="111"/>
      <c r="YI128" s="111"/>
      <c r="YJ128" s="111"/>
      <c r="YK128" s="111"/>
      <c r="YL128" s="111"/>
      <c r="YM128" s="111"/>
      <c r="YN128" s="111"/>
      <c r="YO128" s="111"/>
      <c r="YP128" s="111"/>
      <c r="YQ128" s="111"/>
      <c r="YR128" s="111"/>
      <c r="YS128" s="111"/>
      <c r="YT128" s="111"/>
      <c r="YU128" s="111"/>
      <c r="YV128" s="111"/>
      <c r="YW128" s="111"/>
      <c r="YX128" s="111"/>
      <c r="YY128" s="111"/>
      <c r="YZ128" s="111"/>
      <c r="ZA128" s="111"/>
      <c r="ZB128" s="111"/>
      <c r="ZC128" s="111"/>
      <c r="ZD128" s="111"/>
      <c r="ZE128" s="111"/>
      <c r="ZF128" s="111"/>
      <c r="ZG128" s="111"/>
      <c r="ZH128" s="111"/>
      <c r="ZI128" s="111"/>
      <c r="ZJ128" s="111"/>
      <c r="ZK128" s="111"/>
      <c r="ZL128" s="111"/>
      <c r="ZM128" s="111"/>
      <c r="ZN128" s="111"/>
      <c r="ZO128" s="111"/>
      <c r="ZP128" s="111"/>
      <c r="ZQ128" s="111"/>
      <c r="ZR128" s="111"/>
      <c r="ZS128" s="111"/>
      <c r="ZT128" s="111"/>
      <c r="ZU128" s="111"/>
      <c r="ZV128" s="111"/>
      <c r="ZW128" s="111"/>
      <c r="ZX128" s="111"/>
      <c r="ZY128" s="111"/>
      <c r="ZZ128" s="111"/>
    </row>
    <row r="129" spans="1:702">
      <c r="A129" s="111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84"/>
      <c r="O129" s="177"/>
      <c r="P129" s="177"/>
      <c r="Q129" s="177"/>
      <c r="R129" s="177"/>
      <c r="S129" s="177"/>
      <c r="T129" s="177"/>
      <c r="U129" s="178"/>
      <c r="V129" s="178"/>
      <c r="W129" s="177"/>
      <c r="AA129" s="219"/>
      <c r="AB129" s="220"/>
      <c r="AC129" s="220"/>
      <c r="AD129" s="220"/>
      <c r="AE129" s="220"/>
      <c r="AF129" s="220"/>
      <c r="AG129" s="220"/>
      <c r="AH129" s="220"/>
      <c r="AI129" s="220"/>
      <c r="AJ129" s="220"/>
      <c r="AK129" s="220"/>
      <c r="AL129" s="220"/>
      <c r="AM129" s="220"/>
      <c r="AN129" s="220"/>
      <c r="AO129"/>
      <c r="AP129" s="219"/>
      <c r="AQ129" s="220"/>
      <c r="AR129" s="220"/>
      <c r="AS129" s="220"/>
      <c r="AT129" s="220"/>
      <c r="AU129" s="220"/>
      <c r="AV129" s="220"/>
      <c r="AW129" s="220"/>
      <c r="AX129" s="220"/>
      <c r="AY129" s="220"/>
      <c r="AZ129" s="220"/>
      <c r="BA129" s="220"/>
      <c r="BB129" s="220"/>
      <c r="BC129" s="220"/>
      <c r="BD129"/>
      <c r="BE129" s="219"/>
      <c r="BF129" s="220"/>
      <c r="BG129" s="220"/>
      <c r="BH129" s="220"/>
      <c r="BI129" s="220"/>
      <c r="BJ129" s="220"/>
      <c r="BK129" s="220"/>
      <c r="BL129" s="220"/>
      <c r="BM129" s="220"/>
      <c r="BN129" s="220"/>
      <c r="BO129" s="220"/>
      <c r="BP129" s="220"/>
      <c r="BQ129" s="220"/>
      <c r="BR129" s="220"/>
      <c r="BS129"/>
      <c r="BT129" s="219"/>
      <c r="BU129" s="220"/>
      <c r="BV129" s="220"/>
      <c r="BW129" s="220"/>
      <c r="BX129" s="220"/>
      <c r="BY129" s="220"/>
      <c r="BZ129" s="220"/>
      <c r="CA129" s="220"/>
      <c r="CB129" s="220"/>
      <c r="CC129" s="220"/>
      <c r="CD129" s="220"/>
      <c r="CE129" s="220"/>
      <c r="CF129" s="220"/>
      <c r="CG129" s="220"/>
      <c r="CH129"/>
      <c r="CI129" s="219"/>
      <c r="CJ129" s="220"/>
      <c r="CK129" s="220"/>
      <c r="CL129" s="220"/>
      <c r="CM129" s="220"/>
      <c r="CN129" s="220"/>
      <c r="CO129" s="220"/>
      <c r="CP129" s="220"/>
      <c r="CQ129" s="220"/>
      <c r="CR129" s="220"/>
      <c r="CS129" s="220"/>
      <c r="CT129" s="220"/>
      <c r="CU129" s="220"/>
      <c r="CV129" s="220"/>
      <c r="CW129"/>
      <c r="CX129" s="219"/>
      <c r="CY129" s="220"/>
      <c r="CZ129" s="220"/>
      <c r="DA129" s="220"/>
      <c r="DB129" s="220"/>
      <c r="DC129" s="220"/>
      <c r="DD129" s="220"/>
      <c r="DE129" s="220"/>
      <c r="DF129" s="220"/>
      <c r="DG129" s="220"/>
      <c r="DH129" s="220"/>
      <c r="DI129" s="220"/>
      <c r="DJ129" s="220"/>
      <c r="DK129" s="220"/>
      <c r="UR129" s="111"/>
      <c r="US129" s="111"/>
      <c r="UT129" s="111"/>
      <c r="UU129" s="111"/>
      <c r="UV129" s="111"/>
      <c r="UW129" s="111"/>
      <c r="UX129" s="111"/>
      <c r="UY129" s="111"/>
      <c r="UZ129" s="111"/>
      <c r="VA129" s="111"/>
      <c r="VB129" s="111"/>
      <c r="VC129" s="111"/>
      <c r="VD129" s="111"/>
      <c r="VE129" s="111"/>
      <c r="VF129" s="111"/>
      <c r="VG129" s="111"/>
      <c r="VH129" s="111"/>
      <c r="VI129" s="111"/>
      <c r="VJ129" s="111"/>
      <c r="VK129" s="111"/>
      <c r="VL129" s="111"/>
      <c r="VM129" s="111"/>
      <c r="VN129" s="111"/>
      <c r="VO129" s="111"/>
      <c r="VP129" s="111"/>
      <c r="VQ129" s="111"/>
      <c r="VR129" s="111"/>
      <c r="VS129" s="111"/>
      <c r="VT129" s="111"/>
      <c r="VU129" s="111"/>
      <c r="VV129" s="111"/>
      <c r="VW129" s="111"/>
      <c r="VX129" s="111"/>
      <c r="VY129" s="111"/>
      <c r="VZ129" s="111"/>
      <c r="WA129" s="111"/>
      <c r="WB129" s="111"/>
      <c r="WC129" s="111"/>
      <c r="WD129" s="111"/>
      <c r="WE129" s="111"/>
      <c r="WF129" s="111"/>
      <c r="WG129" s="111"/>
      <c r="WH129" s="111"/>
      <c r="WI129" s="111"/>
      <c r="WJ129" s="111"/>
      <c r="WK129" s="111"/>
      <c r="WL129" s="111"/>
      <c r="WM129" s="111"/>
      <c r="WN129" s="111"/>
      <c r="WO129" s="111"/>
      <c r="WP129" s="111"/>
      <c r="WQ129" s="111"/>
      <c r="WR129" s="111"/>
      <c r="WS129" s="111"/>
      <c r="WT129" s="111"/>
      <c r="WU129" s="111"/>
      <c r="WV129" s="111"/>
      <c r="WW129" s="111"/>
      <c r="WX129" s="111"/>
      <c r="WY129" s="111"/>
      <c r="WZ129" s="111"/>
      <c r="XA129" s="111"/>
      <c r="XB129" s="111"/>
      <c r="XC129" s="111"/>
      <c r="XD129" s="111"/>
      <c r="XE129" s="111"/>
      <c r="XF129" s="111"/>
      <c r="XG129" s="111"/>
      <c r="XH129" s="111"/>
      <c r="XI129" s="111"/>
      <c r="XJ129" s="111"/>
      <c r="XK129" s="111"/>
      <c r="XL129" s="111"/>
      <c r="XM129" s="111"/>
      <c r="XN129" s="111"/>
      <c r="XO129" s="111"/>
      <c r="XP129" s="111"/>
      <c r="XQ129" s="111"/>
      <c r="XR129" s="111"/>
      <c r="XS129" s="111"/>
      <c r="XT129" s="111"/>
      <c r="XU129" s="111"/>
      <c r="XV129" s="111"/>
      <c r="XW129" s="111"/>
      <c r="XX129" s="111"/>
      <c r="XY129" s="111"/>
      <c r="XZ129" s="111"/>
      <c r="YA129" s="111"/>
      <c r="YB129" s="111"/>
      <c r="YC129" s="111"/>
      <c r="YD129" s="111"/>
      <c r="YE129" s="111"/>
      <c r="YF129" s="111"/>
      <c r="YG129" s="111"/>
      <c r="YH129" s="111"/>
      <c r="YI129" s="111"/>
      <c r="YJ129" s="111"/>
      <c r="YK129" s="111"/>
      <c r="YL129" s="111"/>
      <c r="YM129" s="111"/>
      <c r="YN129" s="111"/>
      <c r="YO129" s="111"/>
      <c r="YP129" s="111"/>
      <c r="YQ129" s="111"/>
      <c r="YR129" s="111"/>
      <c r="YS129" s="111"/>
      <c r="YT129" s="111"/>
      <c r="YU129" s="111"/>
      <c r="YV129" s="111"/>
      <c r="YW129" s="111"/>
      <c r="YX129" s="111"/>
      <c r="YY129" s="111"/>
      <c r="YZ129" s="111"/>
      <c r="ZA129" s="111"/>
      <c r="ZB129" s="111"/>
      <c r="ZC129" s="111"/>
      <c r="ZD129" s="111"/>
      <c r="ZE129" s="111"/>
      <c r="ZF129" s="111"/>
      <c r="ZG129" s="111"/>
      <c r="ZH129" s="111"/>
      <c r="ZI129" s="111"/>
      <c r="ZJ129" s="111"/>
      <c r="ZK129" s="111"/>
      <c r="ZL129" s="111"/>
      <c r="ZM129" s="111"/>
      <c r="ZN129" s="111"/>
      <c r="ZO129" s="111"/>
      <c r="ZP129" s="111"/>
      <c r="ZQ129" s="111"/>
      <c r="ZR129" s="111"/>
      <c r="ZS129" s="111"/>
      <c r="ZT129" s="111"/>
      <c r="ZU129" s="111"/>
      <c r="ZV129" s="111"/>
      <c r="ZW129" s="111"/>
      <c r="ZX129" s="111"/>
      <c r="ZY129" s="111"/>
      <c r="ZZ129" s="111"/>
    </row>
    <row r="130" spans="1:702">
      <c r="A130" s="111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84"/>
      <c r="O130" s="177"/>
      <c r="P130" s="177"/>
      <c r="Q130" s="177"/>
      <c r="R130" s="177"/>
      <c r="S130" s="177"/>
      <c r="T130" s="177"/>
      <c r="U130" s="178"/>
      <c r="V130" s="178"/>
      <c r="W130" s="177"/>
      <c r="AA130" s="219"/>
      <c r="AB130"/>
      <c r="AC130"/>
      <c r="AD130"/>
      <c r="AE130"/>
      <c r="AF130" s="222"/>
      <c r="AG130"/>
      <c r="AH130"/>
      <c r="AI130" s="222"/>
      <c r="AJ130"/>
      <c r="AK130"/>
      <c r="AL130"/>
      <c r="AM130"/>
      <c r="AN130" s="222"/>
      <c r="AO130"/>
      <c r="AP130"/>
      <c r="AQ130" s="222"/>
      <c r="AR130"/>
      <c r="AS130"/>
      <c r="AT130"/>
      <c r="AU130"/>
      <c r="AV130" s="222"/>
      <c r="AW130"/>
      <c r="AX130"/>
      <c r="AY130"/>
      <c r="AZ130"/>
      <c r="BA130" s="222"/>
      <c r="BB130"/>
      <c r="BC130"/>
      <c r="BD130"/>
      <c r="BE130"/>
      <c r="BF130" s="222"/>
      <c r="BG130"/>
      <c r="BH130"/>
      <c r="BI130"/>
      <c r="BJ130" s="222"/>
      <c r="BK130"/>
      <c r="BL130"/>
      <c r="BM130"/>
      <c r="BN130"/>
      <c r="BO130" s="222"/>
      <c r="BP130"/>
      <c r="BQ130"/>
      <c r="BR130"/>
      <c r="BS130"/>
      <c r="BT130"/>
      <c r="BU130" s="222"/>
      <c r="BV130"/>
      <c r="BW130"/>
      <c r="BX130" s="222"/>
      <c r="BY130"/>
      <c r="BZ130" s="222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 s="222"/>
      <c r="DH130"/>
      <c r="DI130" s="222"/>
      <c r="UR130" s="111"/>
      <c r="US130" s="111"/>
      <c r="UT130" s="111"/>
      <c r="UU130" s="111"/>
      <c r="UV130" s="111"/>
      <c r="UW130" s="111"/>
      <c r="UX130" s="111"/>
      <c r="UY130" s="111"/>
      <c r="UZ130" s="111"/>
      <c r="VA130" s="111"/>
      <c r="VB130" s="111"/>
      <c r="VC130" s="111"/>
      <c r="VD130" s="111"/>
      <c r="VE130" s="111"/>
      <c r="VF130" s="111"/>
      <c r="VG130" s="111"/>
      <c r="VH130" s="111"/>
      <c r="VI130" s="111"/>
      <c r="VJ130" s="111"/>
      <c r="VK130" s="111"/>
      <c r="VL130" s="111"/>
      <c r="VM130" s="111"/>
      <c r="VN130" s="111"/>
      <c r="VO130" s="111"/>
      <c r="VP130" s="111"/>
      <c r="VQ130" s="111"/>
      <c r="VR130" s="111"/>
      <c r="VS130" s="111"/>
      <c r="VT130" s="111"/>
      <c r="VU130" s="111"/>
      <c r="VV130" s="111"/>
      <c r="VW130" s="111"/>
      <c r="VX130" s="111"/>
      <c r="VY130" s="111"/>
      <c r="VZ130" s="111"/>
      <c r="WA130" s="111"/>
      <c r="WB130" s="111"/>
      <c r="WC130" s="111"/>
      <c r="WD130" s="111"/>
      <c r="WE130" s="111"/>
      <c r="WF130" s="111"/>
      <c r="WG130" s="111"/>
      <c r="WH130" s="111"/>
      <c r="WI130" s="111"/>
      <c r="WJ130" s="111"/>
      <c r="WK130" s="111"/>
      <c r="WL130" s="111"/>
      <c r="WM130" s="111"/>
      <c r="WN130" s="111"/>
      <c r="WO130" s="111"/>
      <c r="WP130" s="111"/>
      <c r="WQ130" s="111"/>
      <c r="WR130" s="111"/>
      <c r="WS130" s="111"/>
      <c r="WT130" s="111"/>
      <c r="WU130" s="111"/>
      <c r="WV130" s="111"/>
      <c r="WW130" s="111"/>
      <c r="WX130" s="111"/>
      <c r="WY130" s="111"/>
      <c r="WZ130" s="111"/>
      <c r="XA130" s="111"/>
      <c r="XB130" s="111"/>
      <c r="XC130" s="111"/>
      <c r="XD130" s="111"/>
      <c r="XE130" s="111"/>
      <c r="XF130" s="111"/>
      <c r="XG130" s="111"/>
      <c r="XH130" s="111"/>
      <c r="XI130" s="111"/>
      <c r="XJ130" s="111"/>
      <c r="XK130" s="111"/>
      <c r="XL130" s="111"/>
      <c r="XM130" s="111"/>
      <c r="XN130" s="111"/>
      <c r="XO130" s="111"/>
      <c r="XP130" s="111"/>
      <c r="XQ130" s="111"/>
      <c r="XR130" s="111"/>
      <c r="XS130" s="111"/>
      <c r="XT130" s="111"/>
      <c r="XU130" s="111"/>
      <c r="XV130" s="111"/>
      <c r="XW130" s="111"/>
      <c r="XX130" s="111"/>
      <c r="XY130" s="111"/>
      <c r="XZ130" s="111"/>
      <c r="YA130" s="111"/>
      <c r="YB130" s="111"/>
      <c r="YC130" s="111"/>
      <c r="YD130" s="111"/>
      <c r="YE130" s="111"/>
      <c r="YF130" s="111"/>
      <c r="YG130" s="111"/>
      <c r="YH130" s="111"/>
      <c r="YI130" s="111"/>
      <c r="YJ130" s="111"/>
      <c r="YK130" s="111"/>
      <c r="YL130" s="111"/>
      <c r="YM130" s="111"/>
      <c r="YN130" s="111"/>
      <c r="YO130" s="111"/>
      <c r="YP130" s="111"/>
      <c r="YQ130" s="111"/>
      <c r="YR130" s="111"/>
      <c r="YS130" s="111"/>
      <c r="YT130" s="111"/>
      <c r="YU130" s="111"/>
      <c r="YV130" s="111"/>
      <c r="YW130" s="111"/>
      <c r="YX130" s="111"/>
      <c r="YY130" s="111"/>
      <c r="YZ130" s="111"/>
      <c r="ZA130" s="111"/>
      <c r="ZB130" s="111"/>
      <c r="ZC130" s="111"/>
      <c r="ZD130" s="111"/>
      <c r="ZE130" s="111"/>
      <c r="ZF130" s="111"/>
      <c r="ZG130" s="111"/>
      <c r="ZH130" s="111"/>
      <c r="ZI130" s="111"/>
      <c r="ZJ130" s="111"/>
      <c r="ZK130" s="111"/>
      <c r="ZL130" s="111"/>
      <c r="ZM130" s="111"/>
      <c r="ZN130" s="111"/>
      <c r="ZO130" s="111"/>
      <c r="ZP130" s="111"/>
      <c r="ZQ130" s="111"/>
      <c r="ZR130" s="111"/>
      <c r="ZS130" s="111"/>
      <c r="ZT130" s="111"/>
      <c r="ZU130" s="111"/>
      <c r="ZV130" s="111"/>
      <c r="ZW130" s="111"/>
      <c r="ZX130" s="111"/>
      <c r="ZY130" s="111"/>
      <c r="ZZ130" s="111"/>
    </row>
    <row r="131" spans="1:702">
      <c r="A131" s="111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84"/>
      <c r="O131" s="177"/>
      <c r="P131" s="177"/>
      <c r="Q131" s="177"/>
      <c r="R131" s="177"/>
      <c r="S131" s="177"/>
      <c r="T131" s="177"/>
      <c r="U131" s="178"/>
      <c r="V131" s="178"/>
      <c r="W131" s="177"/>
      <c r="X131" s="111"/>
      <c r="Y131" s="111"/>
      <c r="Z131" s="111"/>
      <c r="AA131" s="113"/>
      <c r="AB131" s="111"/>
      <c r="AC131" s="111"/>
      <c r="AD131" s="111"/>
      <c r="AE131" s="111"/>
      <c r="AF131" s="111"/>
      <c r="AH131" s="111"/>
      <c r="AI131" s="111"/>
      <c r="AJ131" s="111"/>
      <c r="AK131" s="111"/>
      <c r="AL131" s="111"/>
      <c r="AM131" s="111"/>
      <c r="UR131" s="111"/>
      <c r="US131" s="111"/>
      <c r="UT131" s="111"/>
      <c r="UU131" s="111"/>
      <c r="UV131" s="111"/>
      <c r="UW131" s="111"/>
      <c r="UX131" s="111"/>
      <c r="UY131" s="111"/>
      <c r="UZ131" s="111"/>
      <c r="VA131" s="111"/>
      <c r="VB131" s="111"/>
      <c r="VC131" s="111"/>
      <c r="VD131" s="111"/>
      <c r="VE131" s="111"/>
      <c r="VF131" s="111"/>
      <c r="VG131" s="111"/>
      <c r="VH131" s="111"/>
      <c r="VI131" s="111"/>
      <c r="VJ131" s="111"/>
      <c r="VK131" s="111"/>
      <c r="VL131" s="111"/>
      <c r="VM131" s="111"/>
      <c r="VN131" s="111"/>
      <c r="VO131" s="111"/>
      <c r="VP131" s="111"/>
      <c r="VQ131" s="111"/>
      <c r="VR131" s="111"/>
      <c r="VS131" s="111"/>
      <c r="VT131" s="111"/>
      <c r="VU131" s="111"/>
      <c r="VV131" s="111"/>
      <c r="VW131" s="111"/>
      <c r="VX131" s="111"/>
      <c r="VY131" s="111"/>
      <c r="VZ131" s="111"/>
      <c r="WA131" s="111"/>
      <c r="WB131" s="111"/>
      <c r="WC131" s="111"/>
      <c r="WD131" s="111"/>
      <c r="WE131" s="111"/>
      <c r="WF131" s="111"/>
      <c r="WG131" s="111"/>
      <c r="WH131" s="111"/>
      <c r="WI131" s="111"/>
      <c r="WJ131" s="111"/>
      <c r="WK131" s="111"/>
      <c r="WL131" s="111"/>
      <c r="WM131" s="111"/>
      <c r="WN131" s="111"/>
      <c r="WO131" s="111"/>
      <c r="WP131" s="111"/>
      <c r="WQ131" s="111"/>
      <c r="WR131" s="111"/>
      <c r="WS131" s="111"/>
      <c r="WT131" s="111"/>
      <c r="WU131" s="111"/>
      <c r="WV131" s="111"/>
      <c r="WW131" s="111"/>
      <c r="WX131" s="111"/>
      <c r="WY131" s="111"/>
      <c r="WZ131" s="111"/>
      <c r="XA131" s="111"/>
      <c r="XB131" s="111"/>
      <c r="XC131" s="111"/>
      <c r="XD131" s="111"/>
      <c r="XE131" s="111"/>
      <c r="XF131" s="111"/>
      <c r="XG131" s="111"/>
      <c r="XH131" s="111"/>
      <c r="XI131" s="111"/>
      <c r="XJ131" s="111"/>
      <c r="XK131" s="111"/>
      <c r="XL131" s="111"/>
      <c r="XM131" s="111"/>
      <c r="XN131" s="111"/>
      <c r="XO131" s="111"/>
      <c r="XP131" s="111"/>
      <c r="XQ131" s="111"/>
      <c r="XR131" s="111"/>
      <c r="XS131" s="111"/>
      <c r="XT131" s="111"/>
      <c r="XU131" s="111"/>
      <c r="XV131" s="111"/>
      <c r="XW131" s="111"/>
      <c r="XX131" s="111"/>
      <c r="XY131" s="111"/>
      <c r="XZ131" s="111"/>
      <c r="YA131" s="111"/>
      <c r="YB131" s="111"/>
      <c r="YC131" s="111"/>
      <c r="YD131" s="111"/>
      <c r="YE131" s="111"/>
      <c r="YF131" s="111"/>
      <c r="YG131" s="111"/>
      <c r="YH131" s="111"/>
      <c r="YI131" s="111"/>
      <c r="YJ131" s="111"/>
      <c r="YK131" s="111"/>
      <c r="YL131" s="111"/>
      <c r="YM131" s="111"/>
      <c r="YN131" s="111"/>
      <c r="YO131" s="111"/>
      <c r="YP131" s="111"/>
      <c r="YQ131" s="111"/>
      <c r="YR131" s="111"/>
      <c r="YS131" s="111"/>
      <c r="YT131" s="111"/>
      <c r="YU131" s="111"/>
      <c r="YV131" s="111"/>
      <c r="YW131" s="111"/>
      <c r="YX131" s="111"/>
      <c r="YY131" s="111"/>
      <c r="YZ131" s="111"/>
      <c r="ZA131" s="111"/>
      <c r="ZB131" s="111"/>
      <c r="ZC131" s="111"/>
      <c r="ZD131" s="111"/>
      <c r="ZE131" s="111"/>
      <c r="ZF131" s="111"/>
      <c r="ZG131" s="111"/>
      <c r="ZH131" s="111"/>
      <c r="ZI131" s="111"/>
      <c r="ZJ131" s="111"/>
      <c r="ZK131" s="111"/>
      <c r="ZL131" s="111"/>
      <c r="ZM131" s="111"/>
      <c r="ZN131" s="111"/>
      <c r="ZO131" s="111"/>
      <c r="ZP131" s="111"/>
      <c r="ZQ131" s="111"/>
      <c r="ZR131" s="111"/>
      <c r="ZS131" s="111"/>
      <c r="ZT131" s="111"/>
      <c r="ZU131" s="111"/>
      <c r="ZV131" s="111"/>
      <c r="ZW131" s="111"/>
      <c r="ZX131" s="111"/>
      <c r="ZY131" s="111"/>
      <c r="ZZ131" s="111"/>
    </row>
    <row r="132" spans="1:702">
      <c r="A132" s="111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84"/>
      <c r="O132" s="177"/>
      <c r="P132" s="177"/>
      <c r="Q132" s="177"/>
      <c r="R132" s="177"/>
      <c r="S132" s="177"/>
      <c r="T132" s="177"/>
      <c r="U132" s="178"/>
      <c r="V132" s="178"/>
      <c r="W132" s="177"/>
      <c r="X132" s="111"/>
      <c r="Y132" s="111"/>
      <c r="Z132" s="111"/>
      <c r="AA132" s="113"/>
      <c r="AB132" s="111"/>
      <c r="AC132" s="111"/>
      <c r="AD132" s="111"/>
      <c r="AE132" s="111"/>
      <c r="AF132" s="111"/>
      <c r="AH132" s="111"/>
      <c r="AI132" s="111"/>
      <c r="AJ132" s="111"/>
      <c r="AK132" s="111"/>
      <c r="AL132" s="111"/>
      <c r="AM132" s="111"/>
      <c r="UR132" s="111"/>
      <c r="US132" s="111"/>
      <c r="UT132" s="111"/>
      <c r="UU132" s="111"/>
      <c r="UV132" s="111"/>
      <c r="UW132" s="111"/>
      <c r="UX132" s="111"/>
      <c r="UY132" s="111"/>
      <c r="UZ132" s="111"/>
      <c r="VA132" s="111"/>
      <c r="VB132" s="111"/>
      <c r="VC132" s="111"/>
      <c r="VD132" s="111"/>
      <c r="VE132" s="111"/>
      <c r="VF132" s="111"/>
      <c r="VG132" s="111"/>
      <c r="VH132" s="111"/>
      <c r="VI132" s="111"/>
      <c r="VJ132" s="111"/>
      <c r="VK132" s="111"/>
      <c r="VL132" s="111"/>
      <c r="VM132" s="111"/>
      <c r="VN132" s="111"/>
      <c r="VO132" s="111"/>
      <c r="VP132" s="111"/>
      <c r="VQ132" s="111"/>
      <c r="VR132" s="111"/>
      <c r="VS132" s="111"/>
      <c r="VT132" s="111"/>
      <c r="VU132" s="111"/>
      <c r="VV132" s="111"/>
      <c r="VW132" s="111"/>
      <c r="VX132" s="111"/>
      <c r="VY132" s="111"/>
      <c r="VZ132" s="111"/>
      <c r="WA132" s="111"/>
      <c r="WB132" s="111"/>
      <c r="WC132" s="111"/>
      <c r="WD132" s="111"/>
      <c r="WE132" s="111"/>
      <c r="WF132" s="111"/>
      <c r="WG132" s="111"/>
      <c r="WH132" s="111"/>
      <c r="WI132" s="111"/>
      <c r="WJ132" s="111"/>
      <c r="WK132" s="111"/>
      <c r="WL132" s="111"/>
      <c r="WM132" s="111"/>
      <c r="WN132" s="111"/>
      <c r="WO132" s="111"/>
      <c r="WP132" s="111"/>
      <c r="WQ132" s="111"/>
      <c r="WR132" s="111"/>
      <c r="WS132" s="111"/>
      <c r="WT132" s="111"/>
      <c r="WU132" s="111"/>
      <c r="WV132" s="111"/>
      <c r="WW132" s="111"/>
      <c r="WX132" s="111"/>
      <c r="WY132" s="111"/>
      <c r="WZ132" s="111"/>
      <c r="XA132" s="111"/>
      <c r="XB132" s="111"/>
      <c r="XC132" s="111"/>
      <c r="XD132" s="111"/>
      <c r="XE132" s="111"/>
      <c r="XF132" s="111"/>
      <c r="XG132" s="111"/>
      <c r="XH132" s="111"/>
      <c r="XI132" s="111"/>
      <c r="XJ132" s="111"/>
      <c r="XK132" s="111"/>
      <c r="XL132" s="111"/>
      <c r="XM132" s="111"/>
      <c r="XN132" s="111"/>
      <c r="XO132" s="111"/>
      <c r="XP132" s="111"/>
      <c r="XQ132" s="111"/>
      <c r="XR132" s="111"/>
      <c r="XS132" s="111"/>
      <c r="XT132" s="111"/>
      <c r="XU132" s="111"/>
      <c r="XV132" s="111"/>
      <c r="XW132" s="111"/>
      <c r="XX132" s="111"/>
      <c r="XY132" s="111"/>
      <c r="XZ132" s="111"/>
      <c r="YA132" s="111"/>
      <c r="YB132" s="111"/>
      <c r="YC132" s="111"/>
      <c r="YD132" s="111"/>
      <c r="YE132" s="111"/>
      <c r="YF132" s="111"/>
      <c r="YG132" s="111"/>
      <c r="YH132" s="111"/>
      <c r="YI132" s="111"/>
      <c r="YJ132" s="111"/>
      <c r="YK132" s="111"/>
      <c r="YL132" s="111"/>
      <c r="YM132" s="111"/>
      <c r="YN132" s="111"/>
      <c r="YO132" s="111"/>
      <c r="YP132" s="111"/>
      <c r="YQ132" s="111"/>
      <c r="YR132" s="111"/>
      <c r="YS132" s="111"/>
      <c r="YT132" s="111"/>
      <c r="YU132" s="111"/>
      <c r="YV132" s="111"/>
      <c r="YW132" s="111"/>
      <c r="YX132" s="111"/>
      <c r="YY132" s="111"/>
      <c r="YZ132" s="111"/>
      <c r="ZA132" s="111"/>
      <c r="ZB132" s="111"/>
      <c r="ZC132" s="111"/>
      <c r="ZD132" s="111"/>
      <c r="ZE132" s="111"/>
      <c r="ZF132" s="111"/>
      <c r="ZG132" s="111"/>
      <c r="ZH132" s="111"/>
      <c r="ZI132" s="111"/>
      <c r="ZJ132" s="111"/>
      <c r="ZK132" s="111"/>
      <c r="ZL132" s="111"/>
      <c r="ZM132" s="111"/>
      <c r="ZN132" s="111"/>
      <c r="ZO132" s="111"/>
      <c r="ZP132" s="111"/>
      <c r="ZQ132" s="111"/>
      <c r="ZR132" s="111"/>
      <c r="ZS132" s="111"/>
      <c r="ZT132" s="111"/>
      <c r="ZU132" s="111"/>
      <c r="ZV132" s="111"/>
      <c r="ZW132" s="111"/>
      <c r="ZX132" s="111"/>
      <c r="ZY132" s="111"/>
      <c r="ZZ132" s="111"/>
    </row>
    <row r="133" spans="1:702">
      <c r="A133" s="111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84"/>
      <c r="O133" s="177"/>
      <c r="P133" s="177"/>
      <c r="Q133" s="177"/>
      <c r="R133" s="177"/>
      <c r="S133" s="177"/>
      <c r="T133" s="177"/>
      <c r="U133" s="178"/>
      <c r="V133" s="178"/>
      <c r="W133" s="177"/>
      <c r="X133" s="111"/>
      <c r="Y133" s="111"/>
      <c r="Z133" s="111"/>
      <c r="AA133" s="113"/>
      <c r="AB133" s="111"/>
      <c r="AC133" s="111"/>
      <c r="AD133" s="111"/>
      <c r="AE133" s="111"/>
      <c r="AF133" s="111"/>
      <c r="AH133" s="111"/>
      <c r="AI133" s="111"/>
      <c r="AJ133" s="111"/>
      <c r="AK133" s="111"/>
      <c r="AL133" s="111"/>
      <c r="AM133" s="111"/>
      <c r="UR133" s="111"/>
      <c r="US133" s="111"/>
      <c r="UT133" s="111"/>
      <c r="UU133" s="111"/>
      <c r="UV133" s="111"/>
      <c r="UW133" s="111"/>
      <c r="UX133" s="111"/>
      <c r="UY133" s="111"/>
      <c r="UZ133" s="111"/>
      <c r="VA133" s="111"/>
      <c r="VB133" s="111"/>
      <c r="VC133" s="111"/>
      <c r="VD133" s="111"/>
      <c r="VE133" s="111"/>
      <c r="VF133" s="111"/>
      <c r="VG133" s="111"/>
      <c r="VH133" s="111"/>
      <c r="VI133" s="111"/>
      <c r="VJ133" s="111"/>
      <c r="VK133" s="111"/>
      <c r="VL133" s="111"/>
      <c r="VM133" s="111"/>
      <c r="VN133" s="111"/>
      <c r="VO133" s="111"/>
      <c r="VP133" s="111"/>
      <c r="VQ133" s="111"/>
      <c r="VR133" s="111"/>
      <c r="VS133" s="111"/>
      <c r="VT133" s="111"/>
      <c r="VU133" s="111"/>
      <c r="VV133" s="111"/>
      <c r="VW133" s="111"/>
      <c r="VX133" s="111"/>
      <c r="VY133" s="111"/>
      <c r="VZ133" s="111"/>
      <c r="WA133" s="111"/>
      <c r="WB133" s="111"/>
      <c r="WC133" s="111"/>
      <c r="WD133" s="111"/>
      <c r="WE133" s="111"/>
      <c r="WF133" s="111"/>
      <c r="WG133" s="111"/>
      <c r="WH133" s="111"/>
      <c r="WI133" s="111"/>
      <c r="WJ133" s="111"/>
      <c r="WK133" s="111"/>
      <c r="WL133" s="111"/>
      <c r="WM133" s="111"/>
      <c r="WN133" s="111"/>
      <c r="WO133" s="111"/>
      <c r="WP133" s="111"/>
      <c r="WQ133" s="111"/>
      <c r="WR133" s="111"/>
      <c r="WS133" s="111"/>
      <c r="WT133" s="111"/>
      <c r="WU133" s="111"/>
      <c r="WV133" s="111"/>
      <c r="WW133" s="111"/>
      <c r="WX133" s="111"/>
      <c r="WY133" s="111"/>
      <c r="WZ133" s="111"/>
      <c r="XA133" s="111"/>
      <c r="XB133" s="111"/>
      <c r="XC133" s="111"/>
      <c r="XD133" s="111"/>
      <c r="XE133" s="111"/>
      <c r="XF133" s="111"/>
      <c r="XG133" s="111"/>
      <c r="XH133" s="111"/>
      <c r="XI133" s="111"/>
      <c r="XJ133" s="111"/>
      <c r="XK133" s="111"/>
      <c r="XL133" s="111"/>
      <c r="XM133" s="111"/>
      <c r="XN133" s="111"/>
      <c r="XO133" s="111"/>
      <c r="XP133" s="111"/>
      <c r="XQ133" s="111"/>
      <c r="XR133" s="111"/>
      <c r="XS133" s="111"/>
      <c r="XT133" s="111"/>
      <c r="XU133" s="111"/>
      <c r="XV133" s="111"/>
      <c r="XW133" s="111"/>
      <c r="XX133" s="111"/>
      <c r="XY133" s="111"/>
      <c r="XZ133" s="111"/>
      <c r="YA133" s="111"/>
      <c r="YB133" s="111"/>
      <c r="YC133" s="111"/>
      <c r="YD133" s="111"/>
      <c r="YE133" s="111"/>
      <c r="YF133" s="111"/>
      <c r="YG133" s="111"/>
      <c r="YH133" s="111"/>
      <c r="YI133" s="111"/>
      <c r="YJ133" s="111"/>
      <c r="YK133" s="111"/>
      <c r="YL133" s="111"/>
      <c r="YM133" s="111"/>
      <c r="YN133" s="111"/>
      <c r="YO133" s="111"/>
      <c r="YP133" s="111"/>
      <c r="YQ133" s="111"/>
      <c r="YR133" s="111"/>
      <c r="YS133" s="111"/>
      <c r="YT133" s="111"/>
      <c r="YU133" s="111"/>
      <c r="YV133" s="111"/>
      <c r="YW133" s="111"/>
      <c r="YX133" s="111"/>
      <c r="YY133" s="111"/>
      <c r="YZ133" s="111"/>
      <c r="ZA133" s="111"/>
      <c r="ZB133" s="111"/>
      <c r="ZC133" s="111"/>
      <c r="ZD133" s="111"/>
      <c r="ZE133" s="111"/>
      <c r="ZF133" s="111"/>
      <c r="ZG133" s="111"/>
      <c r="ZH133" s="111"/>
      <c r="ZI133" s="111"/>
      <c r="ZJ133" s="111"/>
      <c r="ZK133" s="111"/>
      <c r="ZL133" s="111"/>
      <c r="ZM133" s="111"/>
      <c r="ZN133" s="111"/>
      <c r="ZO133" s="111"/>
      <c r="ZP133" s="111"/>
      <c r="ZQ133" s="111"/>
      <c r="ZR133" s="111"/>
      <c r="ZS133" s="111"/>
      <c r="ZT133" s="111"/>
      <c r="ZU133" s="111"/>
      <c r="ZV133" s="111"/>
      <c r="ZW133" s="111"/>
      <c r="ZX133" s="111"/>
      <c r="ZY133" s="111"/>
      <c r="ZZ133" s="111"/>
    </row>
    <row r="134" spans="1:702">
      <c r="A134" s="111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84"/>
      <c r="O134" s="177"/>
      <c r="P134" s="177"/>
      <c r="Q134" s="177"/>
      <c r="R134" s="177"/>
      <c r="S134" s="177"/>
      <c r="T134" s="177"/>
      <c r="U134" s="178"/>
      <c r="V134" s="178"/>
      <c r="W134" s="177"/>
      <c r="X134" s="111"/>
      <c r="Y134" s="111"/>
      <c r="Z134" s="111"/>
      <c r="AA134" s="113"/>
      <c r="AB134" s="111"/>
      <c r="AC134" s="111"/>
      <c r="AD134" s="111"/>
      <c r="AE134" s="111"/>
      <c r="AF134" s="111"/>
      <c r="AH134" s="111"/>
      <c r="AI134" s="111"/>
      <c r="AJ134" s="111"/>
      <c r="AK134" s="111"/>
      <c r="AL134" s="111"/>
      <c r="AM134" s="111"/>
      <c r="UR134" s="111"/>
      <c r="US134" s="111"/>
      <c r="UT134" s="111"/>
      <c r="UU134" s="111"/>
      <c r="UV134" s="111"/>
      <c r="UW134" s="111"/>
      <c r="UX134" s="111"/>
      <c r="UY134" s="111"/>
      <c r="UZ134" s="111"/>
      <c r="VA134" s="111"/>
      <c r="VB134" s="111"/>
      <c r="VC134" s="111"/>
      <c r="VD134" s="111"/>
      <c r="VE134" s="111"/>
      <c r="VF134" s="111"/>
      <c r="VG134" s="111"/>
      <c r="VH134" s="111"/>
      <c r="VI134" s="111"/>
      <c r="VJ134" s="111"/>
      <c r="VK134" s="111"/>
      <c r="VL134" s="111"/>
      <c r="VM134" s="111"/>
      <c r="VN134" s="111"/>
      <c r="VO134" s="111"/>
      <c r="VP134" s="111"/>
      <c r="VQ134" s="111"/>
      <c r="VR134" s="111"/>
      <c r="VS134" s="111"/>
      <c r="VT134" s="111"/>
      <c r="VU134" s="111"/>
      <c r="VV134" s="111"/>
      <c r="VW134" s="111"/>
      <c r="VX134" s="111"/>
      <c r="VY134" s="111"/>
      <c r="VZ134" s="111"/>
      <c r="WA134" s="111"/>
      <c r="WB134" s="111"/>
      <c r="WC134" s="111"/>
      <c r="WD134" s="111"/>
      <c r="WE134" s="111"/>
      <c r="WF134" s="111"/>
      <c r="WG134" s="111"/>
      <c r="WH134" s="111"/>
      <c r="WI134" s="111"/>
      <c r="WJ134" s="111"/>
      <c r="WK134" s="111"/>
      <c r="WL134" s="111"/>
      <c r="WM134" s="111"/>
      <c r="WN134" s="111"/>
      <c r="WO134" s="111"/>
      <c r="WP134" s="111"/>
      <c r="WQ134" s="111"/>
      <c r="WR134" s="111"/>
      <c r="WS134" s="111"/>
      <c r="WT134" s="111"/>
      <c r="WU134" s="111"/>
      <c r="WV134" s="111"/>
      <c r="WW134" s="111"/>
      <c r="WX134" s="111"/>
      <c r="WY134" s="111"/>
      <c r="WZ134" s="111"/>
      <c r="XA134" s="111"/>
      <c r="XB134" s="111"/>
      <c r="XC134" s="111"/>
      <c r="XD134" s="111"/>
      <c r="XE134" s="111"/>
      <c r="XF134" s="111"/>
      <c r="XG134" s="111"/>
      <c r="XH134" s="111"/>
      <c r="XI134" s="111"/>
      <c r="XJ134" s="111"/>
      <c r="XK134" s="111"/>
      <c r="XL134" s="111"/>
      <c r="XM134" s="111"/>
      <c r="XN134" s="111"/>
      <c r="XO134" s="111"/>
      <c r="XP134" s="111"/>
      <c r="XQ134" s="111"/>
      <c r="XR134" s="111"/>
      <c r="XS134" s="111"/>
      <c r="XT134" s="111"/>
      <c r="XU134" s="111"/>
      <c r="XV134" s="111"/>
      <c r="XW134" s="111"/>
      <c r="XX134" s="111"/>
      <c r="XY134" s="111"/>
      <c r="XZ134" s="111"/>
      <c r="YA134" s="111"/>
      <c r="YB134" s="111"/>
      <c r="YC134" s="111"/>
      <c r="YD134" s="111"/>
      <c r="YE134" s="111"/>
      <c r="YF134" s="111"/>
      <c r="YG134" s="111"/>
      <c r="YH134" s="111"/>
      <c r="YI134" s="111"/>
      <c r="YJ134" s="111"/>
      <c r="YK134" s="111"/>
      <c r="YL134" s="111"/>
      <c r="YM134" s="111"/>
      <c r="YN134" s="111"/>
      <c r="YO134" s="111"/>
      <c r="YP134" s="111"/>
      <c r="YQ134" s="111"/>
      <c r="YR134" s="111"/>
      <c r="YS134" s="111"/>
      <c r="YT134" s="111"/>
      <c r="YU134" s="111"/>
      <c r="YV134" s="111"/>
      <c r="YW134" s="111"/>
      <c r="YX134" s="111"/>
      <c r="YY134" s="111"/>
      <c r="YZ134" s="111"/>
      <c r="ZA134" s="111"/>
      <c r="ZB134" s="111"/>
      <c r="ZC134" s="111"/>
      <c r="ZD134" s="111"/>
      <c r="ZE134" s="111"/>
      <c r="ZF134" s="111"/>
      <c r="ZG134" s="111"/>
      <c r="ZH134" s="111"/>
      <c r="ZI134" s="111"/>
      <c r="ZJ134" s="111"/>
      <c r="ZK134" s="111"/>
      <c r="ZL134" s="111"/>
      <c r="ZM134" s="111"/>
      <c r="ZN134" s="111"/>
      <c r="ZO134" s="111"/>
      <c r="ZP134" s="111"/>
      <c r="ZQ134" s="111"/>
      <c r="ZR134" s="111"/>
      <c r="ZS134" s="111"/>
      <c r="ZT134" s="111"/>
      <c r="ZU134" s="111"/>
      <c r="ZV134" s="111"/>
      <c r="ZW134" s="111"/>
      <c r="ZX134" s="111"/>
      <c r="ZY134" s="111"/>
      <c r="ZZ134" s="111"/>
    </row>
    <row r="135" spans="1:702">
      <c r="A135" s="111"/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84"/>
      <c r="O135" s="177"/>
      <c r="P135" s="177"/>
      <c r="Q135" s="177"/>
      <c r="R135" s="177"/>
      <c r="S135" s="177"/>
      <c r="T135" s="177"/>
      <c r="U135" s="178"/>
      <c r="V135" s="178"/>
      <c r="W135" s="177"/>
      <c r="X135" s="111"/>
      <c r="Y135" s="111"/>
      <c r="Z135" s="111"/>
      <c r="AA135" s="113"/>
      <c r="AB135" s="111"/>
      <c r="AC135" s="111"/>
      <c r="AD135" s="111"/>
      <c r="AE135" s="111"/>
      <c r="AF135" s="111"/>
      <c r="AH135" s="111"/>
      <c r="AI135" s="111"/>
      <c r="AJ135" s="111"/>
      <c r="AK135" s="111"/>
      <c r="AL135" s="111"/>
      <c r="AM135" s="111"/>
      <c r="UR135" s="111"/>
      <c r="US135" s="111"/>
      <c r="UT135" s="111"/>
      <c r="UU135" s="111"/>
      <c r="UV135" s="111"/>
      <c r="UW135" s="111"/>
      <c r="UX135" s="111"/>
      <c r="UY135" s="111"/>
      <c r="UZ135" s="111"/>
      <c r="VA135" s="111"/>
      <c r="VB135" s="111"/>
      <c r="VC135" s="111"/>
      <c r="VD135" s="111"/>
      <c r="VE135" s="111"/>
      <c r="VF135" s="111"/>
      <c r="VG135" s="111"/>
      <c r="VH135" s="111"/>
      <c r="VI135" s="111"/>
      <c r="VJ135" s="111"/>
      <c r="VK135" s="111"/>
      <c r="VL135" s="111"/>
      <c r="VM135" s="111"/>
      <c r="VN135" s="111"/>
      <c r="VO135" s="111"/>
      <c r="VP135" s="111"/>
      <c r="VQ135" s="111"/>
      <c r="VR135" s="111"/>
      <c r="VS135" s="111"/>
      <c r="VT135" s="111"/>
      <c r="VU135" s="111"/>
      <c r="VV135" s="111"/>
      <c r="VW135" s="111"/>
      <c r="VX135" s="111"/>
      <c r="VY135" s="111"/>
      <c r="VZ135" s="111"/>
      <c r="WA135" s="111"/>
      <c r="WB135" s="111"/>
      <c r="WC135" s="111"/>
      <c r="WD135" s="111"/>
      <c r="WE135" s="111"/>
      <c r="WF135" s="111"/>
      <c r="WG135" s="111"/>
      <c r="WH135" s="111"/>
      <c r="WI135" s="111"/>
      <c r="WJ135" s="111"/>
      <c r="WK135" s="111"/>
      <c r="WL135" s="111"/>
      <c r="WM135" s="111"/>
      <c r="WN135" s="111"/>
      <c r="WO135" s="111"/>
      <c r="WP135" s="111"/>
      <c r="WQ135" s="111"/>
      <c r="WR135" s="111"/>
      <c r="WS135" s="111"/>
      <c r="WT135" s="111"/>
      <c r="WU135" s="111"/>
      <c r="WV135" s="111"/>
      <c r="WW135" s="111"/>
      <c r="WX135" s="111"/>
      <c r="WY135" s="111"/>
      <c r="WZ135" s="111"/>
      <c r="XA135" s="111"/>
      <c r="XB135" s="111"/>
      <c r="XC135" s="111"/>
      <c r="XD135" s="111"/>
      <c r="XE135" s="111"/>
      <c r="XF135" s="111"/>
      <c r="XG135" s="111"/>
      <c r="XH135" s="111"/>
      <c r="XI135" s="111"/>
      <c r="XJ135" s="111"/>
      <c r="XK135" s="111"/>
      <c r="XL135" s="111"/>
      <c r="XM135" s="111"/>
      <c r="XN135" s="111"/>
      <c r="XO135" s="111"/>
      <c r="XP135" s="111"/>
      <c r="XQ135" s="111"/>
      <c r="XR135" s="111"/>
      <c r="XS135" s="111"/>
      <c r="XT135" s="111"/>
      <c r="XU135" s="111"/>
      <c r="XV135" s="111"/>
      <c r="XW135" s="111"/>
      <c r="XX135" s="111"/>
      <c r="XY135" s="111"/>
      <c r="XZ135" s="111"/>
      <c r="YA135" s="111"/>
      <c r="YB135" s="111"/>
      <c r="YC135" s="111"/>
      <c r="YD135" s="111"/>
      <c r="YE135" s="111"/>
      <c r="YF135" s="111"/>
      <c r="YG135" s="111"/>
      <c r="YH135" s="111"/>
      <c r="YI135" s="111"/>
      <c r="YJ135" s="111"/>
      <c r="YK135" s="111"/>
      <c r="YL135" s="111"/>
      <c r="YM135" s="111"/>
      <c r="YN135" s="111"/>
      <c r="YO135" s="111"/>
      <c r="YP135" s="111"/>
      <c r="YQ135" s="111"/>
      <c r="YR135" s="111"/>
      <c r="YS135" s="111"/>
      <c r="YT135" s="111"/>
      <c r="YU135" s="111"/>
      <c r="YV135" s="111"/>
      <c r="YW135" s="111"/>
      <c r="YX135" s="111"/>
      <c r="YY135" s="111"/>
      <c r="YZ135" s="111"/>
      <c r="ZA135" s="111"/>
      <c r="ZB135" s="111"/>
      <c r="ZC135" s="111"/>
      <c r="ZD135" s="111"/>
      <c r="ZE135" s="111"/>
      <c r="ZF135" s="111"/>
      <c r="ZG135" s="111"/>
      <c r="ZH135" s="111"/>
      <c r="ZI135" s="111"/>
      <c r="ZJ135" s="111"/>
      <c r="ZK135" s="111"/>
      <c r="ZL135" s="111"/>
      <c r="ZM135" s="111"/>
      <c r="ZN135" s="111"/>
      <c r="ZO135" s="111"/>
      <c r="ZP135" s="111"/>
      <c r="ZQ135" s="111"/>
      <c r="ZR135" s="111"/>
      <c r="ZS135" s="111"/>
      <c r="ZT135" s="111"/>
      <c r="ZU135" s="111"/>
      <c r="ZV135" s="111"/>
      <c r="ZW135" s="111"/>
      <c r="ZX135" s="111"/>
      <c r="ZY135" s="111"/>
      <c r="ZZ135" s="111"/>
    </row>
    <row r="136" spans="1:702">
      <c r="A136" s="111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84"/>
      <c r="O136" s="177"/>
      <c r="P136" s="177"/>
      <c r="Q136" s="177"/>
      <c r="R136" s="177"/>
      <c r="S136" s="177"/>
      <c r="T136" s="177"/>
      <c r="U136" s="178"/>
      <c r="V136" s="178"/>
      <c r="W136" s="177"/>
      <c r="X136" s="111"/>
      <c r="Y136" s="111"/>
      <c r="Z136" s="111"/>
      <c r="AA136" s="113"/>
      <c r="AB136" s="111"/>
      <c r="AC136" s="111"/>
      <c r="AD136" s="111"/>
      <c r="AE136" s="111"/>
      <c r="AF136" s="111"/>
      <c r="AH136" s="111"/>
      <c r="AI136" s="111"/>
      <c r="AJ136" s="111"/>
      <c r="AK136" s="111"/>
      <c r="AL136" s="111"/>
      <c r="AM136" s="111"/>
      <c r="UR136" s="111"/>
      <c r="US136" s="111"/>
      <c r="UT136" s="111"/>
      <c r="UU136" s="111"/>
      <c r="UV136" s="111"/>
      <c r="UW136" s="111"/>
      <c r="UX136" s="111"/>
      <c r="UY136" s="111"/>
      <c r="UZ136" s="111"/>
      <c r="VA136" s="111"/>
      <c r="VB136" s="111"/>
      <c r="VC136" s="111"/>
      <c r="VD136" s="111"/>
      <c r="VE136" s="111"/>
      <c r="VF136" s="111"/>
      <c r="VG136" s="111"/>
      <c r="VH136" s="111"/>
      <c r="VI136" s="111"/>
      <c r="VJ136" s="111"/>
      <c r="VK136" s="111"/>
      <c r="VL136" s="111"/>
      <c r="VM136" s="111"/>
      <c r="VN136" s="111"/>
      <c r="VO136" s="111"/>
      <c r="VP136" s="111"/>
      <c r="VQ136" s="111"/>
      <c r="VR136" s="111"/>
      <c r="VS136" s="111"/>
      <c r="VT136" s="111"/>
      <c r="VU136" s="111"/>
      <c r="VV136" s="111"/>
      <c r="VW136" s="111"/>
      <c r="VX136" s="111"/>
      <c r="VY136" s="111"/>
      <c r="VZ136" s="111"/>
      <c r="WA136" s="111"/>
      <c r="WB136" s="111"/>
      <c r="WC136" s="111"/>
      <c r="WD136" s="111"/>
      <c r="WE136" s="111"/>
      <c r="WF136" s="111"/>
      <c r="WG136" s="111"/>
      <c r="WH136" s="111"/>
      <c r="WI136" s="111"/>
      <c r="WJ136" s="111"/>
      <c r="WK136" s="111"/>
      <c r="WL136" s="111"/>
      <c r="WM136" s="111"/>
      <c r="WN136" s="111"/>
      <c r="WO136" s="111"/>
      <c r="WP136" s="111"/>
      <c r="WQ136" s="111"/>
      <c r="WR136" s="111"/>
      <c r="WS136" s="111"/>
      <c r="WT136" s="111"/>
      <c r="WU136" s="111"/>
      <c r="WV136" s="111"/>
      <c r="WW136" s="111"/>
      <c r="WX136" s="111"/>
      <c r="WY136" s="111"/>
      <c r="WZ136" s="111"/>
      <c r="XA136" s="111"/>
      <c r="XB136" s="111"/>
      <c r="XC136" s="111"/>
      <c r="XD136" s="111"/>
      <c r="XE136" s="111"/>
      <c r="XF136" s="111"/>
      <c r="XG136" s="111"/>
      <c r="XH136" s="111"/>
      <c r="XI136" s="111"/>
      <c r="XJ136" s="111"/>
      <c r="XK136" s="111"/>
      <c r="XL136" s="111"/>
      <c r="XM136" s="111"/>
      <c r="XN136" s="111"/>
      <c r="XO136" s="111"/>
      <c r="XP136" s="111"/>
      <c r="XQ136" s="111"/>
      <c r="XR136" s="111"/>
      <c r="XS136" s="111"/>
      <c r="XT136" s="111"/>
      <c r="XU136" s="111"/>
      <c r="XV136" s="111"/>
      <c r="XW136" s="111"/>
      <c r="XX136" s="111"/>
      <c r="XY136" s="111"/>
      <c r="XZ136" s="111"/>
      <c r="YA136" s="111"/>
      <c r="YB136" s="111"/>
      <c r="YC136" s="111"/>
      <c r="YD136" s="111"/>
      <c r="YE136" s="111"/>
      <c r="YF136" s="111"/>
      <c r="YG136" s="111"/>
      <c r="YH136" s="111"/>
      <c r="YI136" s="111"/>
      <c r="YJ136" s="111"/>
      <c r="YK136" s="111"/>
      <c r="YL136" s="111"/>
      <c r="YM136" s="111"/>
      <c r="YN136" s="111"/>
      <c r="YO136" s="111"/>
      <c r="YP136" s="111"/>
      <c r="YQ136" s="111"/>
      <c r="YR136" s="111"/>
      <c r="YS136" s="111"/>
      <c r="YT136" s="111"/>
      <c r="YU136" s="111"/>
      <c r="YV136" s="111"/>
      <c r="YW136" s="111"/>
      <c r="YX136" s="111"/>
      <c r="YY136" s="111"/>
      <c r="YZ136" s="111"/>
      <c r="ZA136" s="111"/>
      <c r="ZB136" s="111"/>
      <c r="ZC136" s="111"/>
      <c r="ZD136" s="111"/>
      <c r="ZE136" s="111"/>
      <c r="ZF136" s="111"/>
      <c r="ZG136" s="111"/>
      <c r="ZH136" s="111"/>
      <c r="ZI136" s="111"/>
      <c r="ZJ136" s="111"/>
      <c r="ZK136" s="111"/>
      <c r="ZL136" s="111"/>
      <c r="ZM136" s="111"/>
      <c r="ZN136" s="111"/>
      <c r="ZO136" s="111"/>
      <c r="ZP136" s="111"/>
      <c r="ZQ136" s="111"/>
      <c r="ZR136" s="111"/>
      <c r="ZS136" s="111"/>
      <c r="ZT136" s="111"/>
      <c r="ZU136" s="111"/>
      <c r="ZV136" s="111"/>
      <c r="ZW136" s="111"/>
      <c r="ZX136" s="111"/>
      <c r="ZY136" s="111"/>
      <c r="ZZ136" s="111"/>
    </row>
    <row r="137" spans="1:702">
      <c r="A137" s="111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84"/>
      <c r="O137" s="177"/>
      <c r="P137" s="177"/>
      <c r="Q137" s="177"/>
      <c r="R137" s="177"/>
      <c r="S137" s="177"/>
      <c r="T137" s="177"/>
      <c r="U137" s="178"/>
      <c r="V137" s="178"/>
      <c r="W137" s="177"/>
      <c r="X137" s="111"/>
      <c r="Y137" s="111"/>
      <c r="Z137" s="111"/>
      <c r="AA137" s="113"/>
      <c r="AB137" s="111"/>
      <c r="AC137" s="111"/>
      <c r="AD137" s="111"/>
      <c r="AE137" s="111"/>
      <c r="AF137" s="111"/>
      <c r="AH137" s="111"/>
      <c r="AI137" s="111"/>
      <c r="AJ137" s="111"/>
      <c r="AK137" s="111"/>
      <c r="AL137" s="111"/>
      <c r="AM137" s="111"/>
      <c r="UR137" s="111"/>
      <c r="US137" s="111"/>
      <c r="UT137" s="111"/>
      <c r="UU137" s="111"/>
      <c r="UV137" s="111"/>
      <c r="UW137" s="111"/>
      <c r="UX137" s="111"/>
      <c r="UY137" s="111"/>
      <c r="UZ137" s="111"/>
      <c r="VA137" s="111"/>
      <c r="VB137" s="111"/>
      <c r="VC137" s="111"/>
      <c r="VD137" s="111"/>
      <c r="VE137" s="111"/>
      <c r="VF137" s="111"/>
      <c r="VG137" s="111"/>
      <c r="VH137" s="111"/>
      <c r="VI137" s="111"/>
      <c r="VJ137" s="111"/>
      <c r="VK137" s="111"/>
      <c r="VL137" s="111"/>
      <c r="VM137" s="111"/>
      <c r="VN137" s="111"/>
      <c r="VO137" s="111"/>
      <c r="VP137" s="111"/>
      <c r="VQ137" s="111"/>
      <c r="VR137" s="111"/>
      <c r="VS137" s="111"/>
      <c r="VT137" s="111"/>
      <c r="VU137" s="111"/>
      <c r="VV137" s="111"/>
      <c r="VW137" s="111"/>
      <c r="VX137" s="111"/>
      <c r="VY137" s="111"/>
      <c r="VZ137" s="111"/>
      <c r="WA137" s="111"/>
      <c r="WB137" s="111"/>
      <c r="WC137" s="111"/>
      <c r="WD137" s="111"/>
      <c r="WE137" s="111"/>
      <c r="WF137" s="111"/>
      <c r="WG137" s="111"/>
      <c r="WH137" s="111"/>
      <c r="WI137" s="111"/>
      <c r="WJ137" s="111"/>
      <c r="WK137" s="111"/>
      <c r="WL137" s="111"/>
      <c r="WM137" s="111"/>
      <c r="WN137" s="111"/>
      <c r="WO137" s="111"/>
      <c r="WP137" s="111"/>
      <c r="WQ137" s="111"/>
      <c r="WR137" s="111"/>
      <c r="WS137" s="111"/>
      <c r="WT137" s="111"/>
      <c r="WU137" s="111"/>
      <c r="WV137" s="111"/>
      <c r="WW137" s="111"/>
      <c r="WX137" s="111"/>
      <c r="WY137" s="111"/>
      <c r="WZ137" s="111"/>
      <c r="XA137" s="111"/>
      <c r="XB137" s="111"/>
      <c r="XC137" s="111"/>
      <c r="XD137" s="111"/>
      <c r="XE137" s="111"/>
      <c r="XF137" s="111"/>
      <c r="XG137" s="111"/>
      <c r="XH137" s="111"/>
      <c r="XI137" s="111"/>
      <c r="XJ137" s="111"/>
      <c r="XK137" s="111"/>
      <c r="XL137" s="111"/>
      <c r="XM137" s="111"/>
      <c r="XN137" s="111"/>
      <c r="XO137" s="111"/>
      <c r="XP137" s="111"/>
      <c r="XQ137" s="111"/>
      <c r="XR137" s="111"/>
      <c r="XS137" s="111"/>
      <c r="XT137" s="111"/>
      <c r="XU137" s="111"/>
      <c r="XV137" s="111"/>
      <c r="XW137" s="111"/>
      <c r="XX137" s="111"/>
      <c r="XY137" s="111"/>
      <c r="XZ137" s="111"/>
      <c r="YA137" s="111"/>
      <c r="YB137" s="111"/>
      <c r="YC137" s="111"/>
      <c r="YD137" s="111"/>
      <c r="YE137" s="111"/>
      <c r="YF137" s="111"/>
      <c r="YG137" s="111"/>
      <c r="YH137" s="111"/>
      <c r="YI137" s="111"/>
      <c r="YJ137" s="111"/>
      <c r="YK137" s="111"/>
      <c r="YL137" s="111"/>
      <c r="YM137" s="111"/>
      <c r="YN137" s="111"/>
      <c r="YO137" s="111"/>
      <c r="YP137" s="111"/>
      <c r="YQ137" s="111"/>
      <c r="YR137" s="111"/>
      <c r="YS137" s="111"/>
      <c r="YT137" s="111"/>
      <c r="YU137" s="111"/>
      <c r="YV137" s="111"/>
      <c r="YW137" s="111"/>
      <c r="YX137" s="111"/>
      <c r="YY137" s="111"/>
      <c r="YZ137" s="111"/>
      <c r="ZA137" s="111"/>
      <c r="ZB137" s="111"/>
      <c r="ZC137" s="111"/>
      <c r="ZD137" s="111"/>
      <c r="ZE137" s="111"/>
      <c r="ZF137" s="111"/>
      <c r="ZG137" s="111"/>
      <c r="ZH137" s="111"/>
      <c r="ZI137" s="111"/>
      <c r="ZJ137" s="111"/>
      <c r="ZK137" s="111"/>
      <c r="ZL137" s="111"/>
      <c r="ZM137" s="111"/>
      <c r="ZN137" s="111"/>
      <c r="ZO137" s="111"/>
      <c r="ZP137" s="111"/>
      <c r="ZQ137" s="111"/>
      <c r="ZR137" s="111"/>
      <c r="ZS137" s="111"/>
      <c r="ZT137" s="111"/>
      <c r="ZU137" s="111"/>
      <c r="ZV137" s="111"/>
      <c r="ZW137" s="111"/>
      <c r="ZX137" s="111"/>
      <c r="ZY137" s="111"/>
      <c r="ZZ137" s="111"/>
    </row>
    <row r="138" spans="1:702">
      <c r="A138" s="111"/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84"/>
      <c r="O138" s="177"/>
      <c r="P138" s="177"/>
      <c r="Q138" s="177"/>
      <c r="R138" s="177"/>
      <c r="S138" s="177"/>
      <c r="T138" s="177"/>
      <c r="U138" s="178"/>
      <c r="V138" s="178"/>
      <c r="W138" s="177"/>
      <c r="X138" s="111"/>
      <c r="Y138" s="111"/>
      <c r="Z138" s="111"/>
      <c r="AA138" s="113"/>
      <c r="AB138" s="111"/>
      <c r="AC138" s="111"/>
      <c r="AD138" s="111"/>
      <c r="AE138" s="111"/>
      <c r="AF138" s="111"/>
      <c r="AH138" s="111"/>
      <c r="AI138" s="111"/>
      <c r="AJ138" s="111"/>
      <c r="AK138" s="111"/>
      <c r="AL138" s="111"/>
      <c r="AM138" s="111"/>
      <c r="UR138" s="111"/>
      <c r="US138" s="111"/>
      <c r="UT138" s="111"/>
      <c r="UU138" s="111"/>
      <c r="UV138" s="111"/>
      <c r="UW138" s="111"/>
      <c r="UX138" s="111"/>
      <c r="UY138" s="111"/>
      <c r="UZ138" s="111"/>
      <c r="VA138" s="111"/>
      <c r="VB138" s="111"/>
      <c r="VC138" s="111"/>
      <c r="VD138" s="111"/>
      <c r="VE138" s="111"/>
      <c r="VF138" s="111"/>
      <c r="VG138" s="111"/>
      <c r="VH138" s="111"/>
      <c r="VI138" s="111"/>
      <c r="VJ138" s="111"/>
      <c r="VK138" s="111"/>
      <c r="VL138" s="111"/>
      <c r="VM138" s="111"/>
      <c r="VN138" s="111"/>
      <c r="VO138" s="111"/>
      <c r="VP138" s="111"/>
      <c r="VQ138" s="111"/>
      <c r="VR138" s="111"/>
      <c r="VS138" s="111"/>
      <c r="VT138" s="111"/>
      <c r="VU138" s="111"/>
      <c r="VV138" s="111"/>
      <c r="VW138" s="111"/>
      <c r="VX138" s="111"/>
      <c r="VY138" s="111"/>
      <c r="VZ138" s="111"/>
      <c r="WA138" s="111"/>
      <c r="WB138" s="111"/>
      <c r="WC138" s="111"/>
      <c r="WD138" s="111"/>
      <c r="WE138" s="111"/>
      <c r="WF138" s="111"/>
      <c r="WG138" s="111"/>
      <c r="WH138" s="111"/>
      <c r="WI138" s="111"/>
      <c r="WJ138" s="111"/>
      <c r="WK138" s="111"/>
      <c r="WL138" s="111"/>
      <c r="WM138" s="111"/>
      <c r="WN138" s="111"/>
      <c r="WO138" s="111"/>
      <c r="WP138" s="111"/>
      <c r="WQ138" s="111"/>
      <c r="WR138" s="111"/>
      <c r="WS138" s="111"/>
      <c r="WT138" s="111"/>
      <c r="WU138" s="111"/>
      <c r="WV138" s="111"/>
      <c r="WW138" s="111"/>
      <c r="WX138" s="111"/>
      <c r="WY138" s="111"/>
      <c r="WZ138" s="111"/>
      <c r="XA138" s="111"/>
      <c r="XB138" s="111"/>
      <c r="XC138" s="111"/>
      <c r="XD138" s="111"/>
      <c r="XE138" s="111"/>
      <c r="XF138" s="111"/>
      <c r="XG138" s="111"/>
      <c r="XH138" s="111"/>
      <c r="XI138" s="111"/>
      <c r="XJ138" s="111"/>
      <c r="XK138" s="111"/>
      <c r="XL138" s="111"/>
      <c r="XM138" s="111"/>
      <c r="XN138" s="111"/>
      <c r="XO138" s="111"/>
      <c r="XP138" s="111"/>
      <c r="XQ138" s="111"/>
      <c r="XR138" s="111"/>
      <c r="XS138" s="111"/>
      <c r="XT138" s="111"/>
      <c r="XU138" s="111"/>
      <c r="XV138" s="111"/>
      <c r="XW138" s="111"/>
      <c r="XX138" s="111"/>
      <c r="XY138" s="111"/>
      <c r="XZ138" s="111"/>
      <c r="YA138" s="111"/>
      <c r="YB138" s="111"/>
      <c r="YC138" s="111"/>
      <c r="YD138" s="111"/>
      <c r="YE138" s="111"/>
      <c r="YF138" s="111"/>
      <c r="YG138" s="111"/>
      <c r="YH138" s="111"/>
      <c r="YI138" s="111"/>
      <c r="YJ138" s="111"/>
      <c r="YK138" s="111"/>
      <c r="YL138" s="111"/>
      <c r="YM138" s="111"/>
      <c r="YN138" s="111"/>
      <c r="YO138" s="111"/>
      <c r="YP138" s="111"/>
      <c r="YQ138" s="111"/>
      <c r="YR138" s="111"/>
      <c r="YS138" s="111"/>
      <c r="YT138" s="111"/>
      <c r="YU138" s="111"/>
      <c r="YV138" s="111"/>
      <c r="YW138" s="111"/>
      <c r="YX138" s="111"/>
      <c r="YY138" s="111"/>
      <c r="YZ138" s="111"/>
      <c r="ZA138" s="111"/>
      <c r="ZB138" s="111"/>
      <c r="ZC138" s="111"/>
      <c r="ZD138" s="111"/>
      <c r="ZE138" s="111"/>
      <c r="ZF138" s="111"/>
      <c r="ZG138" s="111"/>
      <c r="ZH138" s="111"/>
      <c r="ZI138" s="111"/>
      <c r="ZJ138" s="111"/>
      <c r="ZK138" s="111"/>
      <c r="ZL138" s="111"/>
      <c r="ZM138" s="111"/>
      <c r="ZN138" s="111"/>
      <c r="ZO138" s="111"/>
      <c r="ZP138" s="111"/>
      <c r="ZQ138" s="111"/>
      <c r="ZR138" s="111"/>
      <c r="ZS138" s="111"/>
      <c r="ZT138" s="111"/>
      <c r="ZU138" s="111"/>
      <c r="ZV138" s="111"/>
      <c r="ZW138" s="111"/>
      <c r="ZX138" s="111"/>
      <c r="ZY138" s="111"/>
      <c r="ZZ138" s="111"/>
    </row>
    <row r="139" spans="1:702">
      <c r="A139" s="111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84"/>
      <c r="O139" s="177"/>
      <c r="P139" s="177"/>
      <c r="Q139" s="177"/>
      <c r="R139" s="177"/>
      <c r="S139" s="177"/>
      <c r="T139" s="177"/>
      <c r="U139" s="178"/>
      <c r="V139" s="178"/>
      <c r="W139" s="177"/>
      <c r="X139" s="111"/>
      <c r="Y139" s="111"/>
      <c r="Z139" s="111"/>
      <c r="AA139" s="113"/>
      <c r="AB139" s="111"/>
      <c r="AC139" s="111"/>
      <c r="AD139" s="111"/>
      <c r="AE139" s="111"/>
      <c r="AF139" s="111"/>
      <c r="AH139" s="111"/>
      <c r="AI139" s="111"/>
      <c r="AJ139" s="111"/>
      <c r="AK139" s="111"/>
      <c r="AL139" s="111"/>
      <c r="AM139" s="111"/>
      <c r="UR139" s="111"/>
      <c r="US139" s="111"/>
      <c r="UT139" s="111"/>
      <c r="UU139" s="111"/>
      <c r="UV139" s="111"/>
      <c r="UW139" s="111"/>
      <c r="UX139" s="111"/>
      <c r="UY139" s="111"/>
      <c r="UZ139" s="111"/>
      <c r="VA139" s="111"/>
      <c r="VB139" s="111"/>
      <c r="VC139" s="111"/>
      <c r="VD139" s="111"/>
      <c r="VE139" s="111"/>
      <c r="VF139" s="111"/>
      <c r="VG139" s="111"/>
      <c r="VH139" s="111"/>
      <c r="VI139" s="111"/>
      <c r="VJ139" s="111"/>
      <c r="VK139" s="111"/>
      <c r="VL139" s="111"/>
      <c r="VM139" s="111"/>
      <c r="VN139" s="111"/>
      <c r="VO139" s="111"/>
      <c r="VP139" s="111"/>
      <c r="VQ139" s="111"/>
      <c r="VR139" s="111"/>
      <c r="VS139" s="111"/>
      <c r="VT139" s="111"/>
      <c r="VU139" s="111"/>
      <c r="VV139" s="111"/>
      <c r="VW139" s="111"/>
      <c r="VX139" s="111"/>
      <c r="VY139" s="111"/>
      <c r="VZ139" s="111"/>
      <c r="WA139" s="111"/>
      <c r="WB139" s="111"/>
      <c r="WC139" s="111"/>
      <c r="WD139" s="111"/>
      <c r="WE139" s="111"/>
      <c r="WF139" s="111"/>
      <c r="WG139" s="111"/>
      <c r="WH139" s="111"/>
      <c r="WI139" s="111"/>
      <c r="WJ139" s="111"/>
      <c r="WK139" s="111"/>
      <c r="WL139" s="111"/>
      <c r="WM139" s="111"/>
      <c r="WN139" s="111"/>
      <c r="WO139" s="111"/>
      <c r="WP139" s="111"/>
      <c r="WQ139" s="111"/>
      <c r="WR139" s="111"/>
      <c r="WS139" s="111"/>
      <c r="WT139" s="111"/>
      <c r="WU139" s="111"/>
      <c r="WV139" s="111"/>
      <c r="WW139" s="111"/>
      <c r="WX139" s="111"/>
      <c r="WY139" s="111"/>
      <c r="WZ139" s="111"/>
      <c r="XA139" s="111"/>
      <c r="XB139" s="111"/>
      <c r="XC139" s="111"/>
      <c r="XD139" s="111"/>
      <c r="XE139" s="111"/>
      <c r="XF139" s="111"/>
      <c r="XG139" s="111"/>
      <c r="XH139" s="111"/>
      <c r="XI139" s="111"/>
      <c r="XJ139" s="111"/>
      <c r="XK139" s="111"/>
      <c r="XL139" s="111"/>
      <c r="XM139" s="111"/>
      <c r="XN139" s="111"/>
      <c r="XO139" s="111"/>
      <c r="XP139" s="111"/>
      <c r="XQ139" s="111"/>
      <c r="XR139" s="111"/>
      <c r="XS139" s="111"/>
      <c r="XT139" s="111"/>
      <c r="XU139" s="111"/>
      <c r="XV139" s="111"/>
      <c r="XW139" s="111"/>
      <c r="XX139" s="111"/>
      <c r="XY139" s="111"/>
      <c r="XZ139" s="111"/>
      <c r="YA139" s="111"/>
      <c r="YB139" s="111"/>
      <c r="YC139" s="111"/>
      <c r="YD139" s="111"/>
      <c r="YE139" s="111"/>
      <c r="YF139" s="111"/>
      <c r="YG139" s="111"/>
      <c r="YH139" s="111"/>
      <c r="YI139" s="111"/>
      <c r="YJ139" s="111"/>
      <c r="YK139" s="111"/>
      <c r="YL139" s="111"/>
      <c r="YM139" s="111"/>
      <c r="YN139" s="111"/>
      <c r="YO139" s="111"/>
      <c r="YP139" s="111"/>
      <c r="YQ139" s="111"/>
      <c r="YR139" s="111"/>
      <c r="YS139" s="111"/>
      <c r="YT139" s="111"/>
      <c r="YU139" s="111"/>
      <c r="YV139" s="111"/>
      <c r="YW139" s="111"/>
      <c r="YX139" s="111"/>
      <c r="YY139" s="111"/>
      <c r="YZ139" s="111"/>
      <c r="ZA139" s="111"/>
      <c r="ZB139" s="111"/>
      <c r="ZC139" s="111"/>
      <c r="ZD139" s="111"/>
      <c r="ZE139" s="111"/>
      <c r="ZF139" s="111"/>
      <c r="ZG139" s="111"/>
      <c r="ZH139" s="111"/>
      <c r="ZI139" s="111"/>
      <c r="ZJ139" s="111"/>
      <c r="ZK139" s="111"/>
      <c r="ZL139" s="111"/>
      <c r="ZM139" s="111"/>
      <c r="ZN139" s="111"/>
      <c r="ZO139" s="111"/>
      <c r="ZP139" s="111"/>
      <c r="ZQ139" s="111"/>
      <c r="ZR139" s="111"/>
      <c r="ZS139" s="111"/>
      <c r="ZT139" s="111"/>
      <c r="ZU139" s="111"/>
      <c r="ZV139" s="111"/>
      <c r="ZW139" s="111"/>
      <c r="ZX139" s="111"/>
      <c r="ZY139" s="111"/>
      <c r="ZZ139" s="111"/>
    </row>
    <row r="140" spans="1:702">
      <c r="UR140" s="111"/>
      <c r="US140" s="111"/>
      <c r="UT140" s="111"/>
      <c r="UU140" s="111"/>
      <c r="UV140" s="111"/>
      <c r="UW140" s="111"/>
      <c r="UX140" s="111"/>
      <c r="UY140" s="111"/>
      <c r="UZ140" s="111"/>
      <c r="VA140" s="111"/>
      <c r="VB140" s="111"/>
      <c r="VC140" s="111"/>
      <c r="VD140" s="111"/>
      <c r="VE140" s="111"/>
      <c r="VF140" s="111"/>
      <c r="VG140" s="111"/>
      <c r="VH140" s="111"/>
      <c r="VI140" s="111"/>
      <c r="VJ140" s="111"/>
      <c r="VK140" s="111"/>
      <c r="VL140" s="111"/>
      <c r="VM140" s="111"/>
      <c r="VN140" s="111"/>
      <c r="VO140" s="111"/>
      <c r="VP140" s="111"/>
      <c r="VQ140" s="111"/>
      <c r="VR140" s="111"/>
      <c r="VS140" s="111"/>
      <c r="VT140" s="111"/>
      <c r="VU140" s="111"/>
      <c r="VV140" s="111"/>
      <c r="VW140" s="111"/>
      <c r="VX140" s="111"/>
      <c r="VY140" s="111"/>
      <c r="VZ140" s="111"/>
      <c r="WA140" s="111"/>
      <c r="WB140" s="111"/>
      <c r="WC140" s="111"/>
      <c r="WD140" s="111"/>
      <c r="WE140" s="111"/>
      <c r="WF140" s="111"/>
      <c r="WG140" s="111"/>
      <c r="WH140" s="111"/>
      <c r="WI140" s="111"/>
      <c r="WJ140" s="111"/>
      <c r="WK140" s="111"/>
      <c r="WL140" s="111"/>
      <c r="WM140" s="111"/>
      <c r="WN140" s="111"/>
      <c r="WO140" s="111"/>
      <c r="WP140" s="111"/>
      <c r="WQ140" s="111"/>
      <c r="WR140" s="111"/>
      <c r="WS140" s="111"/>
      <c r="WT140" s="111"/>
      <c r="WU140" s="111"/>
      <c r="WV140" s="111"/>
      <c r="WW140" s="111"/>
      <c r="WX140" s="111"/>
      <c r="WY140" s="111"/>
      <c r="WZ140" s="111"/>
      <c r="XA140" s="111"/>
      <c r="XB140" s="111"/>
      <c r="XC140" s="111"/>
      <c r="XD140" s="111"/>
      <c r="XE140" s="111"/>
      <c r="XF140" s="111"/>
      <c r="XG140" s="111"/>
      <c r="XH140" s="111"/>
      <c r="XI140" s="111"/>
      <c r="XJ140" s="111"/>
      <c r="XK140" s="111"/>
      <c r="XL140" s="111"/>
      <c r="XM140" s="111"/>
      <c r="XN140" s="111"/>
      <c r="XO140" s="111"/>
      <c r="XP140" s="111"/>
      <c r="XQ140" s="111"/>
      <c r="XR140" s="111"/>
      <c r="XS140" s="111"/>
      <c r="XT140" s="111"/>
      <c r="XU140" s="111"/>
      <c r="XV140" s="111"/>
      <c r="XW140" s="111"/>
      <c r="XX140" s="111"/>
      <c r="XY140" s="111"/>
      <c r="XZ140" s="111"/>
      <c r="YA140" s="111"/>
      <c r="YB140" s="111"/>
      <c r="YC140" s="111"/>
      <c r="YD140" s="111"/>
      <c r="YE140" s="111"/>
      <c r="YF140" s="111"/>
      <c r="YG140" s="111"/>
      <c r="YH140" s="111"/>
      <c r="YI140" s="111"/>
      <c r="YJ140" s="111"/>
      <c r="YK140" s="111"/>
      <c r="YL140" s="111"/>
      <c r="YM140" s="111"/>
      <c r="YN140" s="111"/>
      <c r="YO140" s="111"/>
      <c r="YP140" s="111"/>
      <c r="YQ140" s="111"/>
      <c r="YR140" s="111"/>
      <c r="YS140" s="111"/>
      <c r="YT140" s="111"/>
      <c r="YU140" s="111"/>
      <c r="YV140" s="111"/>
      <c r="YW140" s="111"/>
      <c r="YX140" s="111"/>
      <c r="YY140" s="111"/>
      <c r="YZ140" s="111"/>
      <c r="ZA140" s="111"/>
      <c r="ZB140" s="111"/>
      <c r="ZC140" s="111"/>
      <c r="ZD140" s="111"/>
      <c r="ZE140" s="111"/>
      <c r="ZF140" s="111"/>
      <c r="ZG140" s="111"/>
      <c r="ZH140" s="111"/>
      <c r="ZI140" s="111"/>
      <c r="ZJ140" s="111"/>
      <c r="ZK140" s="111"/>
      <c r="ZL140" s="111"/>
      <c r="ZM140" s="111"/>
      <c r="ZN140" s="111"/>
      <c r="ZO140" s="111"/>
      <c r="ZP140" s="111"/>
      <c r="ZQ140" s="111"/>
      <c r="ZR140" s="111"/>
      <c r="ZS140" s="111"/>
      <c r="ZT140" s="111"/>
      <c r="ZU140" s="111"/>
      <c r="ZV140" s="111"/>
      <c r="ZW140" s="111"/>
      <c r="ZX140" s="111"/>
      <c r="ZY140" s="111"/>
      <c r="ZZ140" s="111"/>
    </row>
    <row r="141" spans="1:702">
      <c r="UR141" s="111"/>
      <c r="US141" s="111"/>
      <c r="UT141" s="111"/>
      <c r="UU141" s="111"/>
      <c r="UV141" s="111"/>
      <c r="UW141" s="111"/>
      <c r="UX141" s="111"/>
      <c r="UY141" s="111"/>
      <c r="UZ141" s="111"/>
      <c r="VA141" s="111"/>
      <c r="VB141" s="111"/>
      <c r="VC141" s="111"/>
      <c r="VD141" s="111"/>
      <c r="VE141" s="111"/>
      <c r="VF141" s="111"/>
      <c r="VG141" s="111"/>
      <c r="VH141" s="111"/>
      <c r="VI141" s="111"/>
      <c r="VJ141" s="111"/>
      <c r="VK141" s="111"/>
      <c r="VL141" s="111"/>
      <c r="VM141" s="111"/>
      <c r="VN141" s="111"/>
      <c r="VO141" s="111"/>
      <c r="VP141" s="111"/>
      <c r="VQ141" s="111"/>
      <c r="VR141" s="111"/>
      <c r="VS141" s="111"/>
      <c r="VT141" s="111"/>
      <c r="VU141" s="111"/>
      <c r="VV141" s="111"/>
      <c r="VW141" s="111"/>
      <c r="VX141" s="111"/>
      <c r="VY141" s="111"/>
      <c r="VZ141" s="111"/>
      <c r="WA141" s="111"/>
      <c r="WB141" s="111"/>
      <c r="WC141" s="111"/>
      <c r="WD141" s="111"/>
      <c r="WE141" s="111"/>
      <c r="WF141" s="111"/>
      <c r="WG141" s="111"/>
      <c r="WH141" s="111"/>
      <c r="WI141" s="111"/>
      <c r="WJ141" s="111"/>
      <c r="WK141" s="111"/>
      <c r="WL141" s="111"/>
      <c r="WM141" s="111"/>
      <c r="WN141" s="111"/>
      <c r="WO141" s="111"/>
      <c r="WP141" s="111"/>
      <c r="WQ141" s="111"/>
      <c r="WR141" s="111"/>
      <c r="WS141" s="111"/>
      <c r="WT141" s="111"/>
      <c r="WU141" s="111"/>
      <c r="WV141" s="111"/>
      <c r="WW141" s="111"/>
      <c r="WX141" s="111"/>
      <c r="WY141" s="111"/>
      <c r="WZ141" s="111"/>
      <c r="XA141" s="111"/>
      <c r="XB141" s="111"/>
      <c r="XC141" s="111"/>
      <c r="XD141" s="111"/>
      <c r="XE141" s="111"/>
      <c r="XF141" s="111"/>
      <c r="XG141" s="111"/>
      <c r="XH141" s="111"/>
      <c r="XI141" s="111"/>
      <c r="XJ141" s="111"/>
      <c r="XK141" s="111"/>
      <c r="XL141" s="111"/>
      <c r="XM141" s="111"/>
      <c r="XN141" s="111"/>
      <c r="XO141" s="111"/>
      <c r="XP141" s="111"/>
      <c r="XQ141" s="111"/>
      <c r="XR141" s="111"/>
      <c r="XS141" s="111"/>
      <c r="XT141" s="111"/>
      <c r="XU141" s="111"/>
      <c r="XV141" s="111"/>
      <c r="XW141" s="111"/>
      <c r="XX141" s="111"/>
      <c r="XY141" s="111"/>
      <c r="XZ141" s="111"/>
      <c r="YA141" s="111"/>
      <c r="YB141" s="111"/>
      <c r="YC141" s="111"/>
      <c r="YD141" s="111"/>
      <c r="YE141" s="111"/>
      <c r="YF141" s="111"/>
      <c r="YG141" s="111"/>
      <c r="YH141" s="111"/>
      <c r="YI141" s="111"/>
      <c r="YJ141" s="111"/>
      <c r="YK141" s="111"/>
      <c r="YL141" s="111"/>
      <c r="YM141" s="111"/>
      <c r="YN141" s="111"/>
      <c r="YO141" s="111"/>
      <c r="YP141" s="111"/>
      <c r="YQ141" s="111"/>
      <c r="YR141" s="111"/>
      <c r="YS141" s="111"/>
      <c r="YT141" s="111"/>
      <c r="YU141" s="111"/>
      <c r="YV141" s="111"/>
      <c r="YW141" s="111"/>
      <c r="YX141" s="111"/>
      <c r="YY141" s="111"/>
      <c r="YZ141" s="111"/>
      <c r="ZA141" s="111"/>
      <c r="ZB141" s="111"/>
      <c r="ZC141" s="111"/>
      <c r="ZD141" s="111"/>
      <c r="ZE141" s="111"/>
      <c r="ZF141" s="111"/>
      <c r="ZG141" s="111"/>
      <c r="ZH141" s="111"/>
      <c r="ZI141" s="111"/>
      <c r="ZJ141" s="111"/>
      <c r="ZK141" s="111"/>
      <c r="ZL141" s="111"/>
      <c r="ZM141" s="111"/>
      <c r="ZN141" s="111"/>
      <c r="ZO141" s="111"/>
      <c r="ZP141" s="111"/>
      <c r="ZQ141" s="111"/>
      <c r="ZR141" s="111"/>
      <c r="ZS141" s="111"/>
      <c r="ZT141" s="111"/>
      <c r="ZU141" s="111"/>
      <c r="ZV141" s="111"/>
      <c r="ZW141" s="111"/>
      <c r="ZX141" s="111"/>
      <c r="ZY141" s="111"/>
      <c r="ZZ141" s="111"/>
    </row>
    <row r="142" spans="1:702">
      <c r="UR142" s="111"/>
      <c r="US142" s="111"/>
      <c r="UT142" s="111"/>
      <c r="UU142" s="111"/>
      <c r="UV142" s="111"/>
      <c r="UW142" s="111"/>
      <c r="UX142" s="111"/>
      <c r="UY142" s="111"/>
      <c r="UZ142" s="111"/>
      <c r="VA142" s="111"/>
      <c r="VB142" s="111"/>
      <c r="VC142" s="111"/>
      <c r="VD142" s="111"/>
      <c r="VE142" s="111"/>
      <c r="VF142" s="111"/>
      <c r="VG142" s="111"/>
      <c r="VH142" s="111"/>
      <c r="VI142" s="111"/>
      <c r="VJ142" s="111"/>
      <c r="VK142" s="111"/>
      <c r="VL142" s="111"/>
      <c r="VM142" s="111"/>
      <c r="VN142" s="111"/>
      <c r="VO142" s="111"/>
      <c r="VP142" s="111"/>
      <c r="VQ142" s="111"/>
      <c r="VR142" s="111"/>
      <c r="VS142" s="111"/>
      <c r="VT142" s="111"/>
      <c r="VU142" s="111"/>
      <c r="VV142" s="111"/>
      <c r="VW142" s="111"/>
      <c r="VX142" s="111"/>
      <c r="VY142" s="111"/>
      <c r="VZ142" s="111"/>
      <c r="WA142" s="111"/>
      <c r="WB142" s="111"/>
      <c r="WC142" s="111"/>
      <c r="WD142" s="111"/>
      <c r="WE142" s="111"/>
      <c r="WF142" s="111"/>
      <c r="WG142" s="111"/>
      <c r="WH142" s="111"/>
      <c r="WI142" s="111"/>
      <c r="WJ142" s="111"/>
      <c r="WK142" s="111"/>
      <c r="WL142" s="111"/>
      <c r="WM142" s="111"/>
      <c r="WN142" s="111"/>
      <c r="WO142" s="111"/>
      <c r="WP142" s="111"/>
      <c r="WQ142" s="111"/>
      <c r="WR142" s="111"/>
      <c r="WS142" s="111"/>
      <c r="WT142" s="111"/>
      <c r="WU142" s="111"/>
      <c r="WV142" s="111"/>
      <c r="WW142" s="111"/>
      <c r="WX142" s="111"/>
      <c r="WY142" s="111"/>
      <c r="WZ142" s="111"/>
      <c r="XA142" s="111"/>
      <c r="XB142" s="111"/>
      <c r="XC142" s="111"/>
      <c r="XD142" s="111"/>
      <c r="XE142" s="111"/>
      <c r="XF142" s="111"/>
      <c r="XG142" s="111"/>
      <c r="XH142" s="111"/>
      <c r="XI142" s="111"/>
      <c r="XJ142" s="111"/>
      <c r="XK142" s="111"/>
      <c r="XL142" s="111"/>
      <c r="XM142" s="111"/>
      <c r="XN142" s="111"/>
      <c r="XO142" s="111"/>
      <c r="XP142" s="111"/>
      <c r="XQ142" s="111"/>
      <c r="XR142" s="111"/>
      <c r="XS142" s="111"/>
      <c r="XT142" s="111"/>
      <c r="XU142" s="111"/>
      <c r="XV142" s="111"/>
      <c r="XW142" s="111"/>
      <c r="XX142" s="111"/>
      <c r="XY142" s="111"/>
      <c r="XZ142" s="111"/>
      <c r="YA142" s="111"/>
      <c r="YB142" s="111"/>
      <c r="YC142" s="111"/>
      <c r="YD142" s="111"/>
      <c r="YE142" s="111"/>
      <c r="YF142" s="111"/>
      <c r="YG142" s="111"/>
      <c r="YH142" s="111"/>
      <c r="YI142" s="111"/>
      <c r="YJ142" s="111"/>
      <c r="YK142" s="111"/>
      <c r="YL142" s="111"/>
      <c r="YM142" s="111"/>
      <c r="YN142" s="111"/>
      <c r="YO142" s="111"/>
      <c r="YP142" s="111"/>
      <c r="YQ142" s="111"/>
      <c r="YR142" s="111"/>
      <c r="YS142" s="111"/>
      <c r="YT142" s="111"/>
      <c r="YU142" s="111"/>
      <c r="YV142" s="111"/>
      <c r="YW142" s="111"/>
      <c r="YX142" s="111"/>
      <c r="YY142" s="111"/>
      <c r="YZ142" s="111"/>
      <c r="ZA142" s="111"/>
      <c r="ZB142" s="111"/>
      <c r="ZC142" s="111"/>
      <c r="ZD142" s="111"/>
      <c r="ZE142" s="111"/>
      <c r="ZF142" s="111"/>
      <c r="ZG142" s="111"/>
      <c r="ZH142" s="111"/>
      <c r="ZI142" s="111"/>
      <c r="ZJ142" s="111"/>
      <c r="ZK142" s="111"/>
      <c r="ZL142" s="111"/>
      <c r="ZM142" s="111"/>
      <c r="ZN142" s="111"/>
      <c r="ZO142" s="111"/>
      <c r="ZP142" s="111"/>
      <c r="ZQ142" s="111"/>
      <c r="ZR142" s="111"/>
      <c r="ZS142" s="111"/>
      <c r="ZT142" s="111"/>
      <c r="ZU142" s="111"/>
      <c r="ZV142" s="111"/>
      <c r="ZW142" s="111"/>
      <c r="ZX142" s="111"/>
      <c r="ZY142" s="111"/>
      <c r="ZZ142" s="111"/>
    </row>
    <row r="143" spans="1:702">
      <c r="UR143" s="111"/>
      <c r="US143" s="111"/>
      <c r="UT143" s="111"/>
      <c r="UU143" s="111"/>
      <c r="UV143" s="111"/>
      <c r="UW143" s="111"/>
      <c r="UX143" s="111"/>
      <c r="UY143" s="111"/>
      <c r="UZ143" s="111"/>
      <c r="VA143" s="111"/>
      <c r="VB143" s="111"/>
      <c r="VC143" s="111"/>
      <c r="VD143" s="111"/>
      <c r="VE143" s="111"/>
      <c r="VF143" s="111"/>
      <c r="VG143" s="111"/>
      <c r="VH143" s="111"/>
      <c r="VI143" s="111"/>
      <c r="VJ143" s="111"/>
      <c r="VK143" s="111"/>
      <c r="VL143" s="111"/>
      <c r="VM143" s="111"/>
      <c r="VN143" s="111"/>
      <c r="VO143" s="111"/>
      <c r="VP143" s="111"/>
      <c r="VQ143" s="111"/>
      <c r="VR143" s="111"/>
      <c r="VS143" s="111"/>
      <c r="VT143" s="111"/>
      <c r="VU143" s="111"/>
      <c r="VV143" s="111"/>
      <c r="VW143" s="111"/>
      <c r="VX143" s="111"/>
      <c r="VY143" s="111"/>
      <c r="VZ143" s="111"/>
      <c r="WA143" s="111"/>
      <c r="WB143" s="111"/>
      <c r="WC143" s="111"/>
      <c r="WD143" s="111"/>
      <c r="WE143" s="111"/>
      <c r="WF143" s="111"/>
      <c r="WG143" s="111"/>
      <c r="WH143" s="111"/>
      <c r="WI143" s="111"/>
      <c r="WJ143" s="111"/>
      <c r="WK143" s="111"/>
      <c r="WL143" s="111"/>
      <c r="WM143" s="111"/>
      <c r="WN143" s="111"/>
      <c r="WO143" s="111"/>
      <c r="WP143" s="111"/>
      <c r="WQ143" s="111"/>
      <c r="WR143" s="111"/>
      <c r="WS143" s="111"/>
      <c r="WT143" s="111"/>
      <c r="WU143" s="111"/>
      <c r="WV143" s="111"/>
      <c r="WW143" s="111"/>
      <c r="WX143" s="111"/>
      <c r="WY143" s="111"/>
      <c r="WZ143" s="111"/>
      <c r="XA143" s="111"/>
      <c r="XB143" s="111"/>
      <c r="XC143" s="111"/>
      <c r="XD143" s="111"/>
      <c r="XE143" s="111"/>
      <c r="XF143" s="111"/>
      <c r="XG143" s="111"/>
      <c r="XH143" s="111"/>
      <c r="XI143" s="111"/>
      <c r="XJ143" s="111"/>
      <c r="XK143" s="111"/>
      <c r="XL143" s="111"/>
      <c r="XM143" s="111"/>
      <c r="XN143" s="111"/>
      <c r="XO143" s="111"/>
      <c r="XP143" s="111"/>
      <c r="XQ143" s="111"/>
      <c r="XR143" s="111"/>
      <c r="XS143" s="111"/>
      <c r="XT143" s="111"/>
      <c r="XU143" s="111"/>
      <c r="XV143" s="111"/>
      <c r="XW143" s="111"/>
      <c r="XX143" s="111"/>
      <c r="XY143" s="111"/>
      <c r="XZ143" s="111"/>
      <c r="YA143" s="111"/>
      <c r="YB143" s="111"/>
      <c r="YC143" s="111"/>
      <c r="YD143" s="111"/>
      <c r="YE143" s="111"/>
      <c r="YF143" s="111"/>
      <c r="YG143" s="111"/>
      <c r="YH143" s="111"/>
      <c r="YI143" s="111"/>
      <c r="YJ143" s="111"/>
      <c r="YK143" s="111"/>
      <c r="YL143" s="111"/>
      <c r="YM143" s="111"/>
      <c r="YN143" s="111"/>
      <c r="YO143" s="111"/>
      <c r="YP143" s="111"/>
      <c r="YQ143" s="111"/>
      <c r="YR143" s="111"/>
      <c r="YS143" s="111"/>
      <c r="YT143" s="111"/>
      <c r="YU143" s="111"/>
      <c r="YV143" s="111"/>
      <c r="YW143" s="111"/>
      <c r="YX143" s="111"/>
      <c r="YY143" s="111"/>
      <c r="YZ143" s="111"/>
      <c r="ZA143" s="111"/>
      <c r="ZB143" s="111"/>
      <c r="ZC143" s="111"/>
      <c r="ZD143" s="111"/>
      <c r="ZE143" s="111"/>
      <c r="ZF143" s="111"/>
      <c r="ZG143" s="111"/>
      <c r="ZH143" s="111"/>
      <c r="ZI143" s="111"/>
      <c r="ZJ143" s="111"/>
      <c r="ZK143" s="111"/>
      <c r="ZL143" s="111"/>
      <c r="ZM143" s="111"/>
      <c r="ZN143" s="111"/>
      <c r="ZO143" s="111"/>
      <c r="ZP143" s="111"/>
      <c r="ZQ143" s="111"/>
      <c r="ZR143" s="111"/>
      <c r="ZS143" s="111"/>
      <c r="ZT143" s="111"/>
      <c r="ZU143" s="111"/>
      <c r="ZV143" s="111"/>
      <c r="ZW143" s="111"/>
      <c r="ZX143" s="111"/>
      <c r="ZY143" s="111"/>
      <c r="ZZ143" s="111"/>
    </row>
    <row r="144" spans="1:702">
      <c r="UR144" s="111"/>
      <c r="US144" s="111"/>
      <c r="UT144" s="111"/>
      <c r="UU144" s="111"/>
      <c r="UV144" s="111"/>
      <c r="UW144" s="111"/>
      <c r="UX144" s="111"/>
      <c r="UY144" s="111"/>
      <c r="UZ144" s="111"/>
      <c r="VA144" s="111"/>
      <c r="VB144" s="111"/>
      <c r="VC144" s="111"/>
      <c r="VD144" s="111"/>
      <c r="VE144" s="111"/>
      <c r="VF144" s="111"/>
      <c r="VG144" s="111"/>
      <c r="VH144" s="111"/>
      <c r="VI144" s="111"/>
      <c r="VJ144" s="111"/>
      <c r="VK144" s="111"/>
      <c r="VL144" s="111"/>
      <c r="VM144" s="111"/>
      <c r="VN144" s="111"/>
      <c r="VO144" s="111"/>
      <c r="VP144" s="111"/>
      <c r="VQ144" s="111"/>
      <c r="VR144" s="111"/>
      <c r="VS144" s="111"/>
      <c r="VT144" s="111"/>
      <c r="VU144" s="111"/>
      <c r="VV144" s="111"/>
      <c r="VW144" s="111"/>
      <c r="VX144" s="111"/>
      <c r="VY144" s="111"/>
      <c r="VZ144" s="111"/>
      <c r="WA144" s="111"/>
      <c r="WB144" s="111"/>
      <c r="WC144" s="111"/>
      <c r="WD144" s="111"/>
      <c r="WE144" s="111"/>
      <c r="WF144" s="111"/>
      <c r="WG144" s="111"/>
      <c r="WH144" s="111"/>
      <c r="WI144" s="111"/>
      <c r="WJ144" s="111"/>
      <c r="WK144" s="111"/>
      <c r="WL144" s="111"/>
      <c r="WM144" s="111"/>
      <c r="WN144" s="111"/>
      <c r="WO144" s="111"/>
      <c r="WP144" s="111"/>
      <c r="WQ144" s="111"/>
      <c r="WR144" s="111"/>
      <c r="WS144" s="111"/>
      <c r="WT144" s="111"/>
      <c r="WU144" s="111"/>
      <c r="WV144" s="111"/>
      <c r="WW144" s="111"/>
      <c r="WX144" s="111"/>
      <c r="WY144" s="111"/>
      <c r="WZ144" s="111"/>
      <c r="XA144" s="111"/>
      <c r="XB144" s="111"/>
      <c r="XC144" s="111"/>
      <c r="XD144" s="111"/>
      <c r="XE144" s="111"/>
      <c r="XF144" s="111"/>
      <c r="XG144" s="111"/>
      <c r="XH144" s="111"/>
      <c r="XI144" s="111"/>
      <c r="XJ144" s="111"/>
      <c r="XK144" s="111"/>
      <c r="XL144" s="111"/>
      <c r="XM144" s="111"/>
      <c r="XN144" s="111"/>
      <c r="XO144" s="111"/>
      <c r="XP144" s="111"/>
      <c r="XQ144" s="111"/>
      <c r="XR144" s="111"/>
      <c r="XS144" s="111"/>
      <c r="XT144" s="111"/>
      <c r="XU144" s="111"/>
      <c r="XV144" s="111"/>
      <c r="XW144" s="111"/>
      <c r="XX144" s="111"/>
      <c r="XY144" s="111"/>
      <c r="XZ144" s="111"/>
      <c r="YA144" s="111"/>
      <c r="YB144" s="111"/>
      <c r="YC144" s="111"/>
      <c r="YD144" s="111"/>
      <c r="YE144" s="111"/>
      <c r="YF144" s="111"/>
      <c r="YG144" s="111"/>
      <c r="YH144" s="111"/>
      <c r="YI144" s="111"/>
      <c r="YJ144" s="111"/>
      <c r="YK144" s="111"/>
      <c r="YL144" s="111"/>
      <c r="YM144" s="111"/>
      <c r="YN144" s="111"/>
      <c r="YO144" s="111"/>
      <c r="YP144" s="111"/>
      <c r="YQ144" s="111"/>
      <c r="YR144" s="111"/>
      <c r="YS144" s="111"/>
      <c r="YT144" s="111"/>
      <c r="YU144" s="111"/>
      <c r="YV144" s="111"/>
      <c r="YW144" s="111"/>
      <c r="YX144" s="111"/>
      <c r="YY144" s="111"/>
      <c r="YZ144" s="111"/>
      <c r="ZA144" s="111"/>
      <c r="ZB144" s="111"/>
      <c r="ZC144" s="111"/>
      <c r="ZD144" s="111"/>
      <c r="ZE144" s="111"/>
      <c r="ZF144" s="111"/>
      <c r="ZG144" s="111"/>
      <c r="ZH144" s="111"/>
      <c r="ZI144" s="111"/>
      <c r="ZJ144" s="111"/>
      <c r="ZK144" s="111"/>
      <c r="ZL144" s="111"/>
      <c r="ZM144" s="111"/>
      <c r="ZN144" s="111"/>
      <c r="ZO144" s="111"/>
      <c r="ZP144" s="111"/>
      <c r="ZQ144" s="111"/>
      <c r="ZR144" s="111"/>
      <c r="ZS144" s="111"/>
      <c r="ZT144" s="111"/>
      <c r="ZU144" s="111"/>
      <c r="ZV144" s="111"/>
      <c r="ZW144" s="111"/>
      <c r="ZX144" s="111"/>
      <c r="ZY144" s="111"/>
      <c r="ZZ144" s="111"/>
    </row>
    <row r="145" spans="564:702">
      <c r="UR145" s="111"/>
      <c r="US145" s="111"/>
      <c r="UT145" s="111"/>
      <c r="UU145" s="111"/>
      <c r="UV145" s="111"/>
      <c r="UW145" s="111"/>
      <c r="UX145" s="111"/>
      <c r="UY145" s="111"/>
      <c r="UZ145" s="111"/>
      <c r="VA145" s="111"/>
      <c r="VB145" s="111"/>
      <c r="VC145" s="111"/>
      <c r="VD145" s="111"/>
      <c r="VE145" s="111"/>
      <c r="VF145" s="111"/>
      <c r="VG145" s="111"/>
      <c r="VH145" s="111"/>
      <c r="VI145" s="111"/>
      <c r="VJ145" s="111"/>
      <c r="VK145" s="111"/>
      <c r="VL145" s="111"/>
      <c r="VM145" s="111"/>
      <c r="VN145" s="111"/>
      <c r="VO145" s="111"/>
      <c r="VP145" s="111"/>
      <c r="VQ145" s="111"/>
      <c r="VR145" s="111"/>
      <c r="VS145" s="111"/>
      <c r="VT145" s="111"/>
      <c r="VU145" s="111"/>
      <c r="VV145" s="111"/>
      <c r="VW145" s="111"/>
      <c r="VX145" s="111"/>
      <c r="VY145" s="111"/>
      <c r="VZ145" s="111"/>
      <c r="WA145" s="111"/>
      <c r="WB145" s="111"/>
      <c r="WC145" s="111"/>
      <c r="WD145" s="111"/>
      <c r="WE145" s="111"/>
      <c r="WF145" s="111"/>
      <c r="WG145" s="111"/>
      <c r="WH145" s="111"/>
      <c r="WI145" s="111"/>
      <c r="WJ145" s="111"/>
      <c r="WK145" s="111"/>
      <c r="WL145" s="111"/>
      <c r="WM145" s="111"/>
      <c r="WN145" s="111"/>
      <c r="WO145" s="111"/>
      <c r="WP145" s="111"/>
      <c r="WQ145" s="111"/>
      <c r="WR145" s="111"/>
      <c r="WS145" s="111"/>
      <c r="WT145" s="111"/>
      <c r="WU145" s="111"/>
      <c r="WV145" s="111"/>
      <c r="WW145" s="111"/>
      <c r="WX145" s="111"/>
      <c r="WY145" s="111"/>
      <c r="WZ145" s="111"/>
      <c r="XA145" s="111"/>
      <c r="XB145" s="111"/>
      <c r="XC145" s="111"/>
      <c r="XD145" s="111"/>
      <c r="XE145" s="111"/>
      <c r="XF145" s="111"/>
      <c r="XG145" s="111"/>
      <c r="XH145" s="111"/>
      <c r="XI145" s="111"/>
      <c r="XJ145" s="111"/>
      <c r="XK145" s="111"/>
      <c r="XL145" s="111"/>
      <c r="XM145" s="111"/>
      <c r="XN145" s="111"/>
      <c r="XO145" s="111"/>
      <c r="XP145" s="111"/>
      <c r="XQ145" s="111"/>
      <c r="XR145" s="111"/>
      <c r="XS145" s="111"/>
      <c r="XT145" s="111"/>
      <c r="XU145" s="111"/>
      <c r="XV145" s="111"/>
      <c r="XW145" s="111"/>
      <c r="XX145" s="111"/>
      <c r="XY145" s="111"/>
      <c r="XZ145" s="111"/>
      <c r="YA145" s="111"/>
      <c r="YB145" s="111"/>
      <c r="YC145" s="111"/>
      <c r="YD145" s="111"/>
      <c r="YE145" s="111"/>
      <c r="YF145" s="111"/>
      <c r="YG145" s="111"/>
      <c r="YH145" s="111"/>
      <c r="YI145" s="111"/>
      <c r="YJ145" s="111"/>
      <c r="YK145" s="111"/>
      <c r="YL145" s="111"/>
      <c r="YM145" s="111"/>
      <c r="YN145" s="111"/>
      <c r="YO145" s="111"/>
      <c r="YP145" s="111"/>
      <c r="YQ145" s="111"/>
      <c r="YR145" s="111"/>
      <c r="YS145" s="111"/>
      <c r="YT145" s="111"/>
      <c r="YU145" s="111"/>
      <c r="YV145" s="111"/>
      <c r="YW145" s="111"/>
      <c r="YX145" s="111"/>
      <c r="YY145" s="111"/>
      <c r="YZ145" s="111"/>
      <c r="ZA145" s="111"/>
      <c r="ZB145" s="111"/>
      <c r="ZC145" s="111"/>
      <c r="ZD145" s="111"/>
      <c r="ZE145" s="111"/>
      <c r="ZF145" s="111"/>
      <c r="ZG145" s="111"/>
      <c r="ZH145" s="111"/>
      <c r="ZI145" s="111"/>
      <c r="ZJ145" s="111"/>
      <c r="ZK145" s="111"/>
      <c r="ZL145" s="111"/>
      <c r="ZM145" s="111"/>
      <c r="ZN145" s="111"/>
      <c r="ZO145" s="111"/>
      <c r="ZP145" s="111"/>
      <c r="ZQ145" s="111"/>
      <c r="ZR145" s="111"/>
      <c r="ZS145" s="111"/>
      <c r="ZT145" s="111"/>
      <c r="ZU145" s="111"/>
      <c r="ZV145" s="111"/>
      <c r="ZW145" s="111"/>
      <c r="ZX145" s="111"/>
      <c r="ZY145" s="111"/>
      <c r="ZZ145" s="111"/>
    </row>
    <row r="146" spans="564:702">
      <c r="UR146" s="111"/>
      <c r="US146" s="111"/>
      <c r="UT146" s="111"/>
      <c r="UU146" s="111"/>
      <c r="UV146" s="111"/>
      <c r="UW146" s="111"/>
      <c r="UX146" s="111"/>
      <c r="UY146" s="111"/>
      <c r="UZ146" s="111"/>
      <c r="VA146" s="111"/>
      <c r="VB146" s="111"/>
      <c r="VC146" s="111"/>
      <c r="VD146" s="111"/>
      <c r="VE146" s="111"/>
      <c r="VF146" s="111"/>
      <c r="VG146" s="111"/>
      <c r="VH146" s="111"/>
      <c r="VI146" s="111"/>
      <c r="VJ146" s="111"/>
      <c r="VK146" s="111"/>
      <c r="VL146" s="111"/>
      <c r="VM146" s="111"/>
      <c r="VN146" s="111"/>
      <c r="VO146" s="111"/>
      <c r="VP146" s="111"/>
      <c r="VQ146" s="111"/>
      <c r="VR146" s="111"/>
      <c r="VS146" s="111"/>
      <c r="VT146" s="111"/>
      <c r="VU146" s="111"/>
      <c r="VV146" s="111"/>
      <c r="VW146" s="111"/>
      <c r="VX146" s="111"/>
      <c r="VY146" s="111"/>
      <c r="VZ146" s="111"/>
      <c r="WA146" s="111"/>
      <c r="WB146" s="111"/>
      <c r="WC146" s="111"/>
      <c r="WD146" s="111"/>
      <c r="WE146" s="111"/>
      <c r="WF146" s="111"/>
      <c r="WG146" s="111"/>
      <c r="WH146" s="111"/>
      <c r="WI146" s="111"/>
      <c r="WJ146" s="111"/>
      <c r="WK146" s="111"/>
      <c r="WL146" s="111"/>
      <c r="WM146" s="111"/>
      <c r="WN146" s="111"/>
      <c r="WO146" s="111"/>
      <c r="WP146" s="111"/>
      <c r="WQ146" s="111"/>
      <c r="WR146" s="111"/>
      <c r="WS146" s="111"/>
      <c r="WT146" s="111"/>
      <c r="WU146" s="111"/>
      <c r="WV146" s="111"/>
      <c r="WW146" s="111"/>
      <c r="WX146" s="111"/>
      <c r="WY146" s="111"/>
      <c r="WZ146" s="111"/>
      <c r="XA146" s="111"/>
      <c r="XB146" s="111"/>
      <c r="XC146" s="111"/>
      <c r="XD146" s="111"/>
      <c r="XE146" s="111"/>
      <c r="XF146" s="111"/>
      <c r="XG146" s="111"/>
      <c r="XH146" s="111"/>
      <c r="XI146" s="111"/>
      <c r="XJ146" s="111"/>
      <c r="XK146" s="111"/>
      <c r="XL146" s="111"/>
      <c r="XM146" s="111"/>
      <c r="XN146" s="111"/>
      <c r="XO146" s="111"/>
      <c r="XP146" s="111"/>
      <c r="XQ146" s="111"/>
      <c r="XR146" s="111"/>
      <c r="XS146" s="111"/>
      <c r="XT146" s="111"/>
      <c r="XU146" s="111"/>
      <c r="XV146" s="111"/>
      <c r="XW146" s="111"/>
      <c r="XX146" s="111"/>
      <c r="XY146" s="111"/>
      <c r="XZ146" s="111"/>
      <c r="YA146" s="111"/>
      <c r="YB146" s="111"/>
      <c r="YC146" s="111"/>
      <c r="YD146" s="111"/>
      <c r="YE146" s="111"/>
      <c r="YF146" s="111"/>
      <c r="YG146" s="111"/>
      <c r="YH146" s="111"/>
      <c r="YI146" s="111"/>
      <c r="YJ146" s="111"/>
      <c r="YK146" s="111"/>
      <c r="YL146" s="111"/>
      <c r="YM146" s="111"/>
      <c r="YN146" s="111"/>
      <c r="YO146" s="111"/>
      <c r="YP146" s="111"/>
      <c r="YQ146" s="111"/>
      <c r="YR146" s="111"/>
      <c r="YS146" s="111"/>
      <c r="YT146" s="111"/>
      <c r="YU146" s="111"/>
      <c r="YV146" s="111"/>
      <c r="YW146" s="111"/>
      <c r="YX146" s="111"/>
      <c r="YY146" s="111"/>
      <c r="YZ146" s="111"/>
      <c r="ZA146" s="111"/>
      <c r="ZB146" s="111"/>
      <c r="ZC146" s="111"/>
      <c r="ZD146" s="111"/>
      <c r="ZE146" s="111"/>
      <c r="ZF146" s="111"/>
      <c r="ZG146" s="111"/>
      <c r="ZH146" s="111"/>
      <c r="ZI146" s="111"/>
      <c r="ZJ146" s="111"/>
      <c r="ZK146" s="111"/>
      <c r="ZL146" s="111"/>
      <c r="ZM146" s="111"/>
      <c r="ZN146" s="111"/>
      <c r="ZO146" s="111"/>
      <c r="ZP146" s="111"/>
      <c r="ZQ146" s="111"/>
      <c r="ZR146" s="111"/>
      <c r="ZS146" s="111"/>
      <c r="ZT146" s="111"/>
      <c r="ZU146" s="111"/>
      <c r="ZV146" s="111"/>
      <c r="ZW146" s="111"/>
      <c r="ZX146" s="111"/>
      <c r="ZY146" s="111"/>
      <c r="ZZ146" s="111"/>
    </row>
    <row r="147" spans="564:702">
      <c r="UR147" s="111"/>
      <c r="US147" s="111"/>
      <c r="UT147" s="111"/>
      <c r="UU147" s="111"/>
      <c r="UV147" s="111"/>
      <c r="UW147" s="111"/>
      <c r="UX147" s="111"/>
      <c r="UY147" s="111"/>
      <c r="UZ147" s="111"/>
      <c r="VA147" s="111"/>
      <c r="VB147" s="111"/>
      <c r="VC147" s="111"/>
      <c r="VD147" s="111"/>
      <c r="VE147" s="111"/>
      <c r="VF147" s="111"/>
      <c r="VG147" s="111"/>
      <c r="VH147" s="111"/>
      <c r="VI147" s="111"/>
      <c r="VJ147" s="111"/>
      <c r="VK147" s="111"/>
      <c r="VL147" s="111"/>
      <c r="VM147" s="111"/>
      <c r="VN147" s="111"/>
      <c r="VO147" s="111"/>
      <c r="VP147" s="111"/>
      <c r="VQ147" s="111"/>
      <c r="VR147" s="111"/>
      <c r="VS147" s="111"/>
      <c r="VT147" s="111"/>
      <c r="VU147" s="111"/>
      <c r="VV147" s="111"/>
      <c r="VW147" s="111"/>
      <c r="VX147" s="111"/>
      <c r="VY147" s="111"/>
      <c r="VZ147" s="111"/>
      <c r="WA147" s="111"/>
      <c r="WB147" s="111"/>
      <c r="WC147" s="111"/>
      <c r="WD147" s="111"/>
      <c r="WE147" s="111"/>
      <c r="WF147" s="111"/>
      <c r="WG147" s="111"/>
      <c r="WH147" s="111"/>
      <c r="WI147" s="111"/>
      <c r="WJ147" s="111"/>
      <c r="WK147" s="111"/>
      <c r="WL147" s="111"/>
      <c r="WM147" s="111"/>
      <c r="WN147" s="111"/>
      <c r="WO147" s="111"/>
      <c r="WP147" s="111"/>
      <c r="WQ147" s="111"/>
      <c r="WR147" s="111"/>
      <c r="WS147" s="111"/>
      <c r="WT147" s="111"/>
      <c r="WU147" s="111"/>
      <c r="WV147" s="111"/>
      <c r="WW147" s="111"/>
      <c r="WX147" s="111"/>
      <c r="WY147" s="111"/>
      <c r="WZ147" s="111"/>
      <c r="XA147" s="111"/>
      <c r="XB147" s="111"/>
      <c r="XC147" s="111"/>
      <c r="XD147" s="111"/>
      <c r="XE147" s="111"/>
      <c r="XF147" s="111"/>
      <c r="XG147" s="111"/>
      <c r="XH147" s="111"/>
      <c r="XI147" s="111"/>
      <c r="XJ147" s="111"/>
      <c r="XK147" s="111"/>
      <c r="XL147" s="111"/>
      <c r="XM147" s="111"/>
      <c r="XN147" s="111"/>
      <c r="XO147" s="111"/>
      <c r="XP147" s="111"/>
      <c r="XQ147" s="111"/>
      <c r="XR147" s="111"/>
      <c r="XS147" s="111"/>
      <c r="XT147" s="111"/>
      <c r="XU147" s="111"/>
      <c r="XV147" s="111"/>
      <c r="XW147" s="111"/>
      <c r="XX147" s="111"/>
      <c r="XY147" s="111"/>
      <c r="XZ147" s="111"/>
      <c r="YA147" s="111"/>
      <c r="YB147" s="111"/>
      <c r="YC147" s="111"/>
      <c r="YD147" s="111"/>
      <c r="YE147" s="111"/>
      <c r="YF147" s="111"/>
      <c r="YG147" s="111"/>
      <c r="YH147" s="111"/>
      <c r="YI147" s="111"/>
      <c r="YJ147" s="111"/>
      <c r="YK147" s="111"/>
      <c r="YL147" s="111"/>
      <c r="YM147" s="111"/>
      <c r="YN147" s="111"/>
      <c r="YO147" s="111"/>
      <c r="YP147" s="111"/>
      <c r="YQ147" s="111"/>
      <c r="YR147" s="111"/>
      <c r="YS147" s="111"/>
      <c r="YT147" s="111"/>
      <c r="YU147" s="111"/>
      <c r="YV147" s="111"/>
      <c r="YW147" s="111"/>
      <c r="YX147" s="111"/>
      <c r="YY147" s="111"/>
      <c r="YZ147" s="111"/>
      <c r="ZA147" s="111"/>
      <c r="ZB147" s="111"/>
      <c r="ZC147" s="111"/>
      <c r="ZD147" s="111"/>
      <c r="ZE147" s="111"/>
      <c r="ZF147" s="111"/>
      <c r="ZG147" s="111"/>
      <c r="ZH147" s="111"/>
      <c r="ZI147" s="111"/>
      <c r="ZJ147" s="111"/>
      <c r="ZK147" s="111"/>
      <c r="ZL147" s="111"/>
      <c r="ZM147" s="111"/>
      <c r="ZN147" s="111"/>
      <c r="ZO147" s="111"/>
      <c r="ZP147" s="111"/>
      <c r="ZQ147" s="111"/>
      <c r="ZR147" s="111"/>
      <c r="ZS147" s="111"/>
      <c r="ZT147" s="111"/>
      <c r="ZU147" s="111"/>
      <c r="ZV147" s="111"/>
      <c r="ZW147" s="111"/>
      <c r="ZX147" s="111"/>
      <c r="ZY147" s="111"/>
      <c r="ZZ147" s="111"/>
    </row>
    <row r="148" spans="564:702">
      <c r="UR148" s="111"/>
      <c r="US148" s="111"/>
      <c r="UT148" s="111"/>
      <c r="UU148" s="111"/>
      <c r="UV148" s="111"/>
      <c r="UW148" s="111"/>
      <c r="UX148" s="111"/>
      <c r="UY148" s="111"/>
      <c r="UZ148" s="111"/>
      <c r="VA148" s="111"/>
      <c r="VB148" s="111"/>
      <c r="VC148" s="111"/>
      <c r="VD148" s="111"/>
      <c r="VE148" s="111"/>
      <c r="VF148" s="111"/>
      <c r="VG148" s="111"/>
      <c r="VH148" s="111"/>
      <c r="VI148" s="111"/>
      <c r="VJ148" s="111"/>
      <c r="VK148" s="111"/>
      <c r="VL148" s="111"/>
      <c r="VM148" s="111"/>
      <c r="VN148" s="111"/>
      <c r="VO148" s="111"/>
      <c r="VP148" s="111"/>
      <c r="VQ148" s="111"/>
      <c r="VR148" s="111"/>
      <c r="VS148" s="111"/>
      <c r="VT148" s="111"/>
      <c r="VU148" s="111"/>
      <c r="VV148" s="111"/>
      <c r="VW148" s="111"/>
      <c r="VX148" s="111"/>
      <c r="VY148" s="111"/>
      <c r="VZ148" s="111"/>
      <c r="WA148" s="111"/>
      <c r="WB148" s="111"/>
      <c r="WC148" s="111"/>
      <c r="WD148" s="111"/>
      <c r="WE148" s="111"/>
      <c r="WF148" s="111"/>
      <c r="WG148" s="111"/>
      <c r="WH148" s="111"/>
      <c r="WI148" s="111"/>
      <c r="WJ148" s="111"/>
      <c r="WK148" s="111"/>
      <c r="WL148" s="111"/>
      <c r="WM148" s="111"/>
      <c r="WN148" s="111"/>
      <c r="WO148" s="111"/>
      <c r="WP148" s="111"/>
      <c r="WQ148" s="111"/>
      <c r="WR148" s="111"/>
      <c r="WS148" s="111"/>
      <c r="WT148" s="111"/>
      <c r="WU148" s="111"/>
      <c r="WV148" s="111"/>
      <c r="WW148" s="111"/>
      <c r="WX148" s="111"/>
      <c r="WY148" s="111"/>
      <c r="WZ148" s="111"/>
      <c r="XA148" s="111"/>
      <c r="XB148" s="111"/>
      <c r="XC148" s="111"/>
      <c r="XD148" s="111"/>
      <c r="XE148" s="111"/>
      <c r="XF148" s="111"/>
      <c r="XG148" s="111"/>
      <c r="XH148" s="111"/>
      <c r="XI148" s="111"/>
      <c r="XJ148" s="111"/>
      <c r="XK148" s="111"/>
      <c r="XL148" s="111"/>
      <c r="XM148" s="111"/>
      <c r="XN148" s="111"/>
      <c r="XO148" s="111"/>
      <c r="XP148" s="111"/>
      <c r="XQ148" s="111"/>
      <c r="XR148" s="111"/>
      <c r="XS148" s="111"/>
      <c r="XT148" s="111"/>
      <c r="XU148" s="111"/>
      <c r="XV148" s="111"/>
      <c r="XW148" s="111"/>
      <c r="XX148" s="111"/>
      <c r="XY148" s="111"/>
      <c r="XZ148" s="111"/>
      <c r="YA148" s="111"/>
      <c r="YB148" s="111"/>
      <c r="YC148" s="111"/>
      <c r="YD148" s="111"/>
      <c r="YE148" s="111"/>
      <c r="YF148" s="111"/>
      <c r="YG148" s="111"/>
      <c r="YH148" s="111"/>
      <c r="YI148" s="111"/>
      <c r="YJ148" s="111"/>
      <c r="YK148" s="111"/>
      <c r="YL148" s="111"/>
      <c r="YM148" s="111"/>
      <c r="YN148" s="111"/>
      <c r="YO148" s="111"/>
      <c r="YP148" s="111"/>
      <c r="YQ148" s="111"/>
      <c r="YR148" s="111"/>
      <c r="YS148" s="111"/>
      <c r="YT148" s="111"/>
      <c r="YU148" s="111"/>
      <c r="YV148" s="111"/>
      <c r="YW148" s="111"/>
      <c r="YX148" s="111"/>
      <c r="YY148" s="111"/>
      <c r="YZ148" s="111"/>
      <c r="ZA148" s="111"/>
      <c r="ZB148" s="111"/>
      <c r="ZC148" s="111"/>
      <c r="ZD148" s="111"/>
      <c r="ZE148" s="111"/>
      <c r="ZF148" s="111"/>
      <c r="ZG148" s="111"/>
      <c r="ZH148" s="111"/>
      <c r="ZI148" s="111"/>
      <c r="ZJ148" s="111"/>
      <c r="ZK148" s="111"/>
      <c r="ZL148" s="111"/>
      <c r="ZM148" s="111"/>
      <c r="ZN148" s="111"/>
      <c r="ZO148" s="111"/>
      <c r="ZP148" s="111"/>
      <c r="ZQ148" s="111"/>
      <c r="ZR148" s="111"/>
      <c r="ZS148" s="111"/>
      <c r="ZT148" s="111"/>
      <c r="ZU148" s="111"/>
      <c r="ZV148" s="111"/>
      <c r="ZW148" s="111"/>
      <c r="ZX148" s="111"/>
      <c r="ZY148" s="111"/>
      <c r="ZZ148" s="111"/>
    </row>
    <row r="149" spans="564:702">
      <c r="UR149" s="111"/>
      <c r="US149" s="111"/>
      <c r="UT149" s="111"/>
      <c r="UU149" s="111"/>
      <c r="UV149" s="111"/>
      <c r="UW149" s="111"/>
      <c r="UX149" s="111"/>
      <c r="UY149" s="111"/>
      <c r="UZ149" s="111"/>
      <c r="VA149" s="111"/>
      <c r="VB149" s="111"/>
      <c r="VC149" s="111"/>
      <c r="VD149" s="111"/>
      <c r="VE149" s="111"/>
      <c r="VF149" s="111"/>
      <c r="VG149" s="111"/>
      <c r="VH149" s="111"/>
      <c r="VI149" s="111"/>
      <c r="VJ149" s="111"/>
      <c r="VK149" s="111"/>
      <c r="VL149" s="111"/>
      <c r="VM149" s="111"/>
      <c r="VN149" s="111"/>
      <c r="VO149" s="111"/>
      <c r="VP149" s="111"/>
      <c r="VQ149" s="111"/>
      <c r="VR149" s="111"/>
      <c r="VS149" s="111"/>
      <c r="VT149" s="111"/>
      <c r="VU149" s="111"/>
      <c r="VV149" s="111"/>
      <c r="VW149" s="111"/>
      <c r="VX149" s="111"/>
      <c r="VY149" s="111"/>
      <c r="VZ149" s="111"/>
      <c r="WA149" s="111"/>
      <c r="WB149" s="111"/>
      <c r="WC149" s="111"/>
      <c r="WD149" s="111"/>
      <c r="WE149" s="111"/>
      <c r="WF149" s="111"/>
      <c r="WG149" s="111"/>
      <c r="WH149" s="111"/>
      <c r="WI149" s="111"/>
      <c r="WJ149" s="111"/>
      <c r="WK149" s="111"/>
      <c r="WL149" s="111"/>
      <c r="WM149" s="111"/>
      <c r="WN149" s="111"/>
      <c r="WO149" s="111"/>
      <c r="WP149" s="111"/>
      <c r="WQ149" s="111"/>
      <c r="WR149" s="111"/>
      <c r="WS149" s="111"/>
      <c r="WT149" s="111"/>
      <c r="WU149" s="111"/>
      <c r="WV149" s="111"/>
      <c r="WW149" s="111"/>
      <c r="WX149" s="111"/>
      <c r="WY149" s="111"/>
      <c r="WZ149" s="111"/>
      <c r="XA149" s="111"/>
      <c r="XB149" s="111"/>
      <c r="XC149" s="111"/>
      <c r="XD149" s="111"/>
      <c r="XE149" s="111"/>
      <c r="XF149" s="111"/>
      <c r="XG149" s="111"/>
      <c r="XH149" s="111"/>
      <c r="XI149" s="111"/>
      <c r="XJ149" s="111"/>
      <c r="XK149" s="111"/>
      <c r="XL149" s="111"/>
      <c r="XM149" s="111"/>
      <c r="XN149" s="111"/>
      <c r="XO149" s="111"/>
      <c r="XP149" s="111"/>
      <c r="XQ149" s="111"/>
      <c r="XR149" s="111"/>
      <c r="XS149" s="111"/>
      <c r="XT149" s="111"/>
      <c r="XU149" s="111"/>
      <c r="XV149" s="111"/>
      <c r="XW149" s="111"/>
      <c r="XX149" s="111"/>
      <c r="XY149" s="111"/>
      <c r="XZ149" s="111"/>
      <c r="YA149" s="111"/>
      <c r="YB149" s="111"/>
      <c r="YC149" s="111"/>
      <c r="YD149" s="111"/>
      <c r="YE149" s="111"/>
      <c r="YF149" s="111"/>
      <c r="YG149" s="111"/>
      <c r="YH149" s="111"/>
      <c r="YI149" s="111"/>
      <c r="YJ149" s="111"/>
      <c r="YK149" s="111"/>
      <c r="YL149" s="111"/>
      <c r="YM149" s="111"/>
      <c r="YN149" s="111"/>
      <c r="YO149" s="111"/>
      <c r="YP149" s="111"/>
      <c r="YQ149" s="111"/>
      <c r="YR149" s="111"/>
      <c r="YS149" s="111"/>
      <c r="YT149" s="111"/>
      <c r="YU149" s="111"/>
      <c r="YV149" s="111"/>
      <c r="YW149" s="111"/>
      <c r="YX149" s="111"/>
      <c r="YY149" s="111"/>
      <c r="YZ149" s="111"/>
      <c r="ZA149" s="111"/>
      <c r="ZB149" s="111"/>
      <c r="ZC149" s="111"/>
      <c r="ZD149" s="111"/>
      <c r="ZE149" s="111"/>
      <c r="ZF149" s="111"/>
      <c r="ZG149" s="111"/>
      <c r="ZH149" s="111"/>
      <c r="ZI149" s="111"/>
      <c r="ZJ149" s="111"/>
      <c r="ZK149" s="111"/>
      <c r="ZL149" s="111"/>
      <c r="ZM149" s="111"/>
      <c r="ZN149" s="111"/>
      <c r="ZO149" s="111"/>
      <c r="ZP149" s="111"/>
      <c r="ZQ149" s="111"/>
      <c r="ZR149" s="111"/>
      <c r="ZS149" s="111"/>
      <c r="ZT149" s="111"/>
      <c r="ZU149" s="111"/>
      <c r="ZV149" s="111"/>
      <c r="ZW149" s="111"/>
      <c r="ZX149" s="111"/>
      <c r="ZY149" s="111"/>
      <c r="ZZ149" s="111"/>
    </row>
    <row r="150" spans="564:702">
      <c r="UR150" s="111"/>
      <c r="US150" s="111"/>
      <c r="UT150" s="111"/>
      <c r="UU150" s="111"/>
      <c r="UV150" s="111"/>
      <c r="UW150" s="111"/>
      <c r="UX150" s="111"/>
      <c r="UY150" s="111"/>
      <c r="UZ150" s="111"/>
      <c r="VA150" s="111"/>
      <c r="VB150" s="111"/>
      <c r="VC150" s="111"/>
      <c r="VD150" s="111"/>
      <c r="VE150" s="111"/>
      <c r="VF150" s="111"/>
      <c r="VG150" s="111"/>
      <c r="VH150" s="111"/>
      <c r="VI150" s="111"/>
      <c r="VJ150" s="111"/>
      <c r="VK150" s="111"/>
      <c r="VL150" s="111"/>
      <c r="VM150" s="111"/>
      <c r="VN150" s="111"/>
      <c r="VO150" s="111"/>
      <c r="VP150" s="111"/>
      <c r="VQ150" s="111"/>
      <c r="VR150" s="111"/>
      <c r="VS150" s="111"/>
      <c r="VT150" s="111"/>
      <c r="VU150" s="111"/>
      <c r="VV150" s="111"/>
      <c r="VW150" s="111"/>
      <c r="VX150" s="111"/>
      <c r="VY150" s="111"/>
      <c r="VZ150" s="111"/>
      <c r="WA150" s="111"/>
      <c r="WB150" s="111"/>
      <c r="WC150" s="111"/>
      <c r="WD150" s="111"/>
      <c r="WE150" s="111"/>
      <c r="WF150" s="111"/>
      <c r="WG150" s="111"/>
      <c r="WH150" s="111"/>
      <c r="WI150" s="111"/>
      <c r="WJ150" s="111"/>
      <c r="WK150" s="111"/>
      <c r="WL150" s="111"/>
      <c r="WM150" s="111"/>
      <c r="WN150" s="111"/>
      <c r="WO150" s="111"/>
      <c r="WP150" s="111"/>
      <c r="WQ150" s="111"/>
      <c r="WR150" s="111"/>
      <c r="WS150" s="111"/>
      <c r="WT150" s="111"/>
      <c r="WU150" s="111"/>
      <c r="WV150" s="111"/>
      <c r="WW150" s="111"/>
      <c r="WX150" s="111"/>
      <c r="WY150" s="111"/>
      <c r="WZ150" s="111"/>
      <c r="XA150" s="111"/>
      <c r="XB150" s="111"/>
      <c r="XC150" s="111"/>
      <c r="XD150" s="111"/>
      <c r="XE150" s="111"/>
      <c r="XF150" s="111"/>
      <c r="XG150" s="111"/>
      <c r="XH150" s="111"/>
      <c r="XI150" s="111"/>
      <c r="XJ150" s="111"/>
      <c r="XK150" s="111"/>
      <c r="XL150" s="111"/>
      <c r="XM150" s="111"/>
      <c r="XN150" s="111"/>
      <c r="XO150" s="111"/>
      <c r="XP150" s="111"/>
      <c r="XQ150" s="111"/>
      <c r="XR150" s="111"/>
      <c r="XS150" s="111"/>
      <c r="XT150" s="111"/>
      <c r="XU150" s="111"/>
      <c r="XV150" s="111"/>
      <c r="XW150" s="111"/>
      <c r="XX150" s="111"/>
      <c r="XY150" s="111"/>
      <c r="XZ150" s="111"/>
      <c r="YA150" s="111"/>
      <c r="YB150" s="111"/>
      <c r="YC150" s="111"/>
      <c r="YD150" s="111"/>
      <c r="YE150" s="111"/>
      <c r="YF150" s="111"/>
      <c r="YG150" s="111"/>
      <c r="YH150" s="111"/>
      <c r="YI150" s="111"/>
      <c r="YJ150" s="111"/>
      <c r="YK150" s="111"/>
      <c r="YL150" s="111"/>
      <c r="YM150" s="111"/>
      <c r="YN150" s="111"/>
      <c r="YO150" s="111"/>
      <c r="YP150" s="111"/>
      <c r="YQ150" s="111"/>
      <c r="YR150" s="111"/>
      <c r="YS150" s="111"/>
      <c r="YT150" s="111"/>
      <c r="YU150" s="111"/>
      <c r="YV150" s="111"/>
      <c r="YW150" s="111"/>
      <c r="YX150" s="111"/>
      <c r="YY150" s="111"/>
      <c r="YZ150" s="111"/>
      <c r="ZA150" s="111"/>
      <c r="ZB150" s="111"/>
      <c r="ZC150" s="111"/>
      <c r="ZD150" s="111"/>
      <c r="ZE150" s="111"/>
      <c r="ZF150" s="111"/>
      <c r="ZG150" s="111"/>
      <c r="ZH150" s="111"/>
      <c r="ZI150" s="111"/>
      <c r="ZJ150" s="111"/>
      <c r="ZK150" s="111"/>
      <c r="ZL150" s="111"/>
      <c r="ZM150" s="111"/>
      <c r="ZN150" s="111"/>
      <c r="ZO150" s="111"/>
      <c r="ZP150" s="111"/>
      <c r="ZQ150" s="111"/>
      <c r="ZR150" s="111"/>
      <c r="ZS150" s="111"/>
      <c r="ZT150" s="111"/>
      <c r="ZU150" s="111"/>
      <c r="ZV150" s="111"/>
      <c r="ZW150" s="111"/>
      <c r="ZX150" s="111"/>
      <c r="ZY150" s="111"/>
      <c r="ZZ150" s="111"/>
    </row>
    <row r="151" spans="564:702">
      <c r="UR151" s="111"/>
      <c r="US151" s="111"/>
      <c r="UT151" s="111"/>
      <c r="UU151" s="111"/>
      <c r="UV151" s="111"/>
      <c r="UW151" s="111"/>
      <c r="UX151" s="111"/>
      <c r="UY151" s="111"/>
      <c r="UZ151" s="111"/>
      <c r="VA151" s="111"/>
      <c r="VB151" s="111"/>
      <c r="VC151" s="111"/>
      <c r="VD151" s="111"/>
      <c r="VE151" s="111"/>
      <c r="VF151" s="111"/>
      <c r="VG151" s="111"/>
      <c r="VH151" s="111"/>
      <c r="VI151" s="111"/>
      <c r="VJ151" s="111"/>
      <c r="VK151" s="111"/>
      <c r="VL151" s="111"/>
      <c r="VM151" s="111"/>
      <c r="VN151" s="111"/>
      <c r="VO151" s="111"/>
      <c r="VP151" s="111"/>
      <c r="VQ151" s="111"/>
      <c r="VR151" s="111"/>
      <c r="VS151" s="111"/>
      <c r="VT151" s="111"/>
      <c r="VU151" s="111"/>
      <c r="VV151" s="111"/>
      <c r="VW151" s="111"/>
      <c r="VX151" s="111"/>
      <c r="VY151" s="111"/>
      <c r="VZ151" s="111"/>
      <c r="WA151" s="111"/>
      <c r="WB151" s="111"/>
      <c r="WC151" s="111"/>
      <c r="WD151" s="111"/>
      <c r="WE151" s="111"/>
      <c r="WF151" s="111"/>
      <c r="WG151" s="111"/>
      <c r="WH151" s="111"/>
      <c r="WI151" s="111"/>
      <c r="WJ151" s="111"/>
      <c r="WK151" s="111"/>
      <c r="WL151" s="111"/>
      <c r="WM151" s="111"/>
      <c r="WN151" s="111"/>
      <c r="WO151" s="111"/>
      <c r="WP151" s="111"/>
      <c r="WQ151" s="111"/>
      <c r="WR151" s="111"/>
      <c r="WS151" s="111"/>
      <c r="WT151" s="111"/>
      <c r="WU151" s="111"/>
      <c r="WV151" s="111"/>
      <c r="WW151" s="111"/>
      <c r="WX151" s="111"/>
      <c r="WY151" s="111"/>
      <c r="WZ151" s="111"/>
      <c r="XA151" s="111"/>
      <c r="XB151" s="111"/>
      <c r="XC151" s="111"/>
      <c r="XD151" s="111"/>
      <c r="XE151" s="111"/>
      <c r="XF151" s="111"/>
      <c r="XG151" s="111"/>
      <c r="XH151" s="111"/>
      <c r="XI151" s="111"/>
      <c r="XJ151" s="111"/>
      <c r="XK151" s="111"/>
      <c r="XL151" s="111"/>
      <c r="XM151" s="111"/>
      <c r="XN151" s="111"/>
      <c r="XO151" s="111"/>
      <c r="XP151" s="111"/>
      <c r="XQ151" s="111"/>
      <c r="XR151" s="111"/>
      <c r="XS151" s="111"/>
      <c r="XT151" s="111"/>
      <c r="XU151" s="111"/>
      <c r="XV151" s="111"/>
      <c r="XW151" s="111"/>
      <c r="XX151" s="111"/>
      <c r="XY151" s="111"/>
      <c r="XZ151" s="111"/>
      <c r="YA151" s="111"/>
      <c r="YB151" s="111"/>
      <c r="YC151" s="111"/>
      <c r="YD151" s="111"/>
      <c r="YE151" s="111"/>
      <c r="YF151" s="111"/>
      <c r="YG151" s="111"/>
      <c r="YH151" s="111"/>
      <c r="YI151" s="111"/>
      <c r="YJ151" s="111"/>
      <c r="YK151" s="111"/>
      <c r="YL151" s="111"/>
      <c r="YM151" s="111"/>
      <c r="YN151" s="111"/>
      <c r="YO151" s="111"/>
      <c r="YP151" s="111"/>
      <c r="YQ151" s="111"/>
      <c r="YR151" s="111"/>
      <c r="YS151" s="111"/>
      <c r="YT151" s="111"/>
      <c r="YU151" s="111"/>
      <c r="YV151" s="111"/>
      <c r="YW151" s="111"/>
      <c r="YX151" s="111"/>
      <c r="YY151" s="111"/>
      <c r="YZ151" s="111"/>
      <c r="ZA151" s="111"/>
      <c r="ZB151" s="111"/>
      <c r="ZC151" s="111"/>
      <c r="ZD151" s="111"/>
      <c r="ZE151" s="111"/>
      <c r="ZF151" s="111"/>
      <c r="ZG151" s="111"/>
      <c r="ZH151" s="111"/>
      <c r="ZI151" s="111"/>
      <c r="ZJ151" s="111"/>
      <c r="ZK151" s="111"/>
      <c r="ZL151" s="111"/>
      <c r="ZM151" s="111"/>
      <c r="ZN151" s="111"/>
      <c r="ZO151" s="111"/>
      <c r="ZP151" s="111"/>
      <c r="ZQ151" s="111"/>
      <c r="ZR151" s="111"/>
      <c r="ZS151" s="111"/>
      <c r="ZT151" s="111"/>
      <c r="ZU151" s="111"/>
      <c r="ZV151" s="111"/>
      <c r="ZW151" s="111"/>
      <c r="ZX151" s="111"/>
      <c r="ZY151" s="111"/>
      <c r="ZZ151" s="111"/>
    </row>
    <row r="152" spans="564:702">
      <c r="UR152" s="111"/>
      <c r="US152" s="111"/>
      <c r="UT152" s="111"/>
      <c r="UU152" s="111"/>
      <c r="UV152" s="111"/>
      <c r="UW152" s="111"/>
      <c r="UX152" s="111"/>
      <c r="UY152" s="111"/>
      <c r="UZ152" s="111"/>
      <c r="VA152" s="111"/>
      <c r="VB152" s="111"/>
      <c r="VC152" s="111"/>
      <c r="VD152" s="111"/>
      <c r="VE152" s="111"/>
      <c r="VF152" s="111"/>
      <c r="VG152" s="111"/>
      <c r="VH152" s="111"/>
      <c r="VI152" s="111"/>
      <c r="VJ152" s="111"/>
      <c r="VK152" s="111"/>
      <c r="VL152" s="111"/>
      <c r="VM152" s="111"/>
      <c r="VN152" s="111"/>
      <c r="VO152" s="111"/>
      <c r="VP152" s="111"/>
      <c r="VQ152" s="111"/>
      <c r="VR152" s="111"/>
      <c r="VS152" s="111"/>
      <c r="VT152" s="111"/>
      <c r="VU152" s="111"/>
      <c r="VV152" s="111"/>
      <c r="VW152" s="111"/>
      <c r="VX152" s="111"/>
      <c r="VY152" s="111"/>
      <c r="VZ152" s="111"/>
      <c r="WA152" s="111"/>
      <c r="WB152" s="111"/>
      <c r="WC152" s="111"/>
      <c r="WD152" s="111"/>
      <c r="WE152" s="111"/>
      <c r="WF152" s="111"/>
      <c r="WG152" s="111"/>
      <c r="WH152" s="111"/>
      <c r="WI152" s="111"/>
      <c r="WJ152" s="111"/>
      <c r="WK152" s="111"/>
      <c r="WL152" s="111"/>
      <c r="WM152" s="111"/>
      <c r="WN152" s="111"/>
      <c r="WO152" s="111"/>
      <c r="WP152" s="111"/>
      <c r="WQ152" s="111"/>
      <c r="WR152" s="111"/>
      <c r="WS152" s="111"/>
      <c r="WT152" s="111"/>
      <c r="WU152" s="111"/>
      <c r="WV152" s="111"/>
      <c r="WW152" s="111"/>
      <c r="WX152" s="111"/>
      <c r="WY152" s="111"/>
      <c r="WZ152" s="111"/>
      <c r="XA152" s="111"/>
      <c r="XB152" s="111"/>
      <c r="XC152" s="111"/>
      <c r="XD152" s="111"/>
      <c r="XE152" s="111"/>
      <c r="XF152" s="111"/>
      <c r="XG152" s="111"/>
      <c r="XH152" s="111"/>
      <c r="XI152" s="111"/>
      <c r="XJ152" s="111"/>
      <c r="XK152" s="111"/>
      <c r="XL152" s="111"/>
      <c r="XM152" s="111"/>
      <c r="XN152" s="111"/>
      <c r="XO152" s="111"/>
      <c r="XP152" s="111"/>
      <c r="XQ152" s="111"/>
      <c r="XR152" s="111"/>
      <c r="XS152" s="111"/>
      <c r="XT152" s="111"/>
      <c r="XU152" s="111"/>
      <c r="XV152" s="111"/>
      <c r="XW152" s="111"/>
      <c r="XX152" s="111"/>
      <c r="XY152" s="111"/>
      <c r="XZ152" s="111"/>
      <c r="YA152" s="111"/>
      <c r="YB152" s="111"/>
      <c r="YC152" s="111"/>
      <c r="YD152" s="111"/>
      <c r="YE152" s="111"/>
      <c r="YF152" s="111"/>
      <c r="YG152" s="111"/>
      <c r="YH152" s="111"/>
      <c r="YI152" s="111"/>
      <c r="YJ152" s="111"/>
      <c r="YK152" s="111"/>
      <c r="YL152" s="111"/>
      <c r="YM152" s="111"/>
      <c r="YN152" s="111"/>
      <c r="YO152" s="111"/>
      <c r="YP152" s="111"/>
      <c r="YQ152" s="111"/>
      <c r="YR152" s="111"/>
      <c r="YS152" s="111"/>
      <c r="YT152" s="111"/>
      <c r="YU152" s="111"/>
      <c r="YV152" s="111"/>
      <c r="YW152" s="111"/>
      <c r="YX152" s="111"/>
      <c r="YY152" s="111"/>
      <c r="YZ152" s="111"/>
      <c r="ZA152" s="111"/>
      <c r="ZB152" s="111"/>
      <c r="ZC152" s="111"/>
      <c r="ZD152" s="111"/>
      <c r="ZE152" s="111"/>
      <c r="ZF152" s="111"/>
      <c r="ZG152" s="111"/>
      <c r="ZH152" s="111"/>
      <c r="ZI152" s="111"/>
      <c r="ZJ152" s="111"/>
      <c r="ZK152" s="111"/>
      <c r="ZL152" s="111"/>
      <c r="ZM152" s="111"/>
      <c r="ZN152" s="111"/>
      <c r="ZO152" s="111"/>
      <c r="ZP152" s="111"/>
      <c r="ZQ152" s="111"/>
      <c r="ZR152" s="111"/>
      <c r="ZS152" s="111"/>
      <c r="ZT152" s="111"/>
      <c r="ZU152" s="111"/>
      <c r="ZV152" s="111"/>
      <c r="ZW152" s="111"/>
      <c r="ZX152" s="111"/>
      <c r="ZY152" s="111"/>
      <c r="ZZ152" s="111"/>
    </row>
    <row r="153" spans="564:702">
      <c r="UR153" s="111"/>
      <c r="US153" s="111"/>
      <c r="UT153" s="111"/>
      <c r="UU153" s="111"/>
      <c r="UV153" s="111"/>
      <c r="UW153" s="111"/>
      <c r="UX153" s="111"/>
      <c r="UY153" s="111"/>
      <c r="UZ153" s="111"/>
      <c r="VA153" s="111"/>
      <c r="VB153" s="111"/>
      <c r="VC153" s="111"/>
      <c r="VD153" s="111"/>
      <c r="VE153" s="111"/>
      <c r="VF153" s="111"/>
      <c r="VG153" s="111"/>
      <c r="VH153" s="111"/>
      <c r="VI153" s="111"/>
      <c r="VJ153" s="111"/>
      <c r="VK153" s="111"/>
      <c r="VL153" s="111"/>
      <c r="VM153" s="111"/>
      <c r="VN153" s="111"/>
      <c r="VO153" s="111"/>
      <c r="VP153" s="111"/>
      <c r="VQ153" s="111"/>
      <c r="VR153" s="111"/>
      <c r="VS153" s="111"/>
      <c r="VT153" s="111"/>
      <c r="VU153" s="111"/>
      <c r="VV153" s="111"/>
      <c r="VW153" s="111"/>
      <c r="VX153" s="111"/>
      <c r="VY153" s="111"/>
      <c r="VZ153" s="111"/>
      <c r="WA153" s="111"/>
      <c r="WB153" s="111"/>
      <c r="WC153" s="111"/>
      <c r="WD153" s="111"/>
      <c r="WE153" s="111"/>
      <c r="WF153" s="111"/>
      <c r="WG153" s="111"/>
      <c r="WH153" s="111"/>
      <c r="WI153" s="111"/>
      <c r="WJ153" s="111"/>
      <c r="WK153" s="111"/>
      <c r="WL153" s="111"/>
      <c r="WM153" s="111"/>
      <c r="WN153" s="111"/>
      <c r="WO153" s="111"/>
      <c r="WP153" s="111"/>
      <c r="WQ153" s="111"/>
      <c r="WR153" s="111"/>
      <c r="WS153" s="111"/>
      <c r="WT153" s="111"/>
      <c r="WU153" s="111"/>
      <c r="WV153" s="111"/>
      <c r="WW153" s="111"/>
      <c r="WX153" s="111"/>
      <c r="WY153" s="111"/>
      <c r="WZ153" s="111"/>
      <c r="XA153" s="111"/>
      <c r="XB153" s="111"/>
      <c r="XC153" s="111"/>
      <c r="XD153" s="111"/>
      <c r="XE153" s="111"/>
      <c r="XF153" s="111"/>
      <c r="XG153" s="111"/>
      <c r="XH153" s="111"/>
      <c r="XI153" s="111"/>
      <c r="XJ153" s="111"/>
      <c r="XK153" s="111"/>
      <c r="XL153" s="111"/>
      <c r="XM153" s="111"/>
      <c r="XN153" s="111"/>
      <c r="XO153" s="111"/>
      <c r="XP153" s="111"/>
      <c r="XQ153" s="111"/>
      <c r="XR153" s="111"/>
      <c r="XS153" s="111"/>
      <c r="XT153" s="111"/>
      <c r="XU153" s="111"/>
      <c r="XV153" s="111"/>
      <c r="XW153" s="111"/>
      <c r="XX153" s="111"/>
      <c r="XY153" s="111"/>
      <c r="XZ153" s="111"/>
      <c r="YA153" s="111"/>
      <c r="YB153" s="111"/>
      <c r="YC153" s="111"/>
      <c r="YD153" s="111"/>
      <c r="YE153" s="111"/>
      <c r="YF153" s="111"/>
      <c r="YG153" s="111"/>
      <c r="YH153" s="111"/>
      <c r="YI153" s="111"/>
      <c r="YJ153" s="111"/>
      <c r="YK153" s="111"/>
      <c r="YL153" s="111"/>
      <c r="YM153" s="111"/>
      <c r="YN153" s="111"/>
      <c r="YO153" s="111"/>
      <c r="YP153" s="111"/>
      <c r="YQ153" s="111"/>
      <c r="YR153" s="111"/>
      <c r="YS153" s="111"/>
      <c r="YT153" s="111"/>
      <c r="YU153" s="111"/>
      <c r="YV153" s="111"/>
      <c r="YW153" s="111"/>
      <c r="YX153" s="111"/>
      <c r="YY153" s="111"/>
      <c r="YZ153" s="111"/>
      <c r="ZA153" s="111"/>
      <c r="ZB153" s="111"/>
      <c r="ZC153" s="111"/>
      <c r="ZD153" s="111"/>
      <c r="ZE153" s="111"/>
      <c r="ZF153" s="111"/>
      <c r="ZG153" s="111"/>
      <c r="ZH153" s="111"/>
      <c r="ZI153" s="111"/>
      <c r="ZJ153" s="111"/>
      <c r="ZK153" s="111"/>
      <c r="ZL153" s="111"/>
      <c r="ZM153" s="111"/>
      <c r="ZN153" s="111"/>
      <c r="ZO153" s="111"/>
      <c r="ZP153" s="111"/>
      <c r="ZQ153" s="111"/>
      <c r="ZR153" s="111"/>
      <c r="ZS153" s="111"/>
      <c r="ZT153" s="111"/>
      <c r="ZU153" s="111"/>
      <c r="ZV153" s="111"/>
      <c r="ZW153" s="111"/>
      <c r="ZX153" s="111"/>
      <c r="ZY153" s="111"/>
      <c r="ZZ153" s="111"/>
    </row>
    <row r="154" spans="564:702">
      <c r="UR154" s="111"/>
      <c r="US154" s="111"/>
      <c r="UT154" s="111"/>
      <c r="UU154" s="111"/>
      <c r="UV154" s="111"/>
      <c r="UW154" s="111"/>
      <c r="UX154" s="111"/>
      <c r="UY154" s="111"/>
      <c r="UZ154" s="111"/>
      <c r="VA154" s="111"/>
      <c r="VB154" s="111"/>
      <c r="VC154" s="111"/>
      <c r="VD154" s="111"/>
      <c r="VE154" s="111"/>
      <c r="VF154" s="111"/>
      <c r="VG154" s="111"/>
      <c r="VH154" s="111"/>
      <c r="VI154" s="111"/>
      <c r="VJ154" s="111"/>
      <c r="VK154" s="111"/>
      <c r="VL154" s="111"/>
      <c r="VM154" s="111"/>
      <c r="VN154" s="111"/>
      <c r="VO154" s="111"/>
      <c r="VP154" s="111"/>
      <c r="VQ154" s="111"/>
      <c r="VR154" s="111"/>
      <c r="VS154" s="111"/>
      <c r="VT154" s="111"/>
      <c r="VU154" s="111"/>
      <c r="VV154" s="111"/>
      <c r="VW154" s="111"/>
      <c r="VX154" s="111"/>
      <c r="VY154" s="111"/>
      <c r="VZ154" s="111"/>
      <c r="WA154" s="111"/>
      <c r="WB154" s="111"/>
      <c r="WC154" s="111"/>
      <c r="WD154" s="111"/>
      <c r="WE154" s="111"/>
      <c r="WF154" s="111"/>
      <c r="WG154" s="111"/>
      <c r="WH154" s="111"/>
      <c r="WI154" s="111"/>
      <c r="WJ154" s="111"/>
      <c r="WK154" s="111"/>
      <c r="WL154" s="111"/>
      <c r="WM154" s="111"/>
      <c r="WN154" s="111"/>
      <c r="WO154" s="111"/>
      <c r="WP154" s="111"/>
      <c r="WQ154" s="111"/>
      <c r="WR154" s="111"/>
      <c r="WS154" s="111"/>
      <c r="WT154" s="111"/>
      <c r="WU154" s="111"/>
      <c r="WV154" s="111"/>
      <c r="WW154" s="111"/>
      <c r="WX154" s="111"/>
      <c r="WY154" s="111"/>
      <c r="WZ154" s="111"/>
      <c r="XA154" s="111"/>
      <c r="XB154" s="111"/>
      <c r="XC154" s="111"/>
      <c r="XD154" s="111"/>
      <c r="XE154" s="111"/>
      <c r="XF154" s="111"/>
      <c r="XG154" s="111"/>
      <c r="XH154" s="111"/>
      <c r="XI154" s="111"/>
      <c r="XJ154" s="111"/>
      <c r="XK154" s="111"/>
      <c r="XL154" s="111"/>
      <c r="XM154" s="111"/>
      <c r="XN154" s="111"/>
      <c r="XO154" s="111"/>
      <c r="XP154" s="111"/>
      <c r="XQ154" s="111"/>
      <c r="XR154" s="111"/>
      <c r="XS154" s="111"/>
      <c r="XT154" s="111"/>
      <c r="XU154" s="111"/>
      <c r="XV154" s="111"/>
      <c r="XW154" s="111"/>
      <c r="XX154" s="111"/>
      <c r="XY154" s="111"/>
      <c r="XZ154" s="111"/>
      <c r="YA154" s="111"/>
      <c r="YB154" s="111"/>
      <c r="YC154" s="111"/>
      <c r="YD154" s="111"/>
      <c r="YE154" s="111"/>
      <c r="YF154" s="111"/>
      <c r="YG154" s="111"/>
      <c r="YH154" s="111"/>
      <c r="YI154" s="111"/>
      <c r="YJ154" s="111"/>
      <c r="YK154" s="111"/>
      <c r="YL154" s="111"/>
      <c r="YM154" s="111"/>
      <c r="YN154" s="111"/>
      <c r="YO154" s="111"/>
      <c r="YP154" s="111"/>
      <c r="YQ154" s="111"/>
      <c r="YR154" s="111"/>
      <c r="YS154" s="111"/>
      <c r="YT154" s="111"/>
      <c r="YU154" s="111"/>
      <c r="YV154" s="111"/>
      <c r="YW154" s="111"/>
      <c r="YX154" s="111"/>
      <c r="YY154" s="111"/>
      <c r="YZ154" s="111"/>
      <c r="ZA154" s="111"/>
      <c r="ZB154" s="111"/>
      <c r="ZC154" s="111"/>
      <c r="ZD154" s="111"/>
      <c r="ZE154" s="111"/>
      <c r="ZF154" s="111"/>
      <c r="ZG154" s="111"/>
      <c r="ZH154" s="111"/>
      <c r="ZI154" s="111"/>
      <c r="ZJ154" s="111"/>
      <c r="ZK154" s="111"/>
      <c r="ZL154" s="111"/>
      <c r="ZM154" s="111"/>
      <c r="ZN154" s="111"/>
      <c r="ZO154" s="111"/>
      <c r="ZP154" s="111"/>
      <c r="ZQ154" s="111"/>
      <c r="ZR154" s="111"/>
      <c r="ZS154" s="111"/>
      <c r="ZT154" s="111"/>
      <c r="ZU154" s="111"/>
      <c r="ZV154" s="111"/>
      <c r="ZW154" s="111"/>
      <c r="ZX154" s="111"/>
      <c r="ZY154" s="111"/>
      <c r="ZZ154" s="111"/>
    </row>
    <row r="155" spans="564:702">
      <c r="UR155" s="111"/>
      <c r="US155" s="111"/>
      <c r="UT155" s="111"/>
      <c r="UU155" s="111"/>
      <c r="UV155" s="111"/>
      <c r="UW155" s="111"/>
      <c r="UX155" s="111"/>
      <c r="UY155" s="111"/>
      <c r="UZ155" s="111"/>
      <c r="VA155" s="111"/>
      <c r="VB155" s="111"/>
      <c r="VC155" s="111"/>
      <c r="VD155" s="111"/>
      <c r="VE155" s="111"/>
      <c r="VF155" s="111"/>
      <c r="VG155" s="111"/>
      <c r="VH155" s="111"/>
      <c r="VI155" s="111"/>
      <c r="VJ155" s="111"/>
      <c r="VK155" s="111"/>
      <c r="VL155" s="111"/>
      <c r="VM155" s="111"/>
      <c r="VN155" s="111"/>
      <c r="VO155" s="111"/>
      <c r="VP155" s="111"/>
      <c r="VQ155" s="111"/>
      <c r="VR155" s="111"/>
      <c r="VS155" s="111"/>
      <c r="VT155" s="111"/>
      <c r="VU155" s="111"/>
      <c r="VV155" s="111"/>
      <c r="VW155" s="111"/>
      <c r="VX155" s="111"/>
      <c r="VY155" s="111"/>
      <c r="VZ155" s="111"/>
      <c r="WA155" s="111"/>
      <c r="WB155" s="111"/>
      <c r="WC155" s="111"/>
      <c r="WD155" s="111"/>
      <c r="WE155" s="111"/>
      <c r="WF155" s="111"/>
      <c r="WG155" s="111"/>
      <c r="WH155" s="111"/>
      <c r="WI155" s="111"/>
      <c r="WJ155" s="111"/>
      <c r="WK155" s="111"/>
      <c r="WL155" s="111"/>
      <c r="WM155" s="111"/>
      <c r="WN155" s="111"/>
      <c r="WO155" s="111"/>
      <c r="WP155" s="111"/>
      <c r="WQ155" s="111"/>
      <c r="WR155" s="111"/>
      <c r="WS155" s="111"/>
      <c r="WT155" s="111"/>
      <c r="WU155" s="111"/>
      <c r="WV155" s="111"/>
      <c r="WW155" s="111"/>
      <c r="WX155" s="111"/>
      <c r="WY155" s="111"/>
      <c r="WZ155" s="111"/>
      <c r="XA155" s="111"/>
      <c r="XB155" s="111"/>
      <c r="XC155" s="111"/>
      <c r="XD155" s="111"/>
      <c r="XE155" s="111"/>
      <c r="XF155" s="111"/>
      <c r="XG155" s="111"/>
      <c r="XH155" s="111"/>
      <c r="XI155" s="111"/>
      <c r="XJ155" s="111"/>
      <c r="XK155" s="111"/>
      <c r="XL155" s="111"/>
      <c r="XM155" s="111"/>
      <c r="XN155" s="111"/>
      <c r="XO155" s="111"/>
      <c r="XP155" s="111"/>
      <c r="XQ155" s="111"/>
      <c r="XR155" s="111"/>
      <c r="XS155" s="111"/>
      <c r="XT155" s="111"/>
      <c r="XU155" s="111"/>
      <c r="XV155" s="111"/>
      <c r="XW155" s="111"/>
      <c r="XX155" s="111"/>
      <c r="XY155" s="111"/>
      <c r="XZ155" s="111"/>
      <c r="YA155" s="111"/>
      <c r="YB155" s="111"/>
      <c r="YC155" s="111"/>
      <c r="YD155" s="111"/>
      <c r="YE155" s="111"/>
      <c r="YF155" s="111"/>
      <c r="YG155" s="111"/>
      <c r="YH155" s="111"/>
      <c r="YI155" s="111"/>
      <c r="YJ155" s="111"/>
      <c r="YK155" s="111"/>
      <c r="YL155" s="111"/>
      <c r="YM155" s="111"/>
      <c r="YN155" s="111"/>
      <c r="YO155" s="111"/>
      <c r="YP155" s="111"/>
      <c r="YQ155" s="111"/>
      <c r="YR155" s="111"/>
      <c r="YS155" s="111"/>
      <c r="YT155" s="111"/>
      <c r="YU155" s="111"/>
      <c r="YV155" s="111"/>
      <c r="YW155" s="111"/>
      <c r="YX155" s="111"/>
      <c r="YY155" s="111"/>
      <c r="YZ155" s="111"/>
      <c r="ZA155" s="111"/>
      <c r="ZB155" s="111"/>
      <c r="ZC155" s="111"/>
      <c r="ZD155" s="111"/>
      <c r="ZE155" s="111"/>
      <c r="ZF155" s="111"/>
      <c r="ZG155" s="111"/>
      <c r="ZH155" s="111"/>
      <c r="ZI155" s="111"/>
      <c r="ZJ155" s="111"/>
      <c r="ZK155" s="111"/>
      <c r="ZL155" s="111"/>
      <c r="ZM155" s="111"/>
      <c r="ZN155" s="111"/>
      <c r="ZO155" s="111"/>
      <c r="ZP155" s="111"/>
      <c r="ZQ155" s="111"/>
      <c r="ZR155" s="111"/>
      <c r="ZS155" s="111"/>
      <c r="ZT155" s="111"/>
      <c r="ZU155" s="111"/>
      <c r="ZV155" s="111"/>
      <c r="ZW155" s="111"/>
      <c r="ZX155" s="111"/>
      <c r="ZY155" s="111"/>
      <c r="ZZ155" s="111"/>
    </row>
    <row r="156" spans="564:702">
      <c r="UR156" s="111"/>
      <c r="US156" s="111"/>
      <c r="UT156" s="111"/>
      <c r="UU156" s="111"/>
      <c r="UV156" s="111"/>
      <c r="UW156" s="111"/>
      <c r="UX156" s="111"/>
      <c r="UY156" s="111"/>
      <c r="UZ156" s="111"/>
      <c r="VA156" s="111"/>
      <c r="VB156" s="111"/>
      <c r="VC156" s="111"/>
      <c r="VD156" s="111"/>
      <c r="VE156" s="111"/>
      <c r="VF156" s="111"/>
      <c r="VG156" s="111"/>
      <c r="VH156" s="111"/>
      <c r="VI156" s="111"/>
      <c r="VJ156" s="111"/>
      <c r="VK156" s="111"/>
      <c r="VL156" s="111"/>
      <c r="VM156" s="111"/>
      <c r="VN156" s="111"/>
      <c r="VO156" s="111"/>
      <c r="VP156" s="111"/>
      <c r="VQ156" s="111"/>
      <c r="VR156" s="111"/>
      <c r="VS156" s="111"/>
      <c r="VT156" s="111"/>
      <c r="VU156" s="111"/>
      <c r="VV156" s="111"/>
      <c r="VW156" s="111"/>
      <c r="VX156" s="111"/>
      <c r="VY156" s="111"/>
      <c r="VZ156" s="111"/>
      <c r="WA156" s="111"/>
      <c r="WB156" s="111"/>
      <c r="WC156" s="111"/>
      <c r="WD156" s="111"/>
      <c r="WE156" s="111"/>
      <c r="WF156" s="111"/>
      <c r="WG156" s="111"/>
      <c r="WH156" s="111"/>
      <c r="WI156" s="111"/>
      <c r="WJ156" s="111"/>
      <c r="WK156" s="111"/>
      <c r="WL156" s="111"/>
      <c r="WM156" s="111"/>
      <c r="WN156" s="111"/>
      <c r="WO156" s="111"/>
      <c r="WP156" s="111"/>
      <c r="WQ156" s="111"/>
      <c r="WR156" s="111"/>
      <c r="WS156" s="111"/>
      <c r="WT156" s="111"/>
      <c r="WU156" s="111"/>
      <c r="WV156" s="111"/>
      <c r="WW156" s="111"/>
      <c r="WX156" s="111"/>
      <c r="WY156" s="111"/>
      <c r="WZ156" s="111"/>
      <c r="XA156" s="111"/>
      <c r="XB156" s="111"/>
      <c r="XC156" s="111"/>
      <c r="XD156" s="111"/>
      <c r="XE156" s="111"/>
      <c r="XF156" s="111"/>
      <c r="XG156" s="111"/>
      <c r="XH156" s="111"/>
      <c r="XI156" s="111"/>
      <c r="XJ156" s="111"/>
      <c r="XK156" s="111"/>
      <c r="XL156" s="111"/>
      <c r="XM156" s="111"/>
      <c r="XN156" s="111"/>
      <c r="XO156" s="111"/>
      <c r="XP156" s="111"/>
      <c r="XQ156" s="111"/>
      <c r="XR156" s="111"/>
      <c r="XS156" s="111"/>
      <c r="XT156" s="111"/>
      <c r="XU156" s="111"/>
      <c r="XV156" s="111"/>
      <c r="XW156" s="111"/>
      <c r="XX156" s="111"/>
      <c r="XY156" s="111"/>
      <c r="XZ156" s="111"/>
      <c r="YA156" s="111"/>
      <c r="YB156" s="111"/>
      <c r="YC156" s="111"/>
      <c r="YD156" s="111"/>
      <c r="YE156" s="111"/>
      <c r="YF156" s="111"/>
      <c r="YG156" s="111"/>
      <c r="YH156" s="111"/>
      <c r="YI156" s="111"/>
      <c r="YJ156" s="111"/>
      <c r="YK156" s="111"/>
      <c r="YL156" s="111"/>
      <c r="YM156" s="111"/>
      <c r="YN156" s="111"/>
      <c r="YO156" s="111"/>
      <c r="YP156" s="111"/>
      <c r="YQ156" s="111"/>
      <c r="YR156" s="111"/>
      <c r="YS156" s="111"/>
      <c r="YT156" s="111"/>
      <c r="YU156" s="111"/>
      <c r="YV156" s="111"/>
      <c r="YW156" s="111"/>
      <c r="YX156" s="111"/>
      <c r="YY156" s="111"/>
      <c r="YZ156" s="111"/>
      <c r="ZA156" s="111"/>
      <c r="ZB156" s="111"/>
      <c r="ZC156" s="111"/>
      <c r="ZD156" s="111"/>
      <c r="ZE156" s="111"/>
      <c r="ZF156" s="111"/>
      <c r="ZG156" s="111"/>
      <c r="ZH156" s="111"/>
      <c r="ZI156" s="111"/>
      <c r="ZJ156" s="111"/>
      <c r="ZK156" s="111"/>
      <c r="ZL156" s="111"/>
      <c r="ZM156" s="111"/>
      <c r="ZN156" s="111"/>
      <c r="ZO156" s="111"/>
      <c r="ZP156" s="111"/>
      <c r="ZQ156" s="111"/>
      <c r="ZR156" s="111"/>
      <c r="ZS156" s="111"/>
      <c r="ZT156" s="111"/>
      <c r="ZU156" s="111"/>
      <c r="ZV156" s="111"/>
      <c r="ZW156" s="111"/>
      <c r="ZX156" s="111"/>
      <c r="ZY156" s="111"/>
      <c r="ZZ156" s="111"/>
    </row>
    <row r="157" spans="564:702">
      <c r="UR157" s="111"/>
      <c r="US157" s="111"/>
      <c r="UT157" s="111"/>
      <c r="UU157" s="111"/>
      <c r="UV157" s="111"/>
      <c r="UW157" s="111"/>
      <c r="UX157" s="111"/>
      <c r="UY157" s="111"/>
      <c r="UZ157" s="111"/>
      <c r="VA157" s="111"/>
      <c r="VB157" s="111"/>
      <c r="VC157" s="111"/>
      <c r="VD157" s="111"/>
      <c r="VE157" s="111"/>
      <c r="VF157" s="111"/>
      <c r="VG157" s="111"/>
      <c r="VH157" s="111"/>
      <c r="VI157" s="111"/>
      <c r="VJ157" s="111"/>
      <c r="VK157" s="111"/>
      <c r="VL157" s="111"/>
      <c r="VM157" s="111"/>
      <c r="VN157" s="111"/>
      <c r="VO157" s="111"/>
      <c r="VP157" s="111"/>
      <c r="VQ157" s="111"/>
      <c r="VR157" s="111"/>
      <c r="VS157" s="111"/>
      <c r="VT157" s="111"/>
      <c r="VU157" s="111"/>
      <c r="VV157" s="111"/>
      <c r="VW157" s="111"/>
      <c r="VX157" s="111"/>
      <c r="VY157" s="111"/>
      <c r="VZ157" s="111"/>
      <c r="WA157" s="111"/>
      <c r="WB157" s="111"/>
      <c r="WC157" s="111"/>
      <c r="WD157" s="111"/>
      <c r="WE157" s="111"/>
      <c r="WF157" s="111"/>
      <c r="WG157" s="111"/>
      <c r="WH157" s="111"/>
      <c r="WI157" s="111"/>
      <c r="WJ157" s="111"/>
      <c r="WK157" s="111"/>
      <c r="WL157" s="111"/>
      <c r="WM157" s="111"/>
      <c r="WN157" s="111"/>
      <c r="WO157" s="111"/>
      <c r="WP157" s="111"/>
      <c r="WQ157" s="111"/>
      <c r="WR157" s="111"/>
      <c r="WS157" s="111"/>
      <c r="WT157" s="111"/>
      <c r="WU157" s="111"/>
      <c r="WV157" s="111"/>
      <c r="WW157" s="111"/>
      <c r="WX157" s="111"/>
      <c r="WY157" s="111"/>
      <c r="WZ157" s="111"/>
      <c r="XA157" s="111"/>
      <c r="XB157" s="111"/>
      <c r="XC157" s="111"/>
      <c r="XD157" s="111"/>
      <c r="XE157" s="111"/>
      <c r="XF157" s="111"/>
      <c r="XG157" s="111"/>
      <c r="XH157" s="111"/>
      <c r="XI157" s="111"/>
      <c r="XJ157" s="111"/>
      <c r="XK157" s="111"/>
      <c r="XL157" s="111"/>
      <c r="XM157" s="111"/>
      <c r="XN157" s="111"/>
      <c r="XO157" s="111"/>
      <c r="XP157" s="111"/>
      <c r="XQ157" s="111"/>
      <c r="XR157" s="111"/>
      <c r="XS157" s="111"/>
      <c r="XT157" s="111"/>
      <c r="XU157" s="111"/>
      <c r="XV157" s="111"/>
      <c r="XW157" s="111"/>
      <c r="XX157" s="111"/>
      <c r="XY157" s="111"/>
      <c r="XZ157" s="111"/>
      <c r="YA157" s="111"/>
      <c r="YB157" s="111"/>
      <c r="YC157" s="111"/>
      <c r="YD157" s="111"/>
      <c r="YE157" s="111"/>
      <c r="YF157" s="111"/>
      <c r="YG157" s="111"/>
      <c r="YH157" s="111"/>
      <c r="YI157" s="111"/>
      <c r="YJ157" s="111"/>
      <c r="YK157" s="111"/>
      <c r="YL157" s="111"/>
      <c r="YM157" s="111"/>
      <c r="YN157" s="111"/>
      <c r="YO157" s="111"/>
      <c r="YP157" s="111"/>
      <c r="YQ157" s="111"/>
      <c r="YR157" s="111"/>
      <c r="YS157" s="111"/>
      <c r="YT157" s="111"/>
      <c r="YU157" s="111"/>
      <c r="YV157" s="111"/>
      <c r="YW157" s="111"/>
      <c r="YX157" s="111"/>
      <c r="YY157" s="111"/>
      <c r="YZ157" s="111"/>
      <c r="ZA157" s="111"/>
      <c r="ZB157" s="111"/>
      <c r="ZC157" s="111"/>
      <c r="ZD157" s="111"/>
      <c r="ZE157" s="111"/>
      <c r="ZF157" s="111"/>
      <c r="ZG157" s="111"/>
      <c r="ZH157" s="111"/>
      <c r="ZI157" s="111"/>
      <c r="ZJ157" s="111"/>
      <c r="ZK157" s="111"/>
      <c r="ZL157" s="111"/>
      <c r="ZM157" s="111"/>
      <c r="ZN157" s="111"/>
      <c r="ZO157" s="111"/>
      <c r="ZP157" s="111"/>
      <c r="ZQ157" s="111"/>
      <c r="ZR157" s="111"/>
      <c r="ZS157" s="111"/>
      <c r="ZT157" s="111"/>
      <c r="ZU157" s="111"/>
      <c r="ZV157" s="111"/>
      <c r="ZW157" s="111"/>
      <c r="ZX157" s="111"/>
      <c r="ZY157" s="111"/>
      <c r="ZZ157" s="111"/>
    </row>
    <row r="158" spans="564:702">
      <c r="UR158" s="111"/>
      <c r="US158" s="111"/>
      <c r="UT158" s="111"/>
      <c r="UU158" s="111"/>
      <c r="UV158" s="111"/>
      <c r="UW158" s="111"/>
      <c r="UX158" s="111"/>
      <c r="UY158" s="111"/>
      <c r="UZ158" s="111"/>
      <c r="VA158" s="111"/>
      <c r="VB158" s="111"/>
      <c r="VC158" s="111"/>
      <c r="VD158" s="111"/>
      <c r="VE158" s="111"/>
      <c r="VF158" s="111"/>
      <c r="VG158" s="111"/>
      <c r="VH158" s="111"/>
      <c r="VI158" s="111"/>
      <c r="VJ158" s="111"/>
      <c r="VK158" s="111"/>
      <c r="VL158" s="111"/>
      <c r="VM158" s="111"/>
      <c r="VN158" s="111"/>
      <c r="VO158" s="111"/>
      <c r="VP158" s="111"/>
      <c r="VQ158" s="111"/>
      <c r="VR158" s="111"/>
      <c r="VS158" s="111"/>
      <c r="VT158" s="111"/>
      <c r="VU158" s="111"/>
      <c r="VV158" s="111"/>
      <c r="VW158" s="111"/>
      <c r="VX158" s="111"/>
      <c r="VY158" s="111"/>
      <c r="VZ158" s="111"/>
      <c r="WA158" s="111"/>
      <c r="WB158" s="111"/>
      <c r="WC158" s="111"/>
      <c r="WD158" s="111"/>
      <c r="WE158" s="111"/>
      <c r="WF158" s="111"/>
      <c r="WG158" s="111"/>
      <c r="WH158" s="111"/>
      <c r="WI158" s="111"/>
      <c r="WJ158" s="111"/>
      <c r="WK158" s="111"/>
      <c r="WL158" s="111"/>
      <c r="WM158" s="111"/>
      <c r="WN158" s="111"/>
      <c r="WO158" s="111"/>
      <c r="WP158" s="111"/>
      <c r="WQ158" s="111"/>
      <c r="WR158" s="111"/>
      <c r="WS158" s="111"/>
      <c r="WT158" s="111"/>
      <c r="WU158" s="111"/>
      <c r="WV158" s="111"/>
      <c r="WW158" s="111"/>
      <c r="WX158" s="111"/>
      <c r="WY158" s="111"/>
      <c r="WZ158" s="111"/>
      <c r="XA158" s="111"/>
      <c r="XB158" s="111"/>
      <c r="XC158" s="111"/>
      <c r="XD158" s="111"/>
      <c r="XE158" s="111"/>
      <c r="XF158" s="111"/>
      <c r="XG158" s="111"/>
      <c r="XH158" s="111"/>
      <c r="XI158" s="111"/>
      <c r="XJ158" s="111"/>
      <c r="XK158" s="111"/>
      <c r="XL158" s="111"/>
      <c r="XM158" s="111"/>
      <c r="XN158" s="111"/>
      <c r="XO158" s="111"/>
      <c r="XP158" s="111"/>
      <c r="XQ158" s="111"/>
      <c r="XR158" s="111"/>
      <c r="XS158" s="111"/>
      <c r="XT158" s="111"/>
      <c r="XU158" s="111"/>
      <c r="XV158" s="111"/>
      <c r="XW158" s="111"/>
      <c r="XX158" s="111"/>
      <c r="XY158" s="111"/>
      <c r="XZ158" s="111"/>
      <c r="YA158" s="111"/>
      <c r="YB158" s="111"/>
      <c r="YC158" s="111"/>
      <c r="YD158" s="111"/>
      <c r="YE158" s="111"/>
      <c r="YF158" s="111"/>
      <c r="YG158" s="111"/>
      <c r="YH158" s="111"/>
      <c r="YI158" s="111"/>
      <c r="YJ158" s="111"/>
      <c r="YK158" s="111"/>
      <c r="YL158" s="111"/>
      <c r="YM158" s="111"/>
      <c r="YN158" s="111"/>
      <c r="YO158" s="111"/>
      <c r="YP158" s="111"/>
      <c r="YQ158" s="111"/>
      <c r="YR158" s="111"/>
      <c r="YS158" s="111"/>
      <c r="YT158" s="111"/>
      <c r="YU158" s="111"/>
      <c r="YV158" s="111"/>
      <c r="YW158" s="111"/>
      <c r="YX158" s="111"/>
      <c r="YY158" s="111"/>
      <c r="YZ158" s="111"/>
      <c r="ZA158" s="111"/>
      <c r="ZB158" s="111"/>
      <c r="ZC158" s="111"/>
      <c r="ZD158" s="111"/>
      <c r="ZE158" s="111"/>
      <c r="ZF158" s="111"/>
      <c r="ZG158" s="111"/>
      <c r="ZH158" s="111"/>
      <c r="ZI158" s="111"/>
      <c r="ZJ158" s="111"/>
      <c r="ZK158" s="111"/>
      <c r="ZL158" s="111"/>
      <c r="ZM158" s="111"/>
      <c r="ZN158" s="111"/>
      <c r="ZO158" s="111"/>
      <c r="ZP158" s="111"/>
      <c r="ZQ158" s="111"/>
      <c r="ZR158" s="111"/>
      <c r="ZS158" s="111"/>
      <c r="ZT158" s="111"/>
      <c r="ZU158" s="111"/>
      <c r="ZV158" s="111"/>
      <c r="ZW158" s="111"/>
      <c r="ZX158" s="111"/>
      <c r="ZY158" s="111"/>
      <c r="ZZ158" s="111"/>
    </row>
    <row r="159" spans="564:702">
      <c r="UR159" s="111"/>
      <c r="US159" s="111"/>
      <c r="UT159" s="111"/>
      <c r="UU159" s="111"/>
      <c r="UV159" s="111"/>
      <c r="UW159" s="111"/>
      <c r="UX159" s="111"/>
      <c r="UY159" s="111"/>
      <c r="UZ159" s="111"/>
      <c r="VA159" s="111"/>
      <c r="VB159" s="111"/>
      <c r="VC159" s="111"/>
      <c r="VD159" s="111"/>
      <c r="VE159" s="111"/>
      <c r="VF159" s="111"/>
      <c r="VG159" s="111"/>
      <c r="VH159" s="111"/>
      <c r="VI159" s="111"/>
      <c r="VJ159" s="111"/>
      <c r="VK159" s="111"/>
      <c r="VL159" s="111"/>
      <c r="VM159" s="111"/>
      <c r="VN159" s="111"/>
      <c r="VO159" s="111"/>
      <c r="VP159" s="111"/>
      <c r="VQ159" s="111"/>
      <c r="VR159" s="111"/>
      <c r="VS159" s="111"/>
      <c r="VT159" s="111"/>
      <c r="VU159" s="111"/>
      <c r="VV159" s="111"/>
      <c r="VW159" s="111"/>
      <c r="VX159" s="111"/>
      <c r="VY159" s="111"/>
      <c r="VZ159" s="111"/>
      <c r="WA159" s="111"/>
      <c r="WB159" s="111"/>
      <c r="WC159" s="111"/>
      <c r="WD159" s="111"/>
      <c r="WE159" s="111"/>
      <c r="WF159" s="111"/>
      <c r="WG159" s="111"/>
      <c r="WH159" s="111"/>
      <c r="WI159" s="111"/>
      <c r="WJ159" s="111"/>
      <c r="WK159" s="111"/>
      <c r="WL159" s="111"/>
      <c r="WM159" s="111"/>
      <c r="WN159" s="111"/>
      <c r="WO159" s="111"/>
      <c r="WP159" s="111"/>
      <c r="WQ159" s="111"/>
      <c r="WR159" s="111"/>
      <c r="WS159" s="111"/>
      <c r="WT159" s="111"/>
      <c r="WU159" s="111"/>
      <c r="WV159" s="111"/>
      <c r="WW159" s="111"/>
      <c r="WX159" s="111"/>
      <c r="WY159" s="111"/>
      <c r="WZ159" s="111"/>
      <c r="XA159" s="111"/>
      <c r="XB159" s="111"/>
      <c r="XC159" s="111"/>
      <c r="XD159" s="111"/>
      <c r="XE159" s="111"/>
      <c r="XF159" s="111"/>
      <c r="XG159" s="111"/>
      <c r="XH159" s="111"/>
      <c r="XI159" s="111"/>
      <c r="XJ159" s="111"/>
      <c r="XK159" s="111"/>
      <c r="XL159" s="111"/>
      <c r="XM159" s="111"/>
      <c r="XN159" s="111"/>
      <c r="XO159" s="111"/>
      <c r="XP159" s="111"/>
      <c r="XQ159" s="111"/>
      <c r="XR159" s="111"/>
      <c r="XS159" s="111"/>
      <c r="XT159" s="111"/>
      <c r="XU159" s="111"/>
      <c r="XV159" s="111"/>
      <c r="XW159" s="111"/>
      <c r="XX159" s="111"/>
      <c r="XY159" s="111"/>
      <c r="XZ159" s="111"/>
      <c r="YA159" s="111"/>
      <c r="YB159" s="111"/>
      <c r="YC159" s="111"/>
      <c r="YD159" s="111"/>
      <c r="YE159" s="111"/>
      <c r="YF159" s="111"/>
      <c r="YG159" s="111"/>
      <c r="YH159" s="111"/>
      <c r="YI159" s="111"/>
      <c r="YJ159" s="111"/>
      <c r="YK159" s="111"/>
      <c r="YL159" s="111"/>
      <c r="YM159" s="111"/>
      <c r="YN159" s="111"/>
      <c r="YO159" s="111"/>
      <c r="YP159" s="111"/>
      <c r="YQ159" s="111"/>
      <c r="YR159" s="111"/>
      <c r="YS159" s="111"/>
      <c r="YT159" s="111"/>
      <c r="YU159" s="111"/>
      <c r="YV159" s="111"/>
      <c r="YW159" s="111"/>
      <c r="YX159" s="111"/>
      <c r="YY159" s="111"/>
      <c r="YZ159" s="111"/>
      <c r="ZA159" s="111"/>
      <c r="ZB159" s="111"/>
      <c r="ZC159" s="111"/>
      <c r="ZD159" s="111"/>
      <c r="ZE159" s="111"/>
      <c r="ZF159" s="111"/>
      <c r="ZG159" s="111"/>
      <c r="ZH159" s="111"/>
      <c r="ZI159" s="111"/>
      <c r="ZJ159" s="111"/>
      <c r="ZK159" s="111"/>
      <c r="ZL159" s="111"/>
      <c r="ZM159" s="111"/>
      <c r="ZN159" s="111"/>
      <c r="ZO159" s="111"/>
      <c r="ZP159" s="111"/>
      <c r="ZQ159" s="111"/>
      <c r="ZR159" s="111"/>
      <c r="ZS159" s="111"/>
      <c r="ZT159" s="111"/>
      <c r="ZU159" s="111"/>
      <c r="ZV159" s="111"/>
      <c r="ZW159" s="111"/>
      <c r="ZX159" s="111"/>
      <c r="ZY159" s="111"/>
      <c r="ZZ159" s="111"/>
    </row>
    <row r="160" spans="564:702">
      <c r="UR160" s="111"/>
      <c r="US160" s="111"/>
      <c r="UT160" s="111"/>
      <c r="UU160" s="111"/>
      <c r="UV160" s="111"/>
      <c r="UW160" s="111"/>
      <c r="UX160" s="111"/>
      <c r="UY160" s="111"/>
      <c r="UZ160" s="111"/>
      <c r="VA160" s="111"/>
      <c r="VB160" s="111"/>
      <c r="VC160" s="111"/>
      <c r="VD160" s="111"/>
      <c r="VE160" s="111"/>
      <c r="VF160" s="111"/>
      <c r="VG160" s="111"/>
      <c r="VH160" s="111"/>
      <c r="VI160" s="111"/>
      <c r="VJ160" s="111"/>
      <c r="VK160" s="111"/>
      <c r="VL160" s="111"/>
      <c r="VM160" s="111"/>
      <c r="VN160" s="111"/>
      <c r="VO160" s="111"/>
      <c r="VP160" s="111"/>
      <c r="VQ160" s="111"/>
      <c r="VR160" s="111"/>
      <c r="VS160" s="111"/>
      <c r="VT160" s="111"/>
      <c r="VU160" s="111"/>
      <c r="VV160" s="111"/>
      <c r="VW160" s="111"/>
      <c r="VX160" s="111"/>
      <c r="VY160" s="111"/>
      <c r="VZ160" s="111"/>
      <c r="WA160" s="111"/>
      <c r="WB160" s="111"/>
      <c r="WC160" s="111"/>
      <c r="WD160" s="111"/>
      <c r="WE160" s="111"/>
      <c r="WF160" s="111"/>
      <c r="WG160" s="111"/>
      <c r="WH160" s="111"/>
      <c r="WI160" s="111"/>
      <c r="WJ160" s="111"/>
      <c r="WK160" s="111"/>
      <c r="WL160" s="111"/>
      <c r="WM160" s="111"/>
      <c r="WN160" s="111"/>
      <c r="WO160" s="111"/>
      <c r="WP160" s="111"/>
      <c r="WQ160" s="111"/>
      <c r="WR160" s="111"/>
      <c r="WS160" s="111"/>
      <c r="WT160" s="111"/>
      <c r="WU160" s="111"/>
      <c r="WV160" s="111"/>
      <c r="WW160" s="111"/>
      <c r="WX160" s="111"/>
      <c r="WY160" s="111"/>
      <c r="WZ160" s="111"/>
      <c r="XA160" s="111"/>
      <c r="XB160" s="111"/>
      <c r="XC160" s="111"/>
      <c r="XD160" s="111"/>
      <c r="XE160" s="111"/>
      <c r="XF160" s="111"/>
      <c r="XG160" s="111"/>
      <c r="XH160" s="111"/>
      <c r="XI160" s="111"/>
      <c r="XJ160" s="111"/>
      <c r="XK160" s="111"/>
      <c r="XL160" s="111"/>
      <c r="XM160" s="111"/>
      <c r="XN160" s="111"/>
      <c r="XO160" s="111"/>
      <c r="XP160" s="111"/>
      <c r="XQ160" s="111"/>
      <c r="XR160" s="111"/>
      <c r="XS160" s="111"/>
      <c r="XT160" s="111"/>
      <c r="XU160" s="111"/>
      <c r="XV160" s="111"/>
      <c r="XW160" s="111"/>
      <c r="XX160" s="111"/>
      <c r="XY160" s="111"/>
      <c r="XZ160" s="111"/>
      <c r="YA160" s="111"/>
      <c r="YB160" s="111"/>
      <c r="YC160" s="111"/>
      <c r="YD160" s="111"/>
      <c r="YE160" s="111"/>
      <c r="YF160" s="111"/>
      <c r="YG160" s="111"/>
      <c r="YH160" s="111"/>
      <c r="YI160" s="111"/>
      <c r="YJ160" s="111"/>
      <c r="YK160" s="111"/>
      <c r="YL160" s="111"/>
      <c r="YM160" s="111"/>
      <c r="YN160" s="111"/>
      <c r="YO160" s="111"/>
      <c r="YP160" s="111"/>
      <c r="YQ160" s="111"/>
      <c r="YR160" s="111"/>
      <c r="YS160" s="111"/>
      <c r="YT160" s="111"/>
      <c r="YU160" s="111"/>
      <c r="YV160" s="111"/>
      <c r="YW160" s="111"/>
      <c r="YX160" s="111"/>
      <c r="YY160" s="111"/>
      <c r="YZ160" s="111"/>
      <c r="ZA160" s="111"/>
      <c r="ZB160" s="111"/>
      <c r="ZC160" s="111"/>
      <c r="ZD160" s="111"/>
      <c r="ZE160" s="111"/>
      <c r="ZF160" s="111"/>
      <c r="ZG160" s="111"/>
      <c r="ZH160" s="111"/>
      <c r="ZI160" s="111"/>
      <c r="ZJ160" s="111"/>
      <c r="ZK160" s="111"/>
      <c r="ZL160" s="111"/>
      <c r="ZM160" s="111"/>
      <c r="ZN160" s="111"/>
      <c r="ZO160" s="111"/>
      <c r="ZP160" s="111"/>
      <c r="ZQ160" s="111"/>
      <c r="ZR160" s="111"/>
      <c r="ZS160" s="111"/>
      <c r="ZT160" s="111"/>
      <c r="ZU160" s="111"/>
      <c r="ZV160" s="111"/>
      <c r="ZW160" s="111"/>
      <c r="ZX160" s="111"/>
      <c r="ZY160" s="111"/>
      <c r="ZZ160" s="111"/>
    </row>
    <row r="161" spans="2:702">
      <c r="UR161" s="111"/>
      <c r="US161" s="111"/>
      <c r="UT161" s="111"/>
      <c r="UU161" s="111"/>
      <c r="UV161" s="111"/>
      <c r="UW161" s="111"/>
      <c r="UX161" s="111"/>
      <c r="UY161" s="111"/>
      <c r="UZ161" s="111"/>
      <c r="VA161" s="111"/>
      <c r="VB161" s="111"/>
      <c r="VC161" s="111"/>
      <c r="VD161" s="111"/>
      <c r="VE161" s="111"/>
      <c r="VF161" s="111"/>
      <c r="VG161" s="111"/>
      <c r="VH161" s="111"/>
      <c r="VI161" s="111"/>
      <c r="VJ161" s="111"/>
      <c r="VK161" s="111"/>
      <c r="VL161" s="111"/>
      <c r="VM161" s="111"/>
      <c r="VN161" s="111"/>
      <c r="VO161" s="111"/>
      <c r="VP161" s="111"/>
      <c r="VQ161" s="111"/>
      <c r="VR161" s="111"/>
      <c r="VS161" s="111"/>
      <c r="VT161" s="111"/>
      <c r="VU161" s="111"/>
      <c r="VV161" s="111"/>
      <c r="VW161" s="111"/>
      <c r="VX161" s="111"/>
      <c r="VY161" s="111"/>
      <c r="VZ161" s="111"/>
      <c r="WA161" s="111"/>
      <c r="WB161" s="111"/>
      <c r="WC161" s="111"/>
      <c r="WD161" s="111"/>
      <c r="WE161" s="111"/>
      <c r="WF161" s="111"/>
      <c r="WG161" s="111"/>
      <c r="WH161" s="111"/>
      <c r="WI161" s="111"/>
      <c r="WJ161" s="111"/>
      <c r="WK161" s="111"/>
      <c r="WL161" s="111"/>
      <c r="WM161" s="111"/>
      <c r="WN161" s="111"/>
      <c r="WO161" s="111"/>
      <c r="WP161" s="111"/>
      <c r="WQ161" s="111"/>
      <c r="WR161" s="111"/>
      <c r="WS161" s="111"/>
      <c r="WT161" s="111"/>
      <c r="WU161" s="111"/>
      <c r="WV161" s="111"/>
      <c r="WW161" s="111"/>
      <c r="WX161" s="111"/>
      <c r="WY161" s="111"/>
      <c r="WZ161" s="111"/>
      <c r="XA161" s="111"/>
      <c r="XB161" s="111"/>
      <c r="XC161" s="111"/>
      <c r="XD161" s="111"/>
      <c r="XE161" s="111"/>
      <c r="XF161" s="111"/>
      <c r="XG161" s="111"/>
      <c r="XH161" s="111"/>
      <c r="XI161" s="111"/>
      <c r="XJ161" s="111"/>
      <c r="XK161" s="111"/>
      <c r="XL161" s="111"/>
      <c r="XM161" s="111"/>
      <c r="XN161" s="111"/>
      <c r="XO161" s="111"/>
      <c r="XP161" s="111"/>
      <c r="XQ161" s="111"/>
      <c r="XR161" s="111"/>
      <c r="XS161" s="111"/>
      <c r="XT161" s="111"/>
      <c r="XU161" s="111"/>
      <c r="XV161" s="111"/>
      <c r="XW161" s="111"/>
      <c r="XX161" s="111"/>
      <c r="XY161" s="111"/>
      <c r="XZ161" s="111"/>
      <c r="YA161" s="111"/>
      <c r="YB161" s="111"/>
      <c r="YC161" s="111"/>
      <c r="YD161" s="111"/>
      <c r="YE161" s="111"/>
      <c r="YF161" s="111"/>
      <c r="YG161" s="111"/>
      <c r="YH161" s="111"/>
      <c r="YI161" s="111"/>
      <c r="YJ161" s="111"/>
      <c r="YK161" s="111"/>
      <c r="YL161" s="111"/>
      <c r="YM161" s="111"/>
      <c r="YN161" s="111"/>
      <c r="YO161" s="111"/>
      <c r="YP161" s="111"/>
      <c r="YQ161" s="111"/>
      <c r="YR161" s="111"/>
      <c r="YS161" s="111"/>
      <c r="YT161" s="111"/>
      <c r="YU161" s="111"/>
      <c r="YV161" s="111"/>
      <c r="YW161" s="111"/>
      <c r="YX161" s="111"/>
      <c r="YY161" s="111"/>
      <c r="YZ161" s="111"/>
      <c r="ZA161" s="111"/>
      <c r="ZB161" s="111"/>
      <c r="ZC161" s="111"/>
      <c r="ZD161" s="111"/>
      <c r="ZE161" s="111"/>
      <c r="ZF161" s="111"/>
      <c r="ZG161" s="111"/>
      <c r="ZH161" s="111"/>
      <c r="ZI161" s="111"/>
      <c r="ZJ161" s="111"/>
      <c r="ZK161" s="111"/>
      <c r="ZL161" s="111"/>
      <c r="ZM161" s="111"/>
      <c r="ZN161" s="111"/>
      <c r="ZO161" s="111"/>
      <c r="ZP161" s="111"/>
      <c r="ZQ161" s="111"/>
      <c r="ZR161" s="111"/>
      <c r="ZS161" s="111"/>
      <c r="ZT161" s="111"/>
      <c r="ZU161" s="111"/>
      <c r="ZV161" s="111"/>
      <c r="ZW161" s="111"/>
      <c r="ZX161" s="111"/>
      <c r="ZY161" s="111"/>
      <c r="ZZ161" s="111"/>
    </row>
    <row r="162" spans="2:702">
      <c r="UR162" s="111"/>
      <c r="US162" s="111"/>
      <c r="UT162" s="111"/>
      <c r="UU162" s="111"/>
      <c r="UV162" s="111"/>
      <c r="UW162" s="111"/>
      <c r="UX162" s="111"/>
      <c r="UY162" s="111"/>
      <c r="UZ162" s="111"/>
      <c r="VA162" s="111"/>
      <c r="VB162" s="111"/>
      <c r="VC162" s="111"/>
      <c r="VD162" s="111"/>
      <c r="VE162" s="111"/>
      <c r="VF162" s="111"/>
      <c r="VG162" s="111"/>
      <c r="VH162" s="111"/>
      <c r="VI162" s="111"/>
      <c r="VJ162" s="111"/>
      <c r="VK162" s="111"/>
      <c r="VL162" s="111"/>
      <c r="VM162" s="111"/>
      <c r="VN162" s="111"/>
      <c r="VO162" s="111"/>
      <c r="VP162" s="111"/>
      <c r="VQ162" s="111"/>
      <c r="VR162" s="111"/>
      <c r="VS162" s="111"/>
      <c r="VT162" s="111"/>
      <c r="VU162" s="111"/>
      <c r="VV162" s="111"/>
      <c r="VW162" s="111"/>
      <c r="VX162" s="111"/>
      <c r="VY162" s="111"/>
      <c r="VZ162" s="111"/>
      <c r="WA162" s="111"/>
      <c r="WB162" s="111"/>
      <c r="WC162" s="111"/>
      <c r="WD162" s="111"/>
      <c r="WE162" s="111"/>
      <c r="WF162" s="111"/>
      <c r="WG162" s="111"/>
      <c r="WH162" s="111"/>
      <c r="WI162" s="111"/>
      <c r="WJ162" s="111"/>
      <c r="WK162" s="111"/>
      <c r="WL162" s="111"/>
      <c r="WM162" s="111"/>
      <c r="WN162" s="111"/>
      <c r="WO162" s="111"/>
      <c r="WP162" s="111"/>
      <c r="WQ162" s="111"/>
      <c r="WR162" s="111"/>
      <c r="WS162" s="111"/>
      <c r="WT162" s="111"/>
      <c r="WU162" s="111"/>
      <c r="WV162" s="111"/>
      <c r="WW162" s="111"/>
      <c r="WX162" s="111"/>
      <c r="WY162" s="111"/>
      <c r="WZ162" s="111"/>
      <c r="XA162" s="111"/>
      <c r="XB162" s="111"/>
      <c r="XC162" s="111"/>
      <c r="XD162" s="111"/>
      <c r="XE162" s="111"/>
      <c r="XF162" s="111"/>
      <c r="XG162" s="111"/>
      <c r="XH162" s="111"/>
      <c r="XI162" s="111"/>
      <c r="XJ162" s="111"/>
      <c r="XK162" s="111"/>
      <c r="XL162" s="111"/>
      <c r="XM162" s="111"/>
      <c r="XN162" s="111"/>
      <c r="XO162" s="111"/>
      <c r="XP162" s="111"/>
      <c r="XQ162" s="111"/>
      <c r="XR162" s="111"/>
      <c r="XS162" s="111"/>
      <c r="XT162" s="111"/>
      <c r="XU162" s="111"/>
      <c r="XV162" s="111"/>
      <c r="XW162" s="111"/>
      <c r="XX162" s="111"/>
      <c r="XY162" s="111"/>
      <c r="XZ162" s="111"/>
      <c r="YA162" s="111"/>
      <c r="YB162" s="111"/>
      <c r="YC162" s="111"/>
      <c r="YD162" s="111"/>
      <c r="YE162" s="111"/>
      <c r="YF162" s="111"/>
      <c r="YG162" s="111"/>
      <c r="YH162" s="111"/>
      <c r="YI162" s="111"/>
      <c r="YJ162" s="111"/>
      <c r="YK162" s="111"/>
      <c r="YL162" s="111"/>
      <c r="YM162" s="111"/>
      <c r="YN162" s="111"/>
      <c r="YO162" s="111"/>
      <c r="YP162" s="111"/>
      <c r="YQ162" s="111"/>
      <c r="YR162" s="111"/>
      <c r="YS162" s="111"/>
      <c r="YT162" s="111"/>
      <c r="YU162" s="111"/>
      <c r="YV162" s="111"/>
      <c r="YW162" s="111"/>
      <c r="YX162" s="111"/>
      <c r="YY162" s="111"/>
      <c r="YZ162" s="111"/>
      <c r="ZA162" s="111"/>
      <c r="ZB162" s="111"/>
      <c r="ZC162" s="111"/>
      <c r="ZD162" s="111"/>
      <c r="ZE162" s="111"/>
      <c r="ZF162" s="111"/>
      <c r="ZG162" s="111"/>
      <c r="ZH162" s="111"/>
      <c r="ZI162" s="111"/>
      <c r="ZJ162" s="111"/>
      <c r="ZK162" s="111"/>
      <c r="ZL162" s="111"/>
      <c r="ZM162" s="111"/>
      <c r="ZN162" s="111"/>
      <c r="ZO162" s="111"/>
      <c r="ZP162" s="111"/>
      <c r="ZQ162" s="111"/>
      <c r="ZR162" s="111"/>
      <c r="ZS162" s="111"/>
      <c r="ZT162" s="111"/>
      <c r="ZU162" s="111"/>
      <c r="ZV162" s="111"/>
      <c r="ZW162" s="111"/>
      <c r="ZX162" s="111"/>
      <c r="ZY162" s="111"/>
      <c r="ZZ162" s="111"/>
    </row>
    <row r="163" spans="2:702">
      <c r="UR163" s="111"/>
      <c r="US163" s="111"/>
      <c r="UT163" s="111"/>
      <c r="UU163" s="111"/>
      <c r="UV163" s="111"/>
      <c r="UW163" s="111"/>
      <c r="UX163" s="111"/>
      <c r="UY163" s="111"/>
      <c r="UZ163" s="111"/>
      <c r="VA163" s="111"/>
      <c r="VB163" s="111"/>
      <c r="VC163" s="111"/>
      <c r="VD163" s="111"/>
      <c r="VE163" s="111"/>
      <c r="VF163" s="111"/>
      <c r="VG163" s="111"/>
      <c r="VH163" s="111"/>
      <c r="VI163" s="111"/>
      <c r="VJ163" s="111"/>
      <c r="VK163" s="111"/>
      <c r="VL163" s="111"/>
      <c r="VM163" s="111"/>
      <c r="VN163" s="111"/>
      <c r="VO163" s="111"/>
      <c r="VP163" s="111"/>
      <c r="VQ163" s="111"/>
      <c r="VR163" s="111"/>
      <c r="VS163" s="111"/>
      <c r="VT163" s="111"/>
      <c r="VU163" s="111"/>
      <c r="VV163" s="111"/>
      <c r="VW163" s="111"/>
      <c r="VX163" s="111"/>
      <c r="VY163" s="111"/>
      <c r="VZ163" s="111"/>
      <c r="WA163" s="111"/>
      <c r="WB163" s="111"/>
      <c r="WC163" s="111"/>
      <c r="WD163" s="111"/>
      <c r="WE163" s="111"/>
      <c r="WF163" s="111"/>
      <c r="WG163" s="111"/>
      <c r="WH163" s="111"/>
      <c r="WI163" s="111"/>
      <c r="WJ163" s="111"/>
      <c r="WK163" s="111"/>
      <c r="WL163" s="111"/>
      <c r="WM163" s="111"/>
      <c r="WN163" s="111"/>
      <c r="WO163" s="111"/>
      <c r="WP163" s="111"/>
      <c r="WQ163" s="111"/>
      <c r="WR163" s="111"/>
      <c r="WS163" s="111"/>
      <c r="WT163" s="111"/>
      <c r="WU163" s="111"/>
      <c r="WV163" s="111"/>
      <c r="WW163" s="111"/>
      <c r="WX163" s="111"/>
      <c r="WY163" s="111"/>
      <c r="WZ163" s="111"/>
      <c r="XA163" s="111"/>
      <c r="XB163" s="111"/>
      <c r="XC163" s="111"/>
      <c r="XD163" s="111"/>
      <c r="XE163" s="111"/>
      <c r="XF163" s="111"/>
      <c r="XG163" s="111"/>
      <c r="XH163" s="111"/>
      <c r="XI163" s="111"/>
      <c r="XJ163" s="111"/>
      <c r="XK163" s="111"/>
      <c r="XL163" s="111"/>
      <c r="XM163" s="111"/>
      <c r="XN163" s="111"/>
      <c r="XO163" s="111"/>
      <c r="XP163" s="111"/>
      <c r="XQ163" s="111"/>
      <c r="XR163" s="111"/>
      <c r="XS163" s="111"/>
      <c r="XT163" s="111"/>
      <c r="XU163" s="111"/>
      <c r="XV163" s="111"/>
      <c r="XW163" s="111"/>
      <c r="XX163" s="111"/>
      <c r="XY163" s="111"/>
      <c r="XZ163" s="111"/>
      <c r="YA163" s="111"/>
      <c r="YB163" s="111"/>
      <c r="YC163" s="111"/>
      <c r="YD163" s="111"/>
      <c r="YE163" s="111"/>
      <c r="YF163" s="111"/>
      <c r="YG163" s="111"/>
      <c r="YH163" s="111"/>
      <c r="YI163" s="111"/>
      <c r="YJ163" s="111"/>
      <c r="YK163" s="111"/>
      <c r="YL163" s="111"/>
      <c r="YM163" s="111"/>
      <c r="YN163" s="111"/>
      <c r="YO163" s="111"/>
      <c r="YP163" s="111"/>
      <c r="YQ163" s="111"/>
      <c r="YR163" s="111"/>
      <c r="YS163" s="111"/>
      <c r="YT163" s="111"/>
      <c r="YU163" s="111"/>
      <c r="YV163" s="111"/>
      <c r="YW163" s="111"/>
      <c r="YX163" s="111"/>
      <c r="YY163" s="111"/>
      <c r="YZ163" s="111"/>
      <c r="ZA163" s="111"/>
      <c r="ZB163" s="111"/>
      <c r="ZC163" s="111"/>
      <c r="ZD163" s="111"/>
      <c r="ZE163" s="111"/>
      <c r="ZF163" s="111"/>
      <c r="ZG163" s="111"/>
      <c r="ZH163" s="111"/>
      <c r="ZI163" s="111"/>
      <c r="ZJ163" s="111"/>
      <c r="ZK163" s="111"/>
      <c r="ZL163" s="111"/>
      <c r="ZM163" s="111"/>
      <c r="ZN163" s="111"/>
      <c r="ZO163" s="111"/>
      <c r="ZP163" s="111"/>
      <c r="ZQ163" s="111"/>
      <c r="ZR163" s="111"/>
      <c r="ZS163" s="111"/>
      <c r="ZT163" s="111"/>
      <c r="ZU163" s="111"/>
      <c r="ZV163" s="111"/>
      <c r="ZW163" s="111"/>
      <c r="ZX163" s="111"/>
      <c r="ZY163" s="111"/>
      <c r="ZZ163" s="111"/>
    </row>
    <row r="164" spans="2:702">
      <c r="B164" s="112" t="b">
        <v>1</v>
      </c>
      <c r="UR164" s="111"/>
      <c r="US164" s="111"/>
      <c r="UT164" s="111"/>
      <c r="UU164" s="111"/>
      <c r="UV164" s="111"/>
      <c r="UW164" s="111"/>
      <c r="UX164" s="111"/>
      <c r="UY164" s="111"/>
      <c r="UZ164" s="111"/>
      <c r="VA164" s="111"/>
      <c r="VB164" s="111"/>
      <c r="VC164" s="111"/>
      <c r="VD164" s="111"/>
      <c r="VE164" s="111"/>
      <c r="VF164" s="111"/>
      <c r="VG164" s="111"/>
      <c r="VH164" s="111"/>
      <c r="VI164" s="111"/>
      <c r="VJ164" s="111"/>
      <c r="VK164" s="111"/>
      <c r="VL164" s="111"/>
      <c r="VM164" s="111"/>
      <c r="VN164" s="111"/>
      <c r="VO164" s="111"/>
      <c r="VP164" s="111"/>
      <c r="VQ164" s="111"/>
      <c r="VR164" s="111"/>
      <c r="VS164" s="111"/>
      <c r="VT164" s="111"/>
      <c r="VU164" s="111"/>
      <c r="VV164" s="111"/>
      <c r="VW164" s="111"/>
      <c r="VX164" s="111"/>
      <c r="VY164" s="111"/>
      <c r="VZ164" s="111"/>
      <c r="WA164" s="111"/>
      <c r="WB164" s="111"/>
      <c r="WC164" s="111"/>
      <c r="WD164" s="111"/>
      <c r="WE164" s="111"/>
      <c r="WF164" s="111"/>
      <c r="WG164" s="111"/>
      <c r="WH164" s="111"/>
      <c r="WI164" s="111"/>
      <c r="WJ164" s="111"/>
      <c r="WK164" s="111"/>
      <c r="WL164" s="111"/>
      <c r="WM164" s="111"/>
      <c r="WN164" s="111"/>
      <c r="WO164" s="111"/>
      <c r="WP164" s="111"/>
      <c r="WQ164" s="111"/>
      <c r="WR164" s="111"/>
      <c r="WS164" s="111"/>
      <c r="WT164" s="111"/>
      <c r="WU164" s="111"/>
      <c r="WV164" s="111"/>
      <c r="WW164" s="111"/>
      <c r="WX164" s="111"/>
      <c r="WY164" s="111"/>
      <c r="WZ164" s="111"/>
      <c r="XA164" s="111"/>
      <c r="XB164" s="111"/>
      <c r="XC164" s="111"/>
      <c r="XD164" s="111"/>
      <c r="XE164" s="111"/>
      <c r="XF164" s="111"/>
      <c r="XG164" s="111"/>
      <c r="XH164" s="111"/>
      <c r="XI164" s="111"/>
      <c r="XJ164" s="111"/>
      <c r="XK164" s="111"/>
      <c r="XL164" s="111"/>
      <c r="XM164" s="111"/>
      <c r="XN164" s="111"/>
      <c r="XO164" s="111"/>
      <c r="XP164" s="111"/>
      <c r="XQ164" s="111"/>
      <c r="XR164" s="111"/>
      <c r="XS164" s="111"/>
      <c r="XT164" s="111"/>
      <c r="XU164" s="111"/>
      <c r="XV164" s="111"/>
      <c r="XW164" s="111"/>
      <c r="XX164" s="111"/>
      <c r="XY164" s="111"/>
      <c r="XZ164" s="111"/>
      <c r="YA164" s="111"/>
      <c r="YB164" s="111"/>
      <c r="YC164" s="111"/>
      <c r="YD164" s="111"/>
      <c r="YE164" s="111"/>
      <c r="YF164" s="111"/>
      <c r="YG164" s="111"/>
      <c r="YH164" s="111"/>
      <c r="YI164" s="111"/>
      <c r="YJ164" s="111"/>
      <c r="YK164" s="111"/>
      <c r="YL164" s="111"/>
      <c r="YM164" s="111"/>
      <c r="YN164" s="111"/>
      <c r="YO164" s="111"/>
      <c r="YP164" s="111"/>
      <c r="YQ164" s="111"/>
      <c r="YR164" s="111"/>
      <c r="YS164" s="111"/>
      <c r="YT164" s="111"/>
      <c r="YU164" s="111"/>
      <c r="YV164" s="111"/>
      <c r="YW164" s="111"/>
      <c r="YX164" s="111"/>
      <c r="YY164" s="111"/>
      <c r="YZ164" s="111"/>
      <c r="ZA164" s="111"/>
      <c r="ZB164" s="111"/>
      <c r="ZC164" s="111"/>
      <c r="ZD164" s="111"/>
      <c r="ZE164" s="111"/>
      <c r="ZF164" s="111"/>
      <c r="ZG164" s="111"/>
      <c r="ZH164" s="111"/>
      <c r="ZI164" s="111"/>
      <c r="ZJ164" s="111"/>
      <c r="ZK164" s="111"/>
      <c r="ZL164" s="111"/>
      <c r="ZM164" s="111"/>
      <c r="ZN164" s="111"/>
      <c r="ZO164" s="111"/>
      <c r="ZP164" s="111"/>
      <c r="ZQ164" s="111"/>
      <c r="ZR164" s="111"/>
      <c r="ZS164" s="111"/>
      <c r="ZT164" s="111"/>
      <c r="ZU164" s="111"/>
      <c r="ZV164" s="111"/>
      <c r="ZW164" s="111"/>
      <c r="ZX164" s="111"/>
      <c r="ZY164" s="111"/>
      <c r="ZZ164" s="111"/>
    </row>
    <row r="165" spans="2:702">
      <c r="B165" s="112" t="b">
        <v>0</v>
      </c>
      <c r="UR165" s="111"/>
      <c r="US165" s="111"/>
      <c r="UT165" s="111"/>
      <c r="UU165" s="111"/>
      <c r="UV165" s="111"/>
      <c r="UW165" s="111"/>
      <c r="UX165" s="111"/>
      <c r="UY165" s="111"/>
      <c r="UZ165" s="111"/>
      <c r="VA165" s="111"/>
      <c r="VB165" s="111"/>
      <c r="VC165" s="111"/>
      <c r="VD165" s="111"/>
      <c r="VE165" s="111"/>
      <c r="VF165" s="111"/>
      <c r="VG165" s="111"/>
      <c r="VH165" s="111"/>
      <c r="VI165" s="111"/>
      <c r="VJ165" s="111"/>
      <c r="VK165" s="111"/>
      <c r="VL165" s="111"/>
      <c r="VM165" s="111"/>
      <c r="VN165" s="111"/>
      <c r="VO165" s="111"/>
      <c r="VP165" s="111"/>
      <c r="VQ165" s="111"/>
      <c r="VR165" s="111"/>
      <c r="VS165" s="111"/>
      <c r="VT165" s="111"/>
      <c r="VU165" s="111"/>
      <c r="VV165" s="111"/>
      <c r="VW165" s="111"/>
      <c r="VX165" s="111"/>
      <c r="VY165" s="111"/>
      <c r="VZ165" s="111"/>
      <c r="WA165" s="111"/>
      <c r="WB165" s="111"/>
      <c r="WC165" s="111"/>
      <c r="WD165" s="111"/>
      <c r="WE165" s="111"/>
      <c r="WF165" s="111"/>
      <c r="WG165" s="111"/>
      <c r="WH165" s="111"/>
      <c r="WI165" s="111"/>
      <c r="WJ165" s="111"/>
      <c r="WK165" s="111"/>
      <c r="WL165" s="111"/>
      <c r="WM165" s="111"/>
      <c r="WN165" s="111"/>
      <c r="WO165" s="111"/>
      <c r="WP165" s="111"/>
      <c r="WQ165" s="111"/>
      <c r="WR165" s="111"/>
      <c r="WS165" s="111"/>
      <c r="WT165" s="111"/>
      <c r="WU165" s="111"/>
      <c r="WV165" s="111"/>
      <c r="WW165" s="111"/>
      <c r="WX165" s="111"/>
      <c r="WY165" s="111"/>
      <c r="WZ165" s="111"/>
      <c r="XA165" s="111"/>
      <c r="XB165" s="111"/>
      <c r="XC165" s="111"/>
      <c r="XD165" s="111"/>
      <c r="XE165" s="111"/>
      <c r="XF165" s="111"/>
      <c r="XG165" s="111"/>
      <c r="XH165" s="111"/>
      <c r="XI165" s="111"/>
      <c r="XJ165" s="111"/>
      <c r="XK165" s="111"/>
      <c r="XL165" s="111"/>
      <c r="XM165" s="111"/>
      <c r="XN165" s="111"/>
      <c r="XO165" s="111"/>
      <c r="XP165" s="111"/>
      <c r="XQ165" s="111"/>
      <c r="XR165" s="111"/>
      <c r="XS165" s="111"/>
      <c r="XT165" s="111"/>
      <c r="XU165" s="111"/>
      <c r="XV165" s="111"/>
      <c r="XW165" s="111"/>
      <c r="XX165" s="111"/>
      <c r="XY165" s="111"/>
      <c r="XZ165" s="111"/>
      <c r="YA165" s="111"/>
      <c r="YB165" s="111"/>
      <c r="YC165" s="111"/>
      <c r="YD165" s="111"/>
      <c r="YE165" s="111"/>
      <c r="YF165" s="111"/>
      <c r="YG165" s="111"/>
      <c r="YH165" s="111"/>
      <c r="YI165" s="111"/>
      <c r="YJ165" s="111"/>
      <c r="YK165" s="111"/>
      <c r="YL165" s="111"/>
      <c r="YM165" s="111"/>
      <c r="YN165" s="111"/>
      <c r="YO165" s="111"/>
      <c r="YP165" s="111"/>
      <c r="YQ165" s="111"/>
      <c r="YR165" s="111"/>
      <c r="YS165" s="111"/>
      <c r="YT165" s="111"/>
      <c r="YU165" s="111"/>
      <c r="YV165" s="111"/>
      <c r="YW165" s="111"/>
      <c r="YX165" s="111"/>
      <c r="YY165" s="111"/>
      <c r="YZ165" s="111"/>
      <c r="ZA165" s="111"/>
      <c r="ZB165" s="111"/>
      <c r="ZC165" s="111"/>
      <c r="ZD165" s="111"/>
      <c r="ZE165" s="111"/>
      <c r="ZF165" s="111"/>
      <c r="ZG165" s="111"/>
      <c r="ZH165" s="111"/>
      <c r="ZI165" s="111"/>
      <c r="ZJ165" s="111"/>
      <c r="ZK165" s="111"/>
      <c r="ZL165" s="111"/>
      <c r="ZM165" s="111"/>
      <c r="ZN165" s="111"/>
      <c r="ZO165" s="111"/>
      <c r="ZP165" s="111"/>
      <c r="ZQ165" s="111"/>
      <c r="ZR165" s="111"/>
      <c r="ZS165" s="111"/>
      <c r="ZT165" s="111"/>
      <c r="ZU165" s="111"/>
      <c r="ZV165" s="111"/>
      <c r="ZW165" s="111"/>
      <c r="ZX165" s="111"/>
      <c r="ZY165" s="111"/>
      <c r="ZZ165" s="111"/>
    </row>
    <row r="166" spans="2:702">
      <c r="B166" s="112" t="b">
        <v>0</v>
      </c>
      <c r="UR166" s="111"/>
      <c r="US166" s="111"/>
      <c r="UT166" s="111"/>
      <c r="UU166" s="111"/>
      <c r="UV166" s="111"/>
      <c r="UW166" s="111"/>
      <c r="UX166" s="111"/>
      <c r="UY166" s="111"/>
      <c r="UZ166" s="111"/>
      <c r="VA166" s="111"/>
      <c r="VB166" s="111"/>
      <c r="VC166" s="111"/>
      <c r="VD166" s="111"/>
      <c r="VE166" s="111"/>
      <c r="VF166" s="111"/>
      <c r="VG166" s="111"/>
      <c r="VH166" s="111"/>
      <c r="VI166" s="111"/>
      <c r="VJ166" s="111"/>
      <c r="VK166" s="111"/>
      <c r="VL166" s="111"/>
      <c r="VM166" s="111"/>
      <c r="VN166" s="111"/>
      <c r="VO166" s="111"/>
      <c r="VP166" s="111"/>
      <c r="VQ166" s="111"/>
      <c r="VR166" s="111"/>
      <c r="VS166" s="111"/>
      <c r="VT166" s="111"/>
      <c r="VU166" s="111"/>
      <c r="VV166" s="111"/>
      <c r="VW166" s="111"/>
      <c r="VX166" s="111"/>
      <c r="VY166" s="111"/>
      <c r="VZ166" s="111"/>
      <c r="WA166" s="111"/>
      <c r="WB166" s="111"/>
      <c r="WC166" s="111"/>
      <c r="WD166" s="111"/>
      <c r="WE166" s="111"/>
      <c r="WF166" s="111"/>
      <c r="WG166" s="111"/>
      <c r="WH166" s="111"/>
      <c r="WI166" s="111"/>
      <c r="WJ166" s="111"/>
      <c r="WK166" s="111"/>
      <c r="WL166" s="111"/>
      <c r="WM166" s="111"/>
      <c r="WN166" s="111"/>
      <c r="WO166" s="111"/>
      <c r="WP166" s="111"/>
      <c r="WQ166" s="111"/>
      <c r="WR166" s="111"/>
      <c r="WS166" s="111"/>
      <c r="WT166" s="111"/>
      <c r="WU166" s="111"/>
      <c r="WV166" s="111"/>
      <c r="WW166" s="111"/>
      <c r="WX166" s="111"/>
      <c r="WY166" s="111"/>
      <c r="WZ166" s="111"/>
      <c r="XA166" s="111"/>
      <c r="XB166" s="111"/>
      <c r="XC166" s="111"/>
      <c r="XD166" s="111"/>
      <c r="XE166" s="111"/>
      <c r="XF166" s="111"/>
      <c r="XG166" s="111"/>
      <c r="XH166" s="111"/>
      <c r="XI166" s="111"/>
      <c r="XJ166" s="111"/>
      <c r="XK166" s="111"/>
      <c r="XL166" s="111"/>
      <c r="XM166" s="111"/>
      <c r="XN166" s="111"/>
      <c r="XO166" s="111"/>
      <c r="XP166" s="111"/>
      <c r="XQ166" s="111"/>
      <c r="XR166" s="111"/>
      <c r="XS166" s="111"/>
      <c r="XT166" s="111"/>
      <c r="XU166" s="111"/>
      <c r="XV166" s="111"/>
      <c r="XW166" s="111"/>
      <c r="XX166" s="111"/>
      <c r="XY166" s="111"/>
      <c r="XZ166" s="111"/>
      <c r="YA166" s="111"/>
      <c r="YB166" s="111"/>
      <c r="YC166" s="111"/>
      <c r="YD166" s="111"/>
      <c r="YE166" s="111"/>
      <c r="YF166" s="111"/>
      <c r="YG166" s="111"/>
      <c r="YH166" s="111"/>
      <c r="YI166" s="111"/>
      <c r="YJ166" s="111"/>
      <c r="YK166" s="111"/>
      <c r="YL166" s="111"/>
      <c r="YM166" s="111"/>
      <c r="YN166" s="111"/>
      <c r="YO166" s="111"/>
      <c r="YP166" s="111"/>
      <c r="YQ166" s="111"/>
      <c r="YR166" s="111"/>
      <c r="YS166" s="111"/>
      <c r="YT166" s="111"/>
      <c r="YU166" s="111"/>
      <c r="YV166" s="111"/>
      <c r="YW166" s="111"/>
      <c r="YX166" s="111"/>
      <c r="YY166" s="111"/>
      <c r="YZ166" s="111"/>
      <c r="ZA166" s="111"/>
      <c r="ZB166" s="111"/>
      <c r="ZC166" s="111"/>
      <c r="ZD166" s="111"/>
      <c r="ZE166" s="111"/>
      <c r="ZF166" s="111"/>
      <c r="ZG166" s="111"/>
      <c r="ZH166" s="111"/>
      <c r="ZI166" s="111"/>
      <c r="ZJ166" s="111"/>
      <c r="ZK166" s="111"/>
      <c r="ZL166" s="111"/>
      <c r="ZM166" s="111"/>
      <c r="ZN166" s="111"/>
      <c r="ZO166" s="111"/>
      <c r="ZP166" s="111"/>
      <c r="ZQ166" s="111"/>
      <c r="ZR166" s="111"/>
      <c r="ZS166" s="111"/>
      <c r="ZT166" s="111"/>
      <c r="ZU166" s="111"/>
      <c r="ZV166" s="111"/>
      <c r="ZW166" s="111"/>
      <c r="ZX166" s="111"/>
      <c r="ZY166" s="111"/>
      <c r="ZZ166" s="111"/>
    </row>
    <row r="167" spans="2:702">
      <c r="B167" s="112" t="b">
        <v>0</v>
      </c>
      <c r="UR167" s="111"/>
      <c r="US167" s="111"/>
      <c r="UT167" s="111"/>
      <c r="UU167" s="111"/>
      <c r="UV167" s="111"/>
      <c r="UW167" s="111"/>
      <c r="UX167" s="111"/>
      <c r="UY167" s="111"/>
      <c r="UZ167" s="111"/>
      <c r="VA167" s="111"/>
      <c r="VB167" s="111"/>
      <c r="VC167" s="111"/>
      <c r="VD167" s="111"/>
      <c r="VE167" s="111"/>
      <c r="VF167" s="111"/>
      <c r="VG167" s="111"/>
      <c r="VH167" s="111"/>
      <c r="VI167" s="111"/>
      <c r="VJ167" s="111"/>
      <c r="VK167" s="111"/>
      <c r="VL167" s="111"/>
      <c r="VM167" s="111"/>
      <c r="VN167" s="111"/>
      <c r="VO167" s="111"/>
      <c r="VP167" s="111"/>
      <c r="VQ167" s="111"/>
      <c r="VR167" s="111"/>
      <c r="VS167" s="111"/>
      <c r="VT167" s="111"/>
      <c r="VU167" s="111"/>
      <c r="VV167" s="111"/>
      <c r="VW167" s="111"/>
      <c r="VX167" s="111"/>
      <c r="VY167" s="111"/>
      <c r="VZ167" s="111"/>
      <c r="WA167" s="111"/>
      <c r="WB167" s="111"/>
      <c r="WC167" s="111"/>
      <c r="WD167" s="111"/>
      <c r="WE167" s="111"/>
      <c r="WF167" s="111"/>
      <c r="WG167" s="111"/>
      <c r="WH167" s="111"/>
      <c r="WI167" s="111"/>
      <c r="WJ167" s="111"/>
      <c r="WK167" s="111"/>
      <c r="WL167" s="111"/>
      <c r="WM167" s="111"/>
      <c r="WN167" s="111"/>
      <c r="WO167" s="111"/>
      <c r="WP167" s="111"/>
      <c r="WQ167" s="111"/>
      <c r="WR167" s="111"/>
      <c r="WS167" s="111"/>
      <c r="WT167" s="111"/>
      <c r="WU167" s="111"/>
      <c r="WV167" s="111"/>
      <c r="WW167" s="111"/>
      <c r="WX167" s="111"/>
      <c r="WY167" s="111"/>
      <c r="WZ167" s="111"/>
      <c r="XA167" s="111"/>
      <c r="XB167" s="111"/>
      <c r="XC167" s="111"/>
      <c r="XD167" s="111"/>
      <c r="XE167" s="111"/>
      <c r="XF167" s="111"/>
      <c r="XG167" s="111"/>
      <c r="XH167" s="111"/>
      <c r="XI167" s="111"/>
      <c r="XJ167" s="111"/>
      <c r="XK167" s="111"/>
      <c r="XL167" s="111"/>
      <c r="XM167" s="111"/>
      <c r="XN167" s="111"/>
      <c r="XO167" s="111"/>
      <c r="XP167" s="111"/>
      <c r="XQ167" s="111"/>
      <c r="XR167" s="111"/>
      <c r="XS167" s="111"/>
      <c r="XT167" s="111"/>
      <c r="XU167" s="111"/>
      <c r="XV167" s="111"/>
      <c r="XW167" s="111"/>
      <c r="XX167" s="111"/>
      <c r="XY167" s="111"/>
      <c r="XZ167" s="111"/>
      <c r="YA167" s="111"/>
      <c r="YB167" s="111"/>
      <c r="YC167" s="111"/>
      <c r="YD167" s="111"/>
      <c r="YE167" s="111"/>
      <c r="YF167" s="111"/>
      <c r="YG167" s="111"/>
      <c r="YH167" s="111"/>
      <c r="YI167" s="111"/>
      <c r="YJ167" s="111"/>
      <c r="YK167" s="111"/>
      <c r="YL167" s="111"/>
      <c r="YM167" s="111"/>
      <c r="YN167" s="111"/>
      <c r="YO167" s="111"/>
      <c r="YP167" s="111"/>
      <c r="YQ167" s="111"/>
      <c r="YR167" s="111"/>
      <c r="YS167" s="111"/>
      <c r="YT167" s="111"/>
      <c r="YU167" s="111"/>
      <c r="YV167" s="111"/>
      <c r="YW167" s="111"/>
      <c r="YX167" s="111"/>
      <c r="YY167" s="111"/>
      <c r="YZ167" s="111"/>
      <c r="ZA167" s="111"/>
      <c r="ZB167" s="111"/>
      <c r="ZC167" s="111"/>
      <c r="ZD167" s="111"/>
      <c r="ZE167" s="111"/>
      <c r="ZF167" s="111"/>
      <c r="ZG167" s="111"/>
      <c r="ZH167" s="111"/>
      <c r="ZI167" s="111"/>
      <c r="ZJ167" s="111"/>
      <c r="ZK167" s="111"/>
      <c r="ZL167" s="111"/>
      <c r="ZM167" s="111"/>
      <c r="ZN167" s="111"/>
      <c r="ZO167" s="111"/>
      <c r="ZP167" s="111"/>
      <c r="ZQ167" s="111"/>
      <c r="ZR167" s="111"/>
      <c r="ZS167" s="111"/>
      <c r="ZT167" s="111"/>
      <c r="ZU167" s="111"/>
      <c r="ZV167" s="111"/>
      <c r="ZW167" s="111"/>
      <c r="ZX167" s="111"/>
      <c r="ZY167" s="111"/>
      <c r="ZZ167" s="111"/>
    </row>
    <row r="168" spans="2:702">
      <c r="B168" s="112" t="b">
        <v>0</v>
      </c>
      <c r="UR168" s="111"/>
      <c r="US168" s="111"/>
      <c r="UT168" s="111"/>
      <c r="UU168" s="111"/>
      <c r="UV168" s="111"/>
      <c r="UW168" s="111"/>
      <c r="UX168" s="111"/>
      <c r="UY168" s="111"/>
      <c r="UZ168" s="111"/>
      <c r="VA168" s="111"/>
      <c r="VB168" s="111"/>
      <c r="VC168" s="111"/>
      <c r="VD168" s="111"/>
      <c r="VE168" s="111"/>
      <c r="VF168" s="111"/>
      <c r="VG168" s="111"/>
      <c r="VH168" s="111"/>
      <c r="VI168" s="111"/>
      <c r="VJ168" s="111"/>
      <c r="VK168" s="111"/>
      <c r="VL168" s="111"/>
      <c r="VM168" s="111"/>
      <c r="VN168" s="111"/>
      <c r="VO168" s="111"/>
      <c r="VP168" s="111"/>
      <c r="VQ168" s="111"/>
      <c r="VR168" s="111"/>
      <c r="VS168" s="111"/>
      <c r="VT168" s="111"/>
      <c r="VU168" s="111"/>
      <c r="VV168" s="111"/>
      <c r="VW168" s="111"/>
      <c r="VX168" s="111"/>
      <c r="VY168" s="111"/>
      <c r="VZ168" s="111"/>
      <c r="WA168" s="111"/>
      <c r="WB168" s="111"/>
      <c r="WC168" s="111"/>
      <c r="WD168" s="111"/>
      <c r="WE168" s="111"/>
      <c r="WF168" s="111"/>
      <c r="WG168" s="111"/>
      <c r="WH168" s="111"/>
      <c r="WI168" s="111"/>
      <c r="WJ168" s="111"/>
      <c r="WK168" s="111"/>
      <c r="WL168" s="111"/>
      <c r="WM168" s="111"/>
      <c r="WN168" s="111"/>
      <c r="WO168" s="111"/>
      <c r="WP168" s="111"/>
      <c r="WQ168" s="111"/>
      <c r="WR168" s="111"/>
      <c r="WS168" s="111"/>
      <c r="WT168" s="111"/>
      <c r="WU168" s="111"/>
      <c r="WV168" s="111"/>
      <c r="WW168" s="111"/>
      <c r="WX168" s="111"/>
      <c r="WY168" s="111"/>
      <c r="WZ168" s="111"/>
      <c r="XA168" s="111"/>
      <c r="XB168" s="111"/>
      <c r="XC168" s="111"/>
      <c r="XD168" s="111"/>
      <c r="XE168" s="111"/>
      <c r="XF168" s="111"/>
      <c r="XG168" s="111"/>
      <c r="XH168" s="111"/>
      <c r="XI168" s="111"/>
      <c r="XJ168" s="111"/>
      <c r="XK168" s="111"/>
      <c r="XL168" s="111"/>
      <c r="XM168" s="111"/>
      <c r="XN168" s="111"/>
      <c r="XO168" s="111"/>
      <c r="XP168" s="111"/>
      <c r="XQ168" s="111"/>
      <c r="XR168" s="111"/>
      <c r="XS168" s="111"/>
      <c r="XT168" s="111"/>
      <c r="XU168" s="111"/>
      <c r="XV168" s="111"/>
      <c r="XW168" s="111"/>
      <c r="XX168" s="111"/>
      <c r="XY168" s="111"/>
      <c r="XZ168" s="111"/>
      <c r="YA168" s="111"/>
      <c r="YB168" s="111"/>
      <c r="YC168" s="111"/>
      <c r="YD168" s="111"/>
      <c r="YE168" s="111"/>
      <c r="YF168" s="111"/>
      <c r="YG168" s="111"/>
      <c r="YH168" s="111"/>
      <c r="YI168" s="111"/>
      <c r="YJ168" s="111"/>
      <c r="YK168" s="111"/>
      <c r="YL168" s="111"/>
      <c r="YM168" s="111"/>
      <c r="YN168" s="111"/>
      <c r="YO168" s="111"/>
      <c r="YP168" s="111"/>
      <c r="YQ168" s="111"/>
      <c r="YR168" s="111"/>
      <c r="YS168" s="111"/>
      <c r="YT168" s="111"/>
      <c r="YU168" s="111"/>
      <c r="YV168" s="111"/>
      <c r="YW168" s="111"/>
      <c r="YX168" s="111"/>
      <c r="YY168" s="111"/>
      <c r="YZ168" s="111"/>
      <c r="ZA168" s="111"/>
      <c r="ZB168" s="111"/>
      <c r="ZC168" s="111"/>
      <c r="ZD168" s="111"/>
      <c r="ZE168" s="111"/>
      <c r="ZF168" s="111"/>
      <c r="ZG168" s="111"/>
      <c r="ZH168" s="111"/>
      <c r="ZI168" s="111"/>
      <c r="ZJ168" s="111"/>
      <c r="ZK168" s="111"/>
      <c r="ZL168" s="111"/>
      <c r="ZM168" s="111"/>
      <c r="ZN168" s="111"/>
      <c r="ZO168" s="111"/>
      <c r="ZP168" s="111"/>
      <c r="ZQ168" s="111"/>
      <c r="ZR168" s="111"/>
      <c r="ZS168" s="111"/>
      <c r="ZT168" s="111"/>
      <c r="ZU168" s="111"/>
      <c r="ZV168" s="111"/>
      <c r="ZW168" s="111"/>
      <c r="ZX168" s="111"/>
      <c r="ZY168" s="111"/>
      <c r="ZZ168" s="111"/>
    </row>
    <row r="169" spans="2:702">
      <c r="B169" s="112" t="b">
        <v>1</v>
      </c>
      <c r="UR169" s="111"/>
      <c r="US169" s="111"/>
      <c r="UT169" s="111"/>
      <c r="UU169" s="111"/>
      <c r="UV169" s="111"/>
      <c r="UW169" s="111"/>
      <c r="UX169" s="111"/>
      <c r="UY169" s="111"/>
      <c r="UZ169" s="111"/>
      <c r="VA169" s="111"/>
      <c r="VB169" s="111"/>
      <c r="VC169" s="111"/>
      <c r="VD169" s="111"/>
      <c r="VE169" s="111"/>
      <c r="VF169" s="111"/>
      <c r="VG169" s="111"/>
      <c r="VH169" s="111"/>
      <c r="VI169" s="111"/>
      <c r="VJ169" s="111"/>
      <c r="VK169" s="111"/>
      <c r="VL169" s="111"/>
      <c r="VM169" s="111"/>
      <c r="VN169" s="111"/>
      <c r="VO169" s="111"/>
      <c r="VP169" s="111"/>
      <c r="VQ169" s="111"/>
      <c r="VR169" s="111"/>
      <c r="VS169" s="111"/>
      <c r="VT169" s="111"/>
      <c r="VU169" s="111"/>
      <c r="VV169" s="111"/>
      <c r="VW169" s="111"/>
      <c r="VX169" s="111"/>
      <c r="VY169" s="111"/>
      <c r="VZ169" s="111"/>
      <c r="WA169" s="111"/>
      <c r="WB169" s="111"/>
      <c r="WC169" s="111"/>
      <c r="WD169" s="111"/>
      <c r="WE169" s="111"/>
      <c r="WF169" s="111"/>
      <c r="WG169" s="111"/>
      <c r="WH169" s="111"/>
      <c r="WI169" s="111"/>
      <c r="WJ169" s="111"/>
      <c r="WK169" s="111"/>
      <c r="WL169" s="111"/>
      <c r="WM169" s="111"/>
      <c r="WN169" s="111"/>
      <c r="WO169" s="111"/>
      <c r="WP169" s="111"/>
      <c r="WQ169" s="111"/>
      <c r="WR169" s="111"/>
      <c r="WS169" s="111"/>
      <c r="WT169" s="111"/>
      <c r="WU169" s="111"/>
      <c r="WV169" s="111"/>
      <c r="WW169" s="111"/>
      <c r="WX169" s="111"/>
      <c r="WY169" s="111"/>
      <c r="WZ169" s="111"/>
      <c r="XA169" s="111"/>
      <c r="XB169" s="111"/>
      <c r="XC169" s="111"/>
      <c r="XD169" s="111"/>
      <c r="XE169" s="111"/>
      <c r="XF169" s="111"/>
      <c r="XG169" s="111"/>
      <c r="XH169" s="111"/>
      <c r="XI169" s="111"/>
      <c r="XJ169" s="111"/>
      <c r="XK169" s="111"/>
      <c r="XL169" s="111"/>
      <c r="XM169" s="111"/>
      <c r="XN169" s="111"/>
      <c r="XO169" s="111"/>
      <c r="XP169" s="111"/>
      <c r="XQ169" s="111"/>
      <c r="XR169" s="111"/>
      <c r="XS169" s="111"/>
      <c r="XT169" s="111"/>
      <c r="XU169" s="111"/>
      <c r="XV169" s="111"/>
      <c r="XW169" s="111"/>
      <c r="XX169" s="111"/>
      <c r="XY169" s="111"/>
      <c r="XZ169" s="111"/>
      <c r="YA169" s="111"/>
      <c r="YB169" s="111"/>
      <c r="YC169" s="111"/>
      <c r="YD169" s="111"/>
      <c r="YE169" s="111"/>
      <c r="YF169" s="111"/>
      <c r="YG169" s="111"/>
      <c r="YH169" s="111"/>
      <c r="YI169" s="111"/>
      <c r="YJ169" s="111"/>
      <c r="YK169" s="111"/>
      <c r="YL169" s="111"/>
      <c r="YM169" s="111"/>
      <c r="YN169" s="111"/>
      <c r="YO169" s="111"/>
      <c r="YP169" s="111"/>
      <c r="YQ169" s="111"/>
      <c r="YR169" s="111"/>
      <c r="YS169" s="111"/>
      <c r="YT169" s="111"/>
      <c r="YU169" s="111"/>
      <c r="YV169" s="111"/>
      <c r="YW169" s="111"/>
      <c r="YX169" s="111"/>
      <c r="YY169" s="111"/>
      <c r="YZ169" s="111"/>
      <c r="ZA169" s="111"/>
      <c r="ZB169" s="111"/>
      <c r="ZC169" s="111"/>
      <c r="ZD169" s="111"/>
      <c r="ZE169" s="111"/>
      <c r="ZF169" s="111"/>
      <c r="ZG169" s="111"/>
      <c r="ZH169" s="111"/>
      <c r="ZI169" s="111"/>
      <c r="ZJ169" s="111"/>
      <c r="ZK169" s="111"/>
      <c r="ZL169" s="111"/>
      <c r="ZM169" s="111"/>
      <c r="ZN169" s="111"/>
      <c r="ZO169" s="111"/>
      <c r="ZP169" s="111"/>
      <c r="ZQ169" s="111"/>
      <c r="ZR169" s="111"/>
      <c r="ZS169" s="111"/>
      <c r="ZT169" s="111"/>
      <c r="ZU169" s="111"/>
      <c r="ZV169" s="111"/>
      <c r="ZW169" s="111"/>
      <c r="ZX169" s="111"/>
      <c r="ZY169" s="111"/>
      <c r="ZZ169" s="111"/>
    </row>
    <row r="170" spans="2:702">
      <c r="B170" s="112">
        <v>0</v>
      </c>
      <c r="UR170" s="111"/>
      <c r="US170" s="111"/>
      <c r="UT170" s="111"/>
      <c r="UU170" s="111"/>
      <c r="UV170" s="111"/>
      <c r="UW170" s="111"/>
      <c r="UX170" s="111"/>
      <c r="UY170" s="111"/>
      <c r="UZ170" s="111"/>
      <c r="VA170" s="111"/>
      <c r="VB170" s="111"/>
      <c r="VC170" s="111"/>
      <c r="VD170" s="111"/>
      <c r="VE170" s="111"/>
      <c r="VF170" s="111"/>
      <c r="VG170" s="111"/>
      <c r="VH170" s="111"/>
      <c r="VI170" s="111"/>
      <c r="VJ170" s="111"/>
      <c r="VK170" s="111"/>
      <c r="VL170" s="111"/>
      <c r="VM170" s="111"/>
      <c r="VN170" s="111"/>
      <c r="VO170" s="111"/>
      <c r="VP170" s="111"/>
      <c r="VQ170" s="111"/>
      <c r="VR170" s="111"/>
      <c r="VS170" s="111"/>
      <c r="VT170" s="111"/>
      <c r="VU170" s="111"/>
      <c r="VV170" s="111"/>
      <c r="VW170" s="111"/>
      <c r="VX170" s="111"/>
      <c r="VY170" s="111"/>
      <c r="VZ170" s="111"/>
      <c r="WA170" s="111"/>
      <c r="WB170" s="111"/>
      <c r="WC170" s="111"/>
      <c r="WD170" s="111"/>
      <c r="WE170" s="111"/>
      <c r="WF170" s="111"/>
      <c r="WG170" s="111"/>
      <c r="WH170" s="111"/>
      <c r="WI170" s="111"/>
      <c r="WJ170" s="111"/>
      <c r="WK170" s="111"/>
      <c r="WL170" s="111"/>
      <c r="WM170" s="111"/>
      <c r="WN170" s="111"/>
      <c r="WO170" s="111"/>
      <c r="WP170" s="111"/>
      <c r="WQ170" s="111"/>
      <c r="WR170" s="111"/>
      <c r="WS170" s="111"/>
      <c r="WT170" s="111"/>
      <c r="WU170" s="111"/>
      <c r="WV170" s="111"/>
      <c r="WW170" s="111"/>
      <c r="WX170" s="111"/>
      <c r="WY170" s="111"/>
      <c r="WZ170" s="111"/>
      <c r="XA170" s="111"/>
      <c r="XB170" s="111"/>
      <c r="XC170" s="111"/>
      <c r="XD170" s="111"/>
      <c r="XE170" s="111"/>
      <c r="XF170" s="111"/>
      <c r="XG170" s="111"/>
      <c r="XH170" s="111"/>
      <c r="XI170" s="111"/>
      <c r="XJ170" s="111"/>
      <c r="XK170" s="111"/>
      <c r="XL170" s="111"/>
      <c r="XM170" s="111"/>
      <c r="XN170" s="111"/>
      <c r="XO170" s="111"/>
      <c r="XP170" s="111"/>
      <c r="XQ170" s="111"/>
      <c r="XR170" s="111"/>
      <c r="XS170" s="111"/>
      <c r="XT170" s="111"/>
      <c r="XU170" s="111"/>
      <c r="XV170" s="111"/>
      <c r="XW170" s="111"/>
      <c r="XX170" s="111"/>
      <c r="XY170" s="111"/>
      <c r="XZ170" s="111"/>
      <c r="YA170" s="111"/>
      <c r="YB170" s="111"/>
      <c r="YC170" s="111"/>
      <c r="YD170" s="111"/>
      <c r="YE170" s="111"/>
      <c r="YF170" s="111"/>
      <c r="YG170" s="111"/>
      <c r="YH170" s="111"/>
      <c r="YI170" s="111"/>
      <c r="YJ170" s="111"/>
      <c r="YK170" s="111"/>
      <c r="YL170" s="111"/>
      <c r="YM170" s="111"/>
      <c r="YN170" s="111"/>
      <c r="YO170" s="111"/>
      <c r="YP170" s="111"/>
      <c r="YQ170" s="111"/>
      <c r="YR170" s="111"/>
      <c r="YS170" s="111"/>
      <c r="YT170" s="111"/>
      <c r="YU170" s="111"/>
      <c r="YV170" s="111"/>
      <c r="YW170" s="111"/>
      <c r="YX170" s="111"/>
      <c r="YY170" s="111"/>
      <c r="YZ170" s="111"/>
      <c r="ZA170" s="111"/>
      <c r="ZB170" s="111"/>
      <c r="ZC170" s="111"/>
      <c r="ZD170" s="111"/>
      <c r="ZE170" s="111"/>
      <c r="ZF170" s="111"/>
      <c r="ZG170" s="111"/>
      <c r="ZH170" s="111"/>
      <c r="ZI170" s="111"/>
      <c r="ZJ170" s="111"/>
      <c r="ZK170" s="111"/>
      <c r="ZL170" s="111"/>
      <c r="ZM170" s="111"/>
      <c r="ZN170" s="111"/>
      <c r="ZO170" s="111"/>
      <c r="ZP170" s="111"/>
      <c r="ZQ170" s="111"/>
      <c r="ZR170" s="111"/>
      <c r="ZS170" s="111"/>
      <c r="ZT170" s="111"/>
      <c r="ZU170" s="111"/>
      <c r="ZV170" s="111"/>
      <c r="ZW170" s="111"/>
      <c r="ZX170" s="111"/>
      <c r="ZY170" s="111"/>
      <c r="ZZ170" s="111"/>
    </row>
    <row r="171" spans="2:702">
      <c r="UR171" s="111"/>
      <c r="US171" s="111"/>
      <c r="UT171" s="111"/>
      <c r="UU171" s="111"/>
      <c r="UV171" s="111"/>
      <c r="UW171" s="111"/>
      <c r="UX171" s="111"/>
      <c r="UY171" s="111"/>
      <c r="UZ171" s="111"/>
      <c r="VA171" s="111"/>
      <c r="VB171" s="111"/>
      <c r="VC171" s="111"/>
      <c r="VD171" s="111"/>
      <c r="VE171" s="111"/>
      <c r="VF171" s="111"/>
      <c r="VG171" s="111"/>
      <c r="VH171" s="111"/>
      <c r="VI171" s="111"/>
      <c r="VJ171" s="111"/>
      <c r="VK171" s="111"/>
      <c r="VL171" s="111"/>
      <c r="VM171" s="111"/>
      <c r="VN171" s="111"/>
      <c r="VO171" s="111"/>
      <c r="VP171" s="111"/>
      <c r="VQ171" s="111"/>
      <c r="VR171" s="111"/>
      <c r="VS171" s="111"/>
      <c r="VT171" s="111"/>
      <c r="VU171" s="111"/>
      <c r="VV171" s="111"/>
      <c r="VW171" s="111"/>
      <c r="VX171" s="111"/>
      <c r="VY171" s="111"/>
      <c r="VZ171" s="111"/>
      <c r="WA171" s="111"/>
      <c r="WB171" s="111"/>
      <c r="WC171" s="111"/>
      <c r="WD171" s="111"/>
      <c r="WE171" s="111"/>
      <c r="WF171" s="111"/>
      <c r="WG171" s="111"/>
      <c r="WH171" s="111"/>
      <c r="WI171" s="111"/>
      <c r="WJ171" s="111"/>
      <c r="WK171" s="111"/>
      <c r="WL171" s="111"/>
      <c r="WM171" s="111"/>
      <c r="WN171" s="111"/>
      <c r="WO171" s="111"/>
      <c r="WP171" s="111"/>
      <c r="WQ171" s="111"/>
      <c r="WR171" s="111"/>
      <c r="WS171" s="111"/>
      <c r="WT171" s="111"/>
      <c r="WU171" s="111"/>
      <c r="WV171" s="111"/>
      <c r="WW171" s="111"/>
      <c r="WX171" s="111"/>
      <c r="WY171" s="111"/>
      <c r="WZ171" s="111"/>
      <c r="XA171" s="111"/>
      <c r="XB171" s="111"/>
      <c r="XC171" s="111"/>
      <c r="XD171" s="111"/>
      <c r="XE171" s="111"/>
      <c r="XF171" s="111"/>
      <c r="XG171" s="111"/>
      <c r="XH171" s="111"/>
      <c r="XI171" s="111"/>
      <c r="XJ171" s="111"/>
      <c r="XK171" s="111"/>
      <c r="XL171" s="111"/>
      <c r="XM171" s="111"/>
      <c r="XN171" s="111"/>
      <c r="XO171" s="111"/>
      <c r="XP171" s="111"/>
      <c r="XQ171" s="111"/>
      <c r="XR171" s="111"/>
      <c r="XS171" s="111"/>
      <c r="XT171" s="111"/>
      <c r="XU171" s="111"/>
      <c r="XV171" s="111"/>
      <c r="XW171" s="111"/>
      <c r="XX171" s="111"/>
      <c r="XY171" s="111"/>
      <c r="XZ171" s="111"/>
      <c r="YA171" s="111"/>
      <c r="YB171" s="111"/>
      <c r="YC171" s="111"/>
      <c r="YD171" s="111"/>
      <c r="YE171" s="111"/>
      <c r="YF171" s="111"/>
      <c r="YG171" s="111"/>
      <c r="YH171" s="111"/>
      <c r="YI171" s="111"/>
      <c r="YJ171" s="111"/>
      <c r="YK171" s="111"/>
      <c r="YL171" s="111"/>
      <c r="YM171" s="111"/>
      <c r="YN171" s="111"/>
      <c r="YO171" s="111"/>
      <c r="YP171" s="111"/>
      <c r="YQ171" s="111"/>
      <c r="YR171" s="111"/>
      <c r="YS171" s="111"/>
      <c r="YT171" s="111"/>
      <c r="YU171" s="111"/>
      <c r="YV171" s="111"/>
      <c r="YW171" s="111"/>
      <c r="YX171" s="111"/>
      <c r="YY171" s="111"/>
      <c r="YZ171" s="111"/>
      <c r="ZA171" s="111"/>
      <c r="ZB171" s="111"/>
      <c r="ZC171" s="111"/>
      <c r="ZD171" s="111"/>
      <c r="ZE171" s="111"/>
      <c r="ZF171" s="111"/>
      <c r="ZG171" s="111"/>
      <c r="ZH171" s="111"/>
      <c r="ZI171" s="111"/>
      <c r="ZJ171" s="111"/>
      <c r="ZK171" s="111"/>
      <c r="ZL171" s="111"/>
      <c r="ZM171" s="111"/>
      <c r="ZN171" s="111"/>
      <c r="ZO171" s="111"/>
      <c r="ZP171" s="111"/>
      <c r="ZQ171" s="111"/>
      <c r="ZR171" s="111"/>
      <c r="ZS171" s="111"/>
      <c r="ZT171" s="111"/>
      <c r="ZU171" s="111"/>
      <c r="ZV171" s="111"/>
      <c r="ZW171" s="111"/>
      <c r="ZX171" s="111"/>
      <c r="ZY171" s="111"/>
      <c r="ZZ171" s="111"/>
    </row>
    <row r="172" spans="2:702">
      <c r="UR172" s="111"/>
      <c r="US172" s="111"/>
      <c r="UT172" s="111"/>
      <c r="UU172" s="111"/>
      <c r="UV172" s="111"/>
      <c r="UW172" s="111"/>
      <c r="UX172" s="111"/>
      <c r="UY172" s="111"/>
      <c r="UZ172" s="111"/>
      <c r="VA172" s="111"/>
      <c r="VB172" s="111"/>
      <c r="VC172" s="111"/>
      <c r="VD172" s="111"/>
      <c r="VE172" s="111"/>
      <c r="VF172" s="111"/>
      <c r="VG172" s="111"/>
      <c r="VH172" s="111"/>
      <c r="VI172" s="111"/>
      <c r="VJ172" s="111"/>
      <c r="VK172" s="111"/>
      <c r="VL172" s="111"/>
      <c r="VM172" s="111"/>
      <c r="VN172" s="111"/>
      <c r="VO172" s="111"/>
      <c r="VP172" s="111"/>
      <c r="VQ172" s="111"/>
      <c r="VR172" s="111"/>
      <c r="VS172" s="111"/>
      <c r="VT172" s="111"/>
      <c r="VU172" s="111"/>
      <c r="VV172" s="111"/>
      <c r="VW172" s="111"/>
      <c r="VX172" s="111"/>
      <c r="VY172" s="111"/>
      <c r="VZ172" s="111"/>
      <c r="WA172" s="111"/>
      <c r="WB172" s="111"/>
      <c r="WC172" s="111"/>
      <c r="WD172" s="111"/>
      <c r="WE172" s="111"/>
      <c r="WF172" s="111"/>
      <c r="WG172" s="111"/>
      <c r="WH172" s="111"/>
      <c r="WI172" s="111"/>
      <c r="WJ172" s="111"/>
      <c r="WK172" s="111"/>
      <c r="WL172" s="111"/>
      <c r="WM172" s="111"/>
      <c r="WN172" s="111"/>
      <c r="WO172" s="111"/>
      <c r="WP172" s="111"/>
      <c r="WQ172" s="111"/>
      <c r="WR172" s="111"/>
      <c r="WS172" s="111"/>
      <c r="WT172" s="111"/>
      <c r="WU172" s="111"/>
      <c r="WV172" s="111"/>
      <c r="WW172" s="111"/>
      <c r="WX172" s="111"/>
      <c r="WY172" s="111"/>
      <c r="WZ172" s="111"/>
      <c r="XA172" s="111"/>
      <c r="XB172" s="111"/>
      <c r="XC172" s="111"/>
      <c r="XD172" s="111"/>
      <c r="XE172" s="111"/>
      <c r="XF172" s="111"/>
      <c r="XG172" s="111"/>
      <c r="XH172" s="111"/>
      <c r="XI172" s="111"/>
      <c r="XJ172" s="111"/>
      <c r="XK172" s="111"/>
      <c r="XL172" s="111"/>
      <c r="XM172" s="111"/>
      <c r="XN172" s="111"/>
      <c r="XO172" s="111"/>
      <c r="XP172" s="111"/>
      <c r="XQ172" s="111"/>
      <c r="XR172" s="111"/>
      <c r="XS172" s="111"/>
      <c r="XT172" s="111"/>
      <c r="XU172" s="111"/>
      <c r="XV172" s="111"/>
      <c r="XW172" s="111"/>
      <c r="XX172" s="111"/>
      <c r="XY172" s="111"/>
      <c r="XZ172" s="111"/>
      <c r="YA172" s="111"/>
      <c r="YB172" s="111"/>
      <c r="YC172" s="111"/>
      <c r="YD172" s="111"/>
      <c r="YE172" s="111"/>
      <c r="YF172" s="111"/>
      <c r="YG172" s="111"/>
      <c r="YH172" s="111"/>
      <c r="YI172" s="111"/>
      <c r="YJ172" s="111"/>
      <c r="YK172" s="111"/>
      <c r="YL172" s="111"/>
      <c r="YM172" s="111"/>
      <c r="YN172" s="111"/>
      <c r="YO172" s="111"/>
      <c r="YP172" s="111"/>
      <c r="YQ172" s="111"/>
      <c r="YR172" s="111"/>
      <c r="YS172" s="111"/>
      <c r="YT172" s="111"/>
      <c r="YU172" s="111"/>
      <c r="YV172" s="111"/>
      <c r="YW172" s="111"/>
      <c r="YX172" s="111"/>
      <c r="YY172" s="111"/>
      <c r="YZ172" s="111"/>
      <c r="ZA172" s="111"/>
      <c r="ZB172" s="111"/>
      <c r="ZC172" s="111"/>
      <c r="ZD172" s="111"/>
      <c r="ZE172" s="111"/>
      <c r="ZF172" s="111"/>
      <c r="ZG172" s="111"/>
      <c r="ZH172" s="111"/>
      <c r="ZI172" s="111"/>
      <c r="ZJ172" s="111"/>
      <c r="ZK172" s="111"/>
      <c r="ZL172" s="111"/>
      <c r="ZM172" s="111"/>
      <c r="ZN172" s="111"/>
      <c r="ZO172" s="111"/>
      <c r="ZP172" s="111"/>
      <c r="ZQ172" s="111"/>
      <c r="ZR172" s="111"/>
      <c r="ZS172" s="111"/>
      <c r="ZT172" s="111"/>
      <c r="ZU172" s="111"/>
      <c r="ZV172" s="111"/>
      <c r="ZW172" s="111"/>
      <c r="ZX172" s="111"/>
      <c r="ZY172" s="111"/>
      <c r="ZZ172" s="111"/>
    </row>
    <row r="173" spans="2:702">
      <c r="UR173" s="111"/>
      <c r="US173" s="111"/>
      <c r="UT173" s="111"/>
      <c r="UU173" s="111"/>
      <c r="UV173" s="111"/>
      <c r="UW173" s="111"/>
      <c r="UX173" s="111"/>
      <c r="UY173" s="111"/>
      <c r="UZ173" s="111"/>
      <c r="VA173" s="111"/>
      <c r="VB173" s="111"/>
      <c r="VC173" s="111"/>
      <c r="VD173" s="111"/>
      <c r="VE173" s="111"/>
      <c r="VF173" s="111"/>
      <c r="VG173" s="111"/>
      <c r="VH173" s="111"/>
      <c r="VI173" s="111"/>
      <c r="VJ173" s="111"/>
      <c r="VK173" s="111"/>
      <c r="VL173" s="111"/>
      <c r="VM173" s="111"/>
      <c r="VN173" s="111"/>
      <c r="VO173" s="111"/>
      <c r="VP173" s="111"/>
      <c r="VQ173" s="111"/>
      <c r="VR173" s="111"/>
      <c r="VS173" s="111"/>
      <c r="VT173" s="111"/>
      <c r="VU173" s="111"/>
      <c r="VV173" s="111"/>
      <c r="VW173" s="111"/>
      <c r="VX173" s="111"/>
      <c r="VY173" s="111"/>
      <c r="VZ173" s="111"/>
      <c r="WA173" s="111"/>
      <c r="WB173" s="111"/>
      <c r="WC173" s="111"/>
      <c r="WD173" s="111"/>
      <c r="WE173" s="111"/>
      <c r="WF173" s="111"/>
      <c r="WG173" s="111"/>
      <c r="WH173" s="111"/>
      <c r="WI173" s="111"/>
      <c r="WJ173" s="111"/>
      <c r="WK173" s="111"/>
      <c r="WL173" s="111"/>
      <c r="WM173" s="111"/>
      <c r="WN173" s="111"/>
      <c r="WO173" s="111"/>
      <c r="WP173" s="111"/>
      <c r="WQ173" s="111"/>
      <c r="WR173" s="111"/>
      <c r="WS173" s="111"/>
      <c r="WT173" s="111"/>
      <c r="WU173" s="111"/>
      <c r="WV173" s="111"/>
      <c r="WW173" s="111"/>
      <c r="WX173" s="111"/>
      <c r="WY173" s="111"/>
      <c r="WZ173" s="111"/>
      <c r="XA173" s="111"/>
      <c r="XB173" s="111"/>
      <c r="XC173" s="111"/>
      <c r="XD173" s="111"/>
      <c r="XE173" s="111"/>
      <c r="XF173" s="111"/>
      <c r="XG173" s="111"/>
      <c r="XH173" s="111"/>
      <c r="XI173" s="111"/>
      <c r="XJ173" s="111"/>
      <c r="XK173" s="111"/>
      <c r="XL173" s="111"/>
      <c r="XM173" s="111"/>
      <c r="XN173" s="111"/>
      <c r="XO173" s="111"/>
      <c r="XP173" s="111"/>
      <c r="XQ173" s="111"/>
      <c r="XR173" s="111"/>
      <c r="XS173" s="111"/>
      <c r="XT173" s="111"/>
      <c r="XU173" s="111"/>
      <c r="XV173" s="111"/>
      <c r="XW173" s="111"/>
      <c r="XX173" s="111"/>
      <c r="XY173" s="111"/>
      <c r="XZ173" s="111"/>
      <c r="YA173" s="111"/>
      <c r="YB173" s="111"/>
      <c r="YC173" s="111"/>
      <c r="YD173" s="111"/>
      <c r="YE173" s="111"/>
      <c r="YF173" s="111"/>
      <c r="YG173" s="111"/>
      <c r="YH173" s="111"/>
      <c r="YI173" s="111"/>
      <c r="YJ173" s="111"/>
      <c r="YK173" s="111"/>
      <c r="YL173" s="111"/>
      <c r="YM173" s="111"/>
      <c r="YN173" s="111"/>
      <c r="YO173" s="111"/>
      <c r="YP173" s="111"/>
      <c r="YQ173" s="111"/>
      <c r="YR173" s="111"/>
      <c r="YS173" s="111"/>
      <c r="YT173" s="111"/>
      <c r="YU173" s="111"/>
      <c r="YV173" s="111"/>
      <c r="YW173" s="111"/>
      <c r="YX173" s="111"/>
      <c r="YY173" s="111"/>
      <c r="YZ173" s="111"/>
      <c r="ZA173" s="111"/>
      <c r="ZB173" s="111"/>
      <c r="ZC173" s="111"/>
      <c r="ZD173" s="111"/>
      <c r="ZE173" s="111"/>
      <c r="ZF173" s="111"/>
      <c r="ZG173" s="111"/>
      <c r="ZH173" s="111"/>
      <c r="ZI173" s="111"/>
      <c r="ZJ173" s="111"/>
      <c r="ZK173" s="111"/>
      <c r="ZL173" s="111"/>
      <c r="ZM173" s="111"/>
      <c r="ZN173" s="111"/>
      <c r="ZO173" s="111"/>
      <c r="ZP173" s="111"/>
      <c r="ZQ173" s="111"/>
      <c r="ZR173" s="111"/>
      <c r="ZS173" s="111"/>
      <c r="ZT173" s="111"/>
      <c r="ZU173" s="111"/>
      <c r="ZV173" s="111"/>
      <c r="ZW173" s="111"/>
      <c r="ZX173" s="111"/>
      <c r="ZY173" s="111"/>
      <c r="ZZ173" s="111"/>
    </row>
    <row r="174" spans="2:702">
      <c r="UR174" s="111"/>
      <c r="US174" s="111"/>
      <c r="UT174" s="111"/>
      <c r="UU174" s="111"/>
      <c r="UV174" s="111"/>
      <c r="UW174" s="111"/>
      <c r="UX174" s="111"/>
      <c r="UY174" s="111"/>
      <c r="UZ174" s="111"/>
      <c r="VA174" s="111"/>
      <c r="VB174" s="111"/>
      <c r="VC174" s="111"/>
      <c r="VD174" s="111"/>
      <c r="VE174" s="111"/>
      <c r="VF174" s="111"/>
      <c r="VG174" s="111"/>
      <c r="VH174" s="111"/>
      <c r="VI174" s="111"/>
      <c r="VJ174" s="111"/>
      <c r="VK174" s="111"/>
      <c r="VL174" s="111"/>
      <c r="VM174" s="111"/>
      <c r="VN174" s="111"/>
      <c r="VO174" s="111"/>
      <c r="VP174" s="111"/>
      <c r="VQ174" s="111"/>
      <c r="VR174" s="111"/>
      <c r="VS174" s="111"/>
      <c r="VT174" s="111"/>
      <c r="VU174" s="111"/>
      <c r="VV174" s="111"/>
      <c r="VW174" s="111"/>
      <c r="VX174" s="111"/>
      <c r="VY174" s="111"/>
      <c r="VZ174" s="111"/>
      <c r="WA174" s="111"/>
      <c r="WB174" s="111"/>
      <c r="WC174" s="111"/>
      <c r="WD174" s="111"/>
      <c r="WE174" s="111"/>
      <c r="WF174" s="111"/>
      <c r="WG174" s="111"/>
      <c r="WH174" s="111"/>
      <c r="WI174" s="111"/>
      <c r="WJ174" s="111"/>
      <c r="WK174" s="111"/>
      <c r="WL174" s="111"/>
      <c r="WM174" s="111"/>
      <c r="WN174" s="111"/>
      <c r="WO174" s="111"/>
      <c r="WP174" s="111"/>
      <c r="WQ174" s="111"/>
      <c r="WR174" s="111"/>
      <c r="WS174" s="111"/>
      <c r="WT174" s="111"/>
      <c r="WU174" s="111"/>
      <c r="WV174" s="111"/>
      <c r="WW174" s="111"/>
      <c r="WX174" s="111"/>
      <c r="WY174" s="111"/>
      <c r="WZ174" s="111"/>
      <c r="XA174" s="111"/>
      <c r="XB174" s="111"/>
      <c r="XC174" s="111"/>
      <c r="XD174" s="111"/>
      <c r="XE174" s="111"/>
      <c r="XF174" s="111"/>
      <c r="XG174" s="111"/>
      <c r="XH174" s="111"/>
      <c r="XI174" s="111"/>
      <c r="XJ174" s="111"/>
      <c r="XK174" s="111"/>
      <c r="XL174" s="111"/>
      <c r="XM174" s="111"/>
      <c r="XN174" s="111"/>
      <c r="XO174" s="111"/>
      <c r="XP174" s="111"/>
      <c r="XQ174" s="111"/>
      <c r="XR174" s="111"/>
      <c r="XS174" s="111"/>
      <c r="XT174" s="111"/>
      <c r="XU174" s="111"/>
      <c r="XV174" s="111"/>
      <c r="XW174" s="111"/>
      <c r="XX174" s="111"/>
      <c r="XY174" s="111"/>
      <c r="XZ174" s="111"/>
      <c r="YA174" s="111"/>
      <c r="YB174" s="111"/>
      <c r="YC174" s="111"/>
      <c r="YD174" s="111"/>
      <c r="YE174" s="111"/>
      <c r="YF174" s="111"/>
      <c r="YG174" s="111"/>
      <c r="YH174" s="111"/>
      <c r="YI174" s="111"/>
      <c r="YJ174" s="111"/>
      <c r="YK174" s="111"/>
      <c r="YL174" s="111"/>
      <c r="YM174" s="111"/>
      <c r="YN174" s="111"/>
      <c r="YO174" s="111"/>
      <c r="YP174" s="111"/>
      <c r="YQ174" s="111"/>
      <c r="YR174" s="111"/>
      <c r="YS174" s="111"/>
      <c r="YT174" s="111"/>
      <c r="YU174" s="111"/>
      <c r="YV174" s="111"/>
      <c r="YW174" s="111"/>
      <c r="YX174" s="111"/>
      <c r="YY174" s="111"/>
      <c r="YZ174" s="111"/>
      <c r="ZA174" s="111"/>
      <c r="ZB174" s="111"/>
      <c r="ZC174" s="111"/>
      <c r="ZD174" s="111"/>
      <c r="ZE174" s="111"/>
      <c r="ZF174" s="111"/>
      <c r="ZG174" s="111"/>
      <c r="ZH174" s="111"/>
      <c r="ZI174" s="111"/>
      <c r="ZJ174" s="111"/>
      <c r="ZK174" s="111"/>
      <c r="ZL174" s="111"/>
      <c r="ZM174" s="111"/>
      <c r="ZN174" s="111"/>
      <c r="ZO174" s="111"/>
      <c r="ZP174" s="111"/>
      <c r="ZQ174" s="111"/>
      <c r="ZR174" s="111"/>
      <c r="ZS174" s="111"/>
      <c r="ZT174" s="111"/>
      <c r="ZU174" s="111"/>
      <c r="ZV174" s="111"/>
      <c r="ZW174" s="111"/>
      <c r="ZX174" s="111"/>
      <c r="ZY174" s="111"/>
      <c r="ZZ174" s="111"/>
    </row>
    <row r="175" spans="2:702">
      <c r="UR175" s="111"/>
      <c r="US175" s="111"/>
      <c r="UT175" s="111"/>
      <c r="UU175" s="111"/>
      <c r="UV175" s="111"/>
      <c r="UW175" s="111"/>
      <c r="UX175" s="111"/>
      <c r="UY175" s="111"/>
      <c r="UZ175" s="111"/>
      <c r="VA175" s="111"/>
      <c r="VB175" s="111"/>
      <c r="VC175" s="111"/>
      <c r="VD175" s="111"/>
      <c r="VE175" s="111"/>
      <c r="VF175" s="111"/>
      <c r="VG175" s="111"/>
      <c r="VH175" s="111"/>
      <c r="VI175" s="111"/>
      <c r="VJ175" s="111"/>
      <c r="VK175" s="111"/>
      <c r="VL175" s="111"/>
      <c r="VM175" s="111"/>
      <c r="VN175" s="111"/>
      <c r="VO175" s="111"/>
      <c r="VP175" s="111"/>
      <c r="VQ175" s="111"/>
      <c r="VR175" s="111"/>
      <c r="VS175" s="111"/>
      <c r="VT175" s="111"/>
      <c r="VU175" s="111"/>
      <c r="VV175" s="111"/>
      <c r="VW175" s="111"/>
      <c r="VX175" s="111"/>
      <c r="VY175" s="111"/>
      <c r="VZ175" s="111"/>
      <c r="WA175" s="111"/>
      <c r="WB175" s="111"/>
      <c r="WC175" s="111"/>
      <c r="WD175" s="111"/>
      <c r="WE175" s="111"/>
      <c r="WF175" s="111"/>
      <c r="WG175" s="111"/>
      <c r="WH175" s="111"/>
      <c r="WI175" s="111"/>
      <c r="WJ175" s="111"/>
      <c r="WK175" s="111"/>
      <c r="WL175" s="111"/>
      <c r="WM175" s="111"/>
      <c r="WN175" s="111"/>
      <c r="WO175" s="111"/>
      <c r="WP175" s="111"/>
      <c r="WQ175" s="111"/>
      <c r="WR175" s="111"/>
      <c r="WS175" s="111"/>
      <c r="WT175" s="111"/>
      <c r="WU175" s="111"/>
      <c r="WV175" s="111"/>
      <c r="WW175" s="111"/>
      <c r="WX175" s="111"/>
      <c r="WY175" s="111"/>
      <c r="WZ175" s="111"/>
      <c r="XA175" s="111"/>
      <c r="XB175" s="111"/>
      <c r="XC175" s="111"/>
      <c r="XD175" s="111"/>
      <c r="XE175" s="111"/>
      <c r="XF175" s="111"/>
      <c r="XG175" s="111"/>
      <c r="XH175" s="111"/>
      <c r="XI175" s="111"/>
      <c r="XJ175" s="111"/>
      <c r="XK175" s="111"/>
      <c r="XL175" s="111"/>
      <c r="XM175" s="111"/>
      <c r="XN175" s="111"/>
      <c r="XO175" s="111"/>
      <c r="XP175" s="111"/>
      <c r="XQ175" s="111"/>
      <c r="XR175" s="111"/>
      <c r="XS175" s="111"/>
      <c r="XT175" s="111"/>
      <c r="XU175" s="111"/>
      <c r="XV175" s="111"/>
      <c r="XW175" s="111"/>
      <c r="XX175" s="111"/>
      <c r="XY175" s="111"/>
      <c r="XZ175" s="111"/>
      <c r="YA175" s="111"/>
      <c r="YB175" s="111"/>
      <c r="YC175" s="111"/>
      <c r="YD175" s="111"/>
      <c r="YE175" s="111"/>
      <c r="YF175" s="111"/>
      <c r="YG175" s="111"/>
      <c r="YH175" s="111"/>
      <c r="YI175" s="111"/>
      <c r="YJ175" s="111"/>
      <c r="YK175" s="111"/>
      <c r="YL175" s="111"/>
      <c r="YM175" s="111"/>
      <c r="YN175" s="111"/>
      <c r="YO175" s="111"/>
      <c r="YP175" s="111"/>
      <c r="YQ175" s="111"/>
      <c r="YR175" s="111"/>
      <c r="YS175" s="111"/>
      <c r="YT175" s="111"/>
      <c r="YU175" s="111"/>
      <c r="YV175" s="111"/>
      <c r="YW175" s="111"/>
      <c r="YX175" s="111"/>
      <c r="YY175" s="111"/>
      <c r="YZ175" s="111"/>
      <c r="ZA175" s="111"/>
      <c r="ZB175" s="111"/>
      <c r="ZC175" s="111"/>
      <c r="ZD175" s="111"/>
      <c r="ZE175" s="111"/>
      <c r="ZF175" s="111"/>
      <c r="ZG175" s="111"/>
      <c r="ZH175" s="111"/>
      <c r="ZI175" s="111"/>
      <c r="ZJ175" s="111"/>
      <c r="ZK175" s="111"/>
      <c r="ZL175" s="111"/>
      <c r="ZM175" s="111"/>
      <c r="ZN175" s="111"/>
      <c r="ZO175" s="111"/>
      <c r="ZP175" s="111"/>
      <c r="ZQ175" s="111"/>
      <c r="ZR175" s="111"/>
      <c r="ZS175" s="111"/>
      <c r="ZT175" s="111"/>
      <c r="ZU175" s="111"/>
      <c r="ZV175" s="111"/>
      <c r="ZW175" s="111"/>
      <c r="ZX175" s="111"/>
      <c r="ZY175" s="111"/>
      <c r="ZZ175" s="111"/>
    </row>
    <row r="176" spans="2:702">
      <c r="UR176" s="111"/>
      <c r="US176" s="111"/>
      <c r="UT176" s="111"/>
      <c r="UU176" s="111"/>
      <c r="UV176" s="111"/>
      <c r="UW176" s="111"/>
      <c r="UX176" s="111"/>
      <c r="UY176" s="111"/>
      <c r="UZ176" s="111"/>
      <c r="VA176" s="111"/>
      <c r="VB176" s="111"/>
      <c r="VC176" s="111"/>
      <c r="VD176" s="111"/>
      <c r="VE176" s="111"/>
      <c r="VF176" s="111"/>
      <c r="VG176" s="111"/>
      <c r="VH176" s="111"/>
      <c r="VI176" s="111"/>
      <c r="VJ176" s="111"/>
      <c r="VK176" s="111"/>
      <c r="VL176" s="111"/>
      <c r="VM176" s="111"/>
      <c r="VN176" s="111"/>
      <c r="VO176" s="111"/>
      <c r="VP176" s="111"/>
      <c r="VQ176" s="111"/>
      <c r="VR176" s="111"/>
      <c r="VS176" s="111"/>
      <c r="VT176" s="111"/>
      <c r="VU176" s="111"/>
      <c r="VV176" s="111"/>
      <c r="VW176" s="111"/>
      <c r="VX176" s="111"/>
      <c r="VY176" s="111"/>
      <c r="VZ176" s="111"/>
      <c r="WA176" s="111"/>
      <c r="WB176" s="111"/>
      <c r="WC176" s="111"/>
      <c r="WD176" s="111"/>
      <c r="WE176" s="111"/>
      <c r="WF176" s="111"/>
      <c r="WG176" s="111"/>
      <c r="WH176" s="111"/>
      <c r="WI176" s="111"/>
      <c r="WJ176" s="111"/>
      <c r="WK176" s="111"/>
      <c r="WL176" s="111"/>
      <c r="WM176" s="111"/>
      <c r="WN176" s="111"/>
      <c r="WO176" s="111"/>
      <c r="WP176" s="111"/>
      <c r="WQ176" s="111"/>
      <c r="WR176" s="111"/>
      <c r="WS176" s="111"/>
      <c r="WT176" s="111"/>
      <c r="WU176" s="111"/>
      <c r="WV176" s="111"/>
      <c r="WW176" s="111"/>
      <c r="WX176" s="111"/>
      <c r="WY176" s="111"/>
      <c r="WZ176" s="111"/>
      <c r="XA176" s="111"/>
      <c r="XB176" s="111"/>
      <c r="XC176" s="111"/>
      <c r="XD176" s="111"/>
      <c r="XE176" s="111"/>
      <c r="XF176" s="111"/>
      <c r="XG176" s="111"/>
      <c r="XH176" s="111"/>
      <c r="XI176" s="111"/>
      <c r="XJ176" s="111"/>
      <c r="XK176" s="111"/>
      <c r="XL176" s="111"/>
      <c r="XM176" s="111"/>
      <c r="XN176" s="111"/>
      <c r="XO176" s="111"/>
      <c r="XP176" s="111"/>
      <c r="XQ176" s="111"/>
      <c r="XR176" s="111"/>
      <c r="XS176" s="111"/>
      <c r="XT176" s="111"/>
      <c r="XU176" s="111"/>
      <c r="XV176" s="111"/>
      <c r="XW176" s="111"/>
      <c r="XX176" s="111"/>
      <c r="XY176" s="111"/>
      <c r="XZ176" s="111"/>
      <c r="YA176" s="111"/>
      <c r="YB176" s="111"/>
      <c r="YC176" s="111"/>
      <c r="YD176" s="111"/>
      <c r="YE176" s="111"/>
      <c r="YF176" s="111"/>
      <c r="YG176" s="111"/>
      <c r="YH176" s="111"/>
      <c r="YI176" s="111"/>
      <c r="YJ176" s="111"/>
      <c r="YK176" s="111"/>
      <c r="YL176" s="111"/>
      <c r="YM176" s="111"/>
      <c r="YN176" s="111"/>
      <c r="YO176" s="111"/>
      <c r="YP176" s="111"/>
      <c r="YQ176" s="111"/>
      <c r="YR176" s="111"/>
      <c r="YS176" s="111"/>
      <c r="YT176" s="111"/>
      <c r="YU176" s="111"/>
      <c r="YV176" s="111"/>
      <c r="YW176" s="111"/>
      <c r="YX176" s="111"/>
      <c r="YY176" s="111"/>
      <c r="YZ176" s="111"/>
      <c r="ZA176" s="111"/>
      <c r="ZB176" s="111"/>
      <c r="ZC176" s="111"/>
      <c r="ZD176" s="111"/>
      <c r="ZE176" s="111"/>
      <c r="ZF176" s="111"/>
      <c r="ZG176" s="111"/>
      <c r="ZH176" s="111"/>
      <c r="ZI176" s="111"/>
      <c r="ZJ176" s="111"/>
      <c r="ZK176" s="111"/>
      <c r="ZL176" s="111"/>
      <c r="ZM176" s="111"/>
      <c r="ZN176" s="111"/>
      <c r="ZO176" s="111"/>
      <c r="ZP176" s="111"/>
      <c r="ZQ176" s="111"/>
      <c r="ZR176" s="111"/>
      <c r="ZS176" s="111"/>
      <c r="ZT176" s="111"/>
      <c r="ZU176" s="111"/>
      <c r="ZV176" s="111"/>
      <c r="ZW176" s="111"/>
      <c r="ZX176" s="111"/>
      <c r="ZY176" s="111"/>
      <c r="ZZ176" s="111"/>
    </row>
    <row r="177" spans="5:702">
      <c r="UR177" s="111"/>
      <c r="US177" s="111"/>
      <c r="UT177" s="111"/>
      <c r="UU177" s="111"/>
      <c r="UV177" s="111"/>
      <c r="UW177" s="111"/>
      <c r="UX177" s="111"/>
      <c r="UY177" s="111"/>
      <c r="UZ177" s="111"/>
      <c r="VA177" s="111"/>
      <c r="VB177" s="111"/>
      <c r="VC177" s="111"/>
      <c r="VD177" s="111"/>
      <c r="VE177" s="111"/>
      <c r="VF177" s="111"/>
      <c r="VG177" s="111"/>
      <c r="VH177" s="111"/>
      <c r="VI177" s="111"/>
      <c r="VJ177" s="111"/>
      <c r="VK177" s="111"/>
      <c r="VL177" s="111"/>
      <c r="VM177" s="111"/>
      <c r="VN177" s="111"/>
      <c r="VO177" s="111"/>
      <c r="VP177" s="111"/>
      <c r="VQ177" s="111"/>
      <c r="VR177" s="111"/>
      <c r="VS177" s="111"/>
      <c r="VT177" s="111"/>
      <c r="VU177" s="111"/>
      <c r="VV177" s="111"/>
      <c r="VW177" s="111"/>
      <c r="VX177" s="111"/>
      <c r="VY177" s="111"/>
      <c r="VZ177" s="111"/>
      <c r="WA177" s="111"/>
      <c r="WB177" s="111"/>
      <c r="WC177" s="111"/>
      <c r="WD177" s="111"/>
      <c r="WE177" s="111"/>
      <c r="WF177" s="111"/>
      <c r="WG177" s="111"/>
      <c r="WH177" s="111"/>
      <c r="WI177" s="111"/>
      <c r="WJ177" s="111"/>
      <c r="WK177" s="111"/>
      <c r="WL177" s="111"/>
      <c r="WM177" s="111"/>
      <c r="WN177" s="111"/>
      <c r="WO177" s="111"/>
      <c r="WP177" s="111"/>
      <c r="WQ177" s="111"/>
      <c r="WR177" s="111"/>
      <c r="WS177" s="111"/>
      <c r="WT177" s="111"/>
      <c r="WU177" s="111"/>
      <c r="WV177" s="111"/>
      <c r="WW177" s="111"/>
      <c r="WX177" s="111"/>
      <c r="WY177" s="111"/>
      <c r="WZ177" s="111"/>
      <c r="XA177" s="111"/>
      <c r="XB177" s="111"/>
      <c r="XC177" s="111"/>
      <c r="XD177" s="111"/>
      <c r="XE177" s="111"/>
      <c r="XF177" s="111"/>
      <c r="XG177" s="111"/>
      <c r="XH177" s="111"/>
      <c r="XI177" s="111"/>
      <c r="XJ177" s="111"/>
      <c r="XK177" s="111"/>
      <c r="XL177" s="111"/>
      <c r="XM177" s="111"/>
      <c r="XN177" s="111"/>
      <c r="XO177" s="111"/>
      <c r="XP177" s="111"/>
      <c r="XQ177" s="111"/>
      <c r="XR177" s="111"/>
      <c r="XS177" s="111"/>
      <c r="XT177" s="111"/>
      <c r="XU177" s="111"/>
      <c r="XV177" s="111"/>
      <c r="XW177" s="111"/>
      <c r="XX177" s="111"/>
      <c r="XY177" s="111"/>
      <c r="XZ177" s="111"/>
      <c r="YA177" s="111"/>
      <c r="YB177" s="111"/>
      <c r="YC177" s="111"/>
      <c r="YD177" s="111"/>
      <c r="YE177" s="111"/>
      <c r="YF177" s="111"/>
      <c r="YG177" s="111"/>
      <c r="YH177" s="111"/>
      <c r="YI177" s="111"/>
      <c r="YJ177" s="111"/>
      <c r="YK177" s="111"/>
      <c r="YL177" s="111"/>
      <c r="YM177" s="111"/>
      <c r="YN177" s="111"/>
      <c r="YO177" s="111"/>
      <c r="YP177" s="111"/>
      <c r="YQ177" s="111"/>
      <c r="YR177" s="111"/>
      <c r="YS177" s="111"/>
      <c r="YT177" s="111"/>
      <c r="YU177" s="111"/>
      <c r="YV177" s="111"/>
      <c r="YW177" s="111"/>
      <c r="YX177" s="111"/>
      <c r="YY177" s="111"/>
      <c r="YZ177" s="111"/>
      <c r="ZA177" s="111"/>
      <c r="ZB177" s="111"/>
      <c r="ZC177" s="111"/>
      <c r="ZD177" s="111"/>
      <c r="ZE177" s="111"/>
      <c r="ZF177" s="111"/>
      <c r="ZG177" s="111"/>
      <c r="ZH177" s="111"/>
      <c r="ZI177" s="111"/>
      <c r="ZJ177" s="111"/>
      <c r="ZK177" s="111"/>
      <c r="ZL177" s="111"/>
      <c r="ZM177" s="111"/>
      <c r="ZN177" s="111"/>
      <c r="ZO177" s="111"/>
      <c r="ZP177" s="111"/>
      <c r="ZQ177" s="111"/>
      <c r="ZR177" s="111"/>
      <c r="ZS177" s="111"/>
      <c r="ZT177" s="111"/>
      <c r="ZU177" s="111"/>
      <c r="ZV177" s="111"/>
      <c r="ZW177" s="111"/>
      <c r="ZX177" s="111"/>
      <c r="ZY177" s="111"/>
      <c r="ZZ177" s="111"/>
    </row>
    <row r="178" spans="5:702">
      <c r="UR178" s="111"/>
      <c r="US178" s="111"/>
      <c r="UT178" s="111"/>
      <c r="UU178" s="111"/>
      <c r="UV178" s="111"/>
      <c r="UW178" s="111"/>
      <c r="UX178" s="111"/>
      <c r="UY178" s="111"/>
      <c r="UZ178" s="111"/>
      <c r="VA178" s="111"/>
      <c r="VB178" s="111"/>
      <c r="VC178" s="111"/>
      <c r="VD178" s="111"/>
      <c r="VE178" s="111"/>
      <c r="VF178" s="111"/>
      <c r="VG178" s="111"/>
      <c r="VH178" s="111"/>
      <c r="VI178" s="111"/>
      <c r="VJ178" s="111"/>
      <c r="VK178" s="111"/>
      <c r="VL178" s="111"/>
      <c r="VM178" s="111"/>
      <c r="VN178" s="111"/>
      <c r="VO178" s="111"/>
      <c r="VP178" s="111"/>
      <c r="VQ178" s="111"/>
      <c r="VR178" s="111"/>
      <c r="VS178" s="111"/>
      <c r="VT178" s="111"/>
      <c r="VU178" s="111"/>
      <c r="VV178" s="111"/>
      <c r="VW178" s="111"/>
      <c r="VX178" s="111"/>
      <c r="VY178" s="111"/>
      <c r="VZ178" s="111"/>
      <c r="WA178" s="111"/>
      <c r="WB178" s="111"/>
      <c r="WC178" s="111"/>
      <c r="WD178" s="111"/>
      <c r="WE178" s="111"/>
      <c r="WF178" s="111"/>
      <c r="WG178" s="111"/>
      <c r="WH178" s="111"/>
      <c r="WI178" s="111"/>
      <c r="WJ178" s="111"/>
      <c r="WK178" s="111"/>
      <c r="WL178" s="111"/>
      <c r="WM178" s="111"/>
      <c r="WN178" s="111"/>
      <c r="WO178" s="111"/>
      <c r="WP178" s="111"/>
      <c r="WQ178" s="111"/>
      <c r="WR178" s="111"/>
      <c r="WS178" s="111"/>
      <c r="WT178" s="111"/>
      <c r="WU178" s="111"/>
      <c r="WV178" s="111"/>
      <c r="WW178" s="111"/>
      <c r="WX178" s="111"/>
      <c r="WY178" s="111"/>
      <c r="WZ178" s="111"/>
      <c r="XA178" s="111"/>
      <c r="XB178" s="111"/>
      <c r="XC178" s="111"/>
      <c r="XD178" s="111"/>
      <c r="XE178" s="111"/>
      <c r="XF178" s="111"/>
      <c r="XG178" s="111"/>
      <c r="XH178" s="111"/>
      <c r="XI178" s="111"/>
      <c r="XJ178" s="111"/>
      <c r="XK178" s="111"/>
      <c r="XL178" s="111"/>
      <c r="XM178" s="111"/>
      <c r="XN178" s="111"/>
      <c r="XO178" s="111"/>
      <c r="XP178" s="111"/>
      <c r="XQ178" s="111"/>
      <c r="XR178" s="111"/>
      <c r="XS178" s="111"/>
      <c r="XT178" s="111"/>
      <c r="XU178" s="111"/>
      <c r="XV178" s="111"/>
      <c r="XW178" s="111"/>
      <c r="XX178" s="111"/>
      <c r="XY178" s="111"/>
      <c r="XZ178" s="111"/>
      <c r="YA178" s="111"/>
      <c r="YB178" s="111"/>
      <c r="YC178" s="111"/>
      <c r="YD178" s="111"/>
      <c r="YE178" s="111"/>
      <c r="YF178" s="111"/>
      <c r="YG178" s="111"/>
      <c r="YH178" s="111"/>
      <c r="YI178" s="111"/>
      <c r="YJ178" s="111"/>
      <c r="YK178" s="111"/>
      <c r="YL178" s="111"/>
      <c r="YM178" s="111"/>
      <c r="YN178" s="111"/>
      <c r="YO178" s="111"/>
      <c r="YP178" s="111"/>
      <c r="YQ178" s="111"/>
      <c r="YR178" s="111"/>
      <c r="YS178" s="111"/>
      <c r="YT178" s="111"/>
      <c r="YU178" s="111"/>
      <c r="YV178" s="111"/>
      <c r="YW178" s="111"/>
      <c r="YX178" s="111"/>
      <c r="YY178" s="111"/>
      <c r="YZ178" s="111"/>
      <c r="ZA178" s="111"/>
      <c r="ZB178" s="111"/>
      <c r="ZC178" s="111"/>
      <c r="ZD178" s="111"/>
      <c r="ZE178" s="111"/>
      <c r="ZF178" s="111"/>
      <c r="ZG178" s="111"/>
      <c r="ZH178" s="111"/>
      <c r="ZI178" s="111"/>
      <c r="ZJ178" s="111"/>
      <c r="ZK178" s="111"/>
      <c r="ZL178" s="111"/>
      <c r="ZM178" s="111"/>
      <c r="ZN178" s="111"/>
      <c r="ZO178" s="111"/>
      <c r="ZP178" s="111"/>
      <c r="ZQ178" s="111"/>
      <c r="ZR178" s="111"/>
      <c r="ZS178" s="111"/>
      <c r="ZT178" s="111"/>
      <c r="ZU178" s="111"/>
      <c r="ZV178" s="111"/>
      <c r="ZW178" s="111"/>
      <c r="ZX178" s="111"/>
      <c r="ZY178" s="111"/>
      <c r="ZZ178" s="111"/>
    </row>
    <row r="179" spans="5:702">
      <c r="UR179" s="111"/>
      <c r="US179" s="111"/>
      <c r="UT179" s="111"/>
      <c r="UU179" s="111"/>
      <c r="UV179" s="111"/>
      <c r="UW179" s="111"/>
      <c r="UX179" s="111"/>
      <c r="UY179" s="111"/>
      <c r="UZ179" s="111"/>
      <c r="VA179" s="111"/>
      <c r="VB179" s="111"/>
      <c r="VC179" s="111"/>
      <c r="VD179" s="111"/>
      <c r="VE179" s="111"/>
      <c r="VF179" s="111"/>
      <c r="VG179" s="111"/>
      <c r="VH179" s="111"/>
      <c r="VI179" s="111"/>
      <c r="VJ179" s="111"/>
      <c r="VK179" s="111"/>
      <c r="VL179" s="111"/>
      <c r="VM179" s="111"/>
      <c r="VN179" s="111"/>
      <c r="VO179" s="111"/>
      <c r="VP179" s="111"/>
      <c r="VQ179" s="111"/>
      <c r="VR179" s="111"/>
      <c r="VS179" s="111"/>
      <c r="VT179" s="111"/>
      <c r="VU179" s="111"/>
      <c r="VV179" s="111"/>
      <c r="VW179" s="111"/>
      <c r="VX179" s="111"/>
      <c r="VY179" s="111"/>
      <c r="VZ179" s="111"/>
      <c r="WA179" s="111"/>
      <c r="WB179" s="111"/>
      <c r="WC179" s="111"/>
      <c r="WD179" s="111"/>
      <c r="WE179" s="111"/>
      <c r="WF179" s="111"/>
      <c r="WG179" s="111"/>
      <c r="WH179" s="111"/>
      <c r="WI179" s="111"/>
      <c r="WJ179" s="111"/>
      <c r="WK179" s="111"/>
      <c r="WL179" s="111"/>
      <c r="WM179" s="111"/>
      <c r="WN179" s="111"/>
      <c r="WO179" s="111"/>
      <c r="WP179" s="111"/>
      <c r="WQ179" s="111"/>
      <c r="WR179" s="111"/>
      <c r="WS179" s="111"/>
      <c r="WT179" s="111"/>
      <c r="WU179" s="111"/>
      <c r="WV179" s="111"/>
      <c r="WW179" s="111"/>
      <c r="WX179" s="111"/>
      <c r="WY179" s="111"/>
      <c r="WZ179" s="111"/>
      <c r="XA179" s="111"/>
      <c r="XB179" s="111"/>
      <c r="XC179" s="111"/>
      <c r="XD179" s="111"/>
      <c r="XE179" s="111"/>
      <c r="XF179" s="111"/>
      <c r="XG179" s="111"/>
      <c r="XH179" s="111"/>
      <c r="XI179" s="111"/>
      <c r="XJ179" s="111"/>
      <c r="XK179" s="111"/>
      <c r="XL179" s="111"/>
      <c r="XM179" s="111"/>
      <c r="XN179" s="111"/>
      <c r="XO179" s="111"/>
      <c r="XP179" s="111"/>
      <c r="XQ179" s="111"/>
      <c r="XR179" s="111"/>
      <c r="XS179" s="111"/>
      <c r="XT179" s="111"/>
      <c r="XU179" s="111"/>
      <c r="XV179" s="111"/>
      <c r="XW179" s="111"/>
      <c r="XX179" s="111"/>
      <c r="XY179" s="111"/>
      <c r="XZ179" s="111"/>
      <c r="YA179" s="111"/>
      <c r="YB179" s="111"/>
      <c r="YC179" s="111"/>
      <c r="YD179" s="111"/>
      <c r="YE179" s="111"/>
      <c r="YF179" s="111"/>
      <c r="YG179" s="111"/>
      <c r="YH179" s="111"/>
      <c r="YI179" s="111"/>
      <c r="YJ179" s="111"/>
      <c r="YK179" s="111"/>
      <c r="YL179" s="111"/>
      <c r="YM179" s="111"/>
      <c r="YN179" s="111"/>
      <c r="YO179" s="111"/>
      <c r="YP179" s="111"/>
      <c r="YQ179" s="111"/>
      <c r="YR179" s="111"/>
      <c r="YS179" s="111"/>
      <c r="YT179" s="111"/>
      <c r="YU179" s="111"/>
      <c r="YV179" s="111"/>
      <c r="YW179" s="111"/>
      <c r="YX179" s="111"/>
      <c r="YY179" s="111"/>
      <c r="YZ179" s="111"/>
      <c r="ZA179" s="111"/>
      <c r="ZB179" s="111"/>
      <c r="ZC179" s="111"/>
      <c r="ZD179" s="111"/>
      <c r="ZE179" s="111"/>
      <c r="ZF179" s="111"/>
      <c r="ZG179" s="111"/>
      <c r="ZH179" s="111"/>
      <c r="ZI179" s="111"/>
      <c r="ZJ179" s="111"/>
      <c r="ZK179" s="111"/>
      <c r="ZL179" s="111"/>
      <c r="ZM179" s="111"/>
      <c r="ZN179" s="111"/>
      <c r="ZO179" s="111"/>
      <c r="ZP179" s="111"/>
      <c r="ZQ179" s="111"/>
      <c r="ZR179" s="111"/>
      <c r="ZS179" s="111"/>
      <c r="ZT179" s="111"/>
      <c r="ZU179" s="111"/>
      <c r="ZV179" s="111"/>
      <c r="ZW179" s="111"/>
      <c r="ZX179" s="111"/>
      <c r="ZY179" s="111"/>
      <c r="ZZ179" s="111"/>
    </row>
    <row r="180" spans="5:702">
      <c r="UR180" s="111"/>
      <c r="US180" s="111"/>
      <c r="UT180" s="111"/>
      <c r="UU180" s="111"/>
      <c r="UV180" s="111"/>
      <c r="UW180" s="111"/>
      <c r="UX180" s="111"/>
      <c r="UY180" s="111"/>
      <c r="UZ180" s="111"/>
      <c r="VA180" s="111"/>
      <c r="VB180" s="111"/>
      <c r="VC180" s="111"/>
      <c r="VD180" s="111"/>
      <c r="VE180" s="111"/>
      <c r="VF180" s="111"/>
      <c r="VG180" s="111"/>
      <c r="VH180" s="111"/>
      <c r="VI180" s="111"/>
      <c r="VJ180" s="111"/>
      <c r="VK180" s="111"/>
      <c r="VL180" s="111"/>
      <c r="VM180" s="111"/>
      <c r="VN180" s="111"/>
      <c r="VO180" s="111"/>
      <c r="VP180" s="111"/>
      <c r="VQ180" s="111"/>
      <c r="VR180" s="111"/>
      <c r="VS180" s="111"/>
      <c r="VT180" s="111"/>
      <c r="VU180" s="111"/>
      <c r="VV180" s="111"/>
      <c r="VW180" s="111"/>
      <c r="VX180" s="111"/>
      <c r="VY180" s="111"/>
      <c r="VZ180" s="111"/>
      <c r="WA180" s="111"/>
      <c r="WB180" s="111"/>
      <c r="WC180" s="111"/>
      <c r="WD180" s="111"/>
      <c r="WE180" s="111"/>
      <c r="WF180" s="111"/>
      <c r="WG180" s="111"/>
      <c r="WH180" s="111"/>
      <c r="WI180" s="111"/>
      <c r="WJ180" s="111"/>
      <c r="WK180" s="111"/>
      <c r="WL180" s="111"/>
      <c r="WM180" s="111"/>
      <c r="WN180" s="111"/>
      <c r="WO180" s="111"/>
      <c r="WP180" s="111"/>
      <c r="WQ180" s="111"/>
      <c r="WR180" s="111"/>
      <c r="WS180" s="111"/>
      <c r="WT180" s="111"/>
      <c r="WU180" s="111"/>
      <c r="WV180" s="111"/>
      <c r="WW180" s="111"/>
      <c r="WX180" s="111"/>
      <c r="WY180" s="111"/>
      <c r="WZ180" s="111"/>
      <c r="XA180" s="111"/>
      <c r="XB180" s="111"/>
      <c r="XC180" s="111"/>
      <c r="XD180" s="111"/>
      <c r="XE180" s="111"/>
      <c r="XF180" s="111"/>
      <c r="XG180" s="111"/>
      <c r="XH180" s="111"/>
      <c r="XI180" s="111"/>
      <c r="XJ180" s="111"/>
      <c r="XK180" s="111"/>
      <c r="XL180" s="111"/>
      <c r="XM180" s="111"/>
      <c r="XN180" s="111"/>
      <c r="XO180" s="111"/>
      <c r="XP180" s="111"/>
      <c r="XQ180" s="111"/>
      <c r="XR180" s="111"/>
      <c r="XS180" s="111"/>
      <c r="XT180" s="111"/>
      <c r="XU180" s="111"/>
      <c r="XV180" s="111"/>
      <c r="XW180" s="111"/>
      <c r="XX180" s="111"/>
      <c r="XY180" s="111"/>
      <c r="XZ180" s="111"/>
      <c r="YA180" s="111"/>
      <c r="YB180" s="111"/>
      <c r="YC180" s="111"/>
      <c r="YD180" s="111"/>
      <c r="YE180" s="111"/>
      <c r="YF180" s="111"/>
      <c r="YG180" s="111"/>
      <c r="YH180" s="111"/>
      <c r="YI180" s="111"/>
      <c r="YJ180" s="111"/>
      <c r="YK180" s="111"/>
      <c r="YL180" s="111"/>
      <c r="YM180" s="111"/>
      <c r="YN180" s="111"/>
      <c r="YO180" s="111"/>
      <c r="YP180" s="111"/>
      <c r="YQ180" s="111"/>
      <c r="YR180" s="111"/>
      <c r="YS180" s="111"/>
      <c r="YT180" s="111"/>
      <c r="YU180" s="111"/>
      <c r="YV180" s="111"/>
      <c r="YW180" s="111"/>
      <c r="YX180" s="111"/>
      <c r="YY180" s="111"/>
      <c r="YZ180" s="111"/>
      <c r="ZA180" s="111"/>
      <c r="ZB180" s="111"/>
      <c r="ZC180" s="111"/>
      <c r="ZD180" s="111"/>
      <c r="ZE180" s="111"/>
      <c r="ZF180" s="111"/>
      <c r="ZG180" s="111"/>
      <c r="ZH180" s="111"/>
      <c r="ZI180" s="111"/>
      <c r="ZJ180" s="111"/>
      <c r="ZK180" s="111"/>
      <c r="ZL180" s="111"/>
      <c r="ZM180" s="111"/>
      <c r="ZN180" s="111"/>
      <c r="ZO180" s="111"/>
      <c r="ZP180" s="111"/>
      <c r="ZQ180" s="111"/>
      <c r="ZR180" s="111"/>
      <c r="ZS180" s="111"/>
      <c r="ZT180" s="111"/>
      <c r="ZU180" s="111"/>
      <c r="ZV180" s="111"/>
      <c r="ZW180" s="111"/>
      <c r="ZX180" s="111"/>
      <c r="ZY180" s="111"/>
      <c r="ZZ180" s="111"/>
    </row>
    <row r="181" spans="5:702">
      <c r="E181" s="228"/>
      <c r="UR181" s="111"/>
      <c r="US181" s="111"/>
      <c r="UT181" s="111"/>
      <c r="UU181" s="111"/>
      <c r="UV181" s="111"/>
      <c r="UW181" s="111"/>
      <c r="UX181" s="111"/>
      <c r="UY181" s="111"/>
      <c r="UZ181" s="111"/>
      <c r="VA181" s="111"/>
      <c r="VB181" s="111"/>
      <c r="VC181" s="111"/>
      <c r="VD181" s="111"/>
      <c r="VE181" s="111"/>
      <c r="VF181" s="111"/>
      <c r="VG181" s="111"/>
      <c r="VH181" s="111"/>
      <c r="VI181" s="111"/>
      <c r="VJ181" s="111"/>
      <c r="VK181" s="111"/>
      <c r="VL181" s="111"/>
      <c r="VM181" s="111"/>
      <c r="VN181" s="111"/>
      <c r="VO181" s="111"/>
      <c r="VP181" s="111"/>
      <c r="VQ181" s="111"/>
      <c r="VR181" s="111"/>
      <c r="VS181" s="111"/>
      <c r="VT181" s="111"/>
      <c r="VU181" s="111"/>
      <c r="VV181" s="111"/>
      <c r="VW181" s="111"/>
      <c r="VX181" s="111"/>
      <c r="VY181" s="111"/>
      <c r="VZ181" s="111"/>
      <c r="WA181" s="111"/>
      <c r="WB181" s="111"/>
      <c r="WC181" s="111"/>
      <c r="WD181" s="111"/>
      <c r="WE181" s="111"/>
      <c r="WF181" s="111"/>
      <c r="WG181" s="111"/>
      <c r="WH181" s="111"/>
      <c r="WI181" s="111"/>
      <c r="WJ181" s="111"/>
      <c r="WK181" s="111"/>
      <c r="WL181" s="111"/>
      <c r="WM181" s="111"/>
      <c r="WN181" s="111"/>
      <c r="WO181" s="111"/>
      <c r="WP181" s="111"/>
      <c r="WQ181" s="111"/>
      <c r="WR181" s="111"/>
      <c r="WS181" s="111"/>
      <c r="WT181" s="111"/>
      <c r="WU181" s="111"/>
      <c r="WV181" s="111"/>
      <c r="WW181" s="111"/>
      <c r="WX181" s="111"/>
      <c r="WY181" s="111"/>
      <c r="WZ181" s="111"/>
      <c r="XA181" s="111"/>
      <c r="XB181" s="111"/>
      <c r="XC181" s="111"/>
      <c r="XD181" s="111"/>
      <c r="XE181" s="111"/>
      <c r="XF181" s="111"/>
      <c r="XG181" s="111"/>
      <c r="XH181" s="111"/>
      <c r="XI181" s="111"/>
      <c r="XJ181" s="111"/>
      <c r="XK181" s="111"/>
      <c r="XL181" s="111"/>
      <c r="XM181" s="111"/>
      <c r="XN181" s="111"/>
      <c r="XO181" s="111"/>
      <c r="XP181" s="111"/>
      <c r="XQ181" s="111"/>
      <c r="XR181" s="111"/>
      <c r="XS181" s="111"/>
      <c r="XT181" s="111"/>
      <c r="XU181" s="111"/>
      <c r="XV181" s="111"/>
      <c r="XW181" s="111"/>
      <c r="XX181" s="111"/>
      <c r="XY181" s="111"/>
      <c r="XZ181" s="111"/>
      <c r="YA181" s="111"/>
      <c r="YB181" s="111"/>
      <c r="YC181" s="111"/>
      <c r="YD181" s="111"/>
      <c r="YE181" s="111"/>
      <c r="YF181" s="111"/>
      <c r="YG181" s="111"/>
      <c r="YH181" s="111"/>
      <c r="YI181" s="111"/>
      <c r="YJ181" s="111"/>
      <c r="YK181" s="111"/>
      <c r="YL181" s="111"/>
      <c r="YM181" s="111"/>
      <c r="YN181" s="111"/>
      <c r="YO181" s="111"/>
      <c r="YP181" s="111"/>
      <c r="YQ181" s="111"/>
      <c r="YR181" s="111"/>
      <c r="YS181" s="111"/>
      <c r="YT181" s="111"/>
      <c r="YU181" s="111"/>
      <c r="YV181" s="111"/>
      <c r="YW181" s="111"/>
      <c r="YX181" s="111"/>
      <c r="YY181" s="111"/>
      <c r="YZ181" s="111"/>
      <c r="ZA181" s="111"/>
      <c r="ZB181" s="111"/>
      <c r="ZC181" s="111"/>
      <c r="ZD181" s="111"/>
      <c r="ZE181" s="111"/>
      <c r="ZF181" s="111"/>
      <c r="ZG181" s="111"/>
      <c r="ZH181" s="111"/>
      <c r="ZI181" s="111"/>
      <c r="ZJ181" s="111"/>
      <c r="ZK181" s="111"/>
      <c r="ZL181" s="111"/>
      <c r="ZM181" s="111"/>
      <c r="ZN181" s="111"/>
      <c r="ZO181" s="111"/>
      <c r="ZP181" s="111"/>
      <c r="ZQ181" s="111"/>
      <c r="ZR181" s="111"/>
      <c r="ZS181" s="111"/>
      <c r="ZT181" s="111"/>
      <c r="ZU181" s="111"/>
      <c r="ZV181" s="111"/>
      <c r="ZW181" s="111"/>
      <c r="ZX181" s="111"/>
      <c r="ZY181" s="111"/>
      <c r="ZZ181" s="111"/>
    </row>
    <row r="182" spans="5:702">
      <c r="UR182" s="111"/>
      <c r="US182" s="111"/>
      <c r="UT182" s="111"/>
      <c r="UU182" s="111"/>
      <c r="UV182" s="111"/>
      <c r="UW182" s="111"/>
      <c r="UX182" s="111"/>
      <c r="UY182" s="111"/>
      <c r="UZ182" s="111"/>
      <c r="VA182" s="111"/>
      <c r="VB182" s="111"/>
      <c r="VC182" s="111"/>
      <c r="VD182" s="111"/>
      <c r="VE182" s="111"/>
      <c r="VF182" s="111"/>
      <c r="VG182" s="111"/>
      <c r="VH182" s="111"/>
      <c r="VI182" s="111"/>
      <c r="VJ182" s="111"/>
      <c r="VK182" s="111"/>
      <c r="VL182" s="111"/>
      <c r="VM182" s="111"/>
      <c r="VN182" s="111"/>
      <c r="VO182" s="111"/>
      <c r="VP182" s="111"/>
      <c r="VQ182" s="111"/>
      <c r="VR182" s="111"/>
      <c r="VS182" s="111"/>
      <c r="VT182" s="111"/>
      <c r="VU182" s="111"/>
      <c r="VV182" s="111"/>
      <c r="VW182" s="111"/>
      <c r="VX182" s="111"/>
      <c r="VY182" s="111"/>
      <c r="VZ182" s="111"/>
      <c r="WA182" s="111"/>
      <c r="WB182" s="111"/>
      <c r="WC182" s="111"/>
      <c r="WD182" s="111"/>
      <c r="WE182" s="111"/>
      <c r="WF182" s="111"/>
      <c r="WG182" s="111"/>
      <c r="WH182" s="111"/>
      <c r="WI182" s="111"/>
      <c r="WJ182" s="111"/>
      <c r="WK182" s="111"/>
      <c r="WL182" s="111"/>
      <c r="WM182" s="111"/>
      <c r="WN182" s="111"/>
      <c r="WO182" s="111"/>
      <c r="WP182" s="111"/>
      <c r="WQ182" s="111"/>
      <c r="WR182" s="111"/>
      <c r="WS182" s="111"/>
      <c r="WT182" s="111"/>
      <c r="WU182" s="111"/>
      <c r="WV182" s="111"/>
      <c r="WW182" s="111"/>
      <c r="WX182" s="111"/>
      <c r="WY182" s="111"/>
      <c r="WZ182" s="111"/>
      <c r="XA182" s="111"/>
      <c r="XB182" s="111"/>
      <c r="XC182" s="111"/>
      <c r="XD182" s="111"/>
      <c r="XE182" s="111"/>
      <c r="XF182" s="111"/>
      <c r="XG182" s="111"/>
      <c r="XH182" s="111"/>
      <c r="XI182" s="111"/>
      <c r="XJ182" s="111"/>
      <c r="XK182" s="111"/>
      <c r="XL182" s="111"/>
      <c r="XM182" s="111"/>
      <c r="XN182" s="111"/>
      <c r="XO182" s="111"/>
      <c r="XP182" s="111"/>
      <c r="XQ182" s="111"/>
      <c r="XR182" s="111"/>
      <c r="XS182" s="111"/>
      <c r="XT182" s="111"/>
      <c r="XU182" s="111"/>
      <c r="XV182" s="111"/>
      <c r="XW182" s="111"/>
      <c r="XX182" s="111"/>
      <c r="XY182" s="111"/>
      <c r="XZ182" s="111"/>
      <c r="YA182" s="111"/>
      <c r="YB182" s="111"/>
      <c r="YC182" s="111"/>
      <c r="YD182" s="111"/>
      <c r="YE182" s="111"/>
      <c r="YF182" s="111"/>
      <c r="YG182" s="111"/>
      <c r="YH182" s="111"/>
      <c r="YI182" s="111"/>
      <c r="YJ182" s="111"/>
      <c r="YK182" s="111"/>
      <c r="YL182" s="111"/>
      <c r="YM182" s="111"/>
      <c r="YN182" s="111"/>
      <c r="YO182" s="111"/>
      <c r="YP182" s="111"/>
      <c r="YQ182" s="111"/>
      <c r="YR182" s="111"/>
      <c r="YS182" s="111"/>
      <c r="YT182" s="111"/>
      <c r="YU182" s="111"/>
      <c r="YV182" s="111"/>
      <c r="YW182" s="111"/>
      <c r="YX182" s="111"/>
      <c r="YY182" s="111"/>
      <c r="YZ182" s="111"/>
      <c r="ZA182" s="111"/>
      <c r="ZB182" s="111"/>
      <c r="ZC182" s="111"/>
      <c r="ZD182" s="111"/>
      <c r="ZE182" s="111"/>
      <c r="ZF182" s="111"/>
      <c r="ZG182" s="111"/>
      <c r="ZH182" s="111"/>
      <c r="ZI182" s="111"/>
      <c r="ZJ182" s="111"/>
      <c r="ZK182" s="111"/>
      <c r="ZL182" s="111"/>
      <c r="ZM182" s="111"/>
      <c r="ZN182" s="111"/>
      <c r="ZO182" s="111"/>
      <c r="ZP182" s="111"/>
      <c r="ZQ182" s="111"/>
      <c r="ZR182" s="111"/>
      <c r="ZS182" s="111"/>
      <c r="ZT182" s="111"/>
      <c r="ZU182" s="111"/>
      <c r="ZV182" s="111"/>
      <c r="ZW182" s="111"/>
      <c r="ZX182" s="111"/>
      <c r="ZY182" s="111"/>
      <c r="ZZ182" s="111"/>
    </row>
    <row r="183" spans="5:702">
      <c r="UR183" s="111"/>
      <c r="US183" s="111"/>
      <c r="UT183" s="111"/>
      <c r="UU183" s="111"/>
      <c r="UV183" s="111"/>
      <c r="UW183" s="111"/>
      <c r="UX183" s="111"/>
      <c r="UY183" s="111"/>
      <c r="UZ183" s="111"/>
      <c r="VA183" s="111"/>
      <c r="VB183" s="111"/>
      <c r="VC183" s="111"/>
      <c r="VD183" s="111"/>
      <c r="VE183" s="111"/>
      <c r="VF183" s="111"/>
      <c r="VG183" s="111"/>
      <c r="VH183" s="111"/>
      <c r="VI183" s="111"/>
      <c r="VJ183" s="111"/>
      <c r="VK183" s="111"/>
      <c r="VL183" s="111"/>
      <c r="VM183" s="111"/>
      <c r="VN183" s="111"/>
      <c r="VO183" s="111"/>
      <c r="VP183" s="111"/>
      <c r="VQ183" s="111"/>
      <c r="VR183" s="111"/>
      <c r="VS183" s="111"/>
      <c r="VT183" s="111"/>
      <c r="VU183" s="111"/>
      <c r="VV183" s="111"/>
      <c r="VW183" s="111"/>
      <c r="VX183" s="111"/>
      <c r="VY183" s="111"/>
      <c r="VZ183" s="111"/>
      <c r="WA183" s="111"/>
      <c r="WB183" s="111"/>
      <c r="WC183" s="111"/>
      <c r="WD183" s="111"/>
      <c r="WE183" s="111"/>
      <c r="WF183" s="111"/>
      <c r="WG183" s="111"/>
      <c r="WH183" s="111"/>
      <c r="WI183" s="111"/>
      <c r="WJ183" s="111"/>
      <c r="WK183" s="111"/>
      <c r="WL183" s="111"/>
      <c r="WM183" s="111"/>
      <c r="WN183" s="111"/>
      <c r="WO183" s="111"/>
      <c r="WP183" s="111"/>
      <c r="WQ183" s="111"/>
      <c r="WR183" s="111"/>
      <c r="WS183" s="111"/>
      <c r="WT183" s="111"/>
      <c r="WU183" s="111"/>
      <c r="WV183" s="111"/>
      <c r="WW183" s="111"/>
      <c r="WX183" s="111"/>
      <c r="WY183" s="111"/>
      <c r="WZ183" s="111"/>
      <c r="XA183" s="111"/>
      <c r="XB183" s="111"/>
      <c r="XC183" s="111"/>
      <c r="XD183" s="111"/>
      <c r="XE183" s="111"/>
      <c r="XF183" s="111"/>
      <c r="XG183" s="111"/>
      <c r="XH183" s="111"/>
      <c r="XI183" s="111"/>
      <c r="XJ183" s="111"/>
      <c r="XK183" s="111"/>
      <c r="XL183" s="111"/>
      <c r="XM183" s="111"/>
      <c r="XN183" s="111"/>
      <c r="XO183" s="111"/>
      <c r="XP183" s="111"/>
      <c r="XQ183" s="111"/>
      <c r="XR183" s="111"/>
      <c r="XS183" s="111"/>
      <c r="XT183" s="111"/>
      <c r="XU183" s="111"/>
      <c r="XV183" s="111"/>
      <c r="XW183" s="111"/>
      <c r="XX183" s="111"/>
      <c r="XY183" s="111"/>
      <c r="XZ183" s="111"/>
      <c r="YA183" s="111"/>
      <c r="YB183" s="111"/>
      <c r="YC183" s="111"/>
      <c r="YD183" s="111"/>
      <c r="YE183" s="111"/>
      <c r="YF183" s="111"/>
      <c r="YG183" s="111"/>
      <c r="YH183" s="111"/>
      <c r="YI183" s="111"/>
      <c r="YJ183" s="111"/>
      <c r="YK183" s="111"/>
      <c r="YL183" s="111"/>
      <c r="YM183" s="111"/>
      <c r="YN183" s="111"/>
      <c r="YO183" s="111"/>
      <c r="YP183" s="111"/>
      <c r="YQ183" s="111"/>
      <c r="YR183" s="111"/>
      <c r="YS183" s="111"/>
      <c r="YT183" s="111"/>
      <c r="YU183" s="111"/>
      <c r="YV183" s="111"/>
      <c r="YW183" s="111"/>
      <c r="YX183" s="111"/>
      <c r="YY183" s="111"/>
      <c r="YZ183" s="111"/>
      <c r="ZA183" s="111"/>
      <c r="ZB183" s="111"/>
      <c r="ZC183" s="111"/>
      <c r="ZD183" s="111"/>
      <c r="ZE183" s="111"/>
      <c r="ZF183" s="111"/>
      <c r="ZG183" s="111"/>
      <c r="ZH183" s="111"/>
      <c r="ZI183" s="111"/>
      <c r="ZJ183" s="111"/>
      <c r="ZK183" s="111"/>
      <c r="ZL183" s="111"/>
      <c r="ZM183" s="111"/>
      <c r="ZN183" s="111"/>
      <c r="ZO183" s="111"/>
      <c r="ZP183" s="111"/>
      <c r="ZQ183" s="111"/>
      <c r="ZR183" s="111"/>
      <c r="ZS183" s="111"/>
      <c r="ZT183" s="111"/>
      <c r="ZU183" s="111"/>
      <c r="ZV183" s="111"/>
      <c r="ZW183" s="111"/>
      <c r="ZX183" s="111"/>
      <c r="ZY183" s="111"/>
      <c r="ZZ183" s="111"/>
    </row>
    <row r="184" spans="5:702">
      <c r="UR184" s="111"/>
      <c r="US184" s="111"/>
      <c r="UT184" s="111"/>
      <c r="UU184" s="111"/>
      <c r="UV184" s="111"/>
      <c r="UW184" s="111"/>
      <c r="UX184" s="111"/>
      <c r="UY184" s="111"/>
      <c r="UZ184" s="111"/>
      <c r="VA184" s="111"/>
      <c r="VB184" s="111"/>
      <c r="VC184" s="111"/>
      <c r="VD184" s="111"/>
      <c r="VE184" s="111"/>
      <c r="VF184" s="111"/>
      <c r="VG184" s="111"/>
      <c r="VH184" s="111"/>
      <c r="VI184" s="111"/>
      <c r="VJ184" s="111"/>
      <c r="VK184" s="111"/>
      <c r="VL184" s="111"/>
      <c r="VM184" s="111"/>
      <c r="VN184" s="111"/>
      <c r="VO184" s="111"/>
      <c r="VP184" s="111"/>
      <c r="VQ184" s="111"/>
      <c r="VR184" s="111"/>
      <c r="VS184" s="111"/>
      <c r="VT184" s="111"/>
      <c r="VU184" s="111"/>
      <c r="VV184" s="111"/>
      <c r="VW184" s="111"/>
      <c r="VX184" s="111"/>
      <c r="VY184" s="111"/>
      <c r="VZ184" s="111"/>
      <c r="WA184" s="111"/>
      <c r="WB184" s="111"/>
      <c r="WC184" s="111"/>
      <c r="WD184" s="111"/>
      <c r="WE184" s="111"/>
      <c r="WF184" s="111"/>
      <c r="WG184" s="111"/>
      <c r="WH184" s="111"/>
      <c r="WI184" s="111"/>
      <c r="WJ184" s="111"/>
      <c r="WK184" s="111"/>
      <c r="WL184" s="111"/>
      <c r="WM184" s="111"/>
      <c r="WN184" s="111"/>
      <c r="WO184" s="111"/>
      <c r="WP184" s="111"/>
      <c r="WQ184" s="111"/>
      <c r="WR184" s="111"/>
      <c r="WS184" s="111"/>
      <c r="WT184" s="111"/>
      <c r="WU184" s="111"/>
      <c r="WV184" s="111"/>
      <c r="WW184" s="111"/>
      <c r="WX184" s="111"/>
      <c r="WY184" s="111"/>
      <c r="WZ184" s="111"/>
      <c r="XA184" s="111"/>
      <c r="XB184" s="111"/>
      <c r="XC184" s="111"/>
      <c r="XD184" s="111"/>
      <c r="XE184" s="111"/>
      <c r="XF184" s="111"/>
      <c r="XG184" s="111"/>
      <c r="XH184" s="111"/>
      <c r="XI184" s="111"/>
      <c r="XJ184" s="111"/>
      <c r="XK184" s="111"/>
      <c r="XL184" s="111"/>
      <c r="XM184" s="111"/>
      <c r="XN184" s="111"/>
      <c r="XO184" s="111"/>
      <c r="XP184" s="111"/>
      <c r="XQ184" s="111"/>
      <c r="XR184" s="111"/>
      <c r="XS184" s="111"/>
      <c r="XT184" s="111"/>
      <c r="XU184" s="111"/>
      <c r="XV184" s="111"/>
      <c r="XW184" s="111"/>
      <c r="XX184" s="111"/>
      <c r="XY184" s="111"/>
      <c r="XZ184" s="111"/>
      <c r="YA184" s="111"/>
      <c r="YB184" s="111"/>
      <c r="YC184" s="111"/>
      <c r="YD184" s="111"/>
      <c r="YE184" s="111"/>
      <c r="YF184" s="111"/>
      <c r="YG184" s="111"/>
      <c r="YH184" s="111"/>
      <c r="YI184" s="111"/>
      <c r="YJ184" s="111"/>
      <c r="YK184" s="111"/>
      <c r="YL184" s="111"/>
      <c r="YM184" s="111"/>
      <c r="YN184" s="111"/>
      <c r="YO184" s="111"/>
      <c r="YP184" s="111"/>
      <c r="YQ184" s="111"/>
      <c r="YR184" s="111"/>
      <c r="YS184" s="111"/>
      <c r="YT184" s="111"/>
      <c r="YU184" s="111"/>
      <c r="YV184" s="111"/>
      <c r="YW184" s="111"/>
      <c r="YX184" s="111"/>
      <c r="YY184" s="111"/>
      <c r="YZ184" s="111"/>
      <c r="ZA184" s="111"/>
      <c r="ZB184" s="111"/>
      <c r="ZC184" s="111"/>
      <c r="ZD184" s="111"/>
      <c r="ZE184" s="111"/>
      <c r="ZF184" s="111"/>
      <c r="ZG184" s="111"/>
      <c r="ZH184" s="111"/>
      <c r="ZI184" s="111"/>
      <c r="ZJ184" s="111"/>
      <c r="ZK184" s="111"/>
      <c r="ZL184" s="111"/>
      <c r="ZM184" s="111"/>
      <c r="ZN184" s="111"/>
      <c r="ZO184" s="111"/>
      <c r="ZP184" s="111"/>
      <c r="ZQ184" s="111"/>
      <c r="ZR184" s="111"/>
      <c r="ZS184" s="111"/>
      <c r="ZT184" s="111"/>
      <c r="ZU184" s="111"/>
      <c r="ZV184" s="111"/>
      <c r="ZW184" s="111"/>
      <c r="ZX184" s="111"/>
      <c r="ZY184" s="111"/>
      <c r="ZZ184" s="111"/>
    </row>
    <row r="185" spans="5:702">
      <c r="UR185" s="111"/>
      <c r="US185" s="111"/>
      <c r="UT185" s="111"/>
      <c r="UU185" s="111"/>
      <c r="UV185" s="111"/>
      <c r="UW185" s="111"/>
      <c r="UX185" s="111"/>
      <c r="UY185" s="111"/>
      <c r="UZ185" s="111"/>
      <c r="VA185" s="111"/>
      <c r="VB185" s="111"/>
      <c r="VC185" s="111"/>
      <c r="VD185" s="111"/>
      <c r="VE185" s="111"/>
      <c r="VF185" s="111"/>
      <c r="VG185" s="111"/>
      <c r="VH185" s="111"/>
      <c r="VI185" s="111"/>
      <c r="VJ185" s="111"/>
      <c r="VK185" s="111"/>
      <c r="VL185" s="111"/>
      <c r="VM185" s="111"/>
      <c r="VN185" s="111"/>
      <c r="VO185" s="111"/>
      <c r="VP185" s="111"/>
      <c r="VQ185" s="111"/>
      <c r="VR185" s="111"/>
      <c r="VS185" s="111"/>
      <c r="VT185" s="111"/>
      <c r="VU185" s="111"/>
      <c r="VV185" s="111"/>
      <c r="VW185" s="111"/>
      <c r="VX185" s="111"/>
      <c r="VY185" s="111"/>
      <c r="VZ185" s="111"/>
      <c r="WA185" s="111"/>
      <c r="WB185" s="111"/>
      <c r="WC185" s="111"/>
      <c r="WD185" s="111"/>
      <c r="WE185" s="111"/>
      <c r="WF185" s="111"/>
      <c r="WG185" s="111"/>
      <c r="WH185" s="111"/>
      <c r="WI185" s="111"/>
      <c r="WJ185" s="111"/>
      <c r="WK185" s="111"/>
      <c r="WL185" s="111"/>
      <c r="WM185" s="111"/>
      <c r="WN185" s="111"/>
      <c r="WO185" s="111"/>
      <c r="WP185" s="111"/>
      <c r="WQ185" s="111"/>
      <c r="WR185" s="111"/>
      <c r="WS185" s="111"/>
      <c r="WT185" s="111"/>
      <c r="WU185" s="111"/>
      <c r="WV185" s="111"/>
      <c r="WW185" s="111"/>
      <c r="WX185" s="111"/>
      <c r="WY185" s="111"/>
      <c r="WZ185" s="111"/>
      <c r="XA185" s="111"/>
      <c r="XB185" s="111"/>
      <c r="XC185" s="111"/>
      <c r="XD185" s="111"/>
      <c r="XE185" s="111"/>
      <c r="XF185" s="111"/>
      <c r="XG185" s="111"/>
      <c r="XH185" s="111"/>
      <c r="XI185" s="111"/>
      <c r="XJ185" s="111"/>
      <c r="XK185" s="111"/>
      <c r="XL185" s="111"/>
      <c r="XM185" s="111"/>
      <c r="XN185" s="111"/>
      <c r="XO185" s="111"/>
      <c r="XP185" s="111"/>
      <c r="XQ185" s="111"/>
      <c r="XR185" s="111"/>
      <c r="XS185" s="111"/>
      <c r="XT185" s="111"/>
      <c r="XU185" s="111"/>
      <c r="XV185" s="111"/>
      <c r="XW185" s="111"/>
      <c r="XX185" s="111"/>
      <c r="XY185" s="111"/>
      <c r="XZ185" s="111"/>
      <c r="YA185" s="111"/>
      <c r="YB185" s="111"/>
      <c r="YC185" s="111"/>
      <c r="YD185" s="111"/>
      <c r="YE185" s="111"/>
      <c r="YF185" s="111"/>
      <c r="YG185" s="111"/>
      <c r="YH185" s="111"/>
      <c r="YI185" s="111"/>
      <c r="YJ185" s="111"/>
      <c r="YK185" s="111"/>
      <c r="YL185" s="111"/>
      <c r="YM185" s="111"/>
      <c r="YN185" s="111"/>
      <c r="YO185" s="111"/>
      <c r="YP185" s="111"/>
      <c r="YQ185" s="111"/>
      <c r="YR185" s="111"/>
      <c r="YS185" s="111"/>
      <c r="YT185" s="111"/>
      <c r="YU185" s="111"/>
      <c r="YV185" s="111"/>
      <c r="YW185" s="111"/>
      <c r="YX185" s="111"/>
      <c r="YY185" s="111"/>
      <c r="YZ185" s="111"/>
      <c r="ZA185" s="111"/>
      <c r="ZB185" s="111"/>
      <c r="ZC185" s="111"/>
      <c r="ZD185" s="111"/>
      <c r="ZE185" s="111"/>
      <c r="ZF185" s="111"/>
      <c r="ZG185" s="111"/>
      <c r="ZH185" s="111"/>
      <c r="ZI185" s="111"/>
      <c r="ZJ185" s="111"/>
      <c r="ZK185" s="111"/>
      <c r="ZL185" s="111"/>
      <c r="ZM185" s="111"/>
      <c r="ZN185" s="111"/>
      <c r="ZO185" s="111"/>
      <c r="ZP185" s="111"/>
      <c r="ZQ185" s="111"/>
      <c r="ZR185" s="111"/>
      <c r="ZS185" s="111"/>
      <c r="ZT185" s="111"/>
      <c r="ZU185" s="111"/>
      <c r="ZV185" s="111"/>
      <c r="ZW185" s="111"/>
      <c r="ZX185" s="111"/>
      <c r="ZY185" s="111"/>
      <c r="ZZ185" s="111"/>
    </row>
    <row r="186" spans="5:702">
      <c r="UR186" s="111"/>
      <c r="US186" s="111"/>
      <c r="UT186" s="111"/>
      <c r="UU186" s="111"/>
      <c r="UV186" s="111"/>
      <c r="UW186" s="111"/>
      <c r="UX186" s="111"/>
      <c r="UY186" s="111"/>
      <c r="UZ186" s="111"/>
      <c r="VA186" s="111"/>
      <c r="VB186" s="111"/>
      <c r="VC186" s="111"/>
      <c r="VD186" s="111"/>
      <c r="VE186" s="111"/>
      <c r="VF186" s="111"/>
      <c r="VG186" s="111"/>
      <c r="VH186" s="111"/>
      <c r="VI186" s="111"/>
      <c r="VJ186" s="111"/>
      <c r="VK186" s="111"/>
      <c r="VL186" s="111"/>
      <c r="VM186" s="111"/>
      <c r="VN186" s="111"/>
      <c r="VO186" s="111"/>
      <c r="VP186" s="111"/>
      <c r="VQ186" s="111"/>
      <c r="VR186" s="111"/>
      <c r="VS186" s="111"/>
      <c r="VT186" s="111"/>
      <c r="VU186" s="111"/>
      <c r="VV186" s="111"/>
      <c r="VW186" s="111"/>
      <c r="VX186" s="111"/>
      <c r="VY186" s="111"/>
      <c r="VZ186" s="111"/>
      <c r="WA186" s="111"/>
      <c r="WB186" s="111"/>
      <c r="WC186" s="111"/>
      <c r="WD186" s="111"/>
      <c r="WE186" s="111"/>
      <c r="WF186" s="111"/>
      <c r="WG186" s="111"/>
      <c r="WH186" s="111"/>
      <c r="WI186" s="111"/>
      <c r="WJ186" s="111"/>
      <c r="WK186" s="111"/>
      <c r="WL186" s="111"/>
      <c r="WM186" s="111"/>
      <c r="WN186" s="111"/>
      <c r="WO186" s="111"/>
      <c r="WP186" s="111"/>
      <c r="WQ186" s="111"/>
      <c r="WR186" s="111"/>
      <c r="WS186" s="111"/>
      <c r="WT186" s="111"/>
      <c r="WU186" s="111"/>
      <c r="WV186" s="111"/>
      <c r="WW186" s="111"/>
      <c r="WX186" s="111"/>
      <c r="WY186" s="111"/>
      <c r="WZ186" s="111"/>
      <c r="XA186" s="111"/>
      <c r="XB186" s="111"/>
      <c r="XC186" s="111"/>
      <c r="XD186" s="111"/>
      <c r="XE186" s="111"/>
      <c r="XF186" s="111"/>
      <c r="XG186" s="111"/>
      <c r="XH186" s="111"/>
      <c r="XI186" s="111"/>
      <c r="XJ186" s="111"/>
      <c r="XK186" s="111"/>
      <c r="XL186" s="111"/>
      <c r="XM186" s="111"/>
      <c r="XN186" s="111"/>
      <c r="XO186" s="111"/>
      <c r="XP186" s="111"/>
      <c r="XQ186" s="111"/>
      <c r="XR186" s="111"/>
      <c r="XS186" s="111"/>
      <c r="XT186" s="111"/>
      <c r="XU186" s="111"/>
      <c r="XV186" s="111"/>
      <c r="XW186" s="111"/>
      <c r="XX186" s="111"/>
      <c r="XY186" s="111"/>
      <c r="XZ186" s="111"/>
      <c r="YA186" s="111"/>
      <c r="YB186" s="111"/>
      <c r="YC186" s="111"/>
      <c r="YD186" s="111"/>
      <c r="YE186" s="111"/>
      <c r="YF186" s="111"/>
      <c r="YG186" s="111"/>
      <c r="YH186" s="111"/>
      <c r="YI186" s="111"/>
      <c r="YJ186" s="111"/>
      <c r="YK186" s="111"/>
      <c r="YL186" s="111"/>
      <c r="YM186" s="111"/>
      <c r="YN186" s="111"/>
      <c r="YO186" s="111"/>
      <c r="YP186" s="111"/>
      <c r="YQ186" s="111"/>
      <c r="YR186" s="111"/>
      <c r="YS186" s="111"/>
      <c r="YT186" s="111"/>
      <c r="YU186" s="111"/>
      <c r="YV186" s="111"/>
      <c r="YW186" s="111"/>
      <c r="YX186" s="111"/>
      <c r="YY186" s="111"/>
      <c r="YZ186" s="111"/>
      <c r="ZA186" s="111"/>
      <c r="ZB186" s="111"/>
      <c r="ZC186" s="111"/>
      <c r="ZD186" s="111"/>
      <c r="ZE186" s="111"/>
      <c r="ZF186" s="111"/>
      <c r="ZG186" s="111"/>
      <c r="ZH186" s="111"/>
      <c r="ZI186" s="111"/>
      <c r="ZJ186" s="111"/>
      <c r="ZK186" s="111"/>
      <c r="ZL186" s="111"/>
      <c r="ZM186" s="111"/>
      <c r="ZN186" s="111"/>
      <c r="ZO186" s="111"/>
      <c r="ZP186" s="111"/>
      <c r="ZQ186" s="111"/>
      <c r="ZR186" s="111"/>
      <c r="ZS186" s="111"/>
      <c r="ZT186" s="111"/>
      <c r="ZU186" s="111"/>
      <c r="ZV186" s="111"/>
      <c r="ZW186" s="111"/>
      <c r="ZX186" s="111"/>
      <c r="ZY186" s="111"/>
      <c r="ZZ186" s="111"/>
    </row>
    <row r="187" spans="5:702">
      <c r="UR187" s="111"/>
      <c r="US187" s="111"/>
      <c r="UT187" s="111"/>
      <c r="UU187" s="111"/>
      <c r="UV187" s="111"/>
      <c r="UW187" s="111"/>
      <c r="UX187" s="111"/>
      <c r="UY187" s="111"/>
      <c r="UZ187" s="111"/>
      <c r="VA187" s="111"/>
      <c r="VB187" s="111"/>
      <c r="VC187" s="111"/>
      <c r="VD187" s="111"/>
      <c r="VE187" s="111"/>
      <c r="VF187" s="111"/>
      <c r="VG187" s="111"/>
      <c r="VH187" s="111"/>
      <c r="VI187" s="111"/>
      <c r="VJ187" s="111"/>
      <c r="VK187" s="111"/>
      <c r="VL187" s="111"/>
      <c r="VM187" s="111"/>
      <c r="VN187" s="111"/>
      <c r="VO187" s="111"/>
      <c r="VP187" s="111"/>
      <c r="VQ187" s="111"/>
      <c r="VR187" s="111"/>
      <c r="VS187" s="111"/>
      <c r="VT187" s="111"/>
      <c r="VU187" s="111"/>
      <c r="VV187" s="111"/>
      <c r="VW187" s="111"/>
      <c r="VX187" s="111"/>
      <c r="VY187" s="111"/>
      <c r="VZ187" s="111"/>
      <c r="WA187" s="111"/>
      <c r="WB187" s="111"/>
      <c r="WC187" s="111"/>
      <c r="WD187" s="111"/>
      <c r="WE187" s="111"/>
      <c r="WF187" s="111"/>
      <c r="WG187" s="111"/>
      <c r="WH187" s="111"/>
      <c r="WI187" s="111"/>
      <c r="WJ187" s="111"/>
      <c r="WK187" s="111"/>
      <c r="WL187" s="111"/>
      <c r="WM187" s="111"/>
      <c r="WN187" s="111"/>
      <c r="WO187" s="111"/>
      <c r="WP187" s="111"/>
      <c r="WQ187" s="111"/>
      <c r="WR187" s="111"/>
      <c r="WS187" s="111"/>
      <c r="WT187" s="111"/>
      <c r="WU187" s="111"/>
      <c r="WV187" s="111"/>
      <c r="WW187" s="111"/>
      <c r="WX187" s="111"/>
      <c r="WY187" s="111"/>
      <c r="WZ187" s="111"/>
      <c r="XA187" s="111"/>
      <c r="XB187" s="111"/>
      <c r="XC187" s="111"/>
      <c r="XD187" s="111"/>
      <c r="XE187" s="111"/>
      <c r="XF187" s="111"/>
      <c r="XG187" s="111"/>
      <c r="XH187" s="111"/>
      <c r="XI187" s="111"/>
      <c r="XJ187" s="111"/>
      <c r="XK187" s="111"/>
      <c r="XL187" s="111"/>
      <c r="XM187" s="111"/>
      <c r="XN187" s="111"/>
      <c r="XO187" s="111"/>
      <c r="XP187" s="111"/>
      <c r="XQ187" s="111"/>
      <c r="XR187" s="111"/>
      <c r="XS187" s="111"/>
      <c r="XT187" s="111"/>
      <c r="XU187" s="111"/>
      <c r="XV187" s="111"/>
      <c r="XW187" s="111"/>
      <c r="XX187" s="111"/>
      <c r="XY187" s="111"/>
      <c r="XZ187" s="111"/>
      <c r="YA187" s="111"/>
      <c r="YB187" s="111"/>
      <c r="YC187" s="111"/>
      <c r="YD187" s="111"/>
      <c r="YE187" s="111"/>
      <c r="YF187" s="111"/>
      <c r="YG187" s="111"/>
      <c r="YH187" s="111"/>
      <c r="YI187" s="111"/>
      <c r="YJ187" s="111"/>
      <c r="YK187" s="111"/>
      <c r="YL187" s="111"/>
      <c r="YM187" s="111"/>
      <c r="YN187" s="111"/>
      <c r="YO187" s="111"/>
      <c r="YP187" s="111"/>
      <c r="YQ187" s="111"/>
      <c r="YR187" s="111"/>
      <c r="YS187" s="111"/>
      <c r="YT187" s="111"/>
      <c r="YU187" s="111"/>
      <c r="YV187" s="111"/>
      <c r="YW187" s="111"/>
      <c r="YX187" s="111"/>
      <c r="YY187" s="111"/>
      <c r="YZ187" s="111"/>
      <c r="ZA187" s="111"/>
      <c r="ZB187" s="111"/>
      <c r="ZC187" s="111"/>
      <c r="ZD187" s="111"/>
      <c r="ZE187" s="111"/>
      <c r="ZF187" s="111"/>
      <c r="ZG187" s="111"/>
      <c r="ZH187" s="111"/>
      <c r="ZI187" s="111"/>
      <c r="ZJ187" s="111"/>
      <c r="ZK187" s="111"/>
      <c r="ZL187" s="111"/>
      <c r="ZM187" s="111"/>
      <c r="ZN187" s="111"/>
      <c r="ZO187" s="111"/>
      <c r="ZP187" s="111"/>
      <c r="ZQ187" s="111"/>
      <c r="ZR187" s="111"/>
      <c r="ZS187" s="111"/>
      <c r="ZT187" s="111"/>
      <c r="ZU187" s="111"/>
      <c r="ZV187" s="111"/>
      <c r="ZW187" s="111"/>
      <c r="ZX187" s="111"/>
      <c r="ZY187" s="111"/>
      <c r="ZZ187" s="111"/>
    </row>
    <row r="188" spans="5:702">
      <c r="UR188" s="111"/>
      <c r="US188" s="111"/>
      <c r="UT188" s="111"/>
      <c r="UU188" s="111"/>
      <c r="UV188" s="111"/>
      <c r="UW188" s="111"/>
      <c r="UX188" s="111"/>
      <c r="UY188" s="111"/>
      <c r="UZ188" s="111"/>
      <c r="VA188" s="111"/>
      <c r="VB188" s="111"/>
      <c r="VC188" s="111"/>
      <c r="VD188" s="111"/>
      <c r="VE188" s="111"/>
      <c r="VF188" s="111"/>
      <c r="VG188" s="111"/>
      <c r="VH188" s="111"/>
      <c r="VI188" s="111"/>
      <c r="VJ188" s="111"/>
      <c r="VK188" s="111"/>
      <c r="VL188" s="111"/>
      <c r="VM188" s="111"/>
      <c r="VN188" s="111"/>
      <c r="VO188" s="111"/>
      <c r="VP188" s="111"/>
      <c r="VQ188" s="111"/>
      <c r="VR188" s="111"/>
      <c r="VS188" s="111"/>
      <c r="VT188" s="111"/>
      <c r="VU188" s="111"/>
      <c r="VV188" s="111"/>
      <c r="VW188" s="111"/>
      <c r="VX188" s="111"/>
      <c r="VY188" s="111"/>
      <c r="VZ188" s="111"/>
      <c r="WA188" s="111"/>
      <c r="WB188" s="111"/>
      <c r="WC188" s="111"/>
      <c r="WD188" s="111"/>
      <c r="WE188" s="111"/>
      <c r="WF188" s="111"/>
      <c r="WG188" s="111"/>
      <c r="WH188" s="111"/>
      <c r="WI188" s="111"/>
      <c r="WJ188" s="111"/>
      <c r="WK188" s="111"/>
      <c r="WL188" s="111"/>
      <c r="WM188" s="111"/>
      <c r="WN188" s="111"/>
      <c r="WO188" s="111"/>
      <c r="WP188" s="111"/>
      <c r="WQ188" s="111"/>
      <c r="WR188" s="111"/>
      <c r="WS188" s="111"/>
      <c r="WT188" s="111"/>
      <c r="WU188" s="111"/>
      <c r="WV188" s="111"/>
      <c r="WW188" s="111"/>
      <c r="WX188" s="111"/>
      <c r="WY188" s="111"/>
      <c r="WZ188" s="111"/>
      <c r="XA188" s="111"/>
      <c r="XB188" s="111"/>
      <c r="XC188" s="111"/>
      <c r="XD188" s="111"/>
      <c r="XE188" s="111"/>
      <c r="XF188" s="111"/>
      <c r="XG188" s="111"/>
      <c r="XH188" s="111"/>
      <c r="XI188" s="111"/>
      <c r="XJ188" s="111"/>
      <c r="XK188" s="111"/>
      <c r="XL188" s="111"/>
      <c r="XM188" s="111"/>
      <c r="XN188" s="111"/>
      <c r="XO188" s="111"/>
      <c r="XP188" s="111"/>
      <c r="XQ188" s="111"/>
      <c r="XR188" s="111"/>
      <c r="XS188" s="111"/>
      <c r="XT188" s="111"/>
      <c r="XU188" s="111"/>
      <c r="XV188" s="111"/>
      <c r="XW188" s="111"/>
      <c r="XX188" s="111"/>
      <c r="XY188" s="111"/>
      <c r="XZ188" s="111"/>
      <c r="YA188" s="111"/>
      <c r="YB188" s="111"/>
      <c r="YC188" s="111"/>
      <c r="YD188" s="111"/>
      <c r="YE188" s="111"/>
      <c r="YF188" s="111"/>
      <c r="YG188" s="111"/>
      <c r="YH188" s="111"/>
      <c r="YI188" s="111"/>
      <c r="YJ188" s="111"/>
      <c r="YK188" s="111"/>
      <c r="YL188" s="111"/>
      <c r="YM188" s="111"/>
      <c r="YN188" s="111"/>
      <c r="YO188" s="111"/>
      <c r="YP188" s="111"/>
      <c r="YQ188" s="111"/>
      <c r="YR188" s="111"/>
      <c r="YS188" s="111"/>
      <c r="YT188" s="111"/>
      <c r="YU188" s="111"/>
      <c r="YV188" s="111"/>
      <c r="YW188" s="111"/>
      <c r="YX188" s="111"/>
      <c r="YY188" s="111"/>
      <c r="YZ188" s="111"/>
      <c r="ZA188" s="111"/>
      <c r="ZB188" s="111"/>
      <c r="ZC188" s="111"/>
      <c r="ZD188" s="111"/>
      <c r="ZE188" s="111"/>
      <c r="ZF188" s="111"/>
      <c r="ZG188" s="111"/>
      <c r="ZH188" s="111"/>
      <c r="ZI188" s="111"/>
      <c r="ZJ188" s="111"/>
      <c r="ZK188" s="111"/>
      <c r="ZL188" s="111"/>
      <c r="ZM188" s="111"/>
      <c r="ZN188" s="111"/>
      <c r="ZO188" s="111"/>
      <c r="ZP188" s="111"/>
      <c r="ZQ188" s="111"/>
      <c r="ZR188" s="111"/>
      <c r="ZS188" s="111"/>
      <c r="ZT188" s="111"/>
      <c r="ZU188" s="111"/>
      <c r="ZV188" s="111"/>
      <c r="ZW188" s="111"/>
      <c r="ZX188" s="111"/>
      <c r="ZY188" s="111"/>
      <c r="ZZ188" s="111"/>
    </row>
    <row r="189" spans="5:702">
      <c r="UR189" s="111"/>
      <c r="US189" s="111"/>
      <c r="UT189" s="111"/>
      <c r="UU189" s="111"/>
      <c r="UV189" s="111"/>
      <c r="UW189" s="111"/>
      <c r="UX189" s="111"/>
      <c r="UY189" s="111"/>
      <c r="UZ189" s="111"/>
      <c r="VA189" s="111"/>
      <c r="VB189" s="111"/>
      <c r="VC189" s="111"/>
      <c r="VD189" s="111"/>
      <c r="VE189" s="111"/>
      <c r="VF189" s="111"/>
      <c r="VG189" s="111"/>
      <c r="VH189" s="111"/>
      <c r="VI189" s="111"/>
      <c r="VJ189" s="111"/>
      <c r="VK189" s="111"/>
      <c r="VL189" s="111"/>
      <c r="VM189" s="111"/>
      <c r="VN189" s="111"/>
      <c r="VO189" s="111"/>
      <c r="VP189" s="111"/>
      <c r="VQ189" s="111"/>
      <c r="VR189" s="111"/>
      <c r="VS189" s="111"/>
      <c r="VT189" s="111"/>
      <c r="VU189" s="111"/>
      <c r="VV189" s="111"/>
      <c r="VW189" s="111"/>
      <c r="VX189" s="111"/>
      <c r="VY189" s="111"/>
      <c r="VZ189" s="111"/>
      <c r="WA189" s="111"/>
      <c r="WB189" s="111"/>
      <c r="WC189" s="111"/>
      <c r="WD189" s="111"/>
      <c r="WE189" s="111"/>
      <c r="WF189" s="111"/>
      <c r="WG189" s="111"/>
      <c r="WH189" s="111"/>
      <c r="WI189" s="111"/>
      <c r="WJ189" s="111"/>
      <c r="WK189" s="111"/>
      <c r="WL189" s="111"/>
      <c r="WM189" s="111"/>
      <c r="WN189" s="111"/>
      <c r="WO189" s="111"/>
      <c r="WP189" s="111"/>
      <c r="WQ189" s="111"/>
      <c r="WR189" s="111"/>
      <c r="WS189" s="111"/>
      <c r="WT189" s="111"/>
      <c r="WU189" s="111"/>
      <c r="WV189" s="111"/>
      <c r="WW189" s="111"/>
      <c r="WX189" s="111"/>
      <c r="WY189" s="111"/>
      <c r="WZ189" s="111"/>
      <c r="XA189" s="111"/>
      <c r="XB189" s="111"/>
      <c r="XC189" s="111"/>
      <c r="XD189" s="111"/>
      <c r="XE189" s="111"/>
      <c r="XF189" s="111"/>
      <c r="XG189" s="111"/>
      <c r="XH189" s="111"/>
      <c r="XI189" s="111"/>
      <c r="XJ189" s="111"/>
      <c r="XK189" s="111"/>
      <c r="XL189" s="111"/>
      <c r="XM189" s="111"/>
      <c r="XN189" s="111"/>
      <c r="XO189" s="111"/>
      <c r="XP189" s="111"/>
      <c r="XQ189" s="111"/>
      <c r="XR189" s="111"/>
      <c r="XS189" s="111"/>
      <c r="XT189" s="111"/>
      <c r="XU189" s="111"/>
      <c r="XV189" s="111"/>
      <c r="XW189" s="111"/>
      <c r="XX189" s="111"/>
      <c r="XY189" s="111"/>
      <c r="XZ189" s="111"/>
      <c r="YA189" s="111"/>
      <c r="YB189" s="111"/>
      <c r="YC189" s="111"/>
      <c r="YD189" s="111"/>
      <c r="YE189" s="111"/>
      <c r="YF189" s="111"/>
      <c r="YG189" s="111"/>
      <c r="YH189" s="111"/>
      <c r="YI189" s="111"/>
      <c r="YJ189" s="111"/>
      <c r="YK189" s="111"/>
      <c r="YL189" s="111"/>
      <c r="YM189" s="111"/>
      <c r="YN189" s="111"/>
      <c r="YO189" s="111"/>
      <c r="YP189" s="111"/>
      <c r="YQ189" s="111"/>
      <c r="YR189" s="111"/>
      <c r="YS189" s="111"/>
      <c r="YT189" s="111"/>
      <c r="YU189" s="111"/>
      <c r="YV189" s="111"/>
      <c r="YW189" s="111"/>
      <c r="YX189" s="111"/>
      <c r="YY189" s="111"/>
      <c r="YZ189" s="111"/>
      <c r="ZA189" s="111"/>
      <c r="ZB189" s="111"/>
      <c r="ZC189" s="111"/>
      <c r="ZD189" s="111"/>
      <c r="ZE189" s="111"/>
      <c r="ZF189" s="111"/>
      <c r="ZG189" s="111"/>
      <c r="ZH189" s="111"/>
      <c r="ZI189" s="111"/>
      <c r="ZJ189" s="111"/>
      <c r="ZK189" s="111"/>
      <c r="ZL189" s="111"/>
      <c r="ZM189" s="111"/>
      <c r="ZN189" s="111"/>
      <c r="ZO189" s="111"/>
      <c r="ZP189" s="111"/>
      <c r="ZQ189" s="111"/>
      <c r="ZR189" s="111"/>
      <c r="ZS189" s="111"/>
      <c r="ZT189" s="111"/>
      <c r="ZU189" s="111"/>
      <c r="ZV189" s="111"/>
      <c r="ZW189" s="111"/>
      <c r="ZX189" s="111"/>
      <c r="ZY189" s="111"/>
      <c r="ZZ189" s="111"/>
    </row>
    <row r="190" spans="5:702">
      <c r="UR190" s="111"/>
      <c r="US190" s="111"/>
      <c r="UT190" s="111"/>
      <c r="UU190" s="111"/>
      <c r="UV190" s="111"/>
      <c r="UW190" s="111"/>
      <c r="UX190" s="111"/>
      <c r="UY190" s="111"/>
      <c r="UZ190" s="111"/>
      <c r="VA190" s="111"/>
      <c r="VB190" s="111"/>
      <c r="VC190" s="111"/>
      <c r="VD190" s="111"/>
      <c r="VE190" s="111"/>
      <c r="VF190" s="111"/>
      <c r="VG190" s="111"/>
      <c r="VH190" s="111"/>
      <c r="VI190" s="111"/>
      <c r="VJ190" s="111"/>
      <c r="VK190" s="111"/>
      <c r="VL190" s="111"/>
      <c r="VM190" s="111"/>
      <c r="VN190" s="111"/>
      <c r="VO190" s="111"/>
      <c r="VP190" s="111"/>
      <c r="VQ190" s="111"/>
      <c r="VR190" s="111"/>
      <c r="VS190" s="111"/>
      <c r="VT190" s="111"/>
      <c r="VU190" s="111"/>
      <c r="VV190" s="111"/>
      <c r="VW190" s="111"/>
      <c r="VX190" s="111"/>
      <c r="VY190" s="111"/>
      <c r="VZ190" s="111"/>
      <c r="WA190" s="111"/>
      <c r="WB190" s="111"/>
      <c r="WC190" s="111"/>
      <c r="WD190" s="111"/>
      <c r="WE190" s="111"/>
      <c r="WF190" s="111"/>
      <c r="WG190" s="111"/>
      <c r="WH190" s="111"/>
      <c r="WI190" s="111"/>
      <c r="WJ190" s="111"/>
      <c r="WK190" s="111"/>
      <c r="WL190" s="111"/>
      <c r="WM190" s="111"/>
      <c r="WN190" s="111"/>
      <c r="WO190" s="111"/>
      <c r="WP190" s="111"/>
      <c r="WQ190" s="111"/>
      <c r="WR190" s="111"/>
      <c r="WS190" s="111"/>
      <c r="WT190" s="111"/>
      <c r="WU190" s="111"/>
      <c r="WV190" s="111"/>
      <c r="WW190" s="111"/>
      <c r="WX190" s="111"/>
      <c r="WY190" s="111"/>
      <c r="WZ190" s="111"/>
      <c r="XA190" s="111"/>
      <c r="XB190" s="111"/>
      <c r="XC190" s="111"/>
      <c r="XD190" s="111"/>
      <c r="XE190" s="111"/>
      <c r="XF190" s="111"/>
      <c r="XG190" s="111"/>
      <c r="XH190" s="111"/>
      <c r="XI190" s="111"/>
      <c r="XJ190" s="111"/>
      <c r="XK190" s="111"/>
      <c r="XL190" s="111"/>
      <c r="XM190" s="111"/>
      <c r="XN190" s="111"/>
      <c r="XO190" s="111"/>
      <c r="XP190" s="111"/>
      <c r="XQ190" s="111"/>
      <c r="XR190" s="111"/>
      <c r="XS190" s="111"/>
      <c r="XT190" s="111"/>
      <c r="XU190" s="111"/>
      <c r="XV190" s="111"/>
      <c r="XW190" s="111"/>
      <c r="XX190" s="111"/>
      <c r="XY190" s="111"/>
      <c r="XZ190" s="111"/>
      <c r="YA190" s="111"/>
      <c r="YB190" s="111"/>
      <c r="YC190" s="111"/>
      <c r="YD190" s="111"/>
      <c r="YE190" s="111"/>
      <c r="YF190" s="111"/>
      <c r="YG190" s="111"/>
      <c r="YH190" s="111"/>
      <c r="YI190" s="111"/>
      <c r="YJ190" s="111"/>
      <c r="YK190" s="111"/>
      <c r="YL190" s="111"/>
      <c r="YM190" s="111"/>
      <c r="YN190" s="111"/>
      <c r="YO190" s="111"/>
      <c r="YP190" s="111"/>
      <c r="YQ190" s="111"/>
      <c r="YR190" s="111"/>
      <c r="YS190" s="111"/>
      <c r="YT190" s="111"/>
      <c r="YU190" s="111"/>
      <c r="YV190" s="111"/>
      <c r="YW190" s="111"/>
      <c r="YX190" s="111"/>
      <c r="YY190" s="111"/>
      <c r="YZ190" s="111"/>
      <c r="ZA190" s="111"/>
      <c r="ZB190" s="111"/>
      <c r="ZC190" s="111"/>
      <c r="ZD190" s="111"/>
      <c r="ZE190" s="111"/>
      <c r="ZF190" s="111"/>
      <c r="ZG190" s="111"/>
      <c r="ZH190" s="111"/>
      <c r="ZI190" s="111"/>
      <c r="ZJ190" s="111"/>
      <c r="ZK190" s="111"/>
      <c r="ZL190" s="111"/>
      <c r="ZM190" s="111"/>
      <c r="ZN190" s="111"/>
      <c r="ZO190" s="111"/>
      <c r="ZP190" s="111"/>
      <c r="ZQ190" s="111"/>
      <c r="ZR190" s="111"/>
      <c r="ZS190" s="111"/>
      <c r="ZT190" s="111"/>
      <c r="ZU190" s="111"/>
      <c r="ZV190" s="111"/>
      <c r="ZW190" s="111"/>
      <c r="ZX190" s="111"/>
      <c r="ZY190" s="111"/>
      <c r="ZZ190" s="111"/>
    </row>
    <row r="191" spans="5:702">
      <c r="UR191" s="111"/>
      <c r="US191" s="111"/>
      <c r="UT191" s="111"/>
      <c r="UU191" s="111"/>
      <c r="UV191" s="111"/>
      <c r="UW191" s="111"/>
      <c r="UX191" s="111"/>
      <c r="UY191" s="111"/>
      <c r="UZ191" s="111"/>
      <c r="VA191" s="111"/>
      <c r="VB191" s="111"/>
      <c r="VC191" s="111"/>
      <c r="VD191" s="111"/>
      <c r="VE191" s="111"/>
      <c r="VF191" s="111"/>
      <c r="VG191" s="111"/>
      <c r="VH191" s="111"/>
      <c r="VI191" s="111"/>
      <c r="VJ191" s="111"/>
      <c r="VK191" s="111"/>
      <c r="VL191" s="111"/>
      <c r="VM191" s="111"/>
      <c r="VN191" s="111"/>
      <c r="VO191" s="111"/>
      <c r="VP191" s="111"/>
      <c r="VQ191" s="111"/>
      <c r="VR191" s="111"/>
      <c r="VS191" s="111"/>
      <c r="VT191" s="111"/>
      <c r="VU191" s="111"/>
      <c r="VV191" s="111"/>
      <c r="VW191" s="111"/>
      <c r="VX191" s="111"/>
      <c r="VY191" s="111"/>
      <c r="VZ191" s="111"/>
      <c r="WA191" s="111"/>
      <c r="WB191" s="111"/>
      <c r="WC191" s="111"/>
      <c r="WD191" s="111"/>
      <c r="WE191" s="111"/>
      <c r="WF191" s="111"/>
      <c r="WG191" s="111"/>
      <c r="WH191" s="111"/>
      <c r="WI191" s="111"/>
      <c r="WJ191" s="111"/>
      <c r="WK191" s="111"/>
      <c r="WL191" s="111"/>
      <c r="WM191" s="111"/>
      <c r="WN191" s="111"/>
      <c r="WO191" s="111"/>
      <c r="WP191" s="111"/>
      <c r="WQ191" s="111"/>
      <c r="WR191" s="111"/>
      <c r="WS191" s="111"/>
      <c r="WT191" s="111"/>
      <c r="WU191" s="111"/>
      <c r="WV191" s="111"/>
      <c r="WW191" s="111"/>
      <c r="WX191" s="111"/>
      <c r="WY191" s="111"/>
      <c r="WZ191" s="111"/>
      <c r="XA191" s="111"/>
      <c r="XB191" s="111"/>
      <c r="XC191" s="111"/>
      <c r="XD191" s="111"/>
      <c r="XE191" s="111"/>
      <c r="XF191" s="111"/>
      <c r="XG191" s="111"/>
      <c r="XH191" s="111"/>
      <c r="XI191" s="111"/>
      <c r="XJ191" s="111"/>
      <c r="XK191" s="111"/>
      <c r="XL191" s="111"/>
      <c r="XM191" s="111"/>
      <c r="XN191" s="111"/>
      <c r="XO191" s="111"/>
      <c r="XP191" s="111"/>
      <c r="XQ191" s="111"/>
      <c r="XR191" s="111"/>
      <c r="XS191" s="111"/>
      <c r="XT191" s="111"/>
      <c r="XU191" s="111"/>
      <c r="XV191" s="111"/>
      <c r="XW191" s="111"/>
      <c r="XX191" s="111"/>
      <c r="XY191" s="111"/>
      <c r="XZ191" s="111"/>
      <c r="YA191" s="111"/>
      <c r="YB191" s="111"/>
      <c r="YC191" s="111"/>
      <c r="YD191" s="111"/>
      <c r="YE191" s="111"/>
      <c r="YF191" s="111"/>
      <c r="YG191" s="111"/>
      <c r="YH191" s="111"/>
      <c r="YI191" s="111"/>
      <c r="YJ191" s="111"/>
      <c r="YK191" s="111"/>
      <c r="YL191" s="111"/>
      <c r="YM191" s="111"/>
      <c r="YN191" s="111"/>
      <c r="YO191" s="111"/>
      <c r="YP191" s="111"/>
      <c r="YQ191" s="111"/>
      <c r="YR191" s="111"/>
      <c r="YS191" s="111"/>
      <c r="YT191" s="111"/>
      <c r="YU191" s="111"/>
      <c r="YV191" s="111"/>
      <c r="YW191" s="111"/>
      <c r="YX191" s="111"/>
      <c r="YY191" s="111"/>
      <c r="YZ191" s="111"/>
      <c r="ZA191" s="111"/>
      <c r="ZB191" s="111"/>
      <c r="ZC191" s="111"/>
      <c r="ZD191" s="111"/>
      <c r="ZE191" s="111"/>
      <c r="ZF191" s="111"/>
      <c r="ZG191" s="111"/>
      <c r="ZH191" s="111"/>
      <c r="ZI191" s="111"/>
      <c r="ZJ191" s="111"/>
      <c r="ZK191" s="111"/>
      <c r="ZL191" s="111"/>
      <c r="ZM191" s="111"/>
      <c r="ZN191" s="111"/>
      <c r="ZO191" s="111"/>
      <c r="ZP191" s="111"/>
      <c r="ZQ191" s="111"/>
      <c r="ZR191" s="111"/>
      <c r="ZS191" s="111"/>
      <c r="ZT191" s="111"/>
      <c r="ZU191" s="111"/>
      <c r="ZV191" s="111"/>
      <c r="ZW191" s="111"/>
      <c r="ZX191" s="111"/>
      <c r="ZY191" s="111"/>
      <c r="ZZ191" s="111"/>
    </row>
    <row r="192" spans="5:702">
      <c r="UR192" s="111"/>
      <c r="US192" s="111"/>
      <c r="UT192" s="111"/>
      <c r="UU192" s="111"/>
      <c r="UV192" s="111"/>
      <c r="UW192" s="111"/>
      <c r="UX192" s="111"/>
      <c r="UY192" s="111"/>
      <c r="UZ192" s="111"/>
      <c r="VA192" s="111"/>
      <c r="VB192" s="111"/>
      <c r="VC192" s="111"/>
      <c r="VD192" s="111"/>
      <c r="VE192" s="111"/>
      <c r="VF192" s="111"/>
      <c r="VG192" s="111"/>
      <c r="VH192" s="111"/>
      <c r="VI192" s="111"/>
      <c r="VJ192" s="111"/>
      <c r="VK192" s="111"/>
      <c r="VL192" s="111"/>
      <c r="VM192" s="111"/>
      <c r="VN192" s="111"/>
      <c r="VO192" s="111"/>
      <c r="VP192" s="111"/>
      <c r="VQ192" s="111"/>
      <c r="VR192" s="111"/>
      <c r="VS192" s="111"/>
      <c r="VT192" s="111"/>
      <c r="VU192" s="111"/>
      <c r="VV192" s="111"/>
      <c r="VW192" s="111"/>
      <c r="VX192" s="111"/>
      <c r="VY192" s="111"/>
      <c r="VZ192" s="111"/>
      <c r="WA192" s="111"/>
      <c r="WB192" s="111"/>
      <c r="WC192" s="111"/>
      <c r="WD192" s="111"/>
      <c r="WE192" s="111"/>
      <c r="WF192" s="111"/>
      <c r="WG192" s="111"/>
      <c r="WH192" s="111"/>
      <c r="WI192" s="111"/>
      <c r="WJ192" s="111"/>
      <c r="WK192" s="111"/>
      <c r="WL192" s="111"/>
      <c r="WM192" s="111"/>
      <c r="WN192" s="111"/>
      <c r="WO192" s="111"/>
      <c r="WP192" s="111"/>
      <c r="WQ192" s="111"/>
      <c r="WR192" s="111"/>
      <c r="WS192" s="111"/>
      <c r="WT192" s="111"/>
      <c r="WU192" s="111"/>
      <c r="WV192" s="111"/>
      <c r="WW192" s="111"/>
      <c r="WX192" s="111"/>
      <c r="WY192" s="111"/>
      <c r="WZ192" s="111"/>
      <c r="XA192" s="111"/>
      <c r="XB192" s="111"/>
      <c r="XC192" s="111"/>
      <c r="XD192" s="111"/>
      <c r="XE192" s="111"/>
      <c r="XF192" s="111"/>
      <c r="XG192" s="111"/>
      <c r="XH192" s="111"/>
      <c r="XI192" s="111"/>
      <c r="XJ192" s="111"/>
      <c r="XK192" s="111"/>
      <c r="XL192" s="111"/>
      <c r="XM192" s="111"/>
      <c r="XN192" s="111"/>
      <c r="XO192" s="111"/>
      <c r="XP192" s="111"/>
      <c r="XQ192" s="111"/>
      <c r="XR192" s="111"/>
      <c r="XS192" s="111"/>
      <c r="XT192" s="111"/>
      <c r="XU192" s="111"/>
      <c r="XV192" s="111"/>
      <c r="XW192" s="111"/>
      <c r="XX192" s="111"/>
      <c r="XY192" s="111"/>
      <c r="XZ192" s="111"/>
      <c r="YA192" s="111"/>
      <c r="YB192" s="111"/>
      <c r="YC192" s="111"/>
      <c r="YD192" s="111"/>
      <c r="YE192" s="111"/>
      <c r="YF192" s="111"/>
      <c r="YG192" s="111"/>
      <c r="YH192" s="111"/>
      <c r="YI192" s="111"/>
      <c r="YJ192" s="111"/>
      <c r="YK192" s="111"/>
      <c r="YL192" s="111"/>
      <c r="YM192" s="111"/>
      <c r="YN192" s="111"/>
      <c r="YO192" s="111"/>
      <c r="YP192" s="111"/>
      <c r="YQ192" s="111"/>
      <c r="YR192" s="111"/>
      <c r="YS192" s="111"/>
      <c r="YT192" s="111"/>
      <c r="YU192" s="111"/>
      <c r="YV192" s="111"/>
      <c r="YW192" s="111"/>
      <c r="YX192" s="111"/>
      <c r="YY192" s="111"/>
      <c r="YZ192" s="111"/>
      <c r="ZA192" s="111"/>
      <c r="ZB192" s="111"/>
      <c r="ZC192" s="111"/>
      <c r="ZD192" s="111"/>
      <c r="ZE192" s="111"/>
      <c r="ZF192" s="111"/>
      <c r="ZG192" s="111"/>
      <c r="ZH192" s="111"/>
      <c r="ZI192" s="111"/>
      <c r="ZJ192" s="111"/>
      <c r="ZK192" s="111"/>
      <c r="ZL192" s="111"/>
      <c r="ZM192" s="111"/>
      <c r="ZN192" s="111"/>
      <c r="ZO192" s="111"/>
      <c r="ZP192" s="111"/>
      <c r="ZQ192" s="111"/>
      <c r="ZR192" s="111"/>
      <c r="ZS192" s="111"/>
      <c r="ZT192" s="111"/>
      <c r="ZU192" s="111"/>
      <c r="ZV192" s="111"/>
      <c r="ZW192" s="111"/>
      <c r="ZX192" s="111"/>
      <c r="ZY192" s="111"/>
      <c r="ZZ192" s="111"/>
    </row>
    <row r="193" spans="27:702">
      <c r="UR193" s="111"/>
      <c r="US193" s="111"/>
      <c r="UT193" s="111"/>
      <c r="UU193" s="111"/>
      <c r="UV193" s="111"/>
      <c r="UW193" s="111"/>
      <c r="UX193" s="111"/>
      <c r="UY193" s="111"/>
      <c r="UZ193" s="111"/>
      <c r="VA193" s="111"/>
      <c r="VB193" s="111"/>
      <c r="VC193" s="111"/>
      <c r="VD193" s="111"/>
      <c r="VE193" s="111"/>
      <c r="VF193" s="111"/>
      <c r="VG193" s="111"/>
      <c r="VH193" s="111"/>
      <c r="VI193" s="111"/>
      <c r="VJ193" s="111"/>
      <c r="VK193" s="111"/>
      <c r="VL193" s="111"/>
      <c r="VM193" s="111"/>
      <c r="VN193" s="111"/>
      <c r="VO193" s="111"/>
      <c r="VP193" s="111"/>
      <c r="VQ193" s="111"/>
      <c r="VR193" s="111"/>
      <c r="VS193" s="111"/>
      <c r="VT193" s="111"/>
      <c r="VU193" s="111"/>
      <c r="VV193" s="111"/>
      <c r="VW193" s="111"/>
      <c r="VX193" s="111"/>
      <c r="VY193" s="111"/>
      <c r="VZ193" s="111"/>
      <c r="WA193" s="111"/>
      <c r="WB193" s="111"/>
      <c r="WC193" s="111"/>
      <c r="WD193" s="111"/>
      <c r="WE193" s="111"/>
      <c r="WF193" s="111"/>
      <c r="WG193" s="111"/>
      <c r="WH193" s="111"/>
      <c r="WI193" s="111"/>
      <c r="WJ193" s="111"/>
      <c r="WK193" s="111"/>
      <c r="WL193" s="111"/>
      <c r="WM193" s="111"/>
      <c r="WN193" s="111"/>
      <c r="WO193" s="111"/>
      <c r="WP193" s="111"/>
      <c r="WQ193" s="111"/>
      <c r="WR193" s="111"/>
      <c r="WS193" s="111"/>
      <c r="WT193" s="111"/>
      <c r="WU193" s="111"/>
      <c r="WV193" s="111"/>
      <c r="WW193" s="111"/>
      <c r="WX193" s="111"/>
      <c r="WY193" s="111"/>
      <c r="WZ193" s="111"/>
      <c r="XA193" s="111"/>
      <c r="XB193" s="111"/>
      <c r="XC193" s="111"/>
      <c r="XD193" s="111"/>
      <c r="XE193" s="111"/>
      <c r="XF193" s="111"/>
      <c r="XG193" s="111"/>
      <c r="XH193" s="111"/>
      <c r="XI193" s="111"/>
      <c r="XJ193" s="111"/>
      <c r="XK193" s="111"/>
      <c r="XL193" s="111"/>
      <c r="XM193" s="111"/>
      <c r="XN193" s="111"/>
      <c r="XO193" s="111"/>
      <c r="XP193" s="111"/>
      <c r="XQ193" s="111"/>
      <c r="XR193" s="111"/>
      <c r="XS193" s="111"/>
      <c r="XT193" s="111"/>
      <c r="XU193" s="111"/>
      <c r="XV193" s="111"/>
      <c r="XW193" s="111"/>
      <c r="XX193" s="111"/>
      <c r="XY193" s="111"/>
      <c r="XZ193" s="111"/>
      <c r="YA193" s="111"/>
      <c r="YB193" s="111"/>
      <c r="YC193" s="111"/>
      <c r="YD193" s="111"/>
      <c r="YE193" s="111"/>
      <c r="YF193" s="111"/>
      <c r="YG193" s="111"/>
      <c r="YH193" s="111"/>
      <c r="YI193" s="111"/>
      <c r="YJ193" s="111"/>
      <c r="YK193" s="111"/>
      <c r="YL193" s="111"/>
      <c r="YM193" s="111"/>
      <c r="YN193" s="111"/>
      <c r="YO193" s="111"/>
      <c r="YP193" s="111"/>
      <c r="YQ193" s="111"/>
      <c r="YR193" s="111"/>
      <c r="YS193" s="111"/>
      <c r="YT193" s="111"/>
      <c r="YU193" s="111"/>
      <c r="YV193" s="111"/>
      <c r="YW193" s="111"/>
      <c r="YX193" s="111"/>
      <c r="YY193" s="111"/>
      <c r="YZ193" s="111"/>
      <c r="ZA193" s="111"/>
      <c r="ZB193" s="111"/>
      <c r="ZC193" s="111"/>
      <c r="ZD193" s="111"/>
      <c r="ZE193" s="111"/>
      <c r="ZF193" s="111"/>
      <c r="ZG193" s="111"/>
      <c r="ZH193" s="111"/>
      <c r="ZI193" s="111"/>
      <c r="ZJ193" s="111"/>
      <c r="ZK193" s="111"/>
      <c r="ZL193" s="111"/>
      <c r="ZM193" s="111"/>
      <c r="ZN193" s="111"/>
      <c r="ZO193" s="111"/>
      <c r="ZP193" s="111"/>
      <c r="ZQ193" s="111"/>
      <c r="ZR193" s="111"/>
      <c r="ZS193" s="111"/>
      <c r="ZT193" s="111"/>
      <c r="ZU193" s="111"/>
      <c r="ZV193" s="111"/>
      <c r="ZW193" s="111"/>
      <c r="ZX193" s="111"/>
      <c r="ZY193" s="111"/>
      <c r="ZZ193" s="111"/>
    </row>
    <row r="194" spans="27:702">
      <c r="UR194" s="111"/>
      <c r="US194" s="111"/>
      <c r="UT194" s="111"/>
      <c r="UU194" s="111"/>
      <c r="UV194" s="111"/>
      <c r="UW194" s="111"/>
      <c r="UX194" s="111"/>
      <c r="UY194" s="111"/>
      <c r="UZ194" s="111"/>
      <c r="VA194" s="111"/>
      <c r="VB194" s="111"/>
      <c r="VC194" s="111"/>
      <c r="VD194" s="111"/>
      <c r="VE194" s="111"/>
      <c r="VF194" s="111"/>
      <c r="VG194" s="111"/>
      <c r="VH194" s="111"/>
      <c r="VI194" s="111"/>
      <c r="VJ194" s="111"/>
      <c r="VK194" s="111"/>
      <c r="VL194" s="111"/>
      <c r="VM194" s="111"/>
      <c r="VN194" s="111"/>
      <c r="VO194" s="111"/>
      <c r="VP194" s="111"/>
      <c r="VQ194" s="111"/>
      <c r="VR194" s="111"/>
      <c r="VS194" s="111"/>
      <c r="VT194" s="111"/>
      <c r="VU194" s="111"/>
      <c r="VV194" s="111"/>
      <c r="VW194" s="111"/>
      <c r="VX194" s="111"/>
      <c r="VY194" s="111"/>
      <c r="VZ194" s="111"/>
      <c r="WA194" s="111"/>
      <c r="WB194" s="111"/>
      <c r="WC194" s="111"/>
      <c r="WD194" s="111"/>
      <c r="WE194" s="111"/>
      <c r="WF194" s="111"/>
      <c r="WG194" s="111"/>
      <c r="WH194" s="111"/>
      <c r="WI194" s="111"/>
      <c r="WJ194" s="111"/>
      <c r="WK194" s="111"/>
      <c r="WL194" s="111"/>
      <c r="WM194" s="111"/>
      <c r="WN194" s="111"/>
      <c r="WO194" s="111"/>
      <c r="WP194" s="111"/>
      <c r="WQ194" s="111"/>
      <c r="WR194" s="111"/>
      <c r="WS194" s="111"/>
      <c r="WT194" s="111"/>
      <c r="WU194" s="111"/>
      <c r="WV194" s="111"/>
      <c r="WW194" s="111"/>
      <c r="WX194" s="111"/>
      <c r="WY194" s="111"/>
      <c r="WZ194" s="111"/>
      <c r="XA194" s="111"/>
      <c r="XB194" s="111"/>
      <c r="XC194" s="111"/>
      <c r="XD194" s="111"/>
      <c r="XE194" s="111"/>
      <c r="XF194" s="111"/>
      <c r="XG194" s="111"/>
      <c r="XH194" s="111"/>
      <c r="XI194" s="111"/>
      <c r="XJ194" s="111"/>
      <c r="XK194" s="111"/>
      <c r="XL194" s="111"/>
      <c r="XM194" s="111"/>
      <c r="XN194" s="111"/>
      <c r="XO194" s="111"/>
      <c r="XP194" s="111"/>
      <c r="XQ194" s="111"/>
      <c r="XR194" s="111"/>
      <c r="XS194" s="111"/>
      <c r="XT194" s="111"/>
      <c r="XU194" s="111"/>
      <c r="XV194" s="111"/>
      <c r="XW194" s="111"/>
      <c r="XX194" s="111"/>
      <c r="XY194" s="111"/>
      <c r="XZ194" s="111"/>
      <c r="YA194" s="111"/>
      <c r="YB194" s="111"/>
      <c r="YC194" s="111"/>
      <c r="YD194" s="111"/>
      <c r="YE194" s="111"/>
      <c r="YF194" s="111"/>
      <c r="YG194" s="111"/>
      <c r="YH194" s="111"/>
      <c r="YI194" s="111"/>
      <c r="YJ194" s="111"/>
      <c r="YK194" s="111"/>
      <c r="YL194" s="111"/>
      <c r="YM194" s="111"/>
      <c r="YN194" s="111"/>
      <c r="YO194" s="111"/>
      <c r="YP194" s="111"/>
      <c r="YQ194" s="111"/>
      <c r="YR194" s="111"/>
      <c r="YS194" s="111"/>
      <c r="YT194" s="111"/>
      <c r="YU194" s="111"/>
      <c r="YV194" s="111"/>
      <c r="YW194" s="111"/>
      <c r="YX194" s="111"/>
      <c r="YY194" s="111"/>
      <c r="YZ194" s="111"/>
      <c r="ZA194" s="111"/>
      <c r="ZB194" s="111"/>
      <c r="ZC194" s="111"/>
      <c r="ZD194" s="111"/>
      <c r="ZE194" s="111"/>
      <c r="ZF194" s="111"/>
      <c r="ZG194" s="111"/>
      <c r="ZH194" s="111"/>
      <c r="ZI194" s="111"/>
      <c r="ZJ194" s="111"/>
      <c r="ZK194" s="111"/>
      <c r="ZL194" s="111"/>
      <c r="ZM194" s="111"/>
      <c r="ZN194" s="111"/>
      <c r="ZO194" s="111"/>
      <c r="ZP194" s="111"/>
      <c r="ZQ194" s="111"/>
      <c r="ZR194" s="111"/>
      <c r="ZS194" s="111"/>
      <c r="ZT194" s="111"/>
      <c r="ZU194" s="111"/>
      <c r="ZV194" s="111"/>
      <c r="ZW194" s="111"/>
      <c r="ZX194" s="111"/>
      <c r="ZY194" s="111"/>
      <c r="ZZ194" s="111"/>
    </row>
    <row r="195" spans="27:702">
      <c r="UR195" s="111"/>
      <c r="US195" s="111"/>
      <c r="UT195" s="111"/>
      <c r="UU195" s="111"/>
      <c r="UV195" s="111"/>
      <c r="UW195" s="111"/>
      <c r="UX195" s="111"/>
      <c r="UY195" s="111"/>
      <c r="UZ195" s="111"/>
      <c r="VA195" s="111"/>
      <c r="VB195" s="111"/>
      <c r="VC195" s="111"/>
      <c r="VD195" s="111"/>
      <c r="VE195" s="111"/>
      <c r="VF195" s="111"/>
      <c r="VG195" s="111"/>
      <c r="VH195" s="111"/>
      <c r="VI195" s="111"/>
      <c r="VJ195" s="111"/>
      <c r="VK195" s="111"/>
      <c r="VL195" s="111"/>
      <c r="VM195" s="111"/>
      <c r="VN195" s="111"/>
      <c r="VO195" s="111"/>
      <c r="VP195" s="111"/>
      <c r="VQ195" s="111"/>
      <c r="VR195" s="111"/>
      <c r="VS195" s="111"/>
      <c r="VT195" s="111"/>
      <c r="VU195" s="111"/>
      <c r="VV195" s="111"/>
      <c r="VW195" s="111"/>
      <c r="VX195" s="111"/>
      <c r="VY195" s="111"/>
      <c r="VZ195" s="111"/>
      <c r="WA195" s="111"/>
      <c r="WB195" s="111"/>
      <c r="WC195" s="111"/>
      <c r="WD195" s="111"/>
      <c r="WE195" s="111"/>
      <c r="WF195" s="111"/>
      <c r="WG195" s="111"/>
      <c r="WH195" s="111"/>
      <c r="WI195" s="111"/>
      <c r="WJ195" s="111"/>
      <c r="WK195" s="111"/>
      <c r="WL195" s="111"/>
      <c r="WM195" s="111"/>
      <c r="WN195" s="111"/>
      <c r="WO195" s="111"/>
      <c r="WP195" s="111"/>
      <c r="WQ195" s="111"/>
      <c r="WR195" s="111"/>
      <c r="WS195" s="111"/>
      <c r="WT195" s="111"/>
      <c r="WU195" s="111"/>
      <c r="WV195" s="111"/>
      <c r="WW195" s="111"/>
      <c r="WX195" s="111"/>
      <c r="WY195" s="111"/>
      <c r="WZ195" s="111"/>
      <c r="XA195" s="111"/>
      <c r="XB195" s="111"/>
      <c r="XC195" s="111"/>
      <c r="XD195" s="111"/>
      <c r="XE195" s="111"/>
      <c r="XF195" s="111"/>
      <c r="XG195" s="111"/>
      <c r="XH195" s="111"/>
      <c r="XI195" s="111"/>
      <c r="XJ195" s="111"/>
      <c r="XK195" s="111"/>
      <c r="XL195" s="111"/>
      <c r="XM195" s="111"/>
      <c r="XN195" s="111"/>
      <c r="XO195" s="111"/>
      <c r="XP195" s="111"/>
      <c r="XQ195" s="111"/>
      <c r="XR195" s="111"/>
      <c r="XS195" s="111"/>
      <c r="XT195" s="111"/>
      <c r="XU195" s="111"/>
      <c r="XV195" s="111"/>
      <c r="XW195" s="111"/>
      <c r="XX195" s="111"/>
      <c r="XY195" s="111"/>
      <c r="XZ195" s="111"/>
      <c r="YA195" s="111"/>
      <c r="YB195" s="111"/>
      <c r="YC195" s="111"/>
      <c r="YD195" s="111"/>
      <c r="YE195" s="111"/>
      <c r="YF195" s="111"/>
      <c r="YG195" s="111"/>
      <c r="YH195" s="111"/>
      <c r="YI195" s="111"/>
      <c r="YJ195" s="111"/>
      <c r="YK195" s="111"/>
      <c r="YL195" s="111"/>
      <c r="YM195" s="111"/>
      <c r="YN195" s="111"/>
      <c r="YO195" s="111"/>
      <c r="YP195" s="111"/>
      <c r="YQ195" s="111"/>
      <c r="YR195" s="111"/>
      <c r="YS195" s="111"/>
      <c r="YT195" s="111"/>
      <c r="YU195" s="111"/>
      <c r="YV195" s="111"/>
      <c r="YW195" s="111"/>
      <c r="YX195" s="111"/>
      <c r="YY195" s="111"/>
      <c r="YZ195" s="111"/>
      <c r="ZA195" s="111"/>
      <c r="ZB195" s="111"/>
      <c r="ZC195" s="111"/>
      <c r="ZD195" s="111"/>
      <c r="ZE195" s="111"/>
      <c r="ZF195" s="111"/>
      <c r="ZG195" s="111"/>
      <c r="ZH195" s="111"/>
      <c r="ZI195" s="111"/>
      <c r="ZJ195" s="111"/>
      <c r="ZK195" s="111"/>
      <c r="ZL195" s="111"/>
      <c r="ZM195" s="111"/>
      <c r="ZN195" s="111"/>
      <c r="ZO195" s="111"/>
      <c r="ZP195" s="111"/>
      <c r="ZQ195" s="111"/>
      <c r="ZR195" s="111"/>
      <c r="ZS195" s="111"/>
      <c r="ZT195" s="111"/>
      <c r="ZU195" s="111"/>
      <c r="ZV195" s="111"/>
      <c r="ZW195" s="111"/>
      <c r="ZX195" s="111"/>
      <c r="ZY195" s="111"/>
      <c r="ZZ195" s="111"/>
    </row>
    <row r="196" spans="27:702">
      <c r="UR196" s="111"/>
      <c r="US196" s="111"/>
      <c r="UT196" s="111"/>
      <c r="UU196" s="111"/>
      <c r="UV196" s="111"/>
      <c r="UW196" s="111"/>
      <c r="UX196" s="111"/>
      <c r="UY196" s="111"/>
      <c r="UZ196" s="111"/>
      <c r="VA196" s="111"/>
      <c r="VB196" s="111"/>
      <c r="VC196" s="111"/>
      <c r="VD196" s="111"/>
      <c r="VE196" s="111"/>
      <c r="VF196" s="111"/>
      <c r="VG196" s="111"/>
      <c r="VH196" s="111"/>
      <c r="VI196" s="111"/>
      <c r="VJ196" s="111"/>
      <c r="VK196" s="111"/>
      <c r="VL196" s="111"/>
      <c r="VM196" s="111"/>
      <c r="VN196" s="111"/>
      <c r="VO196" s="111"/>
      <c r="VP196" s="111"/>
      <c r="VQ196" s="111"/>
      <c r="VR196" s="111"/>
      <c r="VS196" s="111"/>
      <c r="VT196" s="111"/>
      <c r="VU196" s="111"/>
      <c r="VV196" s="111"/>
      <c r="VW196" s="111"/>
      <c r="VX196" s="111"/>
      <c r="VY196" s="111"/>
      <c r="VZ196" s="111"/>
      <c r="WA196" s="111"/>
      <c r="WB196" s="111"/>
      <c r="WC196" s="111"/>
      <c r="WD196" s="111"/>
      <c r="WE196" s="111"/>
      <c r="WF196" s="111"/>
      <c r="WG196" s="111"/>
      <c r="WH196" s="111"/>
      <c r="WI196" s="111"/>
      <c r="WJ196" s="111"/>
      <c r="WK196" s="111"/>
      <c r="WL196" s="111"/>
      <c r="WM196" s="111"/>
      <c r="WN196" s="111"/>
      <c r="WO196" s="111"/>
      <c r="WP196" s="111"/>
      <c r="WQ196" s="111"/>
      <c r="WR196" s="111"/>
      <c r="WS196" s="111"/>
      <c r="WT196" s="111"/>
      <c r="WU196" s="111"/>
      <c r="WV196" s="111"/>
      <c r="WW196" s="111"/>
      <c r="WX196" s="111"/>
      <c r="WY196" s="111"/>
      <c r="WZ196" s="111"/>
      <c r="XA196" s="111"/>
      <c r="XB196" s="111"/>
      <c r="XC196" s="111"/>
      <c r="XD196" s="111"/>
      <c r="XE196" s="111"/>
      <c r="XF196" s="111"/>
      <c r="XG196" s="111"/>
      <c r="XH196" s="111"/>
      <c r="XI196" s="111"/>
      <c r="XJ196" s="111"/>
      <c r="XK196" s="111"/>
      <c r="XL196" s="111"/>
      <c r="XM196" s="111"/>
      <c r="XN196" s="111"/>
      <c r="XO196" s="111"/>
      <c r="XP196" s="111"/>
      <c r="XQ196" s="111"/>
      <c r="XR196" s="111"/>
      <c r="XS196" s="111"/>
      <c r="XT196" s="111"/>
      <c r="XU196" s="111"/>
      <c r="XV196" s="111"/>
      <c r="XW196" s="111"/>
      <c r="XX196" s="111"/>
      <c r="XY196" s="111"/>
      <c r="XZ196" s="111"/>
      <c r="YA196" s="111"/>
      <c r="YB196" s="111"/>
      <c r="YC196" s="111"/>
      <c r="YD196" s="111"/>
      <c r="YE196" s="111"/>
      <c r="YF196" s="111"/>
      <c r="YG196" s="111"/>
      <c r="YH196" s="111"/>
      <c r="YI196" s="111"/>
      <c r="YJ196" s="111"/>
      <c r="YK196" s="111"/>
      <c r="YL196" s="111"/>
      <c r="YM196" s="111"/>
      <c r="YN196" s="111"/>
      <c r="YO196" s="111"/>
      <c r="YP196" s="111"/>
      <c r="YQ196" s="111"/>
      <c r="YR196" s="111"/>
      <c r="YS196" s="111"/>
      <c r="YT196" s="111"/>
      <c r="YU196" s="111"/>
      <c r="YV196" s="111"/>
      <c r="YW196" s="111"/>
      <c r="YX196" s="111"/>
      <c r="YY196" s="111"/>
      <c r="YZ196" s="111"/>
      <c r="ZA196" s="111"/>
      <c r="ZB196" s="111"/>
      <c r="ZC196" s="111"/>
      <c r="ZD196" s="111"/>
      <c r="ZE196" s="111"/>
      <c r="ZF196" s="111"/>
      <c r="ZG196" s="111"/>
      <c r="ZH196" s="111"/>
      <c r="ZI196" s="111"/>
      <c r="ZJ196" s="111"/>
      <c r="ZK196" s="111"/>
      <c r="ZL196" s="111"/>
      <c r="ZM196" s="111"/>
      <c r="ZN196" s="111"/>
      <c r="ZO196" s="111"/>
      <c r="ZP196" s="111"/>
      <c r="ZQ196" s="111"/>
      <c r="ZR196" s="111"/>
      <c r="ZS196" s="111"/>
      <c r="ZT196" s="111"/>
      <c r="ZU196" s="111"/>
      <c r="ZV196" s="111"/>
      <c r="ZW196" s="111"/>
      <c r="ZX196" s="111"/>
      <c r="ZY196" s="111"/>
      <c r="ZZ196" s="111"/>
    </row>
    <row r="197" spans="27:702">
      <c r="UR197" s="111"/>
      <c r="US197" s="111"/>
      <c r="UT197" s="111"/>
      <c r="UU197" s="111"/>
      <c r="UV197" s="111"/>
      <c r="UW197" s="111"/>
      <c r="UX197" s="111"/>
      <c r="UY197" s="111"/>
      <c r="UZ197" s="111"/>
      <c r="VA197" s="111"/>
      <c r="VB197" s="111"/>
      <c r="VC197" s="111"/>
      <c r="VD197" s="111"/>
      <c r="VE197" s="111"/>
      <c r="VF197" s="111"/>
      <c r="VG197" s="111"/>
      <c r="VH197" s="111"/>
      <c r="VI197" s="111"/>
      <c r="VJ197" s="111"/>
      <c r="VK197" s="111"/>
      <c r="VL197" s="111"/>
      <c r="VM197" s="111"/>
      <c r="VN197" s="111"/>
      <c r="VO197" s="111"/>
      <c r="VP197" s="111"/>
      <c r="VQ197" s="111"/>
      <c r="VR197" s="111"/>
      <c r="VS197" s="111"/>
      <c r="VT197" s="111"/>
      <c r="VU197" s="111"/>
      <c r="VV197" s="111"/>
      <c r="VW197" s="111"/>
      <c r="VX197" s="111"/>
      <c r="VY197" s="111"/>
      <c r="VZ197" s="111"/>
      <c r="WA197" s="111"/>
      <c r="WB197" s="111"/>
      <c r="WC197" s="111"/>
      <c r="WD197" s="111"/>
      <c r="WE197" s="111"/>
      <c r="WF197" s="111"/>
      <c r="WG197" s="111"/>
      <c r="WH197" s="111"/>
      <c r="WI197" s="111"/>
      <c r="WJ197" s="111"/>
      <c r="WK197" s="111"/>
      <c r="WL197" s="111"/>
      <c r="WM197" s="111"/>
      <c r="WN197" s="111"/>
      <c r="WO197" s="111"/>
      <c r="WP197" s="111"/>
      <c r="WQ197" s="111"/>
      <c r="WR197" s="111"/>
      <c r="WS197" s="111"/>
      <c r="WT197" s="111"/>
      <c r="WU197" s="111"/>
      <c r="WV197" s="111"/>
      <c r="WW197" s="111"/>
      <c r="WX197" s="111"/>
      <c r="WY197" s="111"/>
      <c r="WZ197" s="111"/>
      <c r="XA197" s="111"/>
      <c r="XB197" s="111"/>
      <c r="XC197" s="111"/>
      <c r="XD197" s="111"/>
      <c r="XE197" s="111"/>
      <c r="XF197" s="111"/>
      <c r="XG197" s="111"/>
      <c r="XH197" s="111"/>
      <c r="XI197" s="111"/>
      <c r="XJ197" s="111"/>
      <c r="XK197" s="111"/>
      <c r="XL197" s="111"/>
      <c r="XM197" s="111"/>
      <c r="XN197" s="111"/>
      <c r="XO197" s="111"/>
      <c r="XP197" s="111"/>
      <c r="XQ197" s="111"/>
      <c r="XR197" s="111"/>
      <c r="XS197" s="111"/>
      <c r="XT197" s="111"/>
      <c r="XU197" s="111"/>
      <c r="XV197" s="111"/>
      <c r="XW197" s="111"/>
      <c r="XX197" s="111"/>
      <c r="XY197" s="111"/>
      <c r="XZ197" s="111"/>
      <c r="YA197" s="111"/>
      <c r="YB197" s="111"/>
      <c r="YC197" s="111"/>
      <c r="YD197" s="111"/>
      <c r="YE197" s="111"/>
      <c r="YF197" s="111"/>
      <c r="YG197" s="111"/>
      <c r="YH197" s="111"/>
      <c r="YI197" s="111"/>
      <c r="YJ197" s="111"/>
      <c r="YK197" s="111"/>
      <c r="YL197" s="111"/>
      <c r="YM197" s="111"/>
      <c r="YN197" s="111"/>
      <c r="YO197" s="111"/>
      <c r="YP197" s="111"/>
      <c r="YQ197" s="111"/>
      <c r="YR197" s="111"/>
      <c r="YS197" s="111"/>
      <c r="YT197" s="111"/>
      <c r="YU197" s="111"/>
      <c r="YV197" s="111"/>
      <c r="YW197" s="111"/>
      <c r="YX197" s="111"/>
      <c r="YY197" s="111"/>
      <c r="YZ197" s="111"/>
      <c r="ZA197" s="111"/>
      <c r="ZB197" s="111"/>
      <c r="ZC197" s="111"/>
      <c r="ZD197" s="111"/>
      <c r="ZE197" s="111"/>
      <c r="ZF197" s="111"/>
      <c r="ZG197" s="111"/>
      <c r="ZH197" s="111"/>
      <c r="ZI197" s="111"/>
      <c r="ZJ197" s="111"/>
      <c r="ZK197" s="111"/>
      <c r="ZL197" s="111"/>
      <c r="ZM197" s="111"/>
      <c r="ZN197" s="111"/>
      <c r="ZO197" s="111"/>
      <c r="ZP197" s="111"/>
      <c r="ZQ197" s="111"/>
      <c r="ZR197" s="111"/>
      <c r="ZS197" s="111"/>
      <c r="ZT197" s="111"/>
      <c r="ZU197" s="111"/>
      <c r="ZV197" s="111"/>
      <c r="ZW197" s="111"/>
      <c r="ZX197" s="111"/>
      <c r="ZY197" s="111"/>
      <c r="ZZ197" s="111"/>
    </row>
    <row r="198" spans="27:702">
      <c r="UR198" s="111"/>
      <c r="US198" s="111"/>
      <c r="UT198" s="111"/>
      <c r="UU198" s="111"/>
      <c r="UV198" s="111"/>
      <c r="UW198" s="111"/>
      <c r="UX198" s="111"/>
      <c r="UY198" s="111"/>
      <c r="UZ198" s="111"/>
      <c r="VA198" s="111"/>
      <c r="VB198" s="111"/>
      <c r="VC198" s="111"/>
      <c r="VD198" s="111"/>
      <c r="VE198" s="111"/>
      <c r="VF198" s="111"/>
      <c r="VG198" s="111"/>
      <c r="VH198" s="111"/>
      <c r="VI198" s="111"/>
      <c r="VJ198" s="111"/>
      <c r="VK198" s="111"/>
      <c r="VL198" s="111"/>
      <c r="VM198" s="111"/>
      <c r="VN198" s="111"/>
      <c r="VO198" s="111"/>
      <c r="VP198" s="111"/>
      <c r="VQ198" s="111"/>
      <c r="VR198" s="111"/>
      <c r="VS198" s="111"/>
      <c r="VT198" s="111"/>
      <c r="VU198" s="111"/>
      <c r="VV198" s="111"/>
      <c r="VW198" s="111"/>
      <c r="VX198" s="111"/>
      <c r="VY198" s="111"/>
      <c r="VZ198" s="111"/>
      <c r="WA198" s="111"/>
      <c r="WB198" s="111"/>
      <c r="WC198" s="111"/>
      <c r="WD198" s="111"/>
      <c r="WE198" s="111"/>
      <c r="WF198" s="111"/>
      <c r="WG198" s="111"/>
      <c r="WH198" s="111"/>
      <c r="WI198" s="111"/>
      <c r="WJ198" s="111"/>
      <c r="WK198" s="111"/>
      <c r="WL198" s="111"/>
      <c r="WM198" s="111"/>
      <c r="WN198" s="111"/>
      <c r="WO198" s="111"/>
      <c r="WP198" s="111"/>
      <c r="WQ198" s="111"/>
      <c r="WR198" s="111"/>
      <c r="WS198" s="111"/>
      <c r="WT198" s="111"/>
      <c r="WU198" s="111"/>
      <c r="WV198" s="111"/>
      <c r="WW198" s="111"/>
      <c r="WX198" s="111"/>
      <c r="WY198" s="111"/>
      <c r="WZ198" s="111"/>
      <c r="XA198" s="111"/>
      <c r="XB198" s="111"/>
      <c r="XC198" s="111"/>
      <c r="XD198" s="111"/>
      <c r="XE198" s="111"/>
      <c r="XF198" s="111"/>
      <c r="XG198" s="111"/>
      <c r="XH198" s="111"/>
      <c r="XI198" s="111"/>
      <c r="XJ198" s="111"/>
      <c r="XK198" s="111"/>
      <c r="XL198" s="111"/>
      <c r="XM198" s="111"/>
      <c r="XN198" s="111"/>
      <c r="XO198" s="111"/>
      <c r="XP198" s="111"/>
      <c r="XQ198" s="111"/>
      <c r="XR198" s="111"/>
      <c r="XS198" s="111"/>
      <c r="XT198" s="111"/>
      <c r="XU198" s="111"/>
      <c r="XV198" s="111"/>
      <c r="XW198" s="111"/>
      <c r="XX198" s="111"/>
      <c r="XY198" s="111"/>
      <c r="XZ198" s="111"/>
      <c r="YA198" s="111"/>
      <c r="YB198" s="111"/>
      <c r="YC198" s="111"/>
      <c r="YD198" s="111"/>
      <c r="YE198" s="111"/>
      <c r="YF198" s="111"/>
      <c r="YG198" s="111"/>
      <c r="YH198" s="111"/>
      <c r="YI198" s="111"/>
      <c r="YJ198" s="111"/>
      <c r="YK198" s="111"/>
      <c r="YL198" s="111"/>
      <c r="YM198" s="111"/>
      <c r="YN198" s="111"/>
      <c r="YO198" s="111"/>
      <c r="YP198" s="111"/>
      <c r="YQ198" s="111"/>
      <c r="YR198" s="111"/>
      <c r="YS198" s="111"/>
      <c r="YT198" s="111"/>
      <c r="YU198" s="111"/>
      <c r="YV198" s="111"/>
      <c r="YW198" s="111"/>
      <c r="YX198" s="111"/>
      <c r="YY198" s="111"/>
      <c r="YZ198" s="111"/>
      <c r="ZA198" s="111"/>
      <c r="ZB198" s="111"/>
      <c r="ZC198" s="111"/>
      <c r="ZD198" s="111"/>
      <c r="ZE198" s="111"/>
      <c r="ZF198" s="111"/>
      <c r="ZG198" s="111"/>
      <c r="ZH198" s="111"/>
      <c r="ZI198" s="111"/>
      <c r="ZJ198" s="111"/>
      <c r="ZK198" s="111"/>
      <c r="ZL198" s="111"/>
      <c r="ZM198" s="111"/>
      <c r="ZN198" s="111"/>
      <c r="ZO198" s="111"/>
      <c r="ZP198" s="111"/>
      <c r="ZQ198" s="111"/>
      <c r="ZR198" s="111"/>
      <c r="ZS198" s="111"/>
      <c r="ZT198" s="111"/>
      <c r="ZU198" s="111"/>
      <c r="ZV198" s="111"/>
      <c r="ZW198" s="111"/>
      <c r="ZX198" s="111"/>
      <c r="ZY198" s="111"/>
      <c r="ZZ198" s="111"/>
    </row>
    <row r="199" spans="27:702">
      <c r="UR199" s="111"/>
      <c r="US199" s="111"/>
      <c r="UT199" s="111"/>
      <c r="UU199" s="111"/>
      <c r="UV199" s="111"/>
      <c r="UW199" s="111"/>
      <c r="UX199" s="111"/>
      <c r="UY199" s="111"/>
      <c r="UZ199" s="111"/>
      <c r="VA199" s="111"/>
      <c r="VB199" s="111"/>
      <c r="VC199" s="111"/>
      <c r="VD199" s="111"/>
      <c r="VE199" s="111"/>
      <c r="VF199" s="111"/>
      <c r="VG199" s="111"/>
      <c r="VH199" s="111"/>
      <c r="VI199" s="111"/>
      <c r="VJ199" s="111"/>
      <c r="VK199" s="111"/>
      <c r="VL199" s="111"/>
      <c r="VM199" s="111"/>
      <c r="VN199" s="111"/>
      <c r="VO199" s="111"/>
      <c r="VP199" s="111"/>
      <c r="VQ199" s="111"/>
      <c r="VR199" s="111"/>
      <c r="VS199" s="111"/>
      <c r="VT199" s="111"/>
      <c r="VU199" s="111"/>
      <c r="VV199" s="111"/>
      <c r="VW199" s="111"/>
      <c r="VX199" s="111"/>
      <c r="VY199" s="111"/>
      <c r="VZ199" s="111"/>
      <c r="WA199" s="111"/>
      <c r="WB199" s="111"/>
      <c r="WC199" s="111"/>
      <c r="WD199" s="111"/>
      <c r="WE199" s="111"/>
      <c r="WF199" s="111"/>
      <c r="WG199" s="111"/>
      <c r="WH199" s="111"/>
      <c r="WI199" s="111"/>
      <c r="WJ199" s="111"/>
      <c r="WK199" s="111"/>
      <c r="WL199" s="111"/>
      <c r="WM199" s="111"/>
      <c r="WN199" s="111"/>
      <c r="WO199" s="111"/>
      <c r="WP199" s="111"/>
      <c r="WQ199" s="111"/>
      <c r="WR199" s="111"/>
      <c r="WS199" s="111"/>
      <c r="WT199" s="111"/>
      <c r="WU199" s="111"/>
      <c r="WV199" s="111"/>
      <c r="WW199" s="111"/>
      <c r="WX199" s="111"/>
      <c r="WY199" s="111"/>
      <c r="WZ199" s="111"/>
      <c r="XA199" s="111"/>
      <c r="XB199" s="111"/>
      <c r="XC199" s="111"/>
      <c r="XD199" s="111"/>
      <c r="XE199" s="111"/>
      <c r="XF199" s="111"/>
      <c r="XG199" s="111"/>
      <c r="XH199" s="111"/>
      <c r="XI199" s="111"/>
      <c r="XJ199" s="111"/>
      <c r="XK199" s="111"/>
      <c r="XL199" s="111"/>
      <c r="XM199" s="111"/>
      <c r="XN199" s="111"/>
      <c r="XO199" s="111"/>
      <c r="XP199" s="111"/>
      <c r="XQ199" s="111"/>
      <c r="XR199" s="111"/>
      <c r="XS199" s="111"/>
      <c r="XT199" s="111"/>
      <c r="XU199" s="111"/>
      <c r="XV199" s="111"/>
      <c r="XW199" s="111"/>
      <c r="XX199" s="111"/>
      <c r="XY199" s="111"/>
      <c r="XZ199" s="111"/>
      <c r="YA199" s="111"/>
      <c r="YB199" s="111"/>
      <c r="YC199" s="111"/>
      <c r="YD199" s="111"/>
      <c r="YE199" s="111"/>
      <c r="YF199" s="111"/>
      <c r="YG199" s="111"/>
      <c r="YH199" s="111"/>
      <c r="YI199" s="111"/>
      <c r="YJ199" s="111"/>
      <c r="YK199" s="111"/>
      <c r="YL199" s="111"/>
      <c r="YM199" s="111"/>
      <c r="YN199" s="111"/>
      <c r="YO199" s="111"/>
      <c r="YP199" s="111"/>
      <c r="YQ199" s="111"/>
      <c r="YR199" s="111"/>
      <c r="YS199" s="111"/>
      <c r="YT199" s="111"/>
      <c r="YU199" s="111"/>
      <c r="YV199" s="111"/>
      <c r="YW199" s="111"/>
      <c r="YX199" s="111"/>
      <c r="YY199" s="111"/>
      <c r="YZ199" s="111"/>
      <c r="ZA199" s="111"/>
      <c r="ZB199" s="111"/>
      <c r="ZC199" s="111"/>
      <c r="ZD199" s="111"/>
      <c r="ZE199" s="111"/>
      <c r="ZF199" s="111"/>
      <c r="ZG199" s="111"/>
      <c r="ZH199" s="111"/>
      <c r="ZI199" s="111"/>
      <c r="ZJ199" s="111"/>
      <c r="ZK199" s="111"/>
      <c r="ZL199" s="111"/>
      <c r="ZM199" s="111"/>
      <c r="ZN199" s="111"/>
      <c r="ZO199" s="111"/>
      <c r="ZP199" s="111"/>
      <c r="ZQ199" s="111"/>
      <c r="ZR199" s="111"/>
      <c r="ZS199" s="111"/>
      <c r="ZT199" s="111"/>
      <c r="ZU199" s="111"/>
      <c r="ZV199" s="111"/>
      <c r="ZW199" s="111"/>
      <c r="ZX199" s="111"/>
      <c r="ZY199" s="111"/>
      <c r="ZZ199" s="111"/>
    </row>
    <row r="200" spans="27:702">
      <c r="AA200" s="229">
        <v>1</v>
      </c>
      <c r="UR200" s="111"/>
      <c r="US200" s="111"/>
      <c r="UT200" s="111"/>
      <c r="UU200" s="111"/>
      <c r="UV200" s="111"/>
      <c r="UW200" s="111"/>
      <c r="UX200" s="111"/>
      <c r="UY200" s="111"/>
      <c r="UZ200" s="111"/>
      <c r="VA200" s="111"/>
      <c r="VB200" s="111"/>
      <c r="VC200" s="111"/>
      <c r="VD200" s="111"/>
      <c r="VE200" s="111"/>
      <c r="VF200" s="111"/>
      <c r="VG200" s="111"/>
      <c r="VH200" s="111"/>
      <c r="VI200" s="111"/>
      <c r="VJ200" s="111"/>
      <c r="VK200" s="111"/>
      <c r="VL200" s="111"/>
      <c r="VM200" s="111"/>
      <c r="VN200" s="111"/>
      <c r="VO200" s="111"/>
      <c r="VP200" s="111"/>
      <c r="VQ200" s="111"/>
      <c r="VR200" s="111"/>
      <c r="VS200" s="111"/>
      <c r="VT200" s="111"/>
      <c r="VU200" s="111"/>
      <c r="VV200" s="111"/>
      <c r="VW200" s="111"/>
      <c r="VX200" s="111"/>
      <c r="VY200" s="111"/>
      <c r="VZ200" s="111"/>
      <c r="WA200" s="111"/>
      <c r="WB200" s="111"/>
      <c r="WC200" s="111"/>
      <c r="WD200" s="111"/>
      <c r="WE200" s="111"/>
      <c r="WF200" s="111"/>
      <c r="WG200" s="111"/>
      <c r="WH200" s="111"/>
      <c r="WI200" s="111"/>
      <c r="WJ200" s="111"/>
      <c r="WK200" s="111"/>
      <c r="WL200" s="111"/>
      <c r="WM200" s="111"/>
      <c r="WN200" s="111"/>
      <c r="WO200" s="111"/>
      <c r="WP200" s="111"/>
      <c r="WQ200" s="111"/>
      <c r="WR200" s="111"/>
      <c r="WS200" s="111"/>
      <c r="WT200" s="111"/>
      <c r="WU200" s="111"/>
      <c r="WV200" s="111"/>
      <c r="WW200" s="111"/>
      <c r="WX200" s="111"/>
      <c r="WY200" s="111"/>
      <c r="WZ200" s="111"/>
      <c r="XA200" s="111"/>
      <c r="XB200" s="111"/>
      <c r="XC200" s="111"/>
      <c r="XD200" s="111"/>
      <c r="XE200" s="111"/>
      <c r="XF200" s="111"/>
      <c r="XG200" s="111"/>
      <c r="XH200" s="111"/>
      <c r="XI200" s="111"/>
      <c r="XJ200" s="111"/>
      <c r="XK200" s="111"/>
      <c r="XL200" s="111"/>
      <c r="XM200" s="111"/>
      <c r="XN200" s="111"/>
      <c r="XO200" s="111"/>
      <c r="XP200" s="111"/>
      <c r="XQ200" s="111"/>
      <c r="XR200" s="111"/>
      <c r="XS200" s="111"/>
      <c r="XT200" s="111"/>
      <c r="XU200" s="111"/>
      <c r="XV200" s="111"/>
      <c r="XW200" s="111"/>
      <c r="XX200" s="111"/>
      <c r="XY200" s="111"/>
      <c r="XZ200" s="111"/>
      <c r="YA200" s="111"/>
      <c r="YB200" s="111"/>
      <c r="YC200" s="111"/>
      <c r="YD200" s="111"/>
      <c r="YE200" s="111"/>
      <c r="YF200" s="111"/>
      <c r="YG200" s="111"/>
      <c r="YH200" s="111"/>
      <c r="YI200" s="111"/>
      <c r="YJ200" s="111"/>
      <c r="YK200" s="111"/>
      <c r="YL200" s="111"/>
      <c r="YM200" s="111"/>
      <c r="YN200" s="111"/>
      <c r="YO200" s="111"/>
      <c r="YP200" s="111"/>
      <c r="YQ200" s="111"/>
      <c r="YR200" s="111"/>
      <c r="YS200" s="111"/>
      <c r="YT200" s="111"/>
      <c r="YU200" s="111"/>
      <c r="YV200" s="111"/>
      <c r="YW200" s="111"/>
      <c r="YX200" s="111"/>
      <c r="YY200" s="111"/>
      <c r="YZ200" s="111"/>
      <c r="ZA200" s="111"/>
      <c r="ZB200" s="111"/>
      <c r="ZC200" s="111"/>
      <c r="ZD200" s="111"/>
      <c r="ZE200" s="111"/>
      <c r="ZF200" s="111"/>
      <c r="ZG200" s="111"/>
      <c r="ZH200" s="111"/>
      <c r="ZI200" s="111"/>
      <c r="ZJ200" s="111"/>
      <c r="ZK200" s="111"/>
      <c r="ZL200" s="111"/>
      <c r="ZM200" s="111"/>
      <c r="ZN200" s="111"/>
      <c r="ZO200" s="111"/>
      <c r="ZP200" s="111"/>
      <c r="ZQ200" s="111"/>
      <c r="ZR200" s="111"/>
      <c r="ZS200" s="111"/>
      <c r="ZT200" s="111"/>
      <c r="ZU200" s="111"/>
      <c r="ZV200" s="111"/>
      <c r="ZW200" s="111"/>
      <c r="ZX200" s="111"/>
      <c r="ZY200" s="111"/>
      <c r="ZZ200" s="111"/>
    </row>
    <row r="201" spans="27:702">
      <c r="AA201" s="229">
        <v>2</v>
      </c>
      <c r="UR201" s="111"/>
      <c r="US201" s="111"/>
      <c r="UT201" s="111"/>
      <c r="UU201" s="111"/>
      <c r="UV201" s="111"/>
      <c r="UW201" s="111"/>
      <c r="UX201" s="111"/>
      <c r="UY201" s="111"/>
      <c r="UZ201" s="111"/>
      <c r="VA201" s="111"/>
      <c r="VB201" s="111"/>
      <c r="VC201" s="111"/>
      <c r="VD201" s="111"/>
      <c r="VE201" s="111"/>
      <c r="VF201" s="111"/>
      <c r="VG201" s="111"/>
      <c r="VH201" s="111"/>
      <c r="VI201" s="111"/>
      <c r="VJ201" s="111"/>
      <c r="VK201" s="111"/>
      <c r="VL201" s="111"/>
      <c r="VM201" s="111"/>
      <c r="VN201" s="111"/>
      <c r="VO201" s="111"/>
      <c r="VP201" s="111"/>
      <c r="VQ201" s="111"/>
      <c r="VR201" s="111"/>
      <c r="VS201" s="111"/>
      <c r="VT201" s="111"/>
      <c r="VU201" s="111"/>
      <c r="VV201" s="111"/>
      <c r="VW201" s="111"/>
      <c r="VX201" s="111"/>
      <c r="VY201" s="111"/>
      <c r="VZ201" s="111"/>
      <c r="WA201" s="111"/>
      <c r="WB201" s="111"/>
      <c r="WC201" s="111"/>
      <c r="WD201" s="111"/>
      <c r="WE201" s="111"/>
      <c r="WF201" s="111"/>
      <c r="WG201" s="111"/>
      <c r="WH201" s="111"/>
      <c r="WI201" s="111"/>
      <c r="WJ201" s="111"/>
      <c r="WK201" s="111"/>
      <c r="WL201" s="111"/>
      <c r="WM201" s="111"/>
      <c r="WN201" s="111"/>
      <c r="WO201" s="111"/>
      <c r="WP201" s="111"/>
      <c r="WQ201" s="111"/>
      <c r="WR201" s="111"/>
      <c r="WS201" s="111"/>
      <c r="WT201" s="111"/>
      <c r="WU201" s="111"/>
      <c r="WV201" s="111"/>
      <c r="WW201" s="111"/>
      <c r="WX201" s="111"/>
      <c r="WY201" s="111"/>
      <c r="WZ201" s="111"/>
      <c r="XA201" s="111"/>
      <c r="XB201" s="111"/>
      <c r="XC201" s="111"/>
      <c r="XD201" s="111"/>
      <c r="XE201" s="111"/>
      <c r="XF201" s="111"/>
      <c r="XG201" s="111"/>
      <c r="XH201" s="111"/>
      <c r="XI201" s="111"/>
      <c r="XJ201" s="111"/>
      <c r="XK201" s="111"/>
      <c r="XL201" s="111"/>
      <c r="XM201" s="111"/>
      <c r="XN201" s="111"/>
      <c r="XO201" s="111"/>
      <c r="XP201" s="111"/>
      <c r="XQ201" s="111"/>
      <c r="XR201" s="111"/>
      <c r="XS201" s="111"/>
      <c r="XT201" s="111"/>
      <c r="XU201" s="111"/>
      <c r="XV201" s="111"/>
      <c r="XW201" s="111"/>
      <c r="XX201" s="111"/>
      <c r="XY201" s="111"/>
      <c r="XZ201" s="111"/>
      <c r="YA201" s="111"/>
      <c r="YB201" s="111"/>
      <c r="YC201" s="111"/>
      <c r="YD201" s="111"/>
      <c r="YE201" s="111"/>
      <c r="YF201" s="111"/>
      <c r="YG201" s="111"/>
      <c r="YH201" s="111"/>
      <c r="YI201" s="111"/>
      <c r="YJ201" s="111"/>
      <c r="YK201" s="111"/>
      <c r="YL201" s="111"/>
      <c r="YM201" s="111"/>
      <c r="YN201" s="111"/>
      <c r="YO201" s="111"/>
      <c r="YP201" s="111"/>
      <c r="YQ201" s="111"/>
      <c r="YR201" s="111"/>
      <c r="YS201" s="111"/>
      <c r="YT201" s="111"/>
      <c r="YU201" s="111"/>
      <c r="YV201" s="111"/>
      <c r="YW201" s="111"/>
      <c r="YX201" s="111"/>
      <c r="YY201" s="111"/>
      <c r="YZ201" s="111"/>
      <c r="ZA201" s="111"/>
      <c r="ZB201" s="111"/>
      <c r="ZC201" s="111"/>
      <c r="ZD201" s="111"/>
      <c r="ZE201" s="111"/>
      <c r="ZF201" s="111"/>
      <c r="ZG201" s="111"/>
      <c r="ZH201" s="111"/>
      <c r="ZI201" s="111"/>
      <c r="ZJ201" s="111"/>
      <c r="ZK201" s="111"/>
      <c r="ZL201" s="111"/>
      <c r="ZM201" s="111"/>
      <c r="ZN201" s="111"/>
      <c r="ZO201" s="111"/>
      <c r="ZP201" s="111"/>
      <c r="ZQ201" s="111"/>
      <c r="ZR201" s="111"/>
      <c r="ZS201" s="111"/>
      <c r="ZT201" s="111"/>
      <c r="ZU201" s="111"/>
      <c r="ZV201" s="111"/>
      <c r="ZW201" s="111"/>
      <c r="ZX201" s="111"/>
      <c r="ZY201" s="111"/>
      <c r="ZZ201" s="111"/>
    </row>
    <row r="202" spans="27:702">
      <c r="AA202" s="229">
        <v>3</v>
      </c>
      <c r="UR202" s="111"/>
      <c r="US202" s="111"/>
      <c r="UT202" s="111"/>
      <c r="UU202" s="111"/>
      <c r="UV202" s="111"/>
      <c r="UW202" s="111"/>
      <c r="UX202" s="111"/>
      <c r="UY202" s="111"/>
      <c r="UZ202" s="111"/>
      <c r="VA202" s="111"/>
      <c r="VB202" s="111"/>
      <c r="VC202" s="111"/>
      <c r="VD202" s="111"/>
      <c r="VE202" s="111"/>
      <c r="VF202" s="111"/>
      <c r="VG202" s="111"/>
      <c r="VH202" s="111"/>
      <c r="VI202" s="111"/>
      <c r="VJ202" s="111"/>
      <c r="VK202" s="111"/>
      <c r="VL202" s="111"/>
      <c r="VM202" s="111"/>
      <c r="VN202" s="111"/>
      <c r="VO202" s="111"/>
      <c r="VP202" s="111"/>
      <c r="VQ202" s="111"/>
      <c r="VR202" s="111"/>
      <c r="VS202" s="111"/>
      <c r="VT202" s="111"/>
      <c r="VU202" s="111"/>
      <c r="VV202" s="111"/>
      <c r="VW202" s="111"/>
      <c r="VX202" s="111"/>
      <c r="VY202" s="111"/>
      <c r="VZ202" s="111"/>
      <c r="WA202" s="111"/>
      <c r="WB202" s="111"/>
      <c r="WC202" s="111"/>
      <c r="WD202" s="111"/>
      <c r="WE202" s="111"/>
      <c r="WF202" s="111"/>
      <c r="WG202" s="111"/>
      <c r="WH202" s="111"/>
      <c r="WI202" s="111"/>
      <c r="WJ202" s="111"/>
      <c r="WK202" s="111"/>
      <c r="WL202" s="111"/>
      <c r="WM202" s="111"/>
      <c r="WN202" s="111"/>
      <c r="WO202" s="111"/>
      <c r="WP202" s="111"/>
      <c r="WQ202" s="111"/>
      <c r="WR202" s="111"/>
      <c r="WS202" s="111"/>
      <c r="WT202" s="111"/>
      <c r="WU202" s="111"/>
      <c r="WV202" s="111"/>
      <c r="WW202" s="111"/>
      <c r="WX202" s="111"/>
      <c r="WY202" s="111"/>
      <c r="WZ202" s="111"/>
      <c r="XA202" s="111"/>
      <c r="XB202" s="111"/>
      <c r="XC202" s="111"/>
      <c r="XD202" s="111"/>
      <c r="XE202" s="111"/>
      <c r="XF202" s="111"/>
      <c r="XG202" s="111"/>
      <c r="XH202" s="111"/>
      <c r="XI202" s="111"/>
      <c r="XJ202" s="111"/>
      <c r="XK202" s="111"/>
      <c r="XL202" s="111"/>
      <c r="XM202" s="111"/>
      <c r="XN202" s="111"/>
      <c r="XO202" s="111"/>
      <c r="XP202" s="111"/>
      <c r="XQ202" s="111"/>
      <c r="XR202" s="111"/>
      <c r="XS202" s="111"/>
      <c r="XT202" s="111"/>
      <c r="XU202" s="111"/>
      <c r="XV202" s="111"/>
      <c r="XW202" s="111"/>
      <c r="XX202" s="111"/>
      <c r="XY202" s="111"/>
      <c r="XZ202" s="111"/>
      <c r="YA202" s="111"/>
      <c r="YB202" s="111"/>
      <c r="YC202" s="111"/>
      <c r="YD202" s="111"/>
      <c r="YE202" s="111"/>
      <c r="YF202" s="111"/>
      <c r="YG202" s="111"/>
      <c r="YH202" s="111"/>
      <c r="YI202" s="111"/>
      <c r="YJ202" s="111"/>
      <c r="YK202" s="111"/>
      <c r="YL202" s="111"/>
      <c r="YM202" s="111"/>
      <c r="YN202" s="111"/>
      <c r="YO202" s="111"/>
      <c r="YP202" s="111"/>
      <c r="YQ202" s="111"/>
      <c r="YR202" s="111"/>
      <c r="YS202" s="111"/>
      <c r="YT202" s="111"/>
      <c r="YU202" s="111"/>
      <c r="YV202" s="111"/>
      <c r="YW202" s="111"/>
      <c r="YX202" s="111"/>
      <c r="YY202" s="111"/>
      <c r="YZ202" s="111"/>
      <c r="ZA202" s="111"/>
      <c r="ZB202" s="111"/>
      <c r="ZC202" s="111"/>
      <c r="ZD202" s="111"/>
      <c r="ZE202" s="111"/>
      <c r="ZF202" s="111"/>
      <c r="ZG202" s="111"/>
      <c r="ZH202" s="111"/>
      <c r="ZI202" s="111"/>
      <c r="ZJ202" s="111"/>
      <c r="ZK202" s="111"/>
      <c r="ZL202" s="111"/>
      <c r="ZM202" s="111"/>
      <c r="ZN202" s="111"/>
      <c r="ZO202" s="111"/>
      <c r="ZP202" s="111"/>
      <c r="ZQ202" s="111"/>
      <c r="ZR202" s="111"/>
      <c r="ZS202" s="111"/>
      <c r="ZT202" s="111"/>
      <c r="ZU202" s="111"/>
      <c r="ZV202" s="111"/>
      <c r="ZW202" s="111"/>
      <c r="ZX202" s="111"/>
      <c r="ZY202" s="111"/>
      <c r="ZZ202" s="111"/>
    </row>
    <row r="203" spans="27:702">
      <c r="AA203" s="229">
        <v>4</v>
      </c>
      <c r="UR203" s="111"/>
      <c r="US203" s="111"/>
      <c r="UT203" s="111"/>
      <c r="UU203" s="111"/>
      <c r="UV203" s="111"/>
      <c r="UW203" s="111"/>
      <c r="UX203" s="111"/>
      <c r="UY203" s="111"/>
      <c r="UZ203" s="111"/>
      <c r="VA203" s="111"/>
      <c r="VB203" s="111"/>
      <c r="VC203" s="111"/>
      <c r="VD203" s="111"/>
      <c r="VE203" s="111"/>
      <c r="VF203" s="111"/>
      <c r="VG203" s="111"/>
      <c r="VH203" s="111"/>
      <c r="VI203" s="111"/>
      <c r="VJ203" s="111"/>
      <c r="VK203" s="111"/>
      <c r="VL203" s="111"/>
      <c r="VM203" s="111"/>
      <c r="VN203" s="111"/>
      <c r="VO203" s="111"/>
      <c r="VP203" s="111"/>
      <c r="VQ203" s="111"/>
      <c r="VR203" s="111"/>
      <c r="VS203" s="111"/>
      <c r="VT203" s="111"/>
      <c r="VU203" s="111"/>
      <c r="VV203" s="111"/>
      <c r="VW203" s="111"/>
      <c r="VX203" s="111"/>
      <c r="VY203" s="111"/>
      <c r="VZ203" s="111"/>
      <c r="WA203" s="111"/>
      <c r="WB203" s="111"/>
      <c r="WC203" s="111"/>
      <c r="WD203" s="111"/>
      <c r="WE203" s="111"/>
      <c r="WF203" s="111"/>
      <c r="WG203" s="111"/>
      <c r="WH203" s="111"/>
      <c r="WI203" s="111"/>
      <c r="WJ203" s="111"/>
      <c r="WK203" s="111"/>
      <c r="WL203" s="111"/>
      <c r="WM203" s="111"/>
      <c r="WN203" s="111"/>
      <c r="WO203" s="111"/>
      <c r="WP203" s="111"/>
      <c r="WQ203" s="111"/>
      <c r="WR203" s="111"/>
      <c r="WS203" s="111"/>
      <c r="WT203" s="111"/>
      <c r="WU203" s="111"/>
      <c r="WV203" s="111"/>
      <c r="WW203" s="111"/>
      <c r="WX203" s="111"/>
      <c r="WY203" s="111"/>
      <c r="WZ203" s="111"/>
      <c r="XA203" s="111"/>
      <c r="XB203" s="111"/>
      <c r="XC203" s="111"/>
      <c r="XD203" s="111"/>
      <c r="XE203" s="111"/>
      <c r="XF203" s="111"/>
      <c r="XG203" s="111"/>
      <c r="XH203" s="111"/>
      <c r="XI203" s="111"/>
      <c r="XJ203" s="111"/>
      <c r="XK203" s="111"/>
      <c r="XL203" s="111"/>
      <c r="XM203" s="111"/>
      <c r="XN203" s="111"/>
      <c r="XO203" s="111"/>
      <c r="XP203" s="111"/>
      <c r="XQ203" s="111"/>
      <c r="XR203" s="111"/>
      <c r="XS203" s="111"/>
      <c r="XT203" s="111"/>
      <c r="XU203" s="111"/>
      <c r="XV203" s="111"/>
      <c r="XW203" s="111"/>
      <c r="XX203" s="111"/>
      <c r="XY203" s="111"/>
      <c r="XZ203" s="111"/>
      <c r="YA203" s="111"/>
      <c r="YB203" s="111"/>
      <c r="YC203" s="111"/>
      <c r="YD203" s="111"/>
      <c r="YE203" s="111"/>
      <c r="YF203" s="111"/>
      <c r="YG203" s="111"/>
      <c r="YH203" s="111"/>
      <c r="YI203" s="111"/>
      <c r="YJ203" s="111"/>
      <c r="YK203" s="111"/>
      <c r="YL203" s="111"/>
      <c r="YM203" s="111"/>
      <c r="YN203" s="111"/>
      <c r="YO203" s="111"/>
      <c r="YP203" s="111"/>
      <c r="YQ203" s="111"/>
      <c r="YR203" s="111"/>
      <c r="YS203" s="111"/>
      <c r="YT203" s="111"/>
      <c r="YU203" s="111"/>
      <c r="YV203" s="111"/>
      <c r="YW203" s="111"/>
      <c r="YX203" s="111"/>
      <c r="YY203" s="111"/>
      <c r="YZ203" s="111"/>
      <c r="ZA203" s="111"/>
      <c r="ZB203" s="111"/>
      <c r="ZC203" s="111"/>
      <c r="ZD203" s="111"/>
      <c r="ZE203" s="111"/>
      <c r="ZF203" s="111"/>
      <c r="ZG203" s="111"/>
      <c r="ZH203" s="111"/>
      <c r="ZI203" s="111"/>
      <c r="ZJ203" s="111"/>
      <c r="ZK203" s="111"/>
      <c r="ZL203" s="111"/>
      <c r="ZM203" s="111"/>
      <c r="ZN203" s="111"/>
      <c r="ZO203" s="111"/>
      <c r="ZP203" s="111"/>
      <c r="ZQ203" s="111"/>
      <c r="ZR203" s="111"/>
      <c r="ZS203" s="111"/>
      <c r="ZT203" s="111"/>
      <c r="ZU203" s="111"/>
      <c r="ZV203" s="111"/>
      <c r="ZW203" s="111"/>
      <c r="ZX203" s="111"/>
      <c r="ZY203" s="111"/>
      <c r="ZZ203" s="111"/>
    </row>
    <row r="204" spans="27:702">
      <c r="AA204" s="229">
        <v>5</v>
      </c>
      <c r="UR204" s="111"/>
      <c r="US204" s="111"/>
      <c r="UT204" s="111"/>
      <c r="UU204" s="111"/>
      <c r="UV204" s="111"/>
      <c r="UW204" s="111"/>
      <c r="UX204" s="111"/>
      <c r="UY204" s="111"/>
      <c r="UZ204" s="111"/>
      <c r="VA204" s="111"/>
      <c r="VB204" s="111"/>
      <c r="VC204" s="111"/>
      <c r="VD204" s="111"/>
      <c r="VE204" s="111"/>
      <c r="VF204" s="111"/>
      <c r="VG204" s="111"/>
      <c r="VH204" s="111"/>
      <c r="VI204" s="111"/>
      <c r="VJ204" s="111"/>
      <c r="VK204" s="111"/>
      <c r="VL204" s="111"/>
      <c r="VM204" s="111"/>
      <c r="VN204" s="111"/>
      <c r="VO204" s="111"/>
      <c r="VP204" s="111"/>
      <c r="VQ204" s="111"/>
      <c r="VR204" s="111"/>
      <c r="VS204" s="111"/>
      <c r="VT204" s="111"/>
      <c r="VU204" s="111"/>
      <c r="VV204" s="111"/>
      <c r="VW204" s="111"/>
      <c r="VX204" s="111"/>
      <c r="VY204" s="111"/>
      <c r="VZ204" s="111"/>
      <c r="WA204" s="111"/>
      <c r="WB204" s="111"/>
      <c r="WC204" s="111"/>
      <c r="WD204" s="111"/>
      <c r="WE204" s="111"/>
      <c r="WF204" s="111"/>
      <c r="WG204" s="111"/>
      <c r="WH204" s="111"/>
      <c r="WI204" s="111"/>
      <c r="WJ204" s="111"/>
      <c r="WK204" s="111"/>
      <c r="WL204" s="111"/>
      <c r="WM204" s="111"/>
      <c r="WN204" s="111"/>
      <c r="WO204" s="111"/>
      <c r="WP204" s="111"/>
      <c r="WQ204" s="111"/>
      <c r="WR204" s="111"/>
      <c r="WS204" s="111"/>
      <c r="WT204" s="111"/>
      <c r="WU204" s="111"/>
      <c r="WV204" s="111"/>
      <c r="WW204" s="111"/>
      <c r="WX204" s="111"/>
      <c r="WY204" s="111"/>
      <c r="WZ204" s="111"/>
      <c r="XA204" s="111"/>
      <c r="XB204" s="111"/>
      <c r="XC204" s="111"/>
      <c r="XD204" s="111"/>
      <c r="XE204" s="111"/>
      <c r="XF204" s="111"/>
      <c r="XG204" s="111"/>
      <c r="XH204" s="111"/>
      <c r="XI204" s="111"/>
      <c r="XJ204" s="111"/>
      <c r="XK204" s="111"/>
      <c r="XL204" s="111"/>
      <c r="XM204" s="111"/>
      <c r="XN204" s="111"/>
      <c r="XO204" s="111"/>
      <c r="XP204" s="111"/>
      <c r="XQ204" s="111"/>
      <c r="XR204" s="111"/>
      <c r="XS204" s="111"/>
      <c r="XT204" s="111"/>
      <c r="XU204" s="111"/>
      <c r="XV204" s="111"/>
      <c r="XW204" s="111"/>
      <c r="XX204" s="111"/>
      <c r="XY204" s="111"/>
      <c r="XZ204" s="111"/>
      <c r="YA204" s="111"/>
      <c r="YB204" s="111"/>
      <c r="YC204" s="111"/>
      <c r="YD204" s="111"/>
      <c r="YE204" s="111"/>
      <c r="YF204" s="111"/>
      <c r="YG204" s="111"/>
      <c r="YH204" s="111"/>
      <c r="YI204" s="111"/>
      <c r="YJ204" s="111"/>
      <c r="YK204" s="111"/>
      <c r="YL204" s="111"/>
      <c r="YM204" s="111"/>
      <c r="YN204" s="111"/>
      <c r="YO204" s="111"/>
      <c r="YP204" s="111"/>
      <c r="YQ204" s="111"/>
      <c r="YR204" s="111"/>
      <c r="YS204" s="111"/>
      <c r="YT204" s="111"/>
      <c r="YU204" s="111"/>
      <c r="YV204" s="111"/>
      <c r="YW204" s="111"/>
      <c r="YX204" s="111"/>
      <c r="YY204" s="111"/>
      <c r="YZ204" s="111"/>
      <c r="ZA204" s="111"/>
      <c r="ZB204" s="111"/>
      <c r="ZC204" s="111"/>
      <c r="ZD204" s="111"/>
      <c r="ZE204" s="111"/>
      <c r="ZF204" s="111"/>
      <c r="ZG204" s="111"/>
      <c r="ZH204" s="111"/>
      <c r="ZI204" s="111"/>
      <c r="ZJ204" s="111"/>
      <c r="ZK204" s="111"/>
      <c r="ZL204" s="111"/>
      <c r="ZM204" s="111"/>
      <c r="ZN204" s="111"/>
      <c r="ZO204" s="111"/>
      <c r="ZP204" s="111"/>
      <c r="ZQ204" s="111"/>
      <c r="ZR204" s="111"/>
      <c r="ZS204" s="111"/>
      <c r="ZT204" s="111"/>
      <c r="ZU204" s="111"/>
      <c r="ZV204" s="111"/>
      <c r="ZW204" s="111"/>
      <c r="ZX204" s="111"/>
      <c r="ZY204" s="111"/>
      <c r="ZZ204" s="111"/>
    </row>
    <row r="205" spans="27:702">
      <c r="AA205" s="229">
        <v>6</v>
      </c>
      <c r="UR205" s="111"/>
      <c r="US205" s="111"/>
      <c r="UT205" s="111"/>
      <c r="UU205" s="111"/>
      <c r="UV205" s="111"/>
      <c r="UW205" s="111"/>
      <c r="UX205" s="111"/>
      <c r="UY205" s="111"/>
      <c r="UZ205" s="111"/>
      <c r="VA205" s="111"/>
      <c r="VB205" s="111"/>
      <c r="VC205" s="111"/>
      <c r="VD205" s="111"/>
      <c r="VE205" s="111"/>
      <c r="VF205" s="111"/>
      <c r="VG205" s="111"/>
      <c r="VH205" s="111"/>
      <c r="VI205" s="111"/>
      <c r="VJ205" s="111"/>
      <c r="VK205" s="111"/>
      <c r="VL205" s="111"/>
      <c r="VM205" s="111"/>
      <c r="VN205" s="111"/>
      <c r="VO205" s="111"/>
      <c r="VP205" s="111"/>
      <c r="VQ205" s="111"/>
      <c r="VR205" s="111"/>
      <c r="VS205" s="111"/>
      <c r="VT205" s="111"/>
      <c r="VU205" s="111"/>
      <c r="VV205" s="111"/>
      <c r="VW205" s="111"/>
      <c r="VX205" s="111"/>
      <c r="VY205" s="111"/>
      <c r="VZ205" s="111"/>
      <c r="WA205" s="111"/>
      <c r="WB205" s="111"/>
      <c r="WC205" s="111"/>
      <c r="WD205" s="111"/>
      <c r="WE205" s="111"/>
      <c r="WF205" s="111"/>
      <c r="WG205" s="111"/>
      <c r="WH205" s="111"/>
      <c r="WI205" s="111"/>
      <c r="WJ205" s="111"/>
      <c r="WK205" s="111"/>
      <c r="WL205" s="111"/>
      <c r="WM205" s="111"/>
      <c r="WN205" s="111"/>
      <c r="WO205" s="111"/>
      <c r="WP205" s="111"/>
      <c r="WQ205" s="111"/>
      <c r="WR205" s="111"/>
      <c r="WS205" s="111"/>
      <c r="WT205" s="111"/>
      <c r="WU205" s="111"/>
      <c r="WV205" s="111"/>
      <c r="WW205" s="111"/>
      <c r="WX205" s="111"/>
      <c r="WY205" s="111"/>
      <c r="WZ205" s="111"/>
      <c r="XA205" s="111"/>
      <c r="XB205" s="111"/>
      <c r="XC205" s="111"/>
      <c r="XD205" s="111"/>
      <c r="XE205" s="111"/>
      <c r="XF205" s="111"/>
      <c r="XG205" s="111"/>
      <c r="XH205" s="111"/>
      <c r="XI205" s="111"/>
      <c r="XJ205" s="111"/>
      <c r="XK205" s="111"/>
      <c r="XL205" s="111"/>
      <c r="XM205" s="111"/>
      <c r="XN205" s="111"/>
      <c r="XO205" s="111"/>
      <c r="XP205" s="111"/>
      <c r="XQ205" s="111"/>
      <c r="XR205" s="111"/>
      <c r="XS205" s="111"/>
      <c r="XT205" s="111"/>
      <c r="XU205" s="111"/>
      <c r="XV205" s="111"/>
      <c r="XW205" s="111"/>
      <c r="XX205" s="111"/>
      <c r="XY205" s="111"/>
      <c r="XZ205" s="111"/>
      <c r="YA205" s="111"/>
      <c r="YB205" s="111"/>
      <c r="YC205" s="111"/>
      <c r="YD205" s="111"/>
      <c r="YE205" s="111"/>
      <c r="YF205" s="111"/>
      <c r="YG205" s="111"/>
      <c r="YH205" s="111"/>
      <c r="YI205" s="111"/>
      <c r="YJ205" s="111"/>
      <c r="YK205" s="111"/>
      <c r="YL205" s="111"/>
      <c r="YM205" s="111"/>
      <c r="YN205" s="111"/>
      <c r="YO205" s="111"/>
      <c r="YP205" s="111"/>
      <c r="YQ205" s="111"/>
      <c r="YR205" s="111"/>
      <c r="YS205" s="111"/>
      <c r="YT205" s="111"/>
      <c r="YU205" s="111"/>
      <c r="YV205" s="111"/>
      <c r="YW205" s="111"/>
      <c r="YX205" s="111"/>
      <c r="YY205" s="111"/>
      <c r="YZ205" s="111"/>
      <c r="ZA205" s="111"/>
      <c r="ZB205" s="111"/>
      <c r="ZC205" s="111"/>
      <c r="ZD205" s="111"/>
      <c r="ZE205" s="111"/>
      <c r="ZF205" s="111"/>
      <c r="ZG205" s="111"/>
      <c r="ZH205" s="111"/>
      <c r="ZI205" s="111"/>
      <c r="ZJ205" s="111"/>
      <c r="ZK205" s="111"/>
      <c r="ZL205" s="111"/>
      <c r="ZM205" s="111"/>
      <c r="ZN205" s="111"/>
      <c r="ZO205" s="111"/>
      <c r="ZP205" s="111"/>
      <c r="ZQ205" s="111"/>
      <c r="ZR205" s="111"/>
      <c r="ZS205" s="111"/>
      <c r="ZT205" s="111"/>
      <c r="ZU205" s="111"/>
      <c r="ZV205" s="111"/>
      <c r="ZW205" s="111"/>
      <c r="ZX205" s="111"/>
      <c r="ZY205" s="111"/>
      <c r="ZZ205" s="111"/>
    </row>
    <row r="206" spans="27:702">
      <c r="AA206" s="229">
        <v>7</v>
      </c>
      <c r="UR206" s="111"/>
      <c r="US206" s="111"/>
      <c r="UT206" s="111"/>
      <c r="UU206" s="111"/>
      <c r="UV206" s="111"/>
      <c r="UW206" s="111"/>
      <c r="UX206" s="111"/>
      <c r="UY206" s="111"/>
      <c r="UZ206" s="111"/>
      <c r="VA206" s="111"/>
      <c r="VB206" s="111"/>
      <c r="VC206" s="111"/>
      <c r="VD206" s="111"/>
      <c r="VE206" s="111"/>
      <c r="VF206" s="111"/>
      <c r="VG206" s="111"/>
      <c r="VH206" s="111"/>
      <c r="VI206" s="111"/>
      <c r="VJ206" s="111"/>
      <c r="VK206" s="111"/>
      <c r="VL206" s="111"/>
      <c r="VM206" s="111"/>
      <c r="VN206" s="111"/>
      <c r="VO206" s="111"/>
      <c r="VP206" s="111"/>
      <c r="VQ206" s="111"/>
      <c r="VR206" s="111"/>
      <c r="VS206" s="111"/>
      <c r="VT206" s="111"/>
      <c r="VU206" s="111"/>
      <c r="VV206" s="111"/>
      <c r="VW206" s="111"/>
      <c r="VX206" s="111"/>
      <c r="VY206" s="111"/>
      <c r="VZ206" s="111"/>
      <c r="WA206" s="111"/>
      <c r="WB206" s="111"/>
      <c r="WC206" s="111"/>
      <c r="WD206" s="111"/>
      <c r="WE206" s="111"/>
      <c r="WF206" s="111"/>
      <c r="WG206" s="111"/>
      <c r="WH206" s="111"/>
      <c r="WI206" s="111"/>
      <c r="WJ206" s="111"/>
      <c r="WK206" s="111"/>
      <c r="WL206" s="111"/>
      <c r="WM206" s="111"/>
      <c r="WN206" s="111"/>
      <c r="WO206" s="111"/>
      <c r="WP206" s="111"/>
      <c r="WQ206" s="111"/>
      <c r="WR206" s="111"/>
      <c r="WS206" s="111"/>
      <c r="WT206" s="111"/>
      <c r="WU206" s="111"/>
      <c r="WV206" s="111"/>
      <c r="WW206" s="111"/>
      <c r="WX206" s="111"/>
      <c r="WY206" s="111"/>
      <c r="WZ206" s="111"/>
      <c r="XA206" s="111"/>
      <c r="XB206" s="111"/>
      <c r="XC206" s="111"/>
      <c r="XD206" s="111"/>
      <c r="XE206" s="111"/>
      <c r="XF206" s="111"/>
      <c r="XG206" s="111"/>
      <c r="XH206" s="111"/>
      <c r="XI206" s="111"/>
      <c r="XJ206" s="111"/>
      <c r="XK206" s="111"/>
      <c r="XL206" s="111"/>
      <c r="XM206" s="111"/>
      <c r="XN206" s="111"/>
      <c r="XO206" s="111"/>
      <c r="XP206" s="111"/>
      <c r="XQ206" s="111"/>
      <c r="XR206" s="111"/>
      <c r="XS206" s="111"/>
      <c r="XT206" s="111"/>
      <c r="XU206" s="111"/>
      <c r="XV206" s="111"/>
      <c r="XW206" s="111"/>
      <c r="XX206" s="111"/>
      <c r="XY206" s="111"/>
      <c r="XZ206" s="111"/>
      <c r="YA206" s="111"/>
      <c r="YB206" s="111"/>
      <c r="YC206" s="111"/>
      <c r="YD206" s="111"/>
      <c r="YE206" s="111"/>
      <c r="YF206" s="111"/>
      <c r="YG206" s="111"/>
      <c r="YH206" s="111"/>
      <c r="YI206" s="111"/>
      <c r="YJ206" s="111"/>
      <c r="YK206" s="111"/>
      <c r="YL206" s="111"/>
      <c r="YM206" s="111"/>
      <c r="YN206" s="111"/>
      <c r="YO206" s="111"/>
      <c r="YP206" s="111"/>
      <c r="YQ206" s="111"/>
      <c r="YR206" s="111"/>
      <c r="YS206" s="111"/>
      <c r="YT206" s="111"/>
      <c r="YU206" s="111"/>
      <c r="YV206" s="111"/>
      <c r="YW206" s="111"/>
      <c r="YX206" s="111"/>
      <c r="YY206" s="111"/>
      <c r="YZ206" s="111"/>
      <c r="ZA206" s="111"/>
      <c r="ZB206" s="111"/>
      <c r="ZC206" s="111"/>
      <c r="ZD206" s="111"/>
      <c r="ZE206" s="111"/>
      <c r="ZF206" s="111"/>
      <c r="ZG206" s="111"/>
      <c r="ZH206" s="111"/>
      <c r="ZI206" s="111"/>
      <c r="ZJ206" s="111"/>
      <c r="ZK206" s="111"/>
      <c r="ZL206" s="111"/>
      <c r="ZM206" s="111"/>
      <c r="ZN206" s="111"/>
      <c r="ZO206" s="111"/>
      <c r="ZP206" s="111"/>
      <c r="ZQ206" s="111"/>
      <c r="ZR206" s="111"/>
      <c r="ZS206" s="111"/>
      <c r="ZT206" s="111"/>
      <c r="ZU206" s="111"/>
      <c r="ZV206" s="111"/>
      <c r="ZW206" s="111"/>
      <c r="ZX206" s="111"/>
      <c r="ZY206" s="111"/>
      <c r="ZZ206" s="111"/>
    </row>
    <row r="207" spans="27:702">
      <c r="AA207" s="229">
        <v>8</v>
      </c>
      <c r="UR207" s="111"/>
      <c r="US207" s="111"/>
      <c r="UT207" s="111"/>
      <c r="UU207" s="111"/>
      <c r="UV207" s="111"/>
      <c r="UW207" s="111"/>
      <c r="UX207" s="111"/>
      <c r="UY207" s="111"/>
      <c r="UZ207" s="111"/>
      <c r="VA207" s="111"/>
      <c r="VB207" s="111"/>
      <c r="VC207" s="111"/>
      <c r="VD207" s="111"/>
      <c r="VE207" s="111"/>
      <c r="VF207" s="111"/>
      <c r="VG207" s="111"/>
      <c r="VH207" s="111"/>
      <c r="VI207" s="111"/>
      <c r="VJ207" s="111"/>
      <c r="VK207" s="111"/>
      <c r="VL207" s="111"/>
      <c r="VM207" s="111"/>
      <c r="VN207" s="111"/>
      <c r="VO207" s="111"/>
      <c r="VP207" s="111"/>
      <c r="VQ207" s="111"/>
      <c r="VR207" s="111"/>
      <c r="VS207" s="111"/>
      <c r="VT207" s="111"/>
      <c r="VU207" s="111"/>
      <c r="VV207" s="111"/>
      <c r="VW207" s="111"/>
      <c r="VX207" s="111"/>
      <c r="VY207" s="111"/>
      <c r="VZ207" s="111"/>
      <c r="WA207" s="111"/>
      <c r="WB207" s="111"/>
      <c r="WC207" s="111"/>
      <c r="WD207" s="111"/>
      <c r="WE207" s="111"/>
      <c r="WF207" s="111"/>
      <c r="WG207" s="111"/>
      <c r="WH207" s="111"/>
      <c r="WI207" s="111"/>
      <c r="WJ207" s="111"/>
      <c r="WK207" s="111"/>
      <c r="WL207" s="111"/>
      <c r="WM207" s="111"/>
      <c r="WN207" s="111"/>
      <c r="WO207" s="111"/>
      <c r="WP207" s="111"/>
      <c r="WQ207" s="111"/>
      <c r="WR207" s="111"/>
      <c r="WS207" s="111"/>
      <c r="WT207" s="111"/>
      <c r="WU207" s="111"/>
      <c r="WV207" s="111"/>
      <c r="WW207" s="111"/>
      <c r="WX207" s="111"/>
      <c r="WY207" s="111"/>
      <c r="WZ207" s="111"/>
      <c r="XA207" s="111"/>
      <c r="XB207" s="111"/>
      <c r="XC207" s="111"/>
      <c r="XD207" s="111"/>
      <c r="XE207" s="111"/>
      <c r="XF207" s="111"/>
      <c r="XG207" s="111"/>
      <c r="XH207" s="111"/>
      <c r="XI207" s="111"/>
      <c r="XJ207" s="111"/>
      <c r="XK207" s="111"/>
      <c r="XL207" s="111"/>
      <c r="XM207" s="111"/>
      <c r="XN207" s="111"/>
      <c r="XO207" s="111"/>
      <c r="XP207" s="111"/>
      <c r="XQ207" s="111"/>
      <c r="XR207" s="111"/>
      <c r="XS207" s="111"/>
      <c r="XT207" s="111"/>
      <c r="XU207" s="111"/>
      <c r="XV207" s="111"/>
      <c r="XW207" s="111"/>
      <c r="XX207" s="111"/>
      <c r="XY207" s="111"/>
      <c r="XZ207" s="111"/>
      <c r="YA207" s="111"/>
      <c r="YB207" s="111"/>
      <c r="YC207" s="111"/>
      <c r="YD207" s="111"/>
      <c r="YE207" s="111"/>
      <c r="YF207" s="111"/>
      <c r="YG207" s="111"/>
      <c r="YH207" s="111"/>
      <c r="YI207" s="111"/>
      <c r="YJ207" s="111"/>
      <c r="YK207" s="111"/>
      <c r="YL207" s="111"/>
      <c r="YM207" s="111"/>
      <c r="YN207" s="111"/>
      <c r="YO207" s="111"/>
      <c r="YP207" s="111"/>
      <c r="YQ207" s="111"/>
      <c r="YR207" s="111"/>
      <c r="YS207" s="111"/>
      <c r="YT207" s="111"/>
      <c r="YU207" s="111"/>
      <c r="YV207" s="111"/>
      <c r="YW207" s="111"/>
      <c r="YX207" s="111"/>
      <c r="YY207" s="111"/>
      <c r="YZ207" s="111"/>
      <c r="ZA207" s="111"/>
      <c r="ZB207" s="111"/>
      <c r="ZC207" s="111"/>
      <c r="ZD207" s="111"/>
      <c r="ZE207" s="111"/>
      <c r="ZF207" s="111"/>
      <c r="ZG207" s="111"/>
      <c r="ZH207" s="111"/>
      <c r="ZI207" s="111"/>
      <c r="ZJ207" s="111"/>
      <c r="ZK207" s="111"/>
      <c r="ZL207" s="111"/>
      <c r="ZM207" s="111"/>
      <c r="ZN207" s="111"/>
      <c r="ZO207" s="111"/>
      <c r="ZP207" s="111"/>
      <c r="ZQ207" s="111"/>
      <c r="ZR207" s="111"/>
      <c r="ZS207" s="111"/>
      <c r="ZT207" s="111"/>
      <c r="ZU207" s="111"/>
      <c r="ZV207" s="111"/>
      <c r="ZW207" s="111"/>
      <c r="ZX207" s="111"/>
      <c r="ZY207" s="111"/>
      <c r="ZZ207" s="111"/>
    </row>
    <row r="208" spans="27:702">
      <c r="AA208" s="229">
        <v>9</v>
      </c>
      <c r="UR208" s="111"/>
      <c r="US208" s="111"/>
      <c r="UT208" s="111"/>
      <c r="UU208" s="111"/>
      <c r="UV208" s="111"/>
      <c r="UW208" s="111"/>
      <c r="UX208" s="111"/>
      <c r="UY208" s="111"/>
      <c r="UZ208" s="111"/>
      <c r="VA208" s="111"/>
      <c r="VB208" s="111"/>
      <c r="VC208" s="111"/>
      <c r="VD208" s="111"/>
      <c r="VE208" s="111"/>
      <c r="VF208" s="111"/>
      <c r="VG208" s="111"/>
      <c r="VH208" s="111"/>
      <c r="VI208" s="111"/>
      <c r="VJ208" s="111"/>
      <c r="VK208" s="111"/>
      <c r="VL208" s="111"/>
      <c r="VM208" s="111"/>
      <c r="VN208" s="111"/>
      <c r="VO208" s="111"/>
      <c r="VP208" s="111"/>
      <c r="VQ208" s="111"/>
      <c r="VR208" s="111"/>
      <c r="VS208" s="111"/>
      <c r="VT208" s="111"/>
      <c r="VU208" s="111"/>
      <c r="VV208" s="111"/>
      <c r="VW208" s="111"/>
      <c r="VX208" s="111"/>
      <c r="VY208" s="111"/>
      <c r="VZ208" s="111"/>
      <c r="WA208" s="111"/>
      <c r="WB208" s="111"/>
      <c r="WC208" s="111"/>
      <c r="WD208" s="111"/>
      <c r="WE208" s="111"/>
      <c r="WF208" s="111"/>
      <c r="WG208" s="111"/>
      <c r="WH208" s="111"/>
      <c r="WI208" s="111"/>
      <c r="WJ208" s="111"/>
      <c r="WK208" s="111"/>
      <c r="WL208" s="111"/>
      <c r="WM208" s="111"/>
      <c r="WN208" s="111"/>
      <c r="WO208" s="111"/>
      <c r="WP208" s="111"/>
      <c r="WQ208" s="111"/>
      <c r="WR208" s="111"/>
      <c r="WS208" s="111"/>
      <c r="WT208" s="111"/>
      <c r="WU208" s="111"/>
      <c r="WV208" s="111"/>
      <c r="WW208" s="111"/>
      <c r="WX208" s="111"/>
      <c r="WY208" s="111"/>
      <c r="WZ208" s="111"/>
      <c r="XA208" s="111"/>
      <c r="XB208" s="111"/>
      <c r="XC208" s="111"/>
      <c r="XD208" s="111"/>
      <c r="XE208" s="111"/>
      <c r="XF208" s="111"/>
      <c r="XG208" s="111"/>
      <c r="XH208" s="111"/>
      <c r="XI208" s="111"/>
      <c r="XJ208" s="111"/>
      <c r="XK208" s="111"/>
      <c r="XL208" s="111"/>
      <c r="XM208" s="111"/>
      <c r="XN208" s="111"/>
      <c r="XO208" s="111"/>
      <c r="XP208" s="111"/>
      <c r="XQ208" s="111"/>
      <c r="XR208" s="111"/>
      <c r="XS208" s="111"/>
      <c r="XT208" s="111"/>
      <c r="XU208" s="111"/>
      <c r="XV208" s="111"/>
      <c r="XW208" s="111"/>
      <c r="XX208" s="111"/>
      <c r="XY208" s="111"/>
      <c r="XZ208" s="111"/>
      <c r="YA208" s="111"/>
      <c r="YB208" s="111"/>
      <c r="YC208" s="111"/>
      <c r="YD208" s="111"/>
      <c r="YE208" s="111"/>
      <c r="YF208" s="111"/>
      <c r="YG208" s="111"/>
      <c r="YH208" s="111"/>
      <c r="YI208" s="111"/>
      <c r="YJ208" s="111"/>
      <c r="YK208" s="111"/>
      <c r="YL208" s="111"/>
      <c r="YM208" s="111"/>
      <c r="YN208" s="111"/>
      <c r="YO208" s="111"/>
      <c r="YP208" s="111"/>
      <c r="YQ208" s="111"/>
      <c r="YR208" s="111"/>
      <c r="YS208" s="111"/>
      <c r="YT208" s="111"/>
      <c r="YU208" s="111"/>
      <c r="YV208" s="111"/>
      <c r="YW208" s="111"/>
      <c r="YX208" s="111"/>
      <c r="YY208" s="111"/>
      <c r="YZ208" s="111"/>
      <c r="ZA208" s="111"/>
      <c r="ZB208" s="111"/>
      <c r="ZC208" s="111"/>
      <c r="ZD208" s="111"/>
      <c r="ZE208" s="111"/>
      <c r="ZF208" s="111"/>
      <c r="ZG208" s="111"/>
      <c r="ZH208" s="111"/>
      <c r="ZI208" s="111"/>
      <c r="ZJ208" s="111"/>
      <c r="ZK208" s="111"/>
      <c r="ZL208" s="111"/>
      <c r="ZM208" s="111"/>
      <c r="ZN208" s="111"/>
      <c r="ZO208" s="111"/>
      <c r="ZP208" s="111"/>
      <c r="ZQ208" s="111"/>
      <c r="ZR208" s="111"/>
      <c r="ZS208" s="111"/>
      <c r="ZT208" s="111"/>
      <c r="ZU208" s="111"/>
      <c r="ZV208" s="111"/>
      <c r="ZW208" s="111"/>
      <c r="ZX208" s="111"/>
      <c r="ZY208" s="111"/>
      <c r="ZZ208" s="111"/>
    </row>
    <row r="209" spans="27:702">
      <c r="AA209" s="229">
        <v>10</v>
      </c>
      <c r="UR209" s="111"/>
      <c r="US209" s="111"/>
      <c r="UT209" s="111"/>
      <c r="UU209" s="111"/>
      <c r="UV209" s="111"/>
      <c r="UW209" s="111"/>
      <c r="UX209" s="111"/>
      <c r="UY209" s="111"/>
      <c r="UZ209" s="111"/>
      <c r="VA209" s="111"/>
      <c r="VB209" s="111"/>
      <c r="VC209" s="111"/>
      <c r="VD209" s="111"/>
      <c r="VE209" s="111"/>
      <c r="VF209" s="111"/>
      <c r="VG209" s="111"/>
      <c r="VH209" s="111"/>
      <c r="VI209" s="111"/>
      <c r="VJ209" s="111"/>
      <c r="VK209" s="111"/>
      <c r="VL209" s="111"/>
      <c r="VM209" s="111"/>
      <c r="VN209" s="111"/>
      <c r="VO209" s="111"/>
      <c r="VP209" s="111"/>
      <c r="VQ209" s="111"/>
      <c r="VR209" s="111"/>
      <c r="VS209" s="111"/>
      <c r="VT209" s="111"/>
      <c r="VU209" s="111"/>
      <c r="VV209" s="111"/>
      <c r="VW209" s="111"/>
      <c r="VX209" s="111"/>
      <c r="VY209" s="111"/>
      <c r="VZ209" s="111"/>
      <c r="WA209" s="111"/>
      <c r="WB209" s="111"/>
      <c r="WC209" s="111"/>
      <c r="WD209" s="111"/>
      <c r="WE209" s="111"/>
      <c r="WF209" s="111"/>
      <c r="WG209" s="111"/>
      <c r="WH209" s="111"/>
      <c r="WI209" s="111"/>
      <c r="WJ209" s="111"/>
      <c r="WK209" s="111"/>
      <c r="WL209" s="111"/>
      <c r="WM209" s="111"/>
      <c r="WN209" s="111"/>
      <c r="WO209" s="111"/>
      <c r="WP209" s="111"/>
      <c r="WQ209" s="111"/>
      <c r="WR209" s="111"/>
      <c r="WS209" s="111"/>
      <c r="WT209" s="111"/>
      <c r="WU209" s="111"/>
      <c r="WV209" s="111"/>
      <c r="WW209" s="111"/>
      <c r="WX209" s="111"/>
      <c r="WY209" s="111"/>
      <c r="WZ209" s="111"/>
      <c r="XA209" s="111"/>
      <c r="XB209" s="111"/>
      <c r="XC209" s="111"/>
      <c r="XD209" s="111"/>
      <c r="XE209" s="111"/>
      <c r="XF209" s="111"/>
      <c r="XG209" s="111"/>
      <c r="XH209" s="111"/>
      <c r="XI209" s="111"/>
      <c r="XJ209" s="111"/>
      <c r="XK209" s="111"/>
      <c r="XL209" s="111"/>
      <c r="XM209" s="111"/>
      <c r="XN209" s="111"/>
      <c r="XO209" s="111"/>
      <c r="XP209" s="111"/>
      <c r="XQ209" s="111"/>
      <c r="XR209" s="111"/>
      <c r="XS209" s="111"/>
      <c r="XT209" s="111"/>
      <c r="XU209" s="111"/>
      <c r="XV209" s="111"/>
      <c r="XW209" s="111"/>
      <c r="XX209" s="111"/>
      <c r="XY209" s="111"/>
      <c r="XZ209" s="111"/>
      <c r="YA209" s="111"/>
      <c r="YB209" s="111"/>
      <c r="YC209" s="111"/>
      <c r="YD209" s="111"/>
      <c r="YE209" s="111"/>
      <c r="YF209" s="111"/>
      <c r="YG209" s="111"/>
      <c r="YH209" s="111"/>
      <c r="YI209" s="111"/>
      <c r="YJ209" s="111"/>
      <c r="YK209" s="111"/>
      <c r="YL209" s="111"/>
      <c r="YM209" s="111"/>
      <c r="YN209" s="111"/>
      <c r="YO209" s="111"/>
      <c r="YP209" s="111"/>
      <c r="YQ209" s="111"/>
      <c r="YR209" s="111"/>
      <c r="YS209" s="111"/>
      <c r="YT209" s="111"/>
      <c r="YU209" s="111"/>
      <c r="YV209" s="111"/>
      <c r="YW209" s="111"/>
      <c r="YX209" s="111"/>
      <c r="YY209" s="111"/>
      <c r="YZ209" s="111"/>
      <c r="ZA209" s="111"/>
      <c r="ZB209" s="111"/>
      <c r="ZC209" s="111"/>
      <c r="ZD209" s="111"/>
      <c r="ZE209" s="111"/>
      <c r="ZF209" s="111"/>
      <c r="ZG209" s="111"/>
      <c r="ZH209" s="111"/>
      <c r="ZI209" s="111"/>
      <c r="ZJ209" s="111"/>
      <c r="ZK209" s="111"/>
      <c r="ZL209" s="111"/>
      <c r="ZM209" s="111"/>
      <c r="ZN209" s="111"/>
      <c r="ZO209" s="111"/>
      <c r="ZP209" s="111"/>
      <c r="ZQ209" s="111"/>
      <c r="ZR209" s="111"/>
      <c r="ZS209" s="111"/>
      <c r="ZT209" s="111"/>
      <c r="ZU209" s="111"/>
      <c r="ZV209" s="111"/>
      <c r="ZW209" s="111"/>
      <c r="ZX209" s="111"/>
      <c r="ZY209" s="111"/>
      <c r="ZZ209" s="111"/>
    </row>
    <row r="210" spans="27:702">
      <c r="AA210" s="229">
        <v>11</v>
      </c>
      <c r="UR210" s="111"/>
      <c r="US210" s="111"/>
      <c r="UT210" s="111"/>
      <c r="UU210" s="111"/>
      <c r="UV210" s="111"/>
      <c r="UW210" s="111"/>
      <c r="UX210" s="111"/>
      <c r="UY210" s="111"/>
      <c r="UZ210" s="111"/>
      <c r="VA210" s="111"/>
      <c r="VB210" s="111"/>
      <c r="VC210" s="111"/>
      <c r="VD210" s="111"/>
      <c r="VE210" s="111"/>
      <c r="VF210" s="111"/>
      <c r="VG210" s="111"/>
      <c r="VH210" s="111"/>
      <c r="VI210" s="111"/>
      <c r="VJ210" s="111"/>
      <c r="VK210" s="111"/>
      <c r="VL210" s="111"/>
      <c r="VM210" s="111"/>
      <c r="VN210" s="111"/>
      <c r="VO210" s="111"/>
      <c r="VP210" s="111"/>
      <c r="VQ210" s="111"/>
      <c r="VR210" s="111"/>
      <c r="VS210" s="111"/>
      <c r="VT210" s="111"/>
      <c r="VU210" s="111"/>
      <c r="VV210" s="111"/>
      <c r="VW210" s="111"/>
      <c r="VX210" s="111"/>
      <c r="VY210" s="111"/>
      <c r="VZ210" s="111"/>
      <c r="WA210" s="111"/>
      <c r="WB210" s="111"/>
      <c r="WC210" s="111"/>
      <c r="WD210" s="111"/>
      <c r="WE210" s="111"/>
      <c r="WF210" s="111"/>
      <c r="WG210" s="111"/>
      <c r="WH210" s="111"/>
      <c r="WI210" s="111"/>
      <c r="WJ210" s="111"/>
      <c r="WK210" s="111"/>
      <c r="WL210" s="111"/>
      <c r="WM210" s="111"/>
      <c r="WN210" s="111"/>
      <c r="WO210" s="111"/>
      <c r="WP210" s="111"/>
      <c r="WQ210" s="111"/>
      <c r="WR210" s="111"/>
      <c r="WS210" s="111"/>
      <c r="WT210" s="111"/>
      <c r="WU210" s="111"/>
      <c r="WV210" s="111"/>
      <c r="WW210" s="111"/>
      <c r="WX210" s="111"/>
      <c r="WY210" s="111"/>
      <c r="WZ210" s="111"/>
      <c r="XA210" s="111"/>
      <c r="XB210" s="111"/>
      <c r="XC210" s="111"/>
      <c r="XD210" s="111"/>
      <c r="XE210" s="111"/>
      <c r="XF210" s="111"/>
      <c r="XG210" s="111"/>
      <c r="XH210" s="111"/>
      <c r="XI210" s="111"/>
      <c r="XJ210" s="111"/>
      <c r="XK210" s="111"/>
      <c r="XL210" s="111"/>
      <c r="XM210" s="111"/>
      <c r="XN210" s="111"/>
      <c r="XO210" s="111"/>
      <c r="XP210" s="111"/>
      <c r="XQ210" s="111"/>
      <c r="XR210" s="111"/>
      <c r="XS210" s="111"/>
      <c r="XT210" s="111"/>
      <c r="XU210" s="111"/>
      <c r="XV210" s="111"/>
      <c r="XW210" s="111"/>
      <c r="XX210" s="111"/>
      <c r="XY210" s="111"/>
      <c r="XZ210" s="111"/>
      <c r="YA210" s="111"/>
      <c r="YB210" s="111"/>
      <c r="YC210" s="111"/>
      <c r="YD210" s="111"/>
      <c r="YE210" s="111"/>
      <c r="YF210" s="111"/>
      <c r="YG210" s="111"/>
      <c r="YH210" s="111"/>
      <c r="YI210" s="111"/>
      <c r="YJ210" s="111"/>
      <c r="YK210" s="111"/>
      <c r="YL210" s="111"/>
      <c r="YM210" s="111"/>
      <c r="YN210" s="111"/>
      <c r="YO210" s="111"/>
      <c r="YP210" s="111"/>
      <c r="YQ210" s="111"/>
      <c r="YR210" s="111"/>
      <c r="YS210" s="111"/>
      <c r="YT210" s="111"/>
      <c r="YU210" s="111"/>
      <c r="YV210" s="111"/>
      <c r="YW210" s="111"/>
      <c r="YX210" s="111"/>
      <c r="YY210" s="111"/>
      <c r="YZ210" s="111"/>
      <c r="ZA210" s="111"/>
      <c r="ZB210" s="111"/>
      <c r="ZC210" s="111"/>
      <c r="ZD210" s="111"/>
      <c r="ZE210" s="111"/>
      <c r="ZF210" s="111"/>
      <c r="ZG210" s="111"/>
      <c r="ZH210" s="111"/>
      <c r="ZI210" s="111"/>
      <c r="ZJ210" s="111"/>
      <c r="ZK210" s="111"/>
      <c r="ZL210" s="111"/>
      <c r="ZM210" s="111"/>
      <c r="ZN210" s="111"/>
      <c r="ZO210" s="111"/>
      <c r="ZP210" s="111"/>
      <c r="ZQ210" s="111"/>
      <c r="ZR210" s="111"/>
      <c r="ZS210" s="111"/>
      <c r="ZT210" s="111"/>
      <c r="ZU210" s="111"/>
      <c r="ZV210" s="111"/>
      <c r="ZW210" s="111"/>
      <c r="ZX210" s="111"/>
      <c r="ZY210" s="111"/>
      <c r="ZZ210" s="111"/>
    </row>
    <row r="211" spans="27:702">
      <c r="AA211" s="229">
        <v>12</v>
      </c>
      <c r="UR211" s="111"/>
      <c r="US211" s="111"/>
      <c r="UT211" s="111"/>
      <c r="UU211" s="111"/>
      <c r="UV211" s="111"/>
      <c r="UW211" s="111"/>
      <c r="UX211" s="111"/>
      <c r="UY211" s="111"/>
      <c r="UZ211" s="111"/>
      <c r="VA211" s="111"/>
      <c r="VB211" s="111"/>
      <c r="VC211" s="111"/>
      <c r="VD211" s="111"/>
      <c r="VE211" s="111"/>
      <c r="VF211" s="111"/>
      <c r="VG211" s="111"/>
      <c r="VH211" s="111"/>
      <c r="VI211" s="111"/>
      <c r="VJ211" s="111"/>
      <c r="VK211" s="111"/>
      <c r="VL211" s="111"/>
      <c r="VM211" s="111"/>
      <c r="VN211" s="111"/>
      <c r="VO211" s="111"/>
      <c r="VP211" s="111"/>
      <c r="VQ211" s="111"/>
      <c r="VR211" s="111"/>
      <c r="VS211" s="111"/>
      <c r="VT211" s="111"/>
      <c r="VU211" s="111"/>
      <c r="VV211" s="111"/>
      <c r="VW211" s="111"/>
      <c r="VX211" s="111"/>
      <c r="VY211" s="111"/>
      <c r="VZ211" s="111"/>
      <c r="WA211" s="111"/>
      <c r="WB211" s="111"/>
      <c r="WC211" s="111"/>
      <c r="WD211" s="111"/>
      <c r="WE211" s="111"/>
      <c r="WF211" s="111"/>
      <c r="WG211" s="111"/>
      <c r="WH211" s="111"/>
      <c r="WI211" s="111"/>
      <c r="WJ211" s="111"/>
      <c r="WK211" s="111"/>
      <c r="WL211" s="111"/>
      <c r="WM211" s="111"/>
      <c r="WN211" s="111"/>
      <c r="WO211" s="111"/>
      <c r="WP211" s="111"/>
      <c r="WQ211" s="111"/>
      <c r="WR211" s="111"/>
      <c r="WS211" s="111"/>
      <c r="WT211" s="111"/>
      <c r="WU211" s="111"/>
      <c r="WV211" s="111"/>
      <c r="WW211" s="111"/>
      <c r="WX211" s="111"/>
      <c r="WY211" s="111"/>
      <c r="WZ211" s="111"/>
      <c r="XA211" s="111"/>
      <c r="XB211" s="111"/>
      <c r="XC211" s="111"/>
      <c r="XD211" s="111"/>
      <c r="XE211" s="111"/>
      <c r="XF211" s="111"/>
      <c r="XG211" s="111"/>
      <c r="XH211" s="111"/>
      <c r="XI211" s="111"/>
      <c r="XJ211" s="111"/>
      <c r="XK211" s="111"/>
      <c r="XL211" s="111"/>
      <c r="XM211" s="111"/>
      <c r="XN211" s="111"/>
      <c r="XO211" s="111"/>
      <c r="XP211" s="111"/>
      <c r="XQ211" s="111"/>
      <c r="XR211" s="111"/>
      <c r="XS211" s="111"/>
      <c r="XT211" s="111"/>
      <c r="XU211" s="111"/>
      <c r="XV211" s="111"/>
      <c r="XW211" s="111"/>
      <c r="XX211" s="111"/>
      <c r="XY211" s="111"/>
      <c r="XZ211" s="111"/>
      <c r="YA211" s="111"/>
      <c r="YB211" s="111"/>
      <c r="YC211" s="111"/>
      <c r="YD211" s="111"/>
      <c r="YE211" s="111"/>
      <c r="YF211" s="111"/>
      <c r="YG211" s="111"/>
      <c r="YH211" s="111"/>
      <c r="YI211" s="111"/>
      <c r="YJ211" s="111"/>
      <c r="YK211" s="111"/>
      <c r="YL211" s="111"/>
      <c r="YM211" s="111"/>
      <c r="YN211" s="111"/>
      <c r="YO211" s="111"/>
      <c r="YP211" s="111"/>
      <c r="YQ211" s="111"/>
      <c r="YR211" s="111"/>
      <c r="YS211" s="111"/>
      <c r="YT211" s="111"/>
      <c r="YU211" s="111"/>
      <c r="YV211" s="111"/>
      <c r="YW211" s="111"/>
      <c r="YX211" s="111"/>
      <c r="YY211" s="111"/>
      <c r="YZ211" s="111"/>
      <c r="ZA211" s="111"/>
      <c r="ZB211" s="111"/>
      <c r="ZC211" s="111"/>
      <c r="ZD211" s="111"/>
      <c r="ZE211" s="111"/>
      <c r="ZF211" s="111"/>
      <c r="ZG211" s="111"/>
      <c r="ZH211" s="111"/>
      <c r="ZI211" s="111"/>
      <c r="ZJ211" s="111"/>
      <c r="ZK211" s="111"/>
      <c r="ZL211" s="111"/>
      <c r="ZM211" s="111"/>
      <c r="ZN211" s="111"/>
      <c r="ZO211" s="111"/>
      <c r="ZP211" s="111"/>
      <c r="ZQ211" s="111"/>
      <c r="ZR211" s="111"/>
      <c r="ZS211" s="111"/>
      <c r="ZT211" s="111"/>
      <c r="ZU211" s="111"/>
      <c r="ZV211" s="111"/>
      <c r="ZW211" s="111"/>
      <c r="ZX211" s="111"/>
      <c r="ZY211" s="111"/>
      <c r="ZZ211" s="111"/>
    </row>
    <row r="212" spans="27:702">
      <c r="AA212" s="229"/>
      <c r="UR212" s="111"/>
      <c r="US212" s="111"/>
      <c r="UT212" s="111"/>
      <c r="UU212" s="111"/>
      <c r="UV212" s="111"/>
      <c r="UW212" s="111"/>
      <c r="UX212" s="111"/>
      <c r="UY212" s="111"/>
      <c r="UZ212" s="111"/>
      <c r="VA212" s="111"/>
      <c r="VB212" s="111"/>
      <c r="VC212" s="111"/>
      <c r="VD212" s="111"/>
      <c r="VE212" s="111"/>
      <c r="VF212" s="111"/>
      <c r="VG212" s="111"/>
      <c r="VH212" s="111"/>
      <c r="VI212" s="111"/>
      <c r="VJ212" s="111"/>
      <c r="VK212" s="111"/>
      <c r="VL212" s="111"/>
      <c r="VM212" s="111"/>
      <c r="VN212" s="111"/>
      <c r="VO212" s="111"/>
      <c r="VP212" s="111"/>
      <c r="VQ212" s="111"/>
      <c r="VR212" s="111"/>
      <c r="VS212" s="111"/>
      <c r="VT212" s="111"/>
      <c r="VU212" s="111"/>
      <c r="VV212" s="111"/>
      <c r="VW212" s="111"/>
      <c r="VX212" s="111"/>
      <c r="VY212" s="111"/>
      <c r="VZ212" s="111"/>
      <c r="WA212" s="111"/>
      <c r="WB212" s="111"/>
      <c r="WC212" s="111"/>
      <c r="WD212" s="111"/>
      <c r="WE212" s="111"/>
      <c r="WF212" s="111"/>
      <c r="WG212" s="111"/>
      <c r="WH212" s="111"/>
      <c r="WI212" s="111"/>
      <c r="WJ212" s="111"/>
      <c r="WK212" s="111"/>
      <c r="WL212" s="111"/>
      <c r="WM212" s="111"/>
      <c r="WN212" s="111"/>
      <c r="WO212" s="111"/>
      <c r="WP212" s="111"/>
      <c r="WQ212" s="111"/>
      <c r="WR212" s="111"/>
      <c r="WS212" s="111"/>
      <c r="WT212" s="111"/>
      <c r="WU212" s="111"/>
      <c r="WV212" s="111"/>
      <c r="WW212" s="111"/>
      <c r="WX212" s="111"/>
      <c r="WY212" s="111"/>
      <c r="WZ212" s="111"/>
      <c r="XA212" s="111"/>
      <c r="XB212" s="111"/>
      <c r="XC212" s="111"/>
      <c r="XD212" s="111"/>
      <c r="XE212" s="111"/>
      <c r="XF212" s="111"/>
      <c r="XG212" s="111"/>
      <c r="XH212" s="111"/>
      <c r="XI212" s="111"/>
      <c r="XJ212" s="111"/>
      <c r="XK212" s="111"/>
      <c r="XL212" s="111"/>
      <c r="XM212" s="111"/>
      <c r="XN212" s="111"/>
      <c r="XO212" s="111"/>
      <c r="XP212" s="111"/>
      <c r="XQ212" s="111"/>
      <c r="XR212" s="111"/>
      <c r="XS212" s="111"/>
      <c r="XT212" s="111"/>
      <c r="XU212" s="111"/>
      <c r="XV212" s="111"/>
      <c r="XW212" s="111"/>
      <c r="XX212" s="111"/>
      <c r="XY212" s="111"/>
      <c r="XZ212" s="111"/>
      <c r="YA212" s="111"/>
      <c r="YB212" s="111"/>
      <c r="YC212" s="111"/>
      <c r="YD212" s="111"/>
      <c r="YE212" s="111"/>
      <c r="YF212" s="111"/>
      <c r="YG212" s="111"/>
      <c r="YH212" s="111"/>
      <c r="YI212" s="111"/>
      <c r="YJ212" s="111"/>
      <c r="YK212" s="111"/>
      <c r="YL212" s="111"/>
      <c r="YM212" s="111"/>
      <c r="YN212" s="111"/>
      <c r="YO212" s="111"/>
      <c r="YP212" s="111"/>
      <c r="YQ212" s="111"/>
      <c r="YR212" s="111"/>
      <c r="YS212" s="111"/>
      <c r="YT212" s="111"/>
      <c r="YU212" s="111"/>
      <c r="YV212" s="111"/>
      <c r="YW212" s="111"/>
      <c r="YX212" s="111"/>
      <c r="YY212" s="111"/>
      <c r="YZ212" s="111"/>
      <c r="ZA212" s="111"/>
      <c r="ZB212" s="111"/>
      <c r="ZC212" s="111"/>
      <c r="ZD212" s="111"/>
      <c r="ZE212" s="111"/>
      <c r="ZF212" s="111"/>
      <c r="ZG212" s="111"/>
      <c r="ZH212" s="111"/>
      <c r="ZI212" s="111"/>
      <c r="ZJ212" s="111"/>
      <c r="ZK212" s="111"/>
      <c r="ZL212" s="111"/>
      <c r="ZM212" s="111"/>
      <c r="ZN212" s="111"/>
      <c r="ZO212" s="111"/>
      <c r="ZP212" s="111"/>
      <c r="ZQ212" s="111"/>
      <c r="ZR212" s="111"/>
      <c r="ZS212" s="111"/>
      <c r="ZT212" s="111"/>
      <c r="ZU212" s="111"/>
      <c r="ZV212" s="111"/>
      <c r="ZW212" s="111"/>
      <c r="ZX212" s="111"/>
      <c r="ZY212" s="111"/>
      <c r="ZZ212" s="111"/>
    </row>
    <row r="213" spans="27:702">
      <c r="AA213" s="229"/>
      <c r="UR213" s="111"/>
      <c r="US213" s="111"/>
      <c r="UT213" s="111"/>
      <c r="UU213" s="111"/>
      <c r="UV213" s="111"/>
      <c r="UW213" s="111"/>
      <c r="UX213" s="111"/>
      <c r="UY213" s="111"/>
      <c r="UZ213" s="111"/>
      <c r="VA213" s="111"/>
      <c r="VB213" s="111"/>
      <c r="VC213" s="111"/>
      <c r="VD213" s="111"/>
      <c r="VE213" s="111"/>
      <c r="VF213" s="111"/>
      <c r="VG213" s="111"/>
      <c r="VH213" s="111"/>
      <c r="VI213" s="111"/>
      <c r="VJ213" s="111"/>
      <c r="VK213" s="111"/>
      <c r="VL213" s="111"/>
      <c r="VM213" s="111"/>
      <c r="VN213" s="111"/>
      <c r="VO213" s="111"/>
      <c r="VP213" s="111"/>
      <c r="VQ213" s="111"/>
      <c r="VR213" s="111"/>
      <c r="VS213" s="111"/>
      <c r="VT213" s="111"/>
      <c r="VU213" s="111"/>
      <c r="VV213" s="111"/>
      <c r="VW213" s="111"/>
      <c r="VX213" s="111"/>
      <c r="VY213" s="111"/>
      <c r="VZ213" s="111"/>
      <c r="WA213" s="111"/>
      <c r="WB213" s="111"/>
      <c r="WC213" s="111"/>
      <c r="WD213" s="111"/>
      <c r="WE213" s="111"/>
      <c r="WF213" s="111"/>
      <c r="WG213" s="111"/>
      <c r="WH213" s="111"/>
      <c r="WI213" s="111"/>
      <c r="WJ213" s="111"/>
      <c r="WK213" s="111"/>
      <c r="WL213" s="111"/>
      <c r="WM213" s="111"/>
      <c r="WN213" s="111"/>
      <c r="WO213" s="111"/>
      <c r="WP213" s="111"/>
      <c r="WQ213" s="111"/>
      <c r="WR213" s="111"/>
      <c r="WS213" s="111"/>
      <c r="WT213" s="111"/>
      <c r="WU213" s="111"/>
      <c r="WV213" s="111"/>
      <c r="WW213" s="111"/>
      <c r="WX213" s="111"/>
      <c r="WY213" s="111"/>
      <c r="WZ213" s="111"/>
      <c r="XA213" s="111"/>
      <c r="XB213" s="111"/>
      <c r="XC213" s="111"/>
      <c r="XD213" s="111"/>
      <c r="XE213" s="111"/>
      <c r="XF213" s="111"/>
      <c r="XG213" s="111"/>
      <c r="XH213" s="111"/>
      <c r="XI213" s="111"/>
      <c r="XJ213" s="111"/>
      <c r="XK213" s="111"/>
      <c r="XL213" s="111"/>
      <c r="XM213" s="111"/>
      <c r="XN213" s="111"/>
      <c r="XO213" s="111"/>
      <c r="XP213" s="111"/>
      <c r="XQ213" s="111"/>
      <c r="XR213" s="111"/>
      <c r="XS213" s="111"/>
      <c r="XT213" s="111"/>
      <c r="XU213" s="111"/>
      <c r="XV213" s="111"/>
      <c r="XW213" s="111"/>
      <c r="XX213" s="111"/>
      <c r="XY213" s="111"/>
      <c r="XZ213" s="111"/>
      <c r="YA213" s="111"/>
      <c r="YB213" s="111"/>
      <c r="YC213" s="111"/>
      <c r="YD213" s="111"/>
      <c r="YE213" s="111"/>
      <c r="YF213" s="111"/>
      <c r="YG213" s="111"/>
      <c r="YH213" s="111"/>
      <c r="YI213" s="111"/>
      <c r="YJ213" s="111"/>
      <c r="YK213" s="111"/>
      <c r="YL213" s="111"/>
      <c r="YM213" s="111"/>
      <c r="YN213" s="111"/>
      <c r="YO213" s="111"/>
      <c r="YP213" s="111"/>
      <c r="YQ213" s="111"/>
      <c r="YR213" s="111"/>
      <c r="YS213" s="111"/>
      <c r="YT213" s="111"/>
      <c r="YU213" s="111"/>
      <c r="YV213" s="111"/>
      <c r="YW213" s="111"/>
      <c r="YX213" s="111"/>
      <c r="YY213" s="111"/>
      <c r="YZ213" s="111"/>
      <c r="ZA213" s="111"/>
      <c r="ZB213" s="111"/>
      <c r="ZC213" s="111"/>
      <c r="ZD213" s="111"/>
      <c r="ZE213" s="111"/>
      <c r="ZF213" s="111"/>
      <c r="ZG213" s="111"/>
      <c r="ZH213" s="111"/>
      <c r="ZI213" s="111"/>
      <c r="ZJ213" s="111"/>
      <c r="ZK213" s="111"/>
      <c r="ZL213" s="111"/>
      <c r="ZM213" s="111"/>
      <c r="ZN213" s="111"/>
      <c r="ZO213" s="111"/>
      <c r="ZP213" s="111"/>
      <c r="ZQ213" s="111"/>
      <c r="ZR213" s="111"/>
      <c r="ZS213" s="111"/>
      <c r="ZT213" s="111"/>
      <c r="ZU213" s="111"/>
      <c r="ZV213" s="111"/>
      <c r="ZW213" s="111"/>
      <c r="ZX213" s="111"/>
      <c r="ZY213" s="111"/>
      <c r="ZZ213" s="111"/>
    </row>
    <row r="214" spans="27:702">
      <c r="AA214" s="229"/>
      <c r="UR214" s="111"/>
      <c r="US214" s="111"/>
      <c r="UT214" s="111"/>
      <c r="UU214" s="111"/>
      <c r="UV214" s="111"/>
      <c r="UW214" s="111"/>
      <c r="UX214" s="111"/>
      <c r="UY214" s="111"/>
      <c r="UZ214" s="111"/>
      <c r="VA214" s="111"/>
      <c r="VB214" s="111"/>
      <c r="VC214" s="111"/>
      <c r="VD214" s="111"/>
      <c r="VE214" s="111"/>
      <c r="VF214" s="111"/>
      <c r="VG214" s="111"/>
      <c r="VH214" s="111"/>
      <c r="VI214" s="111"/>
      <c r="VJ214" s="111"/>
      <c r="VK214" s="111"/>
      <c r="VL214" s="111"/>
      <c r="VM214" s="111"/>
      <c r="VN214" s="111"/>
      <c r="VO214" s="111"/>
      <c r="VP214" s="111"/>
      <c r="VQ214" s="111"/>
      <c r="VR214" s="111"/>
      <c r="VS214" s="111"/>
      <c r="VT214" s="111"/>
      <c r="VU214" s="111"/>
      <c r="VV214" s="111"/>
      <c r="VW214" s="111"/>
      <c r="VX214" s="111"/>
      <c r="VY214" s="111"/>
      <c r="VZ214" s="111"/>
      <c r="WA214" s="111"/>
      <c r="WB214" s="111"/>
      <c r="WC214" s="111"/>
      <c r="WD214" s="111"/>
      <c r="WE214" s="111"/>
      <c r="WF214" s="111"/>
      <c r="WG214" s="111"/>
      <c r="WH214" s="111"/>
      <c r="WI214" s="111"/>
      <c r="WJ214" s="111"/>
      <c r="WK214" s="111"/>
      <c r="WL214" s="111"/>
      <c r="WM214" s="111"/>
      <c r="WN214" s="111"/>
      <c r="WO214" s="111"/>
      <c r="WP214" s="111"/>
      <c r="WQ214" s="111"/>
      <c r="WR214" s="111"/>
      <c r="WS214" s="111"/>
      <c r="WT214" s="111"/>
      <c r="WU214" s="111"/>
      <c r="WV214" s="111"/>
      <c r="WW214" s="111"/>
      <c r="WX214" s="111"/>
      <c r="WY214" s="111"/>
      <c r="WZ214" s="111"/>
      <c r="XA214" s="111"/>
      <c r="XB214" s="111"/>
      <c r="XC214" s="111"/>
      <c r="XD214" s="111"/>
      <c r="XE214" s="111"/>
      <c r="XF214" s="111"/>
      <c r="XG214" s="111"/>
      <c r="XH214" s="111"/>
      <c r="XI214" s="111"/>
      <c r="XJ214" s="111"/>
      <c r="XK214" s="111"/>
      <c r="XL214" s="111"/>
      <c r="XM214" s="111"/>
      <c r="XN214" s="111"/>
      <c r="XO214" s="111"/>
      <c r="XP214" s="111"/>
      <c r="XQ214" s="111"/>
      <c r="XR214" s="111"/>
      <c r="XS214" s="111"/>
      <c r="XT214" s="111"/>
      <c r="XU214" s="111"/>
      <c r="XV214" s="111"/>
      <c r="XW214" s="111"/>
      <c r="XX214" s="111"/>
      <c r="XY214" s="111"/>
      <c r="XZ214" s="111"/>
      <c r="YA214" s="111"/>
      <c r="YB214" s="111"/>
      <c r="YC214" s="111"/>
      <c r="YD214" s="111"/>
      <c r="YE214" s="111"/>
      <c r="YF214" s="111"/>
      <c r="YG214" s="111"/>
      <c r="YH214" s="111"/>
      <c r="YI214" s="111"/>
      <c r="YJ214" s="111"/>
      <c r="YK214" s="111"/>
      <c r="YL214" s="111"/>
      <c r="YM214" s="111"/>
      <c r="YN214" s="111"/>
      <c r="YO214" s="111"/>
      <c r="YP214" s="111"/>
      <c r="YQ214" s="111"/>
      <c r="YR214" s="111"/>
      <c r="YS214" s="111"/>
      <c r="YT214" s="111"/>
      <c r="YU214" s="111"/>
      <c r="YV214" s="111"/>
      <c r="YW214" s="111"/>
      <c r="YX214" s="111"/>
      <c r="YY214" s="111"/>
      <c r="YZ214" s="111"/>
      <c r="ZA214" s="111"/>
      <c r="ZB214" s="111"/>
      <c r="ZC214" s="111"/>
      <c r="ZD214" s="111"/>
      <c r="ZE214" s="111"/>
      <c r="ZF214" s="111"/>
      <c r="ZG214" s="111"/>
      <c r="ZH214" s="111"/>
      <c r="ZI214" s="111"/>
      <c r="ZJ214" s="111"/>
      <c r="ZK214" s="111"/>
      <c r="ZL214" s="111"/>
      <c r="ZM214" s="111"/>
      <c r="ZN214" s="111"/>
      <c r="ZO214" s="111"/>
      <c r="ZP214" s="111"/>
      <c r="ZQ214" s="111"/>
      <c r="ZR214" s="111"/>
      <c r="ZS214" s="111"/>
      <c r="ZT214" s="111"/>
      <c r="ZU214" s="111"/>
      <c r="ZV214" s="111"/>
      <c r="ZW214" s="111"/>
      <c r="ZX214" s="111"/>
      <c r="ZY214" s="111"/>
      <c r="ZZ214" s="111"/>
    </row>
    <row r="215" spans="27:702">
      <c r="AA215" s="229"/>
      <c r="UR215" s="111"/>
      <c r="US215" s="111"/>
      <c r="UT215" s="111"/>
      <c r="UU215" s="111"/>
      <c r="UV215" s="111"/>
      <c r="UW215" s="111"/>
      <c r="UX215" s="111"/>
      <c r="UY215" s="111"/>
      <c r="UZ215" s="111"/>
      <c r="VA215" s="111"/>
      <c r="VB215" s="111"/>
      <c r="VC215" s="111"/>
      <c r="VD215" s="111"/>
      <c r="VE215" s="111"/>
      <c r="VF215" s="111"/>
      <c r="VG215" s="111"/>
      <c r="VH215" s="111"/>
      <c r="VI215" s="111"/>
      <c r="VJ215" s="111"/>
      <c r="VK215" s="111"/>
      <c r="VL215" s="111"/>
      <c r="VM215" s="111"/>
      <c r="VN215" s="111"/>
      <c r="VO215" s="111"/>
      <c r="VP215" s="111"/>
      <c r="VQ215" s="111"/>
      <c r="VR215" s="111"/>
      <c r="VS215" s="111"/>
      <c r="VT215" s="111"/>
      <c r="VU215" s="111"/>
      <c r="VV215" s="111"/>
      <c r="VW215" s="111"/>
      <c r="VX215" s="111"/>
      <c r="VY215" s="111"/>
      <c r="VZ215" s="111"/>
      <c r="WA215" s="111"/>
      <c r="WB215" s="111"/>
      <c r="WC215" s="111"/>
      <c r="WD215" s="111"/>
      <c r="WE215" s="111"/>
      <c r="WF215" s="111"/>
      <c r="WG215" s="111"/>
      <c r="WH215" s="111"/>
      <c r="WI215" s="111"/>
      <c r="WJ215" s="111"/>
      <c r="WK215" s="111"/>
      <c r="WL215" s="111"/>
      <c r="WM215" s="111"/>
      <c r="WN215" s="111"/>
      <c r="WO215" s="111"/>
      <c r="WP215" s="111"/>
      <c r="WQ215" s="111"/>
      <c r="WR215" s="111"/>
      <c r="WS215" s="111"/>
      <c r="WT215" s="111"/>
      <c r="WU215" s="111"/>
      <c r="WV215" s="111"/>
      <c r="WW215" s="111"/>
      <c r="WX215" s="111"/>
      <c r="WY215" s="111"/>
      <c r="WZ215" s="111"/>
      <c r="XA215" s="111"/>
      <c r="XB215" s="111"/>
      <c r="XC215" s="111"/>
      <c r="XD215" s="111"/>
      <c r="XE215" s="111"/>
      <c r="XF215" s="111"/>
      <c r="XG215" s="111"/>
      <c r="XH215" s="111"/>
      <c r="XI215" s="111"/>
      <c r="XJ215" s="111"/>
      <c r="XK215" s="111"/>
      <c r="XL215" s="111"/>
      <c r="XM215" s="111"/>
      <c r="XN215" s="111"/>
      <c r="XO215" s="111"/>
      <c r="XP215" s="111"/>
      <c r="XQ215" s="111"/>
      <c r="XR215" s="111"/>
      <c r="XS215" s="111"/>
      <c r="XT215" s="111"/>
      <c r="XU215" s="111"/>
      <c r="XV215" s="111"/>
      <c r="XW215" s="111"/>
      <c r="XX215" s="111"/>
      <c r="XY215" s="111"/>
      <c r="XZ215" s="111"/>
      <c r="YA215" s="111"/>
      <c r="YB215" s="111"/>
      <c r="YC215" s="111"/>
      <c r="YD215" s="111"/>
      <c r="YE215" s="111"/>
      <c r="YF215" s="111"/>
      <c r="YG215" s="111"/>
      <c r="YH215" s="111"/>
      <c r="YI215" s="111"/>
      <c r="YJ215" s="111"/>
      <c r="YK215" s="111"/>
      <c r="YL215" s="111"/>
      <c r="YM215" s="111"/>
      <c r="YN215" s="111"/>
      <c r="YO215" s="111"/>
      <c r="YP215" s="111"/>
      <c r="YQ215" s="111"/>
      <c r="YR215" s="111"/>
      <c r="YS215" s="111"/>
      <c r="YT215" s="111"/>
      <c r="YU215" s="111"/>
      <c r="YV215" s="111"/>
      <c r="YW215" s="111"/>
      <c r="YX215" s="111"/>
      <c r="YY215" s="111"/>
      <c r="YZ215" s="111"/>
      <c r="ZA215" s="111"/>
      <c r="ZB215" s="111"/>
      <c r="ZC215" s="111"/>
      <c r="ZD215" s="111"/>
      <c r="ZE215" s="111"/>
      <c r="ZF215" s="111"/>
      <c r="ZG215" s="111"/>
      <c r="ZH215" s="111"/>
      <c r="ZI215" s="111"/>
      <c r="ZJ215" s="111"/>
      <c r="ZK215" s="111"/>
      <c r="ZL215" s="111"/>
      <c r="ZM215" s="111"/>
      <c r="ZN215" s="111"/>
      <c r="ZO215" s="111"/>
      <c r="ZP215" s="111"/>
      <c r="ZQ215" s="111"/>
      <c r="ZR215" s="111"/>
      <c r="ZS215" s="111"/>
      <c r="ZT215" s="111"/>
      <c r="ZU215" s="111"/>
      <c r="ZV215" s="111"/>
      <c r="ZW215" s="111"/>
      <c r="ZX215" s="111"/>
      <c r="ZY215" s="111"/>
      <c r="ZZ215" s="111"/>
    </row>
    <row r="216" spans="27:702">
      <c r="AA216" s="229"/>
      <c r="UR216" s="111"/>
      <c r="US216" s="111"/>
      <c r="UT216" s="111"/>
      <c r="UU216" s="111"/>
      <c r="UV216" s="111"/>
      <c r="UW216" s="111"/>
      <c r="UX216" s="111"/>
      <c r="UY216" s="111"/>
      <c r="UZ216" s="111"/>
      <c r="VA216" s="111"/>
      <c r="VB216" s="111"/>
      <c r="VC216" s="111"/>
      <c r="VD216" s="111"/>
      <c r="VE216" s="111"/>
      <c r="VF216" s="111"/>
      <c r="VG216" s="111"/>
      <c r="VH216" s="111"/>
      <c r="VI216" s="111"/>
      <c r="VJ216" s="111"/>
      <c r="VK216" s="111"/>
      <c r="VL216" s="111"/>
      <c r="VM216" s="111"/>
      <c r="VN216" s="111"/>
      <c r="VO216" s="111"/>
      <c r="VP216" s="111"/>
      <c r="VQ216" s="111"/>
      <c r="VR216" s="111"/>
      <c r="VS216" s="111"/>
      <c r="VT216" s="111"/>
      <c r="VU216" s="111"/>
      <c r="VV216" s="111"/>
      <c r="VW216" s="111"/>
      <c r="VX216" s="111"/>
      <c r="VY216" s="111"/>
      <c r="VZ216" s="111"/>
      <c r="WA216" s="111"/>
      <c r="WB216" s="111"/>
      <c r="WC216" s="111"/>
      <c r="WD216" s="111"/>
      <c r="WE216" s="111"/>
      <c r="WF216" s="111"/>
      <c r="WG216" s="111"/>
      <c r="WH216" s="111"/>
      <c r="WI216" s="111"/>
      <c r="WJ216" s="111"/>
      <c r="WK216" s="111"/>
      <c r="WL216" s="111"/>
      <c r="WM216" s="111"/>
      <c r="WN216" s="111"/>
      <c r="WO216" s="111"/>
      <c r="WP216" s="111"/>
      <c r="WQ216" s="111"/>
      <c r="WR216" s="111"/>
      <c r="WS216" s="111"/>
      <c r="WT216" s="111"/>
      <c r="WU216" s="111"/>
      <c r="WV216" s="111"/>
      <c r="WW216" s="111"/>
      <c r="WX216" s="111"/>
      <c r="WY216" s="111"/>
      <c r="WZ216" s="111"/>
      <c r="XA216" s="111"/>
      <c r="XB216" s="111"/>
      <c r="XC216" s="111"/>
      <c r="XD216" s="111"/>
      <c r="XE216" s="111"/>
      <c r="XF216" s="111"/>
      <c r="XG216" s="111"/>
      <c r="XH216" s="111"/>
      <c r="XI216" s="111"/>
      <c r="XJ216" s="111"/>
      <c r="XK216" s="111"/>
      <c r="XL216" s="111"/>
      <c r="XM216" s="111"/>
      <c r="XN216" s="111"/>
      <c r="XO216" s="111"/>
      <c r="XP216" s="111"/>
      <c r="XQ216" s="111"/>
      <c r="XR216" s="111"/>
      <c r="XS216" s="111"/>
      <c r="XT216" s="111"/>
      <c r="XU216" s="111"/>
      <c r="XV216" s="111"/>
      <c r="XW216" s="111"/>
      <c r="XX216" s="111"/>
      <c r="XY216" s="111"/>
      <c r="XZ216" s="111"/>
      <c r="YA216" s="111"/>
      <c r="YB216" s="111"/>
      <c r="YC216" s="111"/>
      <c r="YD216" s="111"/>
      <c r="YE216" s="111"/>
      <c r="YF216" s="111"/>
      <c r="YG216" s="111"/>
      <c r="YH216" s="111"/>
      <c r="YI216" s="111"/>
      <c r="YJ216" s="111"/>
      <c r="YK216" s="111"/>
      <c r="YL216" s="111"/>
      <c r="YM216" s="111"/>
      <c r="YN216" s="111"/>
      <c r="YO216" s="111"/>
      <c r="YP216" s="111"/>
      <c r="YQ216" s="111"/>
      <c r="YR216" s="111"/>
      <c r="YS216" s="111"/>
      <c r="YT216" s="111"/>
      <c r="YU216" s="111"/>
      <c r="YV216" s="111"/>
      <c r="YW216" s="111"/>
      <c r="YX216" s="111"/>
      <c r="YY216" s="111"/>
      <c r="YZ216" s="111"/>
      <c r="ZA216" s="111"/>
      <c r="ZB216" s="111"/>
      <c r="ZC216" s="111"/>
      <c r="ZD216" s="111"/>
      <c r="ZE216" s="111"/>
      <c r="ZF216" s="111"/>
      <c r="ZG216" s="111"/>
      <c r="ZH216" s="111"/>
      <c r="ZI216" s="111"/>
      <c r="ZJ216" s="111"/>
      <c r="ZK216" s="111"/>
      <c r="ZL216" s="111"/>
      <c r="ZM216" s="111"/>
      <c r="ZN216" s="111"/>
      <c r="ZO216" s="111"/>
      <c r="ZP216" s="111"/>
      <c r="ZQ216" s="111"/>
      <c r="ZR216" s="111"/>
      <c r="ZS216" s="111"/>
      <c r="ZT216" s="111"/>
      <c r="ZU216" s="111"/>
      <c r="ZV216" s="111"/>
      <c r="ZW216" s="111"/>
      <c r="ZX216" s="111"/>
      <c r="ZY216" s="111"/>
      <c r="ZZ216" s="111"/>
    </row>
    <row r="217" spans="27:702">
      <c r="AA217" s="229"/>
      <c r="UR217" s="111"/>
      <c r="US217" s="111"/>
      <c r="UT217" s="111"/>
      <c r="UU217" s="111"/>
      <c r="UV217" s="111"/>
      <c r="UW217" s="111"/>
      <c r="UX217" s="111"/>
      <c r="UY217" s="111"/>
      <c r="UZ217" s="111"/>
      <c r="VA217" s="111"/>
      <c r="VB217" s="111"/>
      <c r="VC217" s="111"/>
      <c r="VD217" s="111"/>
      <c r="VE217" s="111"/>
      <c r="VF217" s="111"/>
      <c r="VG217" s="111"/>
      <c r="VH217" s="111"/>
      <c r="VI217" s="111"/>
      <c r="VJ217" s="111"/>
      <c r="VK217" s="111"/>
      <c r="VL217" s="111"/>
      <c r="VM217" s="111"/>
      <c r="VN217" s="111"/>
      <c r="VO217" s="111"/>
      <c r="VP217" s="111"/>
      <c r="VQ217" s="111"/>
      <c r="VR217" s="111"/>
      <c r="VS217" s="111"/>
      <c r="VT217" s="111"/>
      <c r="VU217" s="111"/>
      <c r="VV217" s="111"/>
      <c r="VW217" s="111"/>
      <c r="VX217" s="111"/>
      <c r="VY217" s="111"/>
      <c r="VZ217" s="111"/>
      <c r="WA217" s="111"/>
      <c r="WB217" s="111"/>
      <c r="WC217" s="111"/>
      <c r="WD217" s="111"/>
      <c r="WE217" s="111"/>
      <c r="WF217" s="111"/>
      <c r="WG217" s="111"/>
      <c r="WH217" s="111"/>
      <c r="WI217" s="111"/>
      <c r="WJ217" s="111"/>
      <c r="WK217" s="111"/>
      <c r="WL217" s="111"/>
      <c r="WM217" s="111"/>
      <c r="WN217" s="111"/>
      <c r="WO217" s="111"/>
      <c r="WP217" s="111"/>
      <c r="WQ217" s="111"/>
      <c r="WR217" s="111"/>
      <c r="WS217" s="111"/>
      <c r="WT217" s="111"/>
      <c r="WU217" s="111"/>
      <c r="WV217" s="111"/>
      <c r="WW217" s="111"/>
      <c r="WX217" s="111"/>
      <c r="WY217" s="111"/>
      <c r="WZ217" s="111"/>
      <c r="XA217" s="111"/>
      <c r="XB217" s="111"/>
      <c r="XC217" s="111"/>
      <c r="XD217" s="111"/>
      <c r="XE217" s="111"/>
      <c r="XF217" s="111"/>
      <c r="XG217" s="111"/>
      <c r="XH217" s="111"/>
      <c r="XI217" s="111"/>
      <c r="XJ217" s="111"/>
      <c r="XK217" s="111"/>
      <c r="XL217" s="111"/>
      <c r="XM217" s="111"/>
      <c r="XN217" s="111"/>
      <c r="XO217" s="111"/>
      <c r="XP217" s="111"/>
      <c r="XQ217" s="111"/>
      <c r="XR217" s="111"/>
      <c r="XS217" s="111"/>
      <c r="XT217" s="111"/>
      <c r="XU217" s="111"/>
      <c r="XV217" s="111"/>
      <c r="XW217" s="111"/>
      <c r="XX217" s="111"/>
      <c r="XY217" s="111"/>
      <c r="XZ217" s="111"/>
      <c r="YA217" s="111"/>
      <c r="YB217" s="111"/>
      <c r="YC217" s="111"/>
      <c r="YD217" s="111"/>
      <c r="YE217" s="111"/>
      <c r="YF217" s="111"/>
      <c r="YG217" s="111"/>
      <c r="YH217" s="111"/>
      <c r="YI217" s="111"/>
      <c r="YJ217" s="111"/>
      <c r="YK217" s="111"/>
      <c r="YL217" s="111"/>
      <c r="YM217" s="111"/>
      <c r="YN217" s="111"/>
      <c r="YO217" s="111"/>
      <c r="YP217" s="111"/>
      <c r="YQ217" s="111"/>
      <c r="YR217" s="111"/>
      <c r="YS217" s="111"/>
      <c r="YT217" s="111"/>
      <c r="YU217" s="111"/>
      <c r="YV217" s="111"/>
      <c r="YW217" s="111"/>
      <c r="YX217" s="111"/>
      <c r="YY217" s="111"/>
      <c r="YZ217" s="111"/>
      <c r="ZA217" s="111"/>
      <c r="ZB217" s="111"/>
      <c r="ZC217" s="111"/>
      <c r="ZD217" s="111"/>
      <c r="ZE217" s="111"/>
      <c r="ZF217" s="111"/>
      <c r="ZG217" s="111"/>
      <c r="ZH217" s="111"/>
      <c r="ZI217" s="111"/>
      <c r="ZJ217" s="111"/>
      <c r="ZK217" s="111"/>
      <c r="ZL217" s="111"/>
      <c r="ZM217" s="111"/>
      <c r="ZN217" s="111"/>
      <c r="ZO217" s="111"/>
      <c r="ZP217" s="111"/>
      <c r="ZQ217" s="111"/>
      <c r="ZR217" s="111"/>
      <c r="ZS217" s="111"/>
      <c r="ZT217" s="111"/>
      <c r="ZU217" s="111"/>
      <c r="ZV217" s="111"/>
      <c r="ZW217" s="111"/>
      <c r="ZX217" s="111"/>
      <c r="ZY217" s="111"/>
      <c r="ZZ217" s="111"/>
    </row>
    <row r="218" spans="27:702">
      <c r="AA218" s="229"/>
      <c r="UR218" s="111"/>
      <c r="US218" s="111"/>
      <c r="UT218" s="111"/>
      <c r="UU218" s="111"/>
      <c r="UV218" s="111"/>
      <c r="UW218" s="111"/>
      <c r="UX218" s="111"/>
      <c r="UY218" s="111"/>
      <c r="UZ218" s="111"/>
      <c r="VA218" s="111"/>
      <c r="VB218" s="111"/>
      <c r="VC218" s="111"/>
      <c r="VD218" s="111"/>
      <c r="VE218" s="111"/>
      <c r="VF218" s="111"/>
      <c r="VG218" s="111"/>
      <c r="VH218" s="111"/>
      <c r="VI218" s="111"/>
      <c r="VJ218" s="111"/>
      <c r="VK218" s="111"/>
      <c r="VL218" s="111"/>
      <c r="VM218" s="111"/>
      <c r="VN218" s="111"/>
      <c r="VO218" s="111"/>
      <c r="VP218" s="111"/>
      <c r="VQ218" s="111"/>
      <c r="VR218" s="111"/>
      <c r="VS218" s="111"/>
      <c r="VT218" s="111"/>
      <c r="VU218" s="111"/>
      <c r="VV218" s="111"/>
      <c r="VW218" s="111"/>
      <c r="VX218" s="111"/>
      <c r="VY218" s="111"/>
      <c r="VZ218" s="111"/>
      <c r="WA218" s="111"/>
      <c r="WB218" s="111"/>
      <c r="WC218" s="111"/>
      <c r="WD218" s="111"/>
      <c r="WE218" s="111"/>
      <c r="WF218" s="111"/>
      <c r="WG218" s="111"/>
      <c r="WH218" s="111"/>
      <c r="WI218" s="111"/>
      <c r="WJ218" s="111"/>
      <c r="WK218" s="111"/>
      <c r="WL218" s="111"/>
      <c r="WM218" s="111"/>
      <c r="WN218" s="111"/>
      <c r="WO218" s="111"/>
      <c r="WP218" s="111"/>
      <c r="WQ218" s="111"/>
      <c r="WR218" s="111"/>
      <c r="WS218" s="111"/>
      <c r="WT218" s="111"/>
      <c r="WU218" s="111"/>
      <c r="WV218" s="111"/>
      <c r="WW218" s="111"/>
      <c r="WX218" s="111"/>
      <c r="WY218" s="111"/>
      <c r="WZ218" s="111"/>
      <c r="XA218" s="111"/>
      <c r="XB218" s="111"/>
      <c r="XC218" s="111"/>
      <c r="XD218" s="111"/>
      <c r="XE218" s="111"/>
      <c r="XF218" s="111"/>
      <c r="XG218" s="111"/>
      <c r="XH218" s="111"/>
      <c r="XI218" s="111"/>
      <c r="XJ218" s="111"/>
      <c r="XK218" s="111"/>
      <c r="XL218" s="111"/>
      <c r="XM218" s="111"/>
      <c r="XN218" s="111"/>
      <c r="XO218" s="111"/>
      <c r="XP218" s="111"/>
      <c r="XQ218" s="111"/>
      <c r="XR218" s="111"/>
      <c r="XS218" s="111"/>
      <c r="XT218" s="111"/>
      <c r="XU218" s="111"/>
      <c r="XV218" s="111"/>
      <c r="XW218" s="111"/>
      <c r="XX218" s="111"/>
      <c r="XY218" s="111"/>
      <c r="XZ218" s="111"/>
      <c r="YA218" s="111"/>
      <c r="YB218" s="111"/>
      <c r="YC218" s="111"/>
      <c r="YD218" s="111"/>
      <c r="YE218" s="111"/>
      <c r="YF218" s="111"/>
      <c r="YG218" s="111"/>
      <c r="YH218" s="111"/>
      <c r="YI218" s="111"/>
      <c r="YJ218" s="111"/>
      <c r="YK218" s="111"/>
      <c r="YL218" s="111"/>
      <c r="YM218" s="111"/>
      <c r="YN218" s="111"/>
      <c r="YO218" s="111"/>
      <c r="YP218" s="111"/>
      <c r="YQ218" s="111"/>
      <c r="YR218" s="111"/>
      <c r="YS218" s="111"/>
      <c r="YT218" s="111"/>
      <c r="YU218" s="111"/>
      <c r="YV218" s="111"/>
      <c r="YW218" s="111"/>
      <c r="YX218" s="111"/>
      <c r="YY218" s="111"/>
      <c r="YZ218" s="111"/>
      <c r="ZA218" s="111"/>
      <c r="ZB218" s="111"/>
      <c r="ZC218" s="111"/>
      <c r="ZD218" s="111"/>
      <c r="ZE218" s="111"/>
      <c r="ZF218" s="111"/>
      <c r="ZG218" s="111"/>
      <c r="ZH218" s="111"/>
      <c r="ZI218" s="111"/>
      <c r="ZJ218" s="111"/>
      <c r="ZK218" s="111"/>
      <c r="ZL218" s="111"/>
      <c r="ZM218" s="111"/>
      <c r="ZN218" s="111"/>
      <c r="ZO218" s="111"/>
      <c r="ZP218" s="111"/>
      <c r="ZQ218" s="111"/>
      <c r="ZR218" s="111"/>
      <c r="ZS218" s="111"/>
      <c r="ZT218" s="111"/>
      <c r="ZU218" s="111"/>
      <c r="ZV218" s="111"/>
      <c r="ZW218" s="111"/>
      <c r="ZX218" s="111"/>
      <c r="ZY218" s="111"/>
      <c r="ZZ218" s="111"/>
    </row>
    <row r="219" spans="27:702">
      <c r="AA219" s="229"/>
      <c r="UR219" s="111"/>
      <c r="US219" s="111"/>
      <c r="UT219" s="111"/>
      <c r="UU219" s="111"/>
      <c r="UV219" s="111"/>
      <c r="UW219" s="111"/>
      <c r="UX219" s="111"/>
      <c r="UY219" s="111"/>
      <c r="UZ219" s="111"/>
      <c r="VA219" s="111"/>
      <c r="VB219" s="111"/>
      <c r="VC219" s="111"/>
      <c r="VD219" s="111"/>
      <c r="VE219" s="111"/>
      <c r="VF219" s="111"/>
      <c r="VG219" s="111"/>
      <c r="VH219" s="111"/>
      <c r="VI219" s="111"/>
      <c r="VJ219" s="111"/>
      <c r="VK219" s="111"/>
      <c r="VL219" s="111"/>
      <c r="VM219" s="111"/>
      <c r="VN219" s="111"/>
      <c r="VO219" s="111"/>
      <c r="VP219" s="111"/>
      <c r="VQ219" s="111"/>
      <c r="VR219" s="111"/>
      <c r="VS219" s="111"/>
      <c r="VT219" s="111"/>
      <c r="VU219" s="111"/>
      <c r="VV219" s="111"/>
      <c r="VW219" s="111"/>
      <c r="VX219" s="111"/>
      <c r="VY219" s="111"/>
      <c r="VZ219" s="111"/>
      <c r="WA219" s="111"/>
      <c r="WB219" s="111"/>
      <c r="WC219" s="111"/>
      <c r="WD219" s="111"/>
      <c r="WE219" s="111"/>
      <c r="WF219" s="111"/>
      <c r="WG219" s="111"/>
      <c r="WH219" s="111"/>
      <c r="WI219" s="111"/>
      <c r="WJ219" s="111"/>
      <c r="WK219" s="111"/>
      <c r="WL219" s="111"/>
      <c r="WM219" s="111"/>
      <c r="WN219" s="111"/>
      <c r="WO219" s="111"/>
      <c r="WP219" s="111"/>
      <c r="WQ219" s="111"/>
      <c r="WR219" s="111"/>
      <c r="WS219" s="111"/>
      <c r="WT219" s="111"/>
      <c r="WU219" s="111"/>
      <c r="WV219" s="111"/>
      <c r="WW219" s="111"/>
      <c r="WX219" s="111"/>
      <c r="WY219" s="111"/>
      <c r="WZ219" s="111"/>
      <c r="XA219" s="111"/>
      <c r="XB219" s="111"/>
      <c r="XC219" s="111"/>
      <c r="XD219" s="111"/>
      <c r="XE219" s="111"/>
      <c r="XF219" s="111"/>
      <c r="XG219" s="111"/>
      <c r="XH219" s="111"/>
      <c r="XI219" s="111"/>
      <c r="XJ219" s="111"/>
      <c r="XK219" s="111"/>
      <c r="XL219" s="111"/>
      <c r="XM219" s="111"/>
      <c r="XN219" s="111"/>
      <c r="XO219" s="111"/>
      <c r="XP219" s="111"/>
      <c r="XQ219" s="111"/>
      <c r="XR219" s="111"/>
      <c r="XS219" s="111"/>
      <c r="XT219" s="111"/>
      <c r="XU219" s="111"/>
      <c r="XV219" s="111"/>
      <c r="XW219" s="111"/>
      <c r="XX219" s="111"/>
      <c r="XY219" s="111"/>
      <c r="XZ219" s="111"/>
      <c r="YA219" s="111"/>
      <c r="YB219" s="111"/>
      <c r="YC219" s="111"/>
      <c r="YD219" s="111"/>
      <c r="YE219" s="111"/>
      <c r="YF219" s="111"/>
      <c r="YG219" s="111"/>
      <c r="YH219" s="111"/>
      <c r="YI219" s="111"/>
      <c r="YJ219" s="111"/>
      <c r="YK219" s="111"/>
      <c r="YL219" s="111"/>
      <c r="YM219" s="111"/>
      <c r="YN219" s="111"/>
      <c r="YO219" s="111"/>
      <c r="YP219" s="111"/>
      <c r="YQ219" s="111"/>
      <c r="YR219" s="111"/>
      <c r="YS219" s="111"/>
      <c r="YT219" s="111"/>
      <c r="YU219" s="111"/>
      <c r="YV219" s="111"/>
      <c r="YW219" s="111"/>
      <c r="YX219" s="111"/>
      <c r="YY219" s="111"/>
      <c r="YZ219" s="111"/>
      <c r="ZA219" s="111"/>
      <c r="ZB219" s="111"/>
      <c r="ZC219" s="111"/>
      <c r="ZD219" s="111"/>
      <c r="ZE219" s="111"/>
      <c r="ZF219" s="111"/>
      <c r="ZG219" s="111"/>
      <c r="ZH219" s="111"/>
      <c r="ZI219" s="111"/>
      <c r="ZJ219" s="111"/>
      <c r="ZK219" s="111"/>
      <c r="ZL219" s="111"/>
      <c r="ZM219" s="111"/>
      <c r="ZN219" s="111"/>
      <c r="ZO219" s="111"/>
      <c r="ZP219" s="111"/>
      <c r="ZQ219" s="111"/>
      <c r="ZR219" s="111"/>
      <c r="ZS219" s="111"/>
      <c r="ZT219" s="111"/>
      <c r="ZU219" s="111"/>
      <c r="ZV219" s="111"/>
      <c r="ZW219" s="111"/>
      <c r="ZX219" s="111"/>
      <c r="ZY219" s="111"/>
      <c r="ZZ219" s="111"/>
    </row>
    <row r="220" spans="27:702">
      <c r="AA220" s="229"/>
      <c r="UR220" s="111"/>
      <c r="US220" s="111"/>
      <c r="UT220" s="111"/>
      <c r="UU220" s="111"/>
      <c r="UV220" s="111"/>
      <c r="UW220" s="111"/>
      <c r="UX220" s="111"/>
      <c r="UY220" s="111"/>
      <c r="UZ220" s="111"/>
      <c r="VA220" s="111"/>
      <c r="VB220" s="111"/>
      <c r="VC220" s="111"/>
      <c r="VD220" s="111"/>
      <c r="VE220" s="111"/>
      <c r="VF220" s="111"/>
      <c r="VG220" s="111"/>
      <c r="VH220" s="111"/>
      <c r="VI220" s="111"/>
      <c r="VJ220" s="111"/>
      <c r="VK220" s="111"/>
      <c r="VL220" s="111"/>
      <c r="VM220" s="111"/>
      <c r="VN220" s="111"/>
      <c r="VO220" s="111"/>
      <c r="VP220" s="111"/>
      <c r="VQ220" s="111"/>
      <c r="VR220" s="111"/>
      <c r="VS220" s="111"/>
      <c r="VT220" s="111"/>
      <c r="VU220" s="111"/>
      <c r="VV220" s="111"/>
      <c r="VW220" s="111"/>
      <c r="VX220" s="111"/>
      <c r="VY220" s="111"/>
      <c r="VZ220" s="111"/>
      <c r="WA220" s="111"/>
      <c r="WB220" s="111"/>
      <c r="WC220" s="111"/>
      <c r="WD220" s="111"/>
      <c r="WE220" s="111"/>
      <c r="WF220" s="111"/>
      <c r="WG220" s="111"/>
      <c r="WH220" s="111"/>
      <c r="WI220" s="111"/>
      <c r="WJ220" s="111"/>
      <c r="WK220" s="111"/>
      <c r="WL220" s="111"/>
      <c r="WM220" s="111"/>
      <c r="WN220" s="111"/>
      <c r="WO220" s="111"/>
      <c r="WP220" s="111"/>
      <c r="WQ220" s="111"/>
      <c r="WR220" s="111"/>
      <c r="WS220" s="111"/>
      <c r="WT220" s="111"/>
      <c r="WU220" s="111"/>
      <c r="WV220" s="111"/>
      <c r="WW220" s="111"/>
      <c r="WX220" s="111"/>
      <c r="WY220" s="111"/>
      <c r="WZ220" s="111"/>
      <c r="XA220" s="111"/>
      <c r="XB220" s="111"/>
      <c r="XC220" s="111"/>
      <c r="XD220" s="111"/>
      <c r="XE220" s="111"/>
      <c r="XF220" s="111"/>
      <c r="XG220" s="111"/>
      <c r="XH220" s="111"/>
      <c r="XI220" s="111"/>
      <c r="XJ220" s="111"/>
      <c r="XK220" s="111"/>
      <c r="XL220" s="111"/>
      <c r="XM220" s="111"/>
      <c r="XN220" s="111"/>
      <c r="XO220" s="111"/>
      <c r="XP220" s="111"/>
      <c r="XQ220" s="111"/>
      <c r="XR220" s="111"/>
      <c r="XS220" s="111"/>
      <c r="XT220" s="111"/>
      <c r="XU220" s="111"/>
      <c r="XV220" s="111"/>
      <c r="XW220" s="111"/>
      <c r="XX220" s="111"/>
      <c r="XY220" s="111"/>
      <c r="XZ220" s="111"/>
      <c r="YA220" s="111"/>
      <c r="YB220" s="111"/>
      <c r="YC220" s="111"/>
      <c r="YD220" s="111"/>
      <c r="YE220" s="111"/>
      <c r="YF220" s="111"/>
      <c r="YG220" s="111"/>
      <c r="YH220" s="111"/>
      <c r="YI220" s="111"/>
      <c r="YJ220" s="111"/>
      <c r="YK220" s="111"/>
      <c r="YL220" s="111"/>
      <c r="YM220" s="111"/>
      <c r="YN220" s="111"/>
      <c r="YO220" s="111"/>
      <c r="YP220" s="111"/>
      <c r="YQ220" s="111"/>
      <c r="YR220" s="111"/>
      <c r="YS220" s="111"/>
      <c r="YT220" s="111"/>
      <c r="YU220" s="111"/>
      <c r="YV220" s="111"/>
      <c r="YW220" s="111"/>
      <c r="YX220" s="111"/>
      <c r="YY220" s="111"/>
      <c r="YZ220" s="111"/>
      <c r="ZA220" s="111"/>
      <c r="ZB220" s="111"/>
      <c r="ZC220" s="111"/>
      <c r="ZD220" s="111"/>
      <c r="ZE220" s="111"/>
      <c r="ZF220" s="111"/>
      <c r="ZG220" s="111"/>
      <c r="ZH220" s="111"/>
      <c r="ZI220" s="111"/>
      <c r="ZJ220" s="111"/>
      <c r="ZK220" s="111"/>
      <c r="ZL220" s="111"/>
      <c r="ZM220" s="111"/>
      <c r="ZN220" s="111"/>
      <c r="ZO220" s="111"/>
      <c r="ZP220" s="111"/>
      <c r="ZQ220" s="111"/>
      <c r="ZR220" s="111"/>
      <c r="ZS220" s="111"/>
      <c r="ZT220" s="111"/>
      <c r="ZU220" s="111"/>
      <c r="ZV220" s="111"/>
      <c r="ZW220" s="111"/>
      <c r="ZX220" s="111"/>
      <c r="ZY220" s="111"/>
      <c r="ZZ220" s="111"/>
    </row>
    <row r="221" spans="27:702">
      <c r="AA221" s="229"/>
      <c r="UR221" s="111"/>
      <c r="US221" s="111"/>
      <c r="UT221" s="111"/>
      <c r="UU221" s="111"/>
      <c r="UV221" s="111"/>
      <c r="UW221" s="111"/>
      <c r="UX221" s="111"/>
      <c r="UY221" s="111"/>
      <c r="UZ221" s="111"/>
      <c r="VA221" s="111"/>
      <c r="VB221" s="111"/>
      <c r="VC221" s="111"/>
      <c r="VD221" s="111"/>
      <c r="VE221" s="111"/>
      <c r="VF221" s="111"/>
      <c r="VG221" s="111"/>
      <c r="VH221" s="111"/>
      <c r="VI221" s="111"/>
      <c r="VJ221" s="111"/>
      <c r="VK221" s="111"/>
      <c r="VL221" s="111"/>
      <c r="VM221" s="111"/>
      <c r="VN221" s="111"/>
      <c r="VO221" s="111"/>
      <c r="VP221" s="111"/>
      <c r="VQ221" s="111"/>
      <c r="VR221" s="111"/>
      <c r="VS221" s="111"/>
      <c r="VT221" s="111"/>
      <c r="VU221" s="111"/>
      <c r="VV221" s="111"/>
      <c r="VW221" s="111"/>
      <c r="VX221" s="111"/>
      <c r="VY221" s="111"/>
      <c r="VZ221" s="111"/>
      <c r="WA221" s="111"/>
      <c r="WB221" s="111"/>
      <c r="WC221" s="111"/>
      <c r="WD221" s="111"/>
      <c r="WE221" s="111"/>
      <c r="WF221" s="111"/>
      <c r="WG221" s="111"/>
      <c r="WH221" s="111"/>
      <c r="WI221" s="111"/>
      <c r="WJ221" s="111"/>
      <c r="WK221" s="111"/>
      <c r="WL221" s="111"/>
      <c r="WM221" s="111"/>
      <c r="WN221" s="111"/>
      <c r="WO221" s="111"/>
      <c r="WP221" s="111"/>
      <c r="WQ221" s="111"/>
      <c r="WR221" s="111"/>
      <c r="WS221" s="111"/>
      <c r="WT221" s="111"/>
      <c r="WU221" s="111"/>
      <c r="WV221" s="111"/>
      <c r="WW221" s="111"/>
      <c r="WX221" s="111"/>
      <c r="WY221" s="111"/>
      <c r="WZ221" s="111"/>
      <c r="XA221" s="111"/>
      <c r="XB221" s="111"/>
      <c r="XC221" s="111"/>
      <c r="XD221" s="111"/>
      <c r="XE221" s="111"/>
      <c r="XF221" s="111"/>
      <c r="XG221" s="111"/>
      <c r="XH221" s="111"/>
      <c r="XI221" s="111"/>
      <c r="XJ221" s="111"/>
      <c r="XK221" s="111"/>
      <c r="XL221" s="111"/>
      <c r="XM221" s="111"/>
      <c r="XN221" s="111"/>
      <c r="XO221" s="111"/>
      <c r="XP221" s="111"/>
      <c r="XQ221" s="111"/>
      <c r="XR221" s="111"/>
      <c r="XS221" s="111"/>
      <c r="XT221" s="111"/>
      <c r="XU221" s="111"/>
      <c r="XV221" s="111"/>
      <c r="XW221" s="111"/>
      <c r="XX221" s="111"/>
      <c r="XY221" s="111"/>
      <c r="XZ221" s="111"/>
      <c r="YA221" s="111"/>
      <c r="YB221" s="111"/>
      <c r="YC221" s="111"/>
      <c r="YD221" s="111"/>
      <c r="YE221" s="111"/>
      <c r="YF221" s="111"/>
      <c r="YG221" s="111"/>
      <c r="YH221" s="111"/>
      <c r="YI221" s="111"/>
      <c r="YJ221" s="111"/>
      <c r="YK221" s="111"/>
      <c r="YL221" s="111"/>
      <c r="YM221" s="111"/>
      <c r="YN221" s="111"/>
      <c r="YO221" s="111"/>
      <c r="YP221" s="111"/>
      <c r="YQ221" s="111"/>
      <c r="YR221" s="111"/>
      <c r="YS221" s="111"/>
      <c r="YT221" s="111"/>
      <c r="YU221" s="111"/>
      <c r="YV221" s="111"/>
      <c r="YW221" s="111"/>
      <c r="YX221" s="111"/>
      <c r="YY221" s="111"/>
      <c r="YZ221" s="111"/>
      <c r="ZA221" s="111"/>
      <c r="ZB221" s="111"/>
      <c r="ZC221" s="111"/>
      <c r="ZD221" s="111"/>
      <c r="ZE221" s="111"/>
      <c r="ZF221" s="111"/>
      <c r="ZG221" s="111"/>
      <c r="ZH221" s="111"/>
      <c r="ZI221" s="111"/>
      <c r="ZJ221" s="111"/>
      <c r="ZK221" s="111"/>
      <c r="ZL221" s="111"/>
      <c r="ZM221" s="111"/>
      <c r="ZN221" s="111"/>
      <c r="ZO221" s="111"/>
      <c r="ZP221" s="111"/>
      <c r="ZQ221" s="111"/>
      <c r="ZR221" s="111"/>
      <c r="ZS221" s="111"/>
      <c r="ZT221" s="111"/>
      <c r="ZU221" s="111"/>
      <c r="ZV221" s="111"/>
      <c r="ZW221" s="111"/>
      <c r="ZX221" s="111"/>
      <c r="ZY221" s="111"/>
      <c r="ZZ221" s="111"/>
    </row>
    <row r="222" spans="27:702">
      <c r="AA222" s="229"/>
      <c r="UR222" s="111"/>
      <c r="US222" s="111"/>
      <c r="UT222" s="111"/>
      <c r="UU222" s="111"/>
      <c r="UV222" s="111"/>
      <c r="UW222" s="111"/>
      <c r="UX222" s="111"/>
      <c r="UY222" s="111"/>
      <c r="UZ222" s="111"/>
      <c r="VA222" s="111"/>
      <c r="VB222" s="111"/>
      <c r="VC222" s="111"/>
      <c r="VD222" s="111"/>
      <c r="VE222" s="111"/>
      <c r="VF222" s="111"/>
      <c r="VG222" s="111"/>
      <c r="VH222" s="111"/>
      <c r="VI222" s="111"/>
      <c r="VJ222" s="111"/>
      <c r="VK222" s="111"/>
      <c r="VL222" s="111"/>
      <c r="VM222" s="111"/>
      <c r="VN222" s="111"/>
      <c r="VO222" s="111"/>
      <c r="VP222" s="111"/>
      <c r="VQ222" s="111"/>
      <c r="VR222" s="111"/>
      <c r="VS222" s="111"/>
      <c r="VT222" s="111"/>
      <c r="VU222" s="111"/>
      <c r="VV222" s="111"/>
      <c r="VW222" s="111"/>
      <c r="VX222" s="111"/>
      <c r="VY222" s="111"/>
      <c r="VZ222" s="111"/>
      <c r="WA222" s="111"/>
      <c r="WB222" s="111"/>
      <c r="WC222" s="111"/>
      <c r="WD222" s="111"/>
      <c r="WE222" s="111"/>
      <c r="WF222" s="111"/>
      <c r="WG222" s="111"/>
      <c r="WH222" s="111"/>
      <c r="WI222" s="111"/>
      <c r="WJ222" s="111"/>
      <c r="WK222" s="111"/>
      <c r="WL222" s="111"/>
      <c r="WM222" s="111"/>
      <c r="WN222" s="111"/>
      <c r="WO222" s="111"/>
      <c r="WP222" s="111"/>
      <c r="WQ222" s="111"/>
      <c r="WR222" s="111"/>
      <c r="WS222" s="111"/>
      <c r="WT222" s="111"/>
      <c r="WU222" s="111"/>
      <c r="WV222" s="111"/>
      <c r="WW222" s="111"/>
      <c r="WX222" s="111"/>
      <c r="WY222" s="111"/>
      <c r="WZ222" s="111"/>
      <c r="XA222" s="111"/>
      <c r="XB222" s="111"/>
      <c r="XC222" s="111"/>
      <c r="XD222" s="111"/>
      <c r="XE222" s="111"/>
      <c r="XF222" s="111"/>
      <c r="XG222" s="111"/>
      <c r="XH222" s="111"/>
      <c r="XI222" s="111"/>
      <c r="XJ222" s="111"/>
      <c r="XK222" s="111"/>
      <c r="XL222" s="111"/>
      <c r="XM222" s="111"/>
      <c r="XN222" s="111"/>
      <c r="XO222" s="111"/>
      <c r="XP222" s="111"/>
      <c r="XQ222" s="111"/>
      <c r="XR222" s="111"/>
      <c r="XS222" s="111"/>
      <c r="XT222" s="111"/>
      <c r="XU222" s="111"/>
      <c r="XV222" s="111"/>
      <c r="XW222" s="111"/>
      <c r="XX222" s="111"/>
      <c r="XY222" s="111"/>
      <c r="XZ222" s="111"/>
      <c r="YA222" s="111"/>
      <c r="YB222" s="111"/>
      <c r="YC222" s="111"/>
      <c r="YD222" s="111"/>
      <c r="YE222" s="111"/>
      <c r="YF222" s="111"/>
      <c r="YG222" s="111"/>
      <c r="YH222" s="111"/>
      <c r="YI222" s="111"/>
      <c r="YJ222" s="111"/>
      <c r="YK222" s="111"/>
      <c r="YL222" s="111"/>
      <c r="YM222" s="111"/>
      <c r="YN222" s="111"/>
      <c r="YO222" s="111"/>
      <c r="YP222" s="111"/>
      <c r="YQ222" s="111"/>
      <c r="YR222" s="111"/>
      <c r="YS222" s="111"/>
      <c r="YT222" s="111"/>
      <c r="YU222" s="111"/>
      <c r="YV222" s="111"/>
      <c r="YW222" s="111"/>
      <c r="YX222" s="111"/>
      <c r="YY222" s="111"/>
      <c r="YZ222" s="111"/>
      <c r="ZA222" s="111"/>
      <c r="ZB222" s="111"/>
      <c r="ZC222" s="111"/>
      <c r="ZD222" s="111"/>
      <c r="ZE222" s="111"/>
      <c r="ZF222" s="111"/>
      <c r="ZG222" s="111"/>
      <c r="ZH222" s="111"/>
      <c r="ZI222" s="111"/>
      <c r="ZJ222" s="111"/>
      <c r="ZK222" s="111"/>
      <c r="ZL222" s="111"/>
      <c r="ZM222" s="111"/>
      <c r="ZN222" s="111"/>
      <c r="ZO222" s="111"/>
      <c r="ZP222" s="111"/>
      <c r="ZQ222" s="111"/>
      <c r="ZR222" s="111"/>
      <c r="ZS222" s="111"/>
      <c r="ZT222" s="111"/>
      <c r="ZU222" s="111"/>
      <c r="ZV222" s="111"/>
      <c r="ZW222" s="111"/>
      <c r="ZX222" s="111"/>
      <c r="ZY222" s="111"/>
      <c r="ZZ222" s="111"/>
    </row>
    <row r="223" spans="27:702">
      <c r="AA223" s="229"/>
      <c r="UR223" s="111"/>
      <c r="US223" s="111"/>
      <c r="UT223" s="111"/>
      <c r="UU223" s="111"/>
      <c r="UV223" s="111"/>
      <c r="UW223" s="111"/>
      <c r="UX223" s="111"/>
      <c r="UY223" s="111"/>
      <c r="UZ223" s="111"/>
      <c r="VA223" s="111"/>
      <c r="VB223" s="111"/>
      <c r="VC223" s="111"/>
      <c r="VD223" s="111"/>
      <c r="VE223" s="111"/>
      <c r="VF223" s="111"/>
      <c r="VG223" s="111"/>
      <c r="VH223" s="111"/>
      <c r="VI223" s="111"/>
      <c r="VJ223" s="111"/>
      <c r="VK223" s="111"/>
      <c r="VL223" s="111"/>
      <c r="VM223" s="111"/>
      <c r="VN223" s="111"/>
      <c r="VO223" s="111"/>
      <c r="VP223" s="111"/>
      <c r="VQ223" s="111"/>
      <c r="VR223" s="111"/>
      <c r="VS223" s="111"/>
      <c r="VT223" s="111"/>
      <c r="VU223" s="111"/>
      <c r="VV223" s="111"/>
      <c r="VW223" s="111"/>
      <c r="VX223" s="111"/>
      <c r="VY223" s="111"/>
      <c r="VZ223" s="111"/>
      <c r="WA223" s="111"/>
      <c r="WB223" s="111"/>
      <c r="WC223" s="111"/>
      <c r="WD223" s="111"/>
      <c r="WE223" s="111"/>
      <c r="WF223" s="111"/>
      <c r="WG223" s="111"/>
      <c r="WH223" s="111"/>
      <c r="WI223" s="111"/>
      <c r="WJ223" s="111"/>
      <c r="WK223" s="111"/>
      <c r="WL223" s="111"/>
      <c r="WM223" s="111"/>
      <c r="WN223" s="111"/>
      <c r="WO223" s="111"/>
      <c r="WP223" s="111"/>
      <c r="WQ223" s="111"/>
      <c r="WR223" s="111"/>
      <c r="WS223" s="111"/>
      <c r="WT223" s="111"/>
      <c r="WU223" s="111"/>
      <c r="WV223" s="111"/>
      <c r="WW223" s="111"/>
      <c r="WX223" s="111"/>
      <c r="WY223" s="111"/>
      <c r="WZ223" s="111"/>
      <c r="XA223" s="111"/>
      <c r="XB223" s="111"/>
      <c r="XC223" s="111"/>
      <c r="XD223" s="111"/>
      <c r="XE223" s="111"/>
      <c r="XF223" s="111"/>
      <c r="XG223" s="111"/>
      <c r="XH223" s="111"/>
      <c r="XI223" s="111"/>
      <c r="XJ223" s="111"/>
      <c r="XK223" s="111"/>
      <c r="XL223" s="111"/>
      <c r="XM223" s="111"/>
      <c r="XN223" s="111"/>
      <c r="XO223" s="111"/>
      <c r="XP223" s="111"/>
      <c r="XQ223" s="111"/>
      <c r="XR223" s="111"/>
      <c r="XS223" s="111"/>
      <c r="XT223" s="111"/>
      <c r="XU223" s="111"/>
      <c r="XV223" s="111"/>
      <c r="XW223" s="111"/>
      <c r="XX223" s="111"/>
      <c r="XY223" s="111"/>
      <c r="XZ223" s="111"/>
      <c r="YA223" s="111"/>
      <c r="YB223" s="111"/>
      <c r="YC223" s="111"/>
      <c r="YD223" s="111"/>
      <c r="YE223" s="111"/>
      <c r="YF223" s="111"/>
      <c r="YG223" s="111"/>
      <c r="YH223" s="111"/>
      <c r="YI223" s="111"/>
      <c r="YJ223" s="111"/>
      <c r="YK223" s="111"/>
      <c r="YL223" s="111"/>
      <c r="YM223" s="111"/>
      <c r="YN223" s="111"/>
      <c r="YO223" s="111"/>
      <c r="YP223" s="111"/>
      <c r="YQ223" s="111"/>
      <c r="YR223" s="111"/>
      <c r="YS223" s="111"/>
      <c r="YT223" s="111"/>
      <c r="YU223" s="111"/>
      <c r="YV223" s="111"/>
      <c r="YW223" s="111"/>
      <c r="YX223" s="111"/>
      <c r="YY223" s="111"/>
      <c r="YZ223" s="111"/>
      <c r="ZA223" s="111"/>
      <c r="ZB223" s="111"/>
      <c r="ZC223" s="111"/>
      <c r="ZD223" s="111"/>
      <c r="ZE223" s="111"/>
      <c r="ZF223" s="111"/>
      <c r="ZG223" s="111"/>
      <c r="ZH223" s="111"/>
      <c r="ZI223" s="111"/>
      <c r="ZJ223" s="111"/>
      <c r="ZK223" s="111"/>
      <c r="ZL223" s="111"/>
      <c r="ZM223" s="111"/>
      <c r="ZN223" s="111"/>
      <c r="ZO223" s="111"/>
      <c r="ZP223" s="111"/>
      <c r="ZQ223" s="111"/>
      <c r="ZR223" s="111"/>
      <c r="ZS223" s="111"/>
      <c r="ZT223" s="111"/>
      <c r="ZU223" s="111"/>
      <c r="ZV223" s="111"/>
      <c r="ZW223" s="111"/>
      <c r="ZX223" s="111"/>
      <c r="ZY223" s="111"/>
      <c r="ZZ223" s="111"/>
    </row>
    <row r="224" spans="27:702">
      <c r="AA224" s="229"/>
      <c r="UR224" s="111"/>
      <c r="US224" s="111"/>
      <c r="UT224" s="111"/>
      <c r="UU224" s="111"/>
      <c r="UV224" s="111"/>
      <c r="UW224" s="111"/>
      <c r="UX224" s="111"/>
      <c r="UY224" s="111"/>
      <c r="UZ224" s="111"/>
      <c r="VA224" s="111"/>
      <c r="VB224" s="111"/>
      <c r="VC224" s="111"/>
      <c r="VD224" s="111"/>
      <c r="VE224" s="111"/>
      <c r="VF224" s="111"/>
      <c r="VG224" s="111"/>
      <c r="VH224" s="111"/>
      <c r="VI224" s="111"/>
      <c r="VJ224" s="111"/>
      <c r="VK224" s="111"/>
      <c r="VL224" s="111"/>
      <c r="VM224" s="111"/>
      <c r="VN224" s="111"/>
      <c r="VO224" s="111"/>
      <c r="VP224" s="111"/>
      <c r="VQ224" s="111"/>
      <c r="VR224" s="111"/>
      <c r="VS224" s="111"/>
      <c r="VT224" s="111"/>
      <c r="VU224" s="111"/>
      <c r="VV224" s="111"/>
      <c r="VW224" s="111"/>
      <c r="VX224" s="111"/>
      <c r="VY224" s="111"/>
      <c r="VZ224" s="111"/>
      <c r="WA224" s="111"/>
      <c r="WB224" s="111"/>
      <c r="WC224" s="111"/>
      <c r="WD224" s="111"/>
      <c r="WE224" s="111"/>
      <c r="WF224" s="111"/>
      <c r="WG224" s="111"/>
      <c r="WH224" s="111"/>
      <c r="WI224" s="111"/>
      <c r="WJ224" s="111"/>
      <c r="WK224" s="111"/>
      <c r="WL224" s="111"/>
      <c r="WM224" s="111"/>
      <c r="WN224" s="111"/>
      <c r="WO224" s="111"/>
      <c r="WP224" s="111"/>
      <c r="WQ224" s="111"/>
      <c r="WR224" s="111"/>
      <c r="WS224" s="111"/>
      <c r="WT224" s="111"/>
      <c r="WU224" s="111"/>
      <c r="WV224" s="111"/>
      <c r="WW224" s="111"/>
      <c r="WX224" s="111"/>
      <c r="WY224" s="111"/>
      <c r="WZ224" s="111"/>
      <c r="XA224" s="111"/>
      <c r="XB224" s="111"/>
      <c r="XC224" s="111"/>
      <c r="XD224" s="111"/>
      <c r="XE224" s="111"/>
      <c r="XF224" s="111"/>
      <c r="XG224" s="111"/>
      <c r="XH224" s="111"/>
      <c r="XI224" s="111"/>
      <c r="XJ224" s="111"/>
      <c r="XK224" s="111"/>
      <c r="XL224" s="111"/>
      <c r="XM224" s="111"/>
      <c r="XN224" s="111"/>
      <c r="XO224" s="111"/>
      <c r="XP224" s="111"/>
      <c r="XQ224" s="111"/>
      <c r="XR224" s="111"/>
      <c r="XS224" s="111"/>
      <c r="XT224" s="111"/>
      <c r="XU224" s="111"/>
      <c r="XV224" s="111"/>
      <c r="XW224" s="111"/>
      <c r="XX224" s="111"/>
      <c r="XY224" s="111"/>
      <c r="XZ224" s="111"/>
      <c r="YA224" s="111"/>
      <c r="YB224" s="111"/>
      <c r="YC224" s="111"/>
      <c r="YD224" s="111"/>
      <c r="YE224" s="111"/>
      <c r="YF224" s="111"/>
      <c r="YG224" s="111"/>
      <c r="YH224" s="111"/>
      <c r="YI224" s="111"/>
      <c r="YJ224" s="111"/>
      <c r="YK224" s="111"/>
      <c r="YL224" s="111"/>
      <c r="YM224" s="111"/>
      <c r="YN224" s="111"/>
      <c r="YO224" s="111"/>
      <c r="YP224" s="111"/>
      <c r="YQ224" s="111"/>
      <c r="YR224" s="111"/>
      <c r="YS224" s="111"/>
      <c r="YT224" s="111"/>
      <c r="YU224" s="111"/>
      <c r="YV224" s="111"/>
      <c r="YW224" s="111"/>
      <c r="YX224" s="111"/>
      <c r="YY224" s="111"/>
      <c r="YZ224" s="111"/>
      <c r="ZA224" s="111"/>
      <c r="ZB224" s="111"/>
      <c r="ZC224" s="111"/>
      <c r="ZD224" s="111"/>
      <c r="ZE224" s="111"/>
      <c r="ZF224" s="111"/>
      <c r="ZG224" s="111"/>
      <c r="ZH224" s="111"/>
      <c r="ZI224" s="111"/>
      <c r="ZJ224" s="111"/>
      <c r="ZK224" s="111"/>
      <c r="ZL224" s="111"/>
      <c r="ZM224" s="111"/>
      <c r="ZN224" s="111"/>
      <c r="ZO224" s="111"/>
      <c r="ZP224" s="111"/>
      <c r="ZQ224" s="111"/>
      <c r="ZR224" s="111"/>
      <c r="ZS224" s="111"/>
      <c r="ZT224" s="111"/>
      <c r="ZU224" s="111"/>
      <c r="ZV224" s="111"/>
      <c r="ZW224" s="111"/>
      <c r="ZX224" s="111"/>
      <c r="ZY224" s="111"/>
      <c r="ZZ224" s="111"/>
    </row>
    <row r="225" spans="27:702">
      <c r="AA225" s="229"/>
      <c r="UR225" s="111"/>
      <c r="US225" s="111"/>
      <c r="UT225" s="111"/>
      <c r="UU225" s="111"/>
      <c r="UV225" s="111"/>
      <c r="UW225" s="111"/>
      <c r="UX225" s="111"/>
      <c r="UY225" s="111"/>
      <c r="UZ225" s="111"/>
      <c r="VA225" s="111"/>
      <c r="VB225" s="111"/>
      <c r="VC225" s="111"/>
      <c r="VD225" s="111"/>
      <c r="VE225" s="111"/>
      <c r="VF225" s="111"/>
      <c r="VG225" s="111"/>
      <c r="VH225" s="111"/>
      <c r="VI225" s="111"/>
      <c r="VJ225" s="111"/>
      <c r="VK225" s="111"/>
      <c r="VL225" s="111"/>
      <c r="VM225" s="111"/>
      <c r="VN225" s="111"/>
      <c r="VO225" s="111"/>
      <c r="VP225" s="111"/>
      <c r="VQ225" s="111"/>
      <c r="VR225" s="111"/>
      <c r="VS225" s="111"/>
      <c r="VT225" s="111"/>
      <c r="VU225" s="111"/>
      <c r="VV225" s="111"/>
      <c r="VW225" s="111"/>
      <c r="VX225" s="111"/>
      <c r="VY225" s="111"/>
      <c r="VZ225" s="111"/>
      <c r="WA225" s="111"/>
      <c r="WB225" s="111"/>
      <c r="WC225" s="111"/>
      <c r="WD225" s="111"/>
      <c r="WE225" s="111"/>
      <c r="WF225" s="111"/>
      <c r="WG225" s="111"/>
      <c r="WH225" s="111"/>
      <c r="WI225" s="111"/>
      <c r="WJ225" s="111"/>
      <c r="WK225" s="111"/>
      <c r="WL225" s="111"/>
      <c r="WM225" s="111"/>
      <c r="WN225" s="111"/>
      <c r="WO225" s="111"/>
      <c r="WP225" s="111"/>
      <c r="WQ225" s="111"/>
      <c r="WR225" s="111"/>
      <c r="WS225" s="111"/>
      <c r="WT225" s="111"/>
      <c r="WU225" s="111"/>
      <c r="WV225" s="111"/>
      <c r="WW225" s="111"/>
      <c r="WX225" s="111"/>
      <c r="WY225" s="111"/>
      <c r="WZ225" s="111"/>
      <c r="XA225" s="111"/>
      <c r="XB225" s="111"/>
      <c r="XC225" s="111"/>
      <c r="XD225" s="111"/>
      <c r="XE225" s="111"/>
      <c r="XF225" s="111"/>
      <c r="XG225" s="111"/>
      <c r="XH225" s="111"/>
      <c r="XI225" s="111"/>
      <c r="XJ225" s="111"/>
      <c r="XK225" s="111"/>
      <c r="XL225" s="111"/>
      <c r="XM225" s="111"/>
      <c r="XN225" s="111"/>
      <c r="XO225" s="111"/>
      <c r="XP225" s="111"/>
      <c r="XQ225" s="111"/>
      <c r="XR225" s="111"/>
      <c r="XS225" s="111"/>
      <c r="XT225" s="111"/>
      <c r="XU225" s="111"/>
      <c r="XV225" s="111"/>
      <c r="XW225" s="111"/>
      <c r="XX225" s="111"/>
      <c r="XY225" s="111"/>
      <c r="XZ225" s="111"/>
      <c r="YA225" s="111"/>
      <c r="YB225" s="111"/>
      <c r="YC225" s="111"/>
      <c r="YD225" s="111"/>
      <c r="YE225" s="111"/>
      <c r="YF225" s="111"/>
      <c r="YG225" s="111"/>
      <c r="YH225" s="111"/>
      <c r="YI225" s="111"/>
      <c r="YJ225" s="111"/>
      <c r="YK225" s="111"/>
      <c r="YL225" s="111"/>
      <c r="YM225" s="111"/>
      <c r="YN225" s="111"/>
      <c r="YO225" s="111"/>
      <c r="YP225" s="111"/>
      <c r="YQ225" s="111"/>
      <c r="YR225" s="111"/>
      <c r="YS225" s="111"/>
      <c r="YT225" s="111"/>
      <c r="YU225" s="111"/>
      <c r="YV225" s="111"/>
      <c r="YW225" s="111"/>
      <c r="YX225" s="111"/>
      <c r="YY225" s="111"/>
      <c r="YZ225" s="111"/>
      <c r="ZA225" s="111"/>
      <c r="ZB225" s="111"/>
      <c r="ZC225" s="111"/>
      <c r="ZD225" s="111"/>
      <c r="ZE225" s="111"/>
      <c r="ZF225" s="111"/>
      <c r="ZG225" s="111"/>
      <c r="ZH225" s="111"/>
      <c r="ZI225" s="111"/>
      <c r="ZJ225" s="111"/>
      <c r="ZK225" s="111"/>
      <c r="ZL225" s="111"/>
      <c r="ZM225" s="111"/>
      <c r="ZN225" s="111"/>
      <c r="ZO225" s="111"/>
      <c r="ZP225" s="111"/>
      <c r="ZQ225" s="111"/>
      <c r="ZR225" s="111"/>
      <c r="ZS225" s="111"/>
      <c r="ZT225" s="111"/>
      <c r="ZU225" s="111"/>
      <c r="ZV225" s="111"/>
      <c r="ZW225" s="111"/>
      <c r="ZX225" s="111"/>
      <c r="ZY225" s="111"/>
      <c r="ZZ225" s="111"/>
    </row>
    <row r="226" spans="27:702">
      <c r="UR226" s="111"/>
      <c r="US226" s="111"/>
      <c r="UT226" s="111"/>
      <c r="UU226" s="111"/>
      <c r="UV226" s="111"/>
      <c r="UW226" s="111"/>
      <c r="UX226" s="111"/>
      <c r="UY226" s="111"/>
      <c r="UZ226" s="111"/>
      <c r="VA226" s="111"/>
      <c r="VB226" s="111"/>
      <c r="VC226" s="111"/>
      <c r="VD226" s="111"/>
      <c r="VE226" s="111"/>
      <c r="VF226" s="111"/>
      <c r="VG226" s="111"/>
      <c r="VH226" s="111"/>
      <c r="VI226" s="111"/>
      <c r="VJ226" s="111"/>
      <c r="VK226" s="111"/>
      <c r="VL226" s="111"/>
      <c r="VM226" s="111"/>
      <c r="VN226" s="111"/>
      <c r="VO226" s="111"/>
      <c r="VP226" s="111"/>
      <c r="VQ226" s="111"/>
      <c r="VR226" s="111"/>
      <c r="VS226" s="111"/>
      <c r="VT226" s="111"/>
      <c r="VU226" s="111"/>
      <c r="VV226" s="111"/>
      <c r="VW226" s="111"/>
      <c r="VX226" s="111"/>
      <c r="VY226" s="111"/>
      <c r="VZ226" s="111"/>
      <c r="WA226" s="111"/>
      <c r="WB226" s="111"/>
      <c r="WC226" s="111"/>
      <c r="WD226" s="111"/>
      <c r="WE226" s="111"/>
      <c r="WF226" s="111"/>
      <c r="WG226" s="111"/>
      <c r="WH226" s="111"/>
      <c r="WI226" s="111"/>
      <c r="WJ226" s="111"/>
      <c r="WK226" s="111"/>
      <c r="WL226" s="111"/>
      <c r="WM226" s="111"/>
      <c r="WN226" s="111"/>
      <c r="WO226" s="111"/>
      <c r="WP226" s="111"/>
      <c r="WQ226" s="111"/>
      <c r="WR226" s="111"/>
      <c r="WS226" s="111"/>
      <c r="WT226" s="111"/>
      <c r="WU226" s="111"/>
      <c r="WV226" s="111"/>
      <c r="WW226" s="111"/>
      <c r="WX226" s="111"/>
      <c r="WY226" s="111"/>
      <c r="WZ226" s="111"/>
      <c r="XA226" s="111"/>
      <c r="XB226" s="111"/>
      <c r="XC226" s="111"/>
      <c r="XD226" s="111"/>
      <c r="XE226" s="111"/>
      <c r="XF226" s="111"/>
      <c r="XG226" s="111"/>
      <c r="XH226" s="111"/>
      <c r="XI226" s="111"/>
      <c r="XJ226" s="111"/>
      <c r="XK226" s="111"/>
      <c r="XL226" s="111"/>
      <c r="XM226" s="111"/>
      <c r="XN226" s="111"/>
      <c r="XO226" s="111"/>
      <c r="XP226" s="111"/>
      <c r="XQ226" s="111"/>
      <c r="XR226" s="111"/>
      <c r="XS226" s="111"/>
      <c r="XT226" s="111"/>
      <c r="XU226" s="111"/>
      <c r="XV226" s="111"/>
      <c r="XW226" s="111"/>
      <c r="XX226" s="111"/>
      <c r="XY226" s="111"/>
      <c r="XZ226" s="111"/>
      <c r="YA226" s="111"/>
      <c r="YB226" s="111"/>
      <c r="YC226" s="111"/>
      <c r="YD226" s="111"/>
      <c r="YE226" s="111"/>
      <c r="YF226" s="111"/>
      <c r="YG226" s="111"/>
      <c r="YH226" s="111"/>
      <c r="YI226" s="111"/>
      <c r="YJ226" s="111"/>
      <c r="YK226" s="111"/>
      <c r="YL226" s="111"/>
      <c r="YM226" s="111"/>
      <c r="YN226" s="111"/>
      <c r="YO226" s="111"/>
      <c r="YP226" s="111"/>
      <c r="YQ226" s="111"/>
      <c r="YR226" s="111"/>
      <c r="YS226" s="111"/>
      <c r="YT226" s="111"/>
      <c r="YU226" s="111"/>
      <c r="YV226" s="111"/>
      <c r="YW226" s="111"/>
      <c r="YX226" s="111"/>
      <c r="YY226" s="111"/>
      <c r="YZ226" s="111"/>
      <c r="ZA226" s="111"/>
      <c r="ZB226" s="111"/>
      <c r="ZC226" s="111"/>
      <c r="ZD226" s="111"/>
      <c r="ZE226" s="111"/>
      <c r="ZF226" s="111"/>
      <c r="ZG226" s="111"/>
      <c r="ZH226" s="111"/>
      <c r="ZI226" s="111"/>
      <c r="ZJ226" s="111"/>
      <c r="ZK226" s="111"/>
      <c r="ZL226" s="111"/>
      <c r="ZM226" s="111"/>
      <c r="ZN226" s="111"/>
      <c r="ZO226" s="111"/>
      <c r="ZP226" s="111"/>
      <c r="ZQ226" s="111"/>
      <c r="ZR226" s="111"/>
      <c r="ZS226" s="111"/>
      <c r="ZT226" s="111"/>
      <c r="ZU226" s="111"/>
      <c r="ZV226" s="111"/>
      <c r="ZW226" s="111"/>
      <c r="ZX226" s="111"/>
      <c r="ZY226" s="111"/>
      <c r="ZZ226" s="111"/>
    </row>
    <row r="227" spans="27:702">
      <c r="UR227" s="111"/>
      <c r="US227" s="111"/>
      <c r="UT227" s="111"/>
      <c r="UU227" s="111"/>
      <c r="UV227" s="111"/>
      <c r="UW227" s="111"/>
      <c r="UX227" s="111"/>
      <c r="UY227" s="111"/>
      <c r="UZ227" s="111"/>
      <c r="VA227" s="111"/>
      <c r="VB227" s="111"/>
      <c r="VC227" s="111"/>
      <c r="VD227" s="111"/>
      <c r="VE227" s="111"/>
      <c r="VF227" s="111"/>
      <c r="VG227" s="111"/>
      <c r="VH227" s="111"/>
      <c r="VI227" s="111"/>
      <c r="VJ227" s="111"/>
      <c r="VK227" s="111"/>
      <c r="VL227" s="111"/>
      <c r="VM227" s="111"/>
      <c r="VN227" s="111"/>
      <c r="VO227" s="111"/>
      <c r="VP227" s="111"/>
      <c r="VQ227" s="111"/>
      <c r="VR227" s="111"/>
      <c r="VS227" s="111"/>
      <c r="VT227" s="111"/>
      <c r="VU227" s="111"/>
      <c r="VV227" s="111"/>
      <c r="VW227" s="111"/>
      <c r="VX227" s="111"/>
      <c r="VY227" s="111"/>
      <c r="VZ227" s="111"/>
      <c r="WA227" s="111"/>
      <c r="WB227" s="111"/>
      <c r="WC227" s="111"/>
      <c r="WD227" s="111"/>
      <c r="WE227" s="111"/>
      <c r="WF227" s="111"/>
      <c r="WG227" s="111"/>
      <c r="WH227" s="111"/>
      <c r="WI227" s="111"/>
      <c r="WJ227" s="111"/>
      <c r="WK227" s="111"/>
      <c r="WL227" s="111"/>
      <c r="WM227" s="111"/>
      <c r="WN227" s="111"/>
      <c r="WO227" s="111"/>
      <c r="WP227" s="111"/>
      <c r="WQ227" s="111"/>
      <c r="WR227" s="111"/>
      <c r="WS227" s="111"/>
      <c r="WT227" s="111"/>
      <c r="WU227" s="111"/>
      <c r="WV227" s="111"/>
      <c r="WW227" s="111"/>
      <c r="WX227" s="111"/>
      <c r="WY227" s="111"/>
      <c r="WZ227" s="111"/>
      <c r="XA227" s="111"/>
      <c r="XB227" s="111"/>
      <c r="XC227" s="111"/>
      <c r="XD227" s="111"/>
      <c r="XE227" s="111"/>
      <c r="XF227" s="111"/>
      <c r="XG227" s="111"/>
      <c r="XH227" s="111"/>
      <c r="XI227" s="111"/>
      <c r="XJ227" s="111"/>
      <c r="XK227" s="111"/>
      <c r="XL227" s="111"/>
      <c r="XM227" s="111"/>
      <c r="XN227" s="111"/>
      <c r="XO227" s="111"/>
      <c r="XP227" s="111"/>
      <c r="XQ227" s="111"/>
      <c r="XR227" s="111"/>
      <c r="XS227" s="111"/>
      <c r="XT227" s="111"/>
      <c r="XU227" s="111"/>
      <c r="XV227" s="111"/>
      <c r="XW227" s="111"/>
      <c r="XX227" s="111"/>
      <c r="XY227" s="111"/>
      <c r="XZ227" s="111"/>
      <c r="YA227" s="111"/>
      <c r="YB227" s="111"/>
      <c r="YC227" s="111"/>
      <c r="YD227" s="111"/>
      <c r="YE227" s="111"/>
      <c r="YF227" s="111"/>
      <c r="YG227" s="111"/>
      <c r="YH227" s="111"/>
      <c r="YI227" s="111"/>
      <c r="YJ227" s="111"/>
      <c r="YK227" s="111"/>
      <c r="YL227" s="111"/>
      <c r="YM227" s="111"/>
      <c r="YN227" s="111"/>
      <c r="YO227" s="111"/>
      <c r="YP227" s="111"/>
      <c r="YQ227" s="111"/>
      <c r="YR227" s="111"/>
      <c r="YS227" s="111"/>
      <c r="YT227" s="111"/>
      <c r="YU227" s="111"/>
      <c r="YV227" s="111"/>
      <c r="YW227" s="111"/>
      <c r="YX227" s="111"/>
      <c r="YY227" s="111"/>
      <c r="YZ227" s="111"/>
      <c r="ZA227" s="111"/>
      <c r="ZB227" s="111"/>
      <c r="ZC227" s="111"/>
      <c r="ZD227" s="111"/>
      <c r="ZE227" s="111"/>
      <c r="ZF227" s="111"/>
      <c r="ZG227" s="111"/>
      <c r="ZH227" s="111"/>
      <c r="ZI227" s="111"/>
      <c r="ZJ227" s="111"/>
      <c r="ZK227" s="111"/>
      <c r="ZL227" s="111"/>
      <c r="ZM227" s="111"/>
      <c r="ZN227" s="111"/>
      <c r="ZO227" s="111"/>
      <c r="ZP227" s="111"/>
      <c r="ZQ227" s="111"/>
      <c r="ZR227" s="111"/>
      <c r="ZS227" s="111"/>
      <c r="ZT227" s="111"/>
      <c r="ZU227" s="111"/>
      <c r="ZV227" s="111"/>
      <c r="ZW227" s="111"/>
      <c r="ZX227" s="111"/>
      <c r="ZY227" s="111"/>
      <c r="ZZ227" s="111"/>
    </row>
    <row r="228" spans="27:702">
      <c r="UR228" s="111"/>
      <c r="US228" s="111"/>
      <c r="UT228" s="111"/>
      <c r="UU228" s="111"/>
      <c r="UV228" s="111"/>
      <c r="UW228" s="111"/>
      <c r="UX228" s="111"/>
      <c r="UY228" s="111"/>
      <c r="UZ228" s="111"/>
      <c r="VA228" s="111"/>
      <c r="VB228" s="111"/>
      <c r="VC228" s="111"/>
      <c r="VD228" s="111"/>
      <c r="VE228" s="111"/>
      <c r="VF228" s="111"/>
      <c r="VG228" s="111"/>
      <c r="VH228" s="111"/>
      <c r="VI228" s="111"/>
      <c r="VJ228" s="111"/>
      <c r="VK228" s="111"/>
      <c r="VL228" s="111"/>
      <c r="VM228" s="111"/>
      <c r="VN228" s="111"/>
      <c r="VO228" s="111"/>
      <c r="VP228" s="111"/>
      <c r="VQ228" s="111"/>
      <c r="VR228" s="111"/>
      <c r="VS228" s="111"/>
      <c r="VT228" s="111"/>
      <c r="VU228" s="111"/>
      <c r="VV228" s="111"/>
      <c r="VW228" s="111"/>
      <c r="VX228" s="111"/>
      <c r="VY228" s="111"/>
      <c r="VZ228" s="111"/>
      <c r="WA228" s="111"/>
      <c r="WB228" s="111"/>
      <c r="WC228" s="111"/>
      <c r="WD228" s="111"/>
      <c r="WE228" s="111"/>
      <c r="WF228" s="111"/>
      <c r="WG228" s="111"/>
      <c r="WH228" s="111"/>
      <c r="WI228" s="111"/>
      <c r="WJ228" s="111"/>
      <c r="WK228" s="111"/>
      <c r="WL228" s="111"/>
      <c r="WM228" s="111"/>
      <c r="WN228" s="111"/>
      <c r="WO228" s="111"/>
      <c r="WP228" s="111"/>
      <c r="WQ228" s="111"/>
      <c r="WR228" s="111"/>
      <c r="WS228" s="111"/>
      <c r="WT228" s="111"/>
      <c r="WU228" s="111"/>
      <c r="WV228" s="111"/>
      <c r="WW228" s="111"/>
      <c r="WX228" s="111"/>
      <c r="WY228" s="111"/>
      <c r="WZ228" s="111"/>
      <c r="XA228" s="111"/>
      <c r="XB228" s="111"/>
      <c r="XC228" s="111"/>
      <c r="XD228" s="111"/>
      <c r="XE228" s="111"/>
      <c r="XF228" s="111"/>
      <c r="XG228" s="111"/>
      <c r="XH228" s="111"/>
      <c r="XI228" s="111"/>
      <c r="XJ228" s="111"/>
      <c r="XK228" s="111"/>
      <c r="XL228" s="111"/>
      <c r="XM228" s="111"/>
      <c r="XN228" s="111"/>
      <c r="XO228" s="111"/>
      <c r="XP228" s="111"/>
      <c r="XQ228" s="111"/>
      <c r="XR228" s="111"/>
      <c r="XS228" s="111"/>
      <c r="XT228" s="111"/>
      <c r="XU228" s="111"/>
      <c r="XV228" s="111"/>
      <c r="XW228" s="111"/>
      <c r="XX228" s="111"/>
      <c r="XY228" s="111"/>
      <c r="XZ228" s="111"/>
      <c r="YA228" s="111"/>
      <c r="YB228" s="111"/>
      <c r="YC228" s="111"/>
      <c r="YD228" s="111"/>
      <c r="YE228" s="111"/>
      <c r="YF228" s="111"/>
      <c r="YG228" s="111"/>
      <c r="YH228" s="111"/>
      <c r="YI228" s="111"/>
      <c r="YJ228" s="111"/>
      <c r="YK228" s="111"/>
      <c r="YL228" s="111"/>
      <c r="YM228" s="111"/>
      <c r="YN228" s="111"/>
      <c r="YO228" s="111"/>
      <c r="YP228" s="111"/>
      <c r="YQ228" s="111"/>
      <c r="YR228" s="111"/>
      <c r="YS228" s="111"/>
      <c r="YT228" s="111"/>
      <c r="YU228" s="111"/>
      <c r="YV228" s="111"/>
      <c r="YW228" s="111"/>
      <c r="YX228" s="111"/>
      <c r="YY228" s="111"/>
      <c r="YZ228" s="111"/>
      <c r="ZA228" s="111"/>
      <c r="ZB228" s="111"/>
      <c r="ZC228" s="111"/>
      <c r="ZD228" s="111"/>
      <c r="ZE228" s="111"/>
      <c r="ZF228" s="111"/>
      <c r="ZG228" s="111"/>
      <c r="ZH228" s="111"/>
      <c r="ZI228" s="111"/>
      <c r="ZJ228" s="111"/>
      <c r="ZK228" s="111"/>
      <c r="ZL228" s="111"/>
      <c r="ZM228" s="111"/>
      <c r="ZN228" s="111"/>
      <c r="ZO228" s="111"/>
      <c r="ZP228" s="111"/>
      <c r="ZQ228" s="111"/>
      <c r="ZR228" s="111"/>
      <c r="ZS228" s="111"/>
      <c r="ZT228" s="111"/>
      <c r="ZU228" s="111"/>
      <c r="ZV228" s="111"/>
      <c r="ZW228" s="111"/>
      <c r="ZX228" s="111"/>
      <c r="ZY228" s="111"/>
      <c r="ZZ228" s="111"/>
    </row>
    <row r="229" spans="27:702">
      <c r="UR229" s="111"/>
      <c r="US229" s="111"/>
      <c r="UT229" s="111"/>
      <c r="UU229" s="111"/>
      <c r="UV229" s="111"/>
      <c r="UW229" s="111"/>
      <c r="UX229" s="111"/>
      <c r="UY229" s="111"/>
      <c r="UZ229" s="111"/>
      <c r="VA229" s="111"/>
      <c r="VB229" s="111"/>
      <c r="VC229" s="111"/>
      <c r="VD229" s="111"/>
      <c r="VE229" s="111"/>
      <c r="VF229" s="111"/>
      <c r="VG229" s="111"/>
      <c r="VH229" s="111"/>
      <c r="VI229" s="111"/>
      <c r="VJ229" s="111"/>
      <c r="VK229" s="111"/>
      <c r="VL229" s="111"/>
      <c r="VM229" s="111"/>
      <c r="VN229" s="111"/>
      <c r="VO229" s="111"/>
      <c r="VP229" s="111"/>
      <c r="VQ229" s="111"/>
      <c r="VR229" s="111"/>
      <c r="VS229" s="111"/>
      <c r="VT229" s="111"/>
      <c r="VU229" s="111"/>
      <c r="VV229" s="111"/>
      <c r="VW229" s="111"/>
      <c r="VX229" s="111"/>
      <c r="VY229" s="111"/>
      <c r="VZ229" s="111"/>
      <c r="WA229" s="111"/>
      <c r="WB229" s="111"/>
      <c r="WC229" s="111"/>
      <c r="WD229" s="111"/>
      <c r="WE229" s="111"/>
      <c r="WF229" s="111"/>
      <c r="WG229" s="111"/>
      <c r="WH229" s="111"/>
      <c r="WI229" s="111"/>
      <c r="WJ229" s="111"/>
      <c r="WK229" s="111"/>
      <c r="WL229" s="111"/>
      <c r="WM229" s="111"/>
      <c r="WN229" s="111"/>
      <c r="WO229" s="111"/>
      <c r="WP229" s="111"/>
      <c r="WQ229" s="111"/>
      <c r="WR229" s="111"/>
      <c r="WS229" s="111"/>
      <c r="WT229" s="111"/>
      <c r="WU229" s="111"/>
      <c r="WV229" s="111"/>
      <c r="WW229" s="111"/>
      <c r="WX229" s="111"/>
      <c r="WY229" s="111"/>
      <c r="WZ229" s="111"/>
      <c r="XA229" s="111"/>
      <c r="XB229" s="111"/>
      <c r="XC229" s="111"/>
      <c r="XD229" s="111"/>
      <c r="XE229" s="111"/>
      <c r="XF229" s="111"/>
      <c r="XG229" s="111"/>
      <c r="XH229" s="111"/>
      <c r="XI229" s="111"/>
      <c r="XJ229" s="111"/>
      <c r="XK229" s="111"/>
      <c r="XL229" s="111"/>
      <c r="XM229" s="111"/>
      <c r="XN229" s="111"/>
      <c r="XO229" s="111"/>
      <c r="XP229" s="111"/>
      <c r="XQ229" s="111"/>
      <c r="XR229" s="111"/>
      <c r="XS229" s="111"/>
      <c r="XT229" s="111"/>
      <c r="XU229" s="111"/>
      <c r="XV229" s="111"/>
      <c r="XW229" s="111"/>
      <c r="XX229" s="111"/>
      <c r="XY229" s="111"/>
      <c r="XZ229" s="111"/>
      <c r="YA229" s="111"/>
      <c r="YB229" s="111"/>
      <c r="YC229" s="111"/>
      <c r="YD229" s="111"/>
      <c r="YE229" s="111"/>
      <c r="YF229" s="111"/>
      <c r="YG229" s="111"/>
      <c r="YH229" s="111"/>
      <c r="YI229" s="111"/>
      <c r="YJ229" s="111"/>
      <c r="YK229" s="111"/>
      <c r="YL229" s="111"/>
      <c r="YM229" s="111"/>
      <c r="YN229" s="111"/>
      <c r="YO229" s="111"/>
      <c r="YP229" s="111"/>
      <c r="YQ229" s="111"/>
      <c r="YR229" s="111"/>
      <c r="YS229" s="111"/>
      <c r="YT229" s="111"/>
      <c r="YU229" s="111"/>
      <c r="YV229" s="111"/>
      <c r="YW229" s="111"/>
      <c r="YX229" s="111"/>
      <c r="YY229" s="111"/>
      <c r="YZ229" s="111"/>
      <c r="ZA229" s="111"/>
      <c r="ZB229" s="111"/>
      <c r="ZC229" s="111"/>
      <c r="ZD229" s="111"/>
      <c r="ZE229" s="111"/>
      <c r="ZF229" s="111"/>
      <c r="ZG229" s="111"/>
      <c r="ZH229" s="111"/>
      <c r="ZI229" s="111"/>
      <c r="ZJ229" s="111"/>
      <c r="ZK229" s="111"/>
      <c r="ZL229" s="111"/>
      <c r="ZM229" s="111"/>
      <c r="ZN229" s="111"/>
      <c r="ZO229" s="111"/>
      <c r="ZP229" s="111"/>
      <c r="ZQ229" s="111"/>
      <c r="ZR229" s="111"/>
      <c r="ZS229" s="111"/>
      <c r="ZT229" s="111"/>
      <c r="ZU229" s="111"/>
      <c r="ZV229" s="111"/>
      <c r="ZW229" s="111"/>
      <c r="ZX229" s="111"/>
      <c r="ZY229" s="111"/>
      <c r="ZZ229" s="111"/>
    </row>
    <row r="230" spans="27:702">
      <c r="UR230" s="111"/>
      <c r="US230" s="111"/>
      <c r="UT230" s="111"/>
      <c r="UU230" s="111"/>
      <c r="UV230" s="111"/>
      <c r="UW230" s="111"/>
      <c r="UX230" s="111"/>
      <c r="UY230" s="111"/>
      <c r="UZ230" s="111"/>
      <c r="VA230" s="111"/>
      <c r="VB230" s="111"/>
      <c r="VC230" s="111"/>
      <c r="VD230" s="111"/>
      <c r="VE230" s="111"/>
      <c r="VF230" s="111"/>
      <c r="VG230" s="111"/>
      <c r="VH230" s="111"/>
      <c r="VI230" s="111"/>
      <c r="VJ230" s="111"/>
      <c r="VK230" s="111"/>
      <c r="VL230" s="111"/>
      <c r="VM230" s="111"/>
      <c r="VN230" s="111"/>
      <c r="VO230" s="111"/>
      <c r="VP230" s="111"/>
      <c r="VQ230" s="111"/>
      <c r="VR230" s="111"/>
      <c r="VS230" s="111"/>
      <c r="VT230" s="111"/>
      <c r="VU230" s="111"/>
      <c r="VV230" s="111"/>
      <c r="VW230" s="111"/>
      <c r="VX230" s="111"/>
      <c r="VY230" s="111"/>
      <c r="VZ230" s="111"/>
      <c r="WA230" s="111"/>
      <c r="WB230" s="111"/>
      <c r="WC230" s="111"/>
      <c r="WD230" s="111"/>
      <c r="WE230" s="111"/>
      <c r="WF230" s="111"/>
      <c r="WG230" s="111"/>
      <c r="WH230" s="111"/>
      <c r="WI230" s="111"/>
      <c r="WJ230" s="111"/>
      <c r="WK230" s="111"/>
      <c r="WL230" s="111"/>
      <c r="WM230" s="111"/>
      <c r="WN230" s="111"/>
      <c r="WO230" s="111"/>
      <c r="WP230" s="111"/>
      <c r="WQ230" s="111"/>
      <c r="WR230" s="111"/>
      <c r="WS230" s="111"/>
      <c r="WT230" s="111"/>
      <c r="WU230" s="111"/>
      <c r="WV230" s="111"/>
      <c r="WW230" s="111"/>
      <c r="WX230" s="111"/>
      <c r="WY230" s="111"/>
      <c r="WZ230" s="111"/>
      <c r="XA230" s="111"/>
      <c r="XB230" s="111"/>
      <c r="XC230" s="111"/>
      <c r="XD230" s="111"/>
      <c r="XE230" s="111"/>
      <c r="XF230" s="111"/>
      <c r="XG230" s="111"/>
      <c r="XH230" s="111"/>
      <c r="XI230" s="111"/>
      <c r="XJ230" s="111"/>
      <c r="XK230" s="111"/>
      <c r="XL230" s="111"/>
      <c r="XM230" s="111"/>
      <c r="XN230" s="111"/>
      <c r="XO230" s="111"/>
      <c r="XP230" s="111"/>
      <c r="XQ230" s="111"/>
      <c r="XR230" s="111"/>
      <c r="XS230" s="111"/>
      <c r="XT230" s="111"/>
      <c r="XU230" s="111"/>
      <c r="XV230" s="111"/>
      <c r="XW230" s="111"/>
      <c r="XX230" s="111"/>
      <c r="XY230" s="111"/>
      <c r="XZ230" s="111"/>
      <c r="YA230" s="111"/>
      <c r="YB230" s="111"/>
      <c r="YC230" s="111"/>
      <c r="YD230" s="111"/>
      <c r="YE230" s="111"/>
      <c r="YF230" s="111"/>
      <c r="YG230" s="111"/>
      <c r="YH230" s="111"/>
      <c r="YI230" s="111"/>
      <c r="YJ230" s="111"/>
      <c r="YK230" s="111"/>
      <c r="YL230" s="111"/>
      <c r="YM230" s="111"/>
      <c r="YN230" s="111"/>
      <c r="YO230" s="111"/>
      <c r="YP230" s="111"/>
      <c r="YQ230" s="111"/>
      <c r="YR230" s="111"/>
      <c r="YS230" s="111"/>
      <c r="YT230" s="111"/>
      <c r="YU230" s="111"/>
      <c r="YV230" s="111"/>
      <c r="YW230" s="111"/>
      <c r="YX230" s="111"/>
      <c r="YY230" s="111"/>
      <c r="YZ230" s="111"/>
      <c r="ZA230" s="111"/>
      <c r="ZB230" s="111"/>
      <c r="ZC230" s="111"/>
      <c r="ZD230" s="111"/>
      <c r="ZE230" s="111"/>
      <c r="ZF230" s="111"/>
      <c r="ZG230" s="111"/>
      <c r="ZH230" s="111"/>
      <c r="ZI230" s="111"/>
      <c r="ZJ230" s="111"/>
      <c r="ZK230" s="111"/>
      <c r="ZL230" s="111"/>
      <c r="ZM230" s="111"/>
      <c r="ZN230" s="111"/>
      <c r="ZO230" s="111"/>
      <c r="ZP230" s="111"/>
      <c r="ZQ230" s="111"/>
      <c r="ZR230" s="111"/>
      <c r="ZS230" s="111"/>
      <c r="ZT230" s="111"/>
      <c r="ZU230" s="111"/>
      <c r="ZV230" s="111"/>
      <c r="ZW230" s="111"/>
      <c r="ZX230" s="111"/>
      <c r="ZY230" s="111"/>
      <c r="ZZ230" s="111"/>
    </row>
    <row r="231" spans="27:702">
      <c r="UR231" s="111"/>
      <c r="US231" s="111"/>
      <c r="UT231" s="111"/>
      <c r="UU231" s="111"/>
      <c r="UV231" s="111"/>
      <c r="UW231" s="111"/>
      <c r="UX231" s="111"/>
      <c r="UY231" s="111"/>
      <c r="UZ231" s="111"/>
      <c r="VA231" s="111"/>
      <c r="VB231" s="111"/>
      <c r="VC231" s="111"/>
      <c r="VD231" s="111"/>
      <c r="VE231" s="111"/>
      <c r="VF231" s="111"/>
      <c r="VG231" s="111"/>
      <c r="VH231" s="111"/>
      <c r="VI231" s="111"/>
      <c r="VJ231" s="111"/>
      <c r="VK231" s="111"/>
      <c r="VL231" s="111"/>
      <c r="VM231" s="111"/>
      <c r="VN231" s="111"/>
      <c r="VO231" s="111"/>
      <c r="VP231" s="111"/>
      <c r="VQ231" s="111"/>
      <c r="VR231" s="111"/>
      <c r="VS231" s="111"/>
      <c r="VT231" s="111"/>
      <c r="VU231" s="111"/>
      <c r="VV231" s="111"/>
      <c r="VW231" s="111"/>
      <c r="VX231" s="111"/>
      <c r="VY231" s="111"/>
      <c r="VZ231" s="111"/>
      <c r="WA231" s="111"/>
      <c r="WB231" s="111"/>
      <c r="WC231" s="111"/>
      <c r="WD231" s="111"/>
      <c r="WE231" s="111"/>
      <c r="WF231" s="111"/>
      <c r="WG231" s="111"/>
      <c r="WH231" s="111"/>
      <c r="WI231" s="111"/>
      <c r="WJ231" s="111"/>
      <c r="WK231" s="111"/>
      <c r="WL231" s="111"/>
      <c r="WM231" s="111"/>
      <c r="WN231" s="111"/>
      <c r="WO231" s="111"/>
      <c r="WP231" s="111"/>
      <c r="WQ231" s="111"/>
      <c r="WR231" s="111"/>
      <c r="WS231" s="111"/>
      <c r="WT231" s="111"/>
      <c r="WU231" s="111"/>
      <c r="WV231" s="111"/>
      <c r="WW231" s="111"/>
      <c r="WX231" s="111"/>
      <c r="WY231" s="111"/>
      <c r="WZ231" s="111"/>
      <c r="XA231" s="111"/>
      <c r="XB231" s="111"/>
      <c r="XC231" s="111"/>
      <c r="XD231" s="111"/>
      <c r="XE231" s="111"/>
      <c r="XF231" s="111"/>
      <c r="XG231" s="111"/>
      <c r="XH231" s="111"/>
      <c r="XI231" s="111"/>
      <c r="XJ231" s="111"/>
      <c r="XK231" s="111"/>
      <c r="XL231" s="111"/>
      <c r="XM231" s="111"/>
      <c r="XN231" s="111"/>
      <c r="XO231" s="111"/>
      <c r="XP231" s="111"/>
      <c r="XQ231" s="111"/>
      <c r="XR231" s="111"/>
      <c r="XS231" s="111"/>
      <c r="XT231" s="111"/>
      <c r="XU231" s="111"/>
      <c r="XV231" s="111"/>
      <c r="XW231" s="111"/>
      <c r="XX231" s="111"/>
      <c r="XY231" s="111"/>
      <c r="XZ231" s="111"/>
      <c r="YA231" s="111"/>
      <c r="YB231" s="111"/>
      <c r="YC231" s="111"/>
      <c r="YD231" s="111"/>
      <c r="YE231" s="111"/>
      <c r="YF231" s="111"/>
      <c r="YG231" s="111"/>
      <c r="YH231" s="111"/>
      <c r="YI231" s="111"/>
      <c r="YJ231" s="111"/>
      <c r="YK231" s="111"/>
      <c r="YL231" s="111"/>
      <c r="YM231" s="111"/>
      <c r="YN231" s="111"/>
      <c r="YO231" s="111"/>
      <c r="YP231" s="111"/>
      <c r="YQ231" s="111"/>
      <c r="YR231" s="111"/>
      <c r="YS231" s="111"/>
      <c r="YT231" s="111"/>
      <c r="YU231" s="111"/>
      <c r="YV231" s="111"/>
      <c r="YW231" s="111"/>
      <c r="YX231" s="111"/>
      <c r="YY231" s="111"/>
      <c r="YZ231" s="111"/>
      <c r="ZA231" s="111"/>
      <c r="ZB231" s="111"/>
      <c r="ZC231" s="111"/>
      <c r="ZD231" s="111"/>
      <c r="ZE231" s="111"/>
      <c r="ZF231" s="111"/>
      <c r="ZG231" s="111"/>
      <c r="ZH231" s="111"/>
      <c r="ZI231" s="111"/>
      <c r="ZJ231" s="111"/>
      <c r="ZK231" s="111"/>
      <c r="ZL231" s="111"/>
      <c r="ZM231" s="111"/>
      <c r="ZN231" s="111"/>
      <c r="ZO231" s="111"/>
      <c r="ZP231" s="111"/>
      <c r="ZQ231" s="111"/>
      <c r="ZR231" s="111"/>
      <c r="ZS231" s="111"/>
      <c r="ZT231" s="111"/>
      <c r="ZU231" s="111"/>
      <c r="ZV231" s="111"/>
      <c r="ZW231" s="111"/>
      <c r="ZX231" s="111"/>
      <c r="ZY231" s="111"/>
      <c r="ZZ231" s="111"/>
    </row>
    <row r="232" spans="27:702">
      <c r="UR232" s="111"/>
      <c r="US232" s="111"/>
      <c r="UT232" s="111"/>
      <c r="UU232" s="111"/>
      <c r="UV232" s="111"/>
      <c r="UW232" s="111"/>
      <c r="UX232" s="111"/>
      <c r="UY232" s="111"/>
      <c r="UZ232" s="111"/>
      <c r="VA232" s="111"/>
      <c r="VB232" s="111"/>
      <c r="VC232" s="111"/>
      <c r="VD232" s="111"/>
      <c r="VE232" s="111"/>
      <c r="VF232" s="111"/>
      <c r="VG232" s="111"/>
      <c r="VH232" s="111"/>
      <c r="VI232" s="111"/>
      <c r="VJ232" s="111"/>
      <c r="VK232" s="111"/>
      <c r="VL232" s="111"/>
      <c r="VM232" s="111"/>
      <c r="VN232" s="111"/>
      <c r="VO232" s="111"/>
      <c r="VP232" s="111"/>
      <c r="VQ232" s="111"/>
      <c r="VR232" s="111"/>
      <c r="VS232" s="111"/>
      <c r="VT232" s="111"/>
      <c r="VU232" s="111"/>
      <c r="VV232" s="111"/>
      <c r="VW232" s="111"/>
      <c r="VX232" s="111"/>
      <c r="VY232" s="111"/>
      <c r="VZ232" s="111"/>
      <c r="WA232" s="111"/>
      <c r="WB232" s="111"/>
      <c r="WC232" s="111"/>
      <c r="WD232" s="111"/>
      <c r="WE232" s="111"/>
      <c r="WF232" s="111"/>
      <c r="WG232" s="111"/>
      <c r="WH232" s="111"/>
      <c r="WI232" s="111"/>
      <c r="WJ232" s="111"/>
      <c r="WK232" s="111"/>
      <c r="WL232" s="111"/>
      <c r="WM232" s="111"/>
      <c r="WN232" s="111"/>
      <c r="WO232" s="111"/>
      <c r="WP232" s="111"/>
      <c r="WQ232" s="111"/>
      <c r="WR232" s="111"/>
      <c r="WS232" s="111"/>
      <c r="WT232" s="111"/>
      <c r="WU232" s="111"/>
      <c r="WV232" s="111"/>
      <c r="WW232" s="111"/>
      <c r="WX232" s="111"/>
      <c r="WY232" s="111"/>
      <c r="WZ232" s="111"/>
      <c r="XA232" s="111"/>
      <c r="XB232" s="111"/>
      <c r="XC232" s="111"/>
      <c r="XD232" s="111"/>
      <c r="XE232" s="111"/>
      <c r="XF232" s="111"/>
      <c r="XG232" s="111"/>
      <c r="XH232" s="111"/>
      <c r="XI232" s="111"/>
      <c r="XJ232" s="111"/>
      <c r="XK232" s="111"/>
      <c r="XL232" s="111"/>
      <c r="XM232" s="111"/>
      <c r="XN232" s="111"/>
      <c r="XO232" s="111"/>
      <c r="XP232" s="111"/>
      <c r="XQ232" s="111"/>
      <c r="XR232" s="111"/>
      <c r="XS232" s="111"/>
      <c r="XT232" s="111"/>
      <c r="XU232" s="111"/>
      <c r="XV232" s="111"/>
      <c r="XW232" s="111"/>
      <c r="XX232" s="111"/>
      <c r="XY232" s="111"/>
      <c r="XZ232" s="111"/>
      <c r="YA232" s="111"/>
      <c r="YB232" s="111"/>
      <c r="YC232" s="111"/>
      <c r="YD232" s="111"/>
      <c r="YE232" s="111"/>
      <c r="YF232" s="111"/>
      <c r="YG232" s="111"/>
      <c r="YH232" s="111"/>
      <c r="YI232" s="111"/>
      <c r="YJ232" s="111"/>
      <c r="YK232" s="111"/>
      <c r="YL232" s="111"/>
      <c r="YM232" s="111"/>
      <c r="YN232" s="111"/>
      <c r="YO232" s="111"/>
      <c r="YP232" s="111"/>
      <c r="YQ232" s="111"/>
      <c r="YR232" s="111"/>
      <c r="YS232" s="111"/>
      <c r="YT232" s="111"/>
      <c r="YU232" s="111"/>
      <c r="YV232" s="111"/>
      <c r="YW232" s="111"/>
      <c r="YX232" s="111"/>
      <c r="YY232" s="111"/>
      <c r="YZ232" s="111"/>
      <c r="ZA232" s="111"/>
      <c r="ZB232" s="111"/>
      <c r="ZC232" s="111"/>
      <c r="ZD232" s="111"/>
      <c r="ZE232" s="111"/>
      <c r="ZF232" s="111"/>
      <c r="ZG232" s="111"/>
      <c r="ZH232" s="111"/>
      <c r="ZI232" s="111"/>
      <c r="ZJ232" s="111"/>
      <c r="ZK232" s="111"/>
      <c r="ZL232" s="111"/>
      <c r="ZM232" s="111"/>
      <c r="ZN232" s="111"/>
      <c r="ZO232" s="111"/>
      <c r="ZP232" s="111"/>
      <c r="ZQ232" s="111"/>
      <c r="ZR232" s="111"/>
      <c r="ZS232" s="111"/>
      <c r="ZT232" s="111"/>
      <c r="ZU232" s="111"/>
      <c r="ZV232" s="111"/>
      <c r="ZW232" s="111"/>
      <c r="ZX232" s="111"/>
      <c r="ZY232" s="111"/>
      <c r="ZZ232" s="111"/>
    </row>
    <row r="233" spans="27:702">
      <c r="UR233" s="111"/>
      <c r="US233" s="111"/>
      <c r="UT233" s="111"/>
      <c r="UU233" s="111"/>
      <c r="UV233" s="111"/>
      <c r="UW233" s="111"/>
      <c r="UX233" s="111"/>
      <c r="UY233" s="111"/>
      <c r="UZ233" s="111"/>
      <c r="VA233" s="111"/>
      <c r="VB233" s="111"/>
      <c r="VC233" s="111"/>
      <c r="VD233" s="111"/>
      <c r="VE233" s="111"/>
      <c r="VF233" s="111"/>
      <c r="VG233" s="111"/>
      <c r="VH233" s="111"/>
      <c r="VI233" s="111"/>
      <c r="VJ233" s="111"/>
      <c r="VK233" s="111"/>
      <c r="VL233" s="111"/>
      <c r="VM233" s="111"/>
      <c r="VN233" s="111"/>
      <c r="VO233" s="111"/>
      <c r="VP233" s="111"/>
      <c r="VQ233" s="111"/>
      <c r="VR233" s="111"/>
      <c r="VS233" s="111"/>
      <c r="VT233" s="111"/>
      <c r="VU233" s="111"/>
      <c r="VV233" s="111"/>
      <c r="VW233" s="111"/>
      <c r="VX233" s="111"/>
      <c r="VY233" s="111"/>
      <c r="VZ233" s="111"/>
      <c r="WA233" s="111"/>
      <c r="WB233" s="111"/>
      <c r="WC233" s="111"/>
      <c r="WD233" s="111"/>
      <c r="WE233" s="111"/>
      <c r="WF233" s="111"/>
      <c r="WG233" s="111"/>
      <c r="WH233" s="111"/>
      <c r="WI233" s="111"/>
      <c r="WJ233" s="111"/>
      <c r="WK233" s="111"/>
      <c r="WL233" s="111"/>
      <c r="WM233" s="111"/>
      <c r="WN233" s="111"/>
      <c r="WO233" s="111"/>
      <c r="WP233" s="111"/>
      <c r="WQ233" s="111"/>
      <c r="WR233" s="111"/>
      <c r="WS233" s="111"/>
      <c r="WT233" s="111"/>
      <c r="WU233" s="111"/>
      <c r="WV233" s="111"/>
      <c r="WW233" s="111"/>
      <c r="WX233" s="111"/>
      <c r="WY233" s="111"/>
      <c r="WZ233" s="111"/>
      <c r="XA233" s="111"/>
      <c r="XB233" s="111"/>
      <c r="XC233" s="111"/>
      <c r="XD233" s="111"/>
      <c r="XE233" s="111"/>
      <c r="XF233" s="111"/>
      <c r="XG233" s="111"/>
      <c r="XH233" s="111"/>
      <c r="XI233" s="111"/>
      <c r="XJ233" s="111"/>
      <c r="XK233" s="111"/>
      <c r="XL233" s="111"/>
      <c r="XM233" s="111"/>
      <c r="XN233" s="111"/>
      <c r="XO233" s="111"/>
      <c r="XP233" s="111"/>
      <c r="XQ233" s="111"/>
      <c r="XR233" s="111"/>
      <c r="XS233" s="111"/>
      <c r="XT233" s="111"/>
      <c r="XU233" s="111"/>
      <c r="XV233" s="111"/>
      <c r="XW233" s="111"/>
      <c r="XX233" s="111"/>
      <c r="XY233" s="111"/>
      <c r="XZ233" s="111"/>
      <c r="YA233" s="111"/>
      <c r="YB233" s="111"/>
      <c r="YC233" s="111"/>
      <c r="YD233" s="111"/>
      <c r="YE233" s="111"/>
      <c r="YF233" s="111"/>
      <c r="YG233" s="111"/>
      <c r="YH233" s="111"/>
      <c r="YI233" s="111"/>
      <c r="YJ233" s="111"/>
      <c r="YK233" s="111"/>
      <c r="YL233" s="111"/>
      <c r="YM233" s="111"/>
      <c r="YN233" s="111"/>
      <c r="YO233" s="111"/>
      <c r="YP233" s="111"/>
      <c r="YQ233" s="111"/>
      <c r="YR233" s="111"/>
      <c r="YS233" s="111"/>
      <c r="YT233" s="111"/>
      <c r="YU233" s="111"/>
      <c r="YV233" s="111"/>
      <c r="YW233" s="111"/>
      <c r="YX233" s="111"/>
      <c r="YY233" s="111"/>
      <c r="YZ233" s="111"/>
      <c r="ZA233" s="111"/>
      <c r="ZB233" s="111"/>
      <c r="ZC233" s="111"/>
      <c r="ZD233" s="111"/>
      <c r="ZE233" s="111"/>
      <c r="ZF233" s="111"/>
      <c r="ZG233" s="111"/>
      <c r="ZH233" s="111"/>
      <c r="ZI233" s="111"/>
      <c r="ZJ233" s="111"/>
      <c r="ZK233" s="111"/>
      <c r="ZL233" s="111"/>
      <c r="ZM233" s="111"/>
      <c r="ZN233" s="111"/>
      <c r="ZO233" s="111"/>
      <c r="ZP233" s="111"/>
      <c r="ZQ233" s="111"/>
      <c r="ZR233" s="111"/>
      <c r="ZS233" s="111"/>
      <c r="ZT233" s="111"/>
      <c r="ZU233" s="111"/>
      <c r="ZV233" s="111"/>
      <c r="ZW233" s="111"/>
      <c r="ZX233" s="111"/>
      <c r="ZY233" s="111"/>
      <c r="ZZ233" s="111"/>
    </row>
    <row r="234" spans="27:702">
      <c r="UR234" s="111"/>
      <c r="US234" s="111"/>
      <c r="UT234" s="111"/>
      <c r="UU234" s="111"/>
      <c r="UV234" s="111"/>
      <c r="UW234" s="111"/>
      <c r="UX234" s="111"/>
      <c r="UY234" s="111"/>
      <c r="UZ234" s="111"/>
      <c r="VA234" s="111"/>
      <c r="VB234" s="111"/>
      <c r="VC234" s="111"/>
      <c r="VD234" s="111"/>
      <c r="VE234" s="111"/>
      <c r="VF234" s="111"/>
      <c r="VG234" s="111"/>
      <c r="VH234" s="111"/>
      <c r="VI234" s="111"/>
      <c r="VJ234" s="111"/>
      <c r="VK234" s="111"/>
      <c r="VL234" s="111"/>
      <c r="VM234" s="111"/>
      <c r="VN234" s="111"/>
      <c r="VO234" s="111"/>
      <c r="VP234" s="111"/>
      <c r="VQ234" s="111"/>
      <c r="VR234" s="111"/>
      <c r="VS234" s="111"/>
      <c r="VT234" s="111"/>
      <c r="VU234" s="111"/>
      <c r="VV234" s="111"/>
      <c r="VW234" s="111"/>
      <c r="VX234" s="111"/>
      <c r="VY234" s="111"/>
      <c r="VZ234" s="111"/>
      <c r="WA234" s="111"/>
      <c r="WB234" s="111"/>
      <c r="WC234" s="111"/>
      <c r="WD234" s="111"/>
      <c r="WE234" s="111"/>
      <c r="WF234" s="111"/>
      <c r="WG234" s="111"/>
      <c r="WH234" s="111"/>
      <c r="WI234" s="111"/>
      <c r="WJ234" s="111"/>
      <c r="WK234" s="111"/>
      <c r="WL234" s="111"/>
      <c r="WM234" s="111"/>
      <c r="WN234" s="111"/>
      <c r="WO234" s="111"/>
      <c r="WP234" s="111"/>
      <c r="WQ234" s="111"/>
      <c r="WR234" s="111"/>
      <c r="WS234" s="111"/>
      <c r="WT234" s="111"/>
      <c r="WU234" s="111"/>
      <c r="WV234" s="111"/>
      <c r="WW234" s="111"/>
      <c r="WX234" s="111"/>
      <c r="WY234" s="111"/>
      <c r="WZ234" s="111"/>
      <c r="XA234" s="111"/>
      <c r="XB234" s="111"/>
      <c r="XC234" s="111"/>
      <c r="XD234" s="111"/>
      <c r="XE234" s="111"/>
      <c r="XF234" s="111"/>
      <c r="XG234" s="111"/>
      <c r="XH234" s="111"/>
      <c r="XI234" s="111"/>
      <c r="XJ234" s="111"/>
      <c r="XK234" s="111"/>
      <c r="XL234" s="111"/>
      <c r="XM234" s="111"/>
      <c r="XN234" s="111"/>
      <c r="XO234" s="111"/>
      <c r="XP234" s="111"/>
      <c r="XQ234" s="111"/>
      <c r="XR234" s="111"/>
      <c r="XS234" s="111"/>
      <c r="XT234" s="111"/>
      <c r="XU234" s="111"/>
      <c r="XV234" s="111"/>
      <c r="XW234" s="111"/>
      <c r="XX234" s="111"/>
      <c r="XY234" s="111"/>
      <c r="XZ234" s="111"/>
      <c r="YA234" s="111"/>
      <c r="YB234" s="111"/>
      <c r="YC234" s="111"/>
      <c r="YD234" s="111"/>
      <c r="YE234" s="111"/>
      <c r="YF234" s="111"/>
      <c r="YG234" s="111"/>
      <c r="YH234" s="111"/>
      <c r="YI234" s="111"/>
      <c r="YJ234" s="111"/>
      <c r="YK234" s="111"/>
      <c r="YL234" s="111"/>
      <c r="YM234" s="111"/>
      <c r="YN234" s="111"/>
      <c r="YO234" s="111"/>
      <c r="YP234" s="111"/>
      <c r="YQ234" s="111"/>
      <c r="YR234" s="111"/>
      <c r="YS234" s="111"/>
      <c r="YT234" s="111"/>
      <c r="YU234" s="111"/>
      <c r="YV234" s="111"/>
      <c r="YW234" s="111"/>
      <c r="YX234" s="111"/>
      <c r="YY234" s="111"/>
      <c r="YZ234" s="111"/>
      <c r="ZA234" s="111"/>
      <c r="ZB234" s="111"/>
      <c r="ZC234" s="111"/>
      <c r="ZD234" s="111"/>
      <c r="ZE234" s="111"/>
      <c r="ZF234" s="111"/>
      <c r="ZG234" s="111"/>
      <c r="ZH234" s="111"/>
      <c r="ZI234" s="111"/>
      <c r="ZJ234" s="111"/>
      <c r="ZK234" s="111"/>
      <c r="ZL234" s="111"/>
      <c r="ZM234" s="111"/>
      <c r="ZN234" s="111"/>
      <c r="ZO234" s="111"/>
      <c r="ZP234" s="111"/>
      <c r="ZQ234" s="111"/>
      <c r="ZR234" s="111"/>
      <c r="ZS234" s="111"/>
      <c r="ZT234" s="111"/>
      <c r="ZU234" s="111"/>
      <c r="ZV234" s="111"/>
      <c r="ZW234" s="111"/>
      <c r="ZX234" s="111"/>
      <c r="ZY234" s="111"/>
      <c r="ZZ234" s="111"/>
    </row>
    <row r="235" spans="27:702">
      <c r="UR235" s="111"/>
      <c r="US235" s="111"/>
      <c r="UT235" s="111"/>
      <c r="UU235" s="111"/>
      <c r="UV235" s="111"/>
      <c r="UW235" s="111"/>
      <c r="UX235" s="111"/>
      <c r="UY235" s="111"/>
      <c r="UZ235" s="111"/>
      <c r="VA235" s="111"/>
      <c r="VB235" s="111"/>
      <c r="VC235" s="111"/>
      <c r="VD235" s="111"/>
      <c r="VE235" s="111"/>
      <c r="VF235" s="111"/>
      <c r="VG235" s="111"/>
      <c r="VH235" s="111"/>
      <c r="VI235" s="111"/>
      <c r="VJ235" s="111"/>
      <c r="VK235" s="111"/>
      <c r="VL235" s="111"/>
      <c r="VM235" s="111"/>
      <c r="VN235" s="111"/>
      <c r="VO235" s="111"/>
      <c r="VP235" s="111"/>
      <c r="VQ235" s="111"/>
      <c r="VR235" s="111"/>
      <c r="VS235" s="111"/>
      <c r="VT235" s="111"/>
      <c r="VU235" s="111"/>
      <c r="VV235" s="111"/>
      <c r="VW235" s="111"/>
      <c r="VX235" s="111"/>
      <c r="VY235" s="111"/>
      <c r="VZ235" s="111"/>
      <c r="WA235" s="111"/>
      <c r="WB235" s="111"/>
      <c r="WC235" s="111"/>
      <c r="WD235" s="111"/>
      <c r="WE235" s="111"/>
      <c r="WF235" s="111"/>
      <c r="WG235" s="111"/>
      <c r="WH235" s="111"/>
      <c r="WI235" s="111"/>
      <c r="WJ235" s="111"/>
      <c r="WK235" s="111"/>
      <c r="WL235" s="111"/>
      <c r="WM235" s="111"/>
      <c r="WN235" s="111"/>
      <c r="WO235" s="111"/>
      <c r="WP235" s="111"/>
      <c r="WQ235" s="111"/>
      <c r="WR235" s="111"/>
      <c r="WS235" s="111"/>
      <c r="WT235" s="111"/>
      <c r="WU235" s="111"/>
      <c r="WV235" s="111"/>
      <c r="WW235" s="111"/>
      <c r="WX235" s="111"/>
      <c r="WY235" s="111"/>
      <c r="WZ235" s="111"/>
      <c r="XA235" s="111"/>
      <c r="XB235" s="111"/>
      <c r="XC235" s="111"/>
      <c r="XD235" s="111"/>
      <c r="XE235" s="111"/>
      <c r="XF235" s="111"/>
      <c r="XG235" s="111"/>
      <c r="XH235" s="111"/>
      <c r="XI235" s="111"/>
      <c r="XJ235" s="111"/>
      <c r="XK235" s="111"/>
      <c r="XL235" s="111"/>
      <c r="XM235" s="111"/>
      <c r="XN235" s="111"/>
      <c r="XO235" s="111"/>
      <c r="XP235" s="111"/>
      <c r="XQ235" s="111"/>
      <c r="XR235" s="111"/>
      <c r="XS235" s="111"/>
      <c r="XT235" s="111"/>
      <c r="XU235" s="111"/>
      <c r="XV235" s="111"/>
      <c r="XW235" s="111"/>
      <c r="XX235" s="111"/>
      <c r="XY235" s="111"/>
      <c r="XZ235" s="111"/>
      <c r="YA235" s="111"/>
      <c r="YB235" s="111"/>
      <c r="YC235" s="111"/>
      <c r="YD235" s="111"/>
      <c r="YE235" s="111"/>
      <c r="YF235" s="111"/>
      <c r="YG235" s="111"/>
      <c r="YH235" s="111"/>
      <c r="YI235" s="111"/>
      <c r="YJ235" s="111"/>
      <c r="YK235" s="111"/>
      <c r="YL235" s="111"/>
      <c r="YM235" s="111"/>
      <c r="YN235" s="111"/>
      <c r="YO235" s="111"/>
      <c r="YP235" s="111"/>
      <c r="YQ235" s="111"/>
      <c r="YR235" s="111"/>
      <c r="YS235" s="111"/>
      <c r="YT235" s="111"/>
      <c r="YU235" s="111"/>
      <c r="YV235" s="111"/>
      <c r="YW235" s="111"/>
      <c r="YX235" s="111"/>
      <c r="YY235" s="111"/>
      <c r="YZ235" s="111"/>
      <c r="ZA235" s="111"/>
      <c r="ZB235" s="111"/>
      <c r="ZC235" s="111"/>
      <c r="ZD235" s="111"/>
      <c r="ZE235" s="111"/>
      <c r="ZF235" s="111"/>
      <c r="ZG235" s="111"/>
      <c r="ZH235" s="111"/>
      <c r="ZI235" s="111"/>
      <c r="ZJ235" s="111"/>
      <c r="ZK235" s="111"/>
      <c r="ZL235" s="111"/>
      <c r="ZM235" s="111"/>
      <c r="ZN235" s="111"/>
      <c r="ZO235" s="111"/>
      <c r="ZP235" s="111"/>
      <c r="ZQ235" s="111"/>
      <c r="ZR235" s="111"/>
      <c r="ZS235" s="111"/>
      <c r="ZT235" s="111"/>
      <c r="ZU235" s="111"/>
      <c r="ZV235" s="111"/>
      <c r="ZW235" s="111"/>
      <c r="ZX235" s="111"/>
      <c r="ZY235" s="111"/>
      <c r="ZZ235" s="111"/>
    </row>
    <row r="236" spans="27:702">
      <c r="UR236" s="111"/>
      <c r="US236" s="111"/>
      <c r="UT236" s="111"/>
      <c r="UU236" s="111"/>
      <c r="UV236" s="111"/>
      <c r="UW236" s="111"/>
      <c r="UX236" s="111"/>
      <c r="UY236" s="111"/>
      <c r="UZ236" s="111"/>
      <c r="VA236" s="111"/>
      <c r="VB236" s="111"/>
      <c r="VC236" s="111"/>
      <c r="VD236" s="111"/>
      <c r="VE236" s="111"/>
      <c r="VF236" s="111"/>
      <c r="VG236" s="111"/>
      <c r="VH236" s="111"/>
      <c r="VI236" s="111"/>
      <c r="VJ236" s="111"/>
      <c r="VK236" s="111"/>
      <c r="VL236" s="111"/>
      <c r="VM236" s="111"/>
      <c r="VN236" s="111"/>
      <c r="VO236" s="111"/>
      <c r="VP236" s="111"/>
      <c r="VQ236" s="111"/>
      <c r="VR236" s="111"/>
      <c r="VS236" s="111"/>
      <c r="VT236" s="111"/>
      <c r="VU236" s="111"/>
      <c r="VV236" s="111"/>
      <c r="VW236" s="111"/>
      <c r="VX236" s="111"/>
      <c r="VY236" s="111"/>
      <c r="VZ236" s="111"/>
      <c r="WA236" s="111"/>
      <c r="WB236" s="111"/>
      <c r="WC236" s="111"/>
      <c r="WD236" s="111"/>
      <c r="WE236" s="111"/>
      <c r="WF236" s="111"/>
      <c r="WG236" s="111"/>
      <c r="WH236" s="111"/>
      <c r="WI236" s="111"/>
      <c r="WJ236" s="111"/>
      <c r="WK236" s="111"/>
      <c r="WL236" s="111"/>
      <c r="WM236" s="111"/>
      <c r="WN236" s="111"/>
      <c r="WO236" s="111"/>
      <c r="WP236" s="111"/>
      <c r="WQ236" s="111"/>
      <c r="WR236" s="111"/>
      <c r="WS236" s="111"/>
      <c r="WT236" s="111"/>
      <c r="WU236" s="111"/>
      <c r="WV236" s="111"/>
      <c r="WW236" s="111"/>
      <c r="WX236" s="111"/>
      <c r="WY236" s="111"/>
      <c r="WZ236" s="111"/>
      <c r="XA236" s="111"/>
      <c r="XB236" s="111"/>
      <c r="XC236" s="111"/>
      <c r="XD236" s="111"/>
      <c r="XE236" s="111"/>
      <c r="XF236" s="111"/>
      <c r="XG236" s="111"/>
      <c r="XH236" s="111"/>
      <c r="XI236" s="111"/>
      <c r="XJ236" s="111"/>
      <c r="XK236" s="111"/>
      <c r="XL236" s="111"/>
      <c r="XM236" s="111"/>
      <c r="XN236" s="111"/>
      <c r="XO236" s="111"/>
      <c r="XP236" s="111"/>
      <c r="XQ236" s="111"/>
      <c r="XR236" s="111"/>
      <c r="XS236" s="111"/>
      <c r="XT236" s="111"/>
      <c r="XU236" s="111"/>
      <c r="XV236" s="111"/>
      <c r="XW236" s="111"/>
      <c r="XX236" s="111"/>
      <c r="XY236" s="111"/>
      <c r="XZ236" s="111"/>
      <c r="YA236" s="111"/>
      <c r="YB236" s="111"/>
      <c r="YC236" s="111"/>
      <c r="YD236" s="111"/>
      <c r="YE236" s="111"/>
      <c r="YF236" s="111"/>
      <c r="YG236" s="111"/>
      <c r="YH236" s="111"/>
      <c r="YI236" s="111"/>
      <c r="YJ236" s="111"/>
      <c r="YK236" s="111"/>
      <c r="YL236" s="111"/>
      <c r="YM236" s="111"/>
      <c r="YN236" s="111"/>
      <c r="YO236" s="111"/>
      <c r="YP236" s="111"/>
      <c r="YQ236" s="111"/>
      <c r="YR236" s="111"/>
      <c r="YS236" s="111"/>
      <c r="YT236" s="111"/>
      <c r="YU236" s="111"/>
      <c r="YV236" s="111"/>
      <c r="YW236" s="111"/>
      <c r="YX236" s="111"/>
      <c r="YY236" s="111"/>
      <c r="YZ236" s="111"/>
      <c r="ZA236" s="111"/>
      <c r="ZB236" s="111"/>
      <c r="ZC236" s="111"/>
      <c r="ZD236" s="111"/>
      <c r="ZE236" s="111"/>
      <c r="ZF236" s="111"/>
      <c r="ZG236" s="111"/>
      <c r="ZH236" s="111"/>
      <c r="ZI236" s="111"/>
      <c r="ZJ236" s="111"/>
      <c r="ZK236" s="111"/>
      <c r="ZL236" s="111"/>
      <c r="ZM236" s="111"/>
      <c r="ZN236" s="111"/>
      <c r="ZO236" s="111"/>
      <c r="ZP236" s="111"/>
      <c r="ZQ236" s="111"/>
      <c r="ZR236" s="111"/>
      <c r="ZS236" s="111"/>
      <c r="ZT236" s="111"/>
      <c r="ZU236" s="111"/>
      <c r="ZV236" s="111"/>
      <c r="ZW236" s="111"/>
      <c r="ZX236" s="111"/>
      <c r="ZY236" s="111"/>
      <c r="ZZ236" s="111"/>
    </row>
    <row r="237" spans="27:702">
      <c r="UR237" s="111"/>
      <c r="US237" s="111"/>
      <c r="UT237" s="111"/>
      <c r="UU237" s="111"/>
      <c r="UV237" s="111"/>
      <c r="UW237" s="111"/>
      <c r="UX237" s="111"/>
      <c r="UY237" s="111"/>
      <c r="UZ237" s="111"/>
      <c r="VA237" s="111"/>
      <c r="VB237" s="111"/>
      <c r="VC237" s="111"/>
      <c r="VD237" s="111"/>
      <c r="VE237" s="111"/>
      <c r="VF237" s="111"/>
      <c r="VG237" s="111"/>
      <c r="VH237" s="111"/>
      <c r="VI237" s="111"/>
      <c r="VJ237" s="111"/>
      <c r="VK237" s="111"/>
      <c r="VL237" s="111"/>
      <c r="VM237" s="111"/>
      <c r="VN237" s="111"/>
      <c r="VO237" s="111"/>
      <c r="VP237" s="111"/>
      <c r="VQ237" s="111"/>
      <c r="VR237" s="111"/>
      <c r="VS237" s="111"/>
      <c r="VT237" s="111"/>
      <c r="VU237" s="111"/>
      <c r="VV237" s="111"/>
      <c r="VW237" s="111"/>
      <c r="VX237" s="111"/>
      <c r="VY237" s="111"/>
      <c r="VZ237" s="111"/>
      <c r="WA237" s="111"/>
      <c r="WB237" s="111"/>
      <c r="WC237" s="111"/>
      <c r="WD237" s="111"/>
      <c r="WE237" s="111"/>
      <c r="WF237" s="111"/>
      <c r="WG237" s="111"/>
      <c r="WH237" s="111"/>
      <c r="WI237" s="111"/>
      <c r="WJ237" s="111"/>
      <c r="WK237" s="111"/>
      <c r="WL237" s="111"/>
      <c r="WM237" s="111"/>
      <c r="WN237" s="111"/>
      <c r="WO237" s="111"/>
      <c r="WP237" s="111"/>
      <c r="WQ237" s="111"/>
      <c r="WR237" s="111"/>
      <c r="WS237" s="111"/>
      <c r="WT237" s="111"/>
      <c r="WU237" s="111"/>
      <c r="WV237" s="111"/>
      <c r="WW237" s="111"/>
      <c r="WX237" s="111"/>
      <c r="WY237" s="111"/>
      <c r="WZ237" s="111"/>
      <c r="XA237" s="111"/>
      <c r="XB237" s="111"/>
      <c r="XC237" s="111"/>
      <c r="XD237" s="111"/>
      <c r="XE237" s="111"/>
      <c r="XF237" s="111"/>
      <c r="XG237" s="111"/>
      <c r="XH237" s="111"/>
      <c r="XI237" s="111"/>
      <c r="XJ237" s="111"/>
      <c r="XK237" s="111"/>
      <c r="XL237" s="111"/>
      <c r="XM237" s="111"/>
      <c r="XN237" s="111"/>
      <c r="XO237" s="111"/>
      <c r="XP237" s="111"/>
      <c r="XQ237" s="111"/>
      <c r="XR237" s="111"/>
      <c r="XS237" s="111"/>
      <c r="XT237" s="111"/>
      <c r="XU237" s="111"/>
      <c r="XV237" s="111"/>
      <c r="XW237" s="111"/>
      <c r="XX237" s="111"/>
      <c r="XY237" s="111"/>
      <c r="XZ237" s="111"/>
      <c r="YA237" s="111"/>
      <c r="YB237" s="111"/>
      <c r="YC237" s="111"/>
      <c r="YD237" s="111"/>
      <c r="YE237" s="111"/>
      <c r="YF237" s="111"/>
      <c r="YG237" s="111"/>
      <c r="YH237" s="111"/>
      <c r="YI237" s="111"/>
      <c r="YJ237" s="111"/>
      <c r="YK237" s="111"/>
      <c r="YL237" s="111"/>
      <c r="YM237" s="111"/>
      <c r="YN237" s="111"/>
      <c r="YO237" s="111"/>
      <c r="YP237" s="111"/>
      <c r="YQ237" s="111"/>
      <c r="YR237" s="111"/>
      <c r="YS237" s="111"/>
      <c r="YT237" s="111"/>
      <c r="YU237" s="111"/>
      <c r="YV237" s="111"/>
      <c r="YW237" s="111"/>
      <c r="YX237" s="111"/>
      <c r="YY237" s="111"/>
      <c r="YZ237" s="111"/>
      <c r="ZA237" s="111"/>
      <c r="ZB237" s="111"/>
      <c r="ZC237" s="111"/>
      <c r="ZD237" s="111"/>
      <c r="ZE237" s="111"/>
      <c r="ZF237" s="111"/>
      <c r="ZG237" s="111"/>
      <c r="ZH237" s="111"/>
      <c r="ZI237" s="111"/>
      <c r="ZJ237" s="111"/>
      <c r="ZK237" s="111"/>
      <c r="ZL237" s="111"/>
      <c r="ZM237" s="111"/>
      <c r="ZN237" s="111"/>
      <c r="ZO237" s="111"/>
      <c r="ZP237" s="111"/>
      <c r="ZQ237" s="111"/>
      <c r="ZR237" s="111"/>
      <c r="ZS237" s="111"/>
      <c r="ZT237" s="111"/>
      <c r="ZU237" s="111"/>
      <c r="ZV237" s="111"/>
      <c r="ZW237" s="111"/>
      <c r="ZX237" s="111"/>
      <c r="ZY237" s="111"/>
      <c r="ZZ237" s="111"/>
    </row>
    <row r="238" spans="27:702">
      <c r="UR238" s="111"/>
      <c r="US238" s="111"/>
      <c r="UT238" s="111"/>
      <c r="UU238" s="111"/>
      <c r="UV238" s="111"/>
      <c r="UW238" s="111"/>
      <c r="UX238" s="111"/>
      <c r="UY238" s="111"/>
      <c r="UZ238" s="111"/>
      <c r="VA238" s="111"/>
      <c r="VB238" s="111"/>
      <c r="VC238" s="111"/>
      <c r="VD238" s="111"/>
      <c r="VE238" s="111"/>
      <c r="VF238" s="111"/>
      <c r="VG238" s="111"/>
      <c r="VH238" s="111"/>
      <c r="VI238" s="111"/>
      <c r="VJ238" s="111"/>
      <c r="VK238" s="111"/>
      <c r="VL238" s="111"/>
      <c r="VM238" s="111"/>
      <c r="VN238" s="111"/>
      <c r="VO238" s="111"/>
      <c r="VP238" s="111"/>
      <c r="VQ238" s="111"/>
      <c r="VR238" s="111"/>
      <c r="VS238" s="111"/>
      <c r="VT238" s="111"/>
      <c r="VU238" s="111"/>
      <c r="VV238" s="111"/>
      <c r="VW238" s="111"/>
      <c r="VX238" s="111"/>
      <c r="VY238" s="111"/>
      <c r="VZ238" s="111"/>
      <c r="WA238" s="111"/>
      <c r="WB238" s="111"/>
      <c r="WC238" s="111"/>
      <c r="WD238" s="111"/>
      <c r="WE238" s="111"/>
      <c r="WF238" s="111"/>
      <c r="WG238" s="111"/>
      <c r="WH238" s="111"/>
      <c r="WI238" s="111"/>
      <c r="WJ238" s="111"/>
      <c r="WK238" s="111"/>
      <c r="WL238" s="111"/>
      <c r="WM238" s="111"/>
      <c r="WN238" s="111"/>
      <c r="WO238" s="111"/>
      <c r="WP238" s="111"/>
      <c r="WQ238" s="111"/>
      <c r="WR238" s="111"/>
      <c r="WS238" s="111"/>
      <c r="WT238" s="111"/>
      <c r="WU238" s="111"/>
      <c r="WV238" s="111"/>
      <c r="WW238" s="111"/>
      <c r="WX238" s="111"/>
      <c r="WY238" s="111"/>
      <c r="WZ238" s="111"/>
      <c r="XA238" s="111"/>
      <c r="XB238" s="111"/>
      <c r="XC238" s="111"/>
      <c r="XD238" s="111"/>
      <c r="XE238" s="111"/>
      <c r="XF238" s="111"/>
      <c r="XG238" s="111"/>
      <c r="XH238" s="111"/>
      <c r="XI238" s="111"/>
      <c r="XJ238" s="111"/>
      <c r="XK238" s="111"/>
      <c r="XL238" s="111"/>
      <c r="XM238" s="111"/>
      <c r="XN238" s="111"/>
      <c r="XO238" s="111"/>
      <c r="XP238" s="111"/>
      <c r="XQ238" s="111"/>
      <c r="XR238" s="111"/>
      <c r="XS238" s="111"/>
      <c r="XT238" s="111"/>
      <c r="XU238" s="111"/>
      <c r="XV238" s="111"/>
      <c r="XW238" s="111"/>
      <c r="XX238" s="111"/>
      <c r="XY238" s="111"/>
      <c r="XZ238" s="111"/>
      <c r="YA238" s="111"/>
      <c r="YB238" s="111"/>
      <c r="YC238" s="111"/>
      <c r="YD238" s="111"/>
      <c r="YE238" s="111"/>
      <c r="YF238" s="111"/>
      <c r="YG238" s="111"/>
      <c r="YH238" s="111"/>
      <c r="YI238" s="111"/>
      <c r="YJ238" s="111"/>
      <c r="YK238" s="111"/>
      <c r="YL238" s="111"/>
      <c r="YM238" s="111"/>
      <c r="YN238" s="111"/>
      <c r="YO238" s="111"/>
      <c r="YP238" s="111"/>
      <c r="YQ238" s="111"/>
      <c r="YR238" s="111"/>
      <c r="YS238" s="111"/>
      <c r="YT238" s="111"/>
      <c r="YU238" s="111"/>
      <c r="YV238" s="111"/>
      <c r="YW238" s="111"/>
      <c r="YX238" s="111"/>
      <c r="YY238" s="111"/>
      <c r="YZ238" s="111"/>
      <c r="ZA238" s="111"/>
      <c r="ZB238" s="111"/>
      <c r="ZC238" s="111"/>
      <c r="ZD238" s="111"/>
      <c r="ZE238" s="111"/>
      <c r="ZF238" s="111"/>
      <c r="ZG238" s="111"/>
      <c r="ZH238" s="111"/>
      <c r="ZI238" s="111"/>
      <c r="ZJ238" s="111"/>
      <c r="ZK238" s="111"/>
      <c r="ZL238" s="111"/>
      <c r="ZM238" s="111"/>
      <c r="ZN238" s="111"/>
      <c r="ZO238" s="111"/>
      <c r="ZP238" s="111"/>
      <c r="ZQ238" s="111"/>
      <c r="ZR238" s="111"/>
      <c r="ZS238" s="111"/>
      <c r="ZT238" s="111"/>
      <c r="ZU238" s="111"/>
      <c r="ZV238" s="111"/>
      <c r="ZW238" s="111"/>
      <c r="ZX238" s="111"/>
      <c r="ZY238" s="111"/>
      <c r="ZZ238" s="111"/>
    </row>
    <row r="239" spans="27:702">
      <c r="UR239" s="111"/>
      <c r="US239" s="111"/>
      <c r="UT239" s="111"/>
      <c r="UU239" s="111"/>
      <c r="UV239" s="111"/>
      <c r="UW239" s="111"/>
      <c r="UX239" s="111"/>
      <c r="UY239" s="111"/>
      <c r="UZ239" s="111"/>
      <c r="VA239" s="111"/>
      <c r="VB239" s="111"/>
      <c r="VC239" s="111"/>
      <c r="VD239" s="111"/>
      <c r="VE239" s="111"/>
      <c r="VF239" s="111"/>
      <c r="VG239" s="111"/>
      <c r="VH239" s="111"/>
      <c r="VI239" s="111"/>
      <c r="VJ239" s="111"/>
      <c r="VK239" s="111"/>
      <c r="VL239" s="111"/>
      <c r="VM239" s="111"/>
      <c r="VN239" s="111"/>
      <c r="VO239" s="111"/>
      <c r="VP239" s="111"/>
      <c r="VQ239" s="111"/>
      <c r="VR239" s="111"/>
      <c r="VS239" s="111"/>
      <c r="VT239" s="111"/>
      <c r="VU239" s="111"/>
      <c r="VV239" s="111"/>
      <c r="VW239" s="111"/>
      <c r="VX239" s="111"/>
      <c r="VY239" s="111"/>
      <c r="VZ239" s="111"/>
      <c r="WA239" s="111"/>
      <c r="WB239" s="111"/>
      <c r="WC239" s="111"/>
      <c r="WD239" s="111"/>
      <c r="WE239" s="111"/>
      <c r="WF239" s="111"/>
      <c r="WG239" s="111"/>
      <c r="WH239" s="111"/>
      <c r="WI239" s="111"/>
      <c r="WJ239" s="111"/>
      <c r="WK239" s="111"/>
      <c r="WL239" s="111"/>
      <c r="WM239" s="111"/>
      <c r="WN239" s="111"/>
      <c r="WO239" s="111"/>
      <c r="WP239" s="111"/>
      <c r="WQ239" s="111"/>
      <c r="WR239" s="111"/>
      <c r="WS239" s="111"/>
      <c r="WT239" s="111"/>
      <c r="WU239" s="111"/>
      <c r="WV239" s="111"/>
      <c r="WW239" s="111"/>
      <c r="WX239" s="111"/>
      <c r="WY239" s="111"/>
      <c r="WZ239" s="111"/>
      <c r="XA239" s="111"/>
      <c r="XB239" s="111"/>
      <c r="XC239" s="111"/>
      <c r="XD239" s="111"/>
      <c r="XE239" s="111"/>
      <c r="XF239" s="111"/>
      <c r="XG239" s="111"/>
      <c r="XH239" s="111"/>
      <c r="XI239" s="111"/>
      <c r="XJ239" s="111"/>
      <c r="XK239" s="111"/>
      <c r="XL239" s="111"/>
      <c r="XM239" s="111"/>
      <c r="XN239" s="111"/>
      <c r="XO239" s="111"/>
      <c r="XP239" s="111"/>
      <c r="XQ239" s="111"/>
      <c r="XR239" s="111"/>
      <c r="XS239" s="111"/>
      <c r="XT239" s="111"/>
      <c r="XU239" s="111"/>
      <c r="XV239" s="111"/>
      <c r="XW239" s="111"/>
      <c r="XX239" s="111"/>
      <c r="XY239" s="111"/>
      <c r="XZ239" s="111"/>
      <c r="YA239" s="111"/>
      <c r="YB239" s="111"/>
      <c r="YC239" s="111"/>
      <c r="YD239" s="111"/>
      <c r="YE239" s="111"/>
      <c r="YF239" s="111"/>
      <c r="YG239" s="111"/>
      <c r="YH239" s="111"/>
      <c r="YI239" s="111"/>
      <c r="YJ239" s="111"/>
      <c r="YK239" s="111"/>
      <c r="YL239" s="111"/>
      <c r="YM239" s="111"/>
      <c r="YN239" s="111"/>
      <c r="YO239" s="111"/>
      <c r="YP239" s="111"/>
      <c r="YQ239" s="111"/>
      <c r="YR239" s="111"/>
      <c r="YS239" s="111"/>
      <c r="YT239" s="111"/>
      <c r="YU239" s="111"/>
      <c r="YV239" s="111"/>
      <c r="YW239" s="111"/>
      <c r="YX239" s="111"/>
      <c r="YY239" s="111"/>
      <c r="YZ239" s="111"/>
      <c r="ZA239" s="111"/>
      <c r="ZB239" s="111"/>
      <c r="ZC239" s="111"/>
      <c r="ZD239" s="111"/>
      <c r="ZE239" s="111"/>
      <c r="ZF239" s="111"/>
      <c r="ZG239" s="111"/>
      <c r="ZH239" s="111"/>
      <c r="ZI239" s="111"/>
      <c r="ZJ239" s="111"/>
      <c r="ZK239" s="111"/>
      <c r="ZL239" s="111"/>
      <c r="ZM239" s="111"/>
      <c r="ZN239" s="111"/>
      <c r="ZO239" s="111"/>
      <c r="ZP239" s="111"/>
      <c r="ZQ239" s="111"/>
      <c r="ZR239" s="111"/>
      <c r="ZS239" s="111"/>
      <c r="ZT239" s="111"/>
      <c r="ZU239" s="111"/>
      <c r="ZV239" s="111"/>
      <c r="ZW239" s="111"/>
      <c r="ZX239" s="111"/>
      <c r="ZY239" s="111"/>
      <c r="ZZ239" s="111"/>
    </row>
    <row r="240" spans="27:702">
      <c r="UR240" s="111"/>
      <c r="US240" s="111"/>
      <c r="UT240" s="111"/>
      <c r="UU240" s="111"/>
      <c r="UV240" s="111"/>
      <c r="UW240" s="111"/>
      <c r="UX240" s="111"/>
      <c r="UY240" s="111"/>
      <c r="UZ240" s="111"/>
      <c r="VA240" s="111"/>
      <c r="VB240" s="111"/>
      <c r="VC240" s="111"/>
      <c r="VD240" s="111"/>
      <c r="VE240" s="111"/>
      <c r="VF240" s="111"/>
      <c r="VG240" s="111"/>
      <c r="VH240" s="111"/>
      <c r="VI240" s="111"/>
      <c r="VJ240" s="111"/>
      <c r="VK240" s="111"/>
      <c r="VL240" s="111"/>
      <c r="VM240" s="111"/>
      <c r="VN240" s="111"/>
      <c r="VO240" s="111"/>
      <c r="VP240" s="111"/>
      <c r="VQ240" s="111"/>
      <c r="VR240" s="111"/>
      <c r="VS240" s="111"/>
      <c r="VT240" s="111"/>
      <c r="VU240" s="111"/>
      <c r="VV240" s="111"/>
      <c r="VW240" s="111"/>
      <c r="VX240" s="111"/>
      <c r="VY240" s="111"/>
      <c r="VZ240" s="111"/>
      <c r="WA240" s="111"/>
      <c r="WB240" s="111"/>
      <c r="WC240" s="111"/>
      <c r="WD240" s="111"/>
      <c r="WE240" s="111"/>
      <c r="WF240" s="111"/>
      <c r="WG240" s="111"/>
      <c r="WH240" s="111"/>
      <c r="WI240" s="111"/>
      <c r="WJ240" s="111"/>
      <c r="WK240" s="111"/>
      <c r="WL240" s="111"/>
      <c r="WM240" s="111"/>
      <c r="WN240" s="111"/>
      <c r="WO240" s="111"/>
      <c r="WP240" s="111"/>
      <c r="WQ240" s="111"/>
      <c r="WR240" s="111"/>
      <c r="WS240" s="111"/>
      <c r="WT240" s="111"/>
      <c r="WU240" s="111"/>
      <c r="WV240" s="111"/>
      <c r="WW240" s="111"/>
      <c r="WX240" s="111"/>
      <c r="WY240" s="111"/>
      <c r="WZ240" s="111"/>
      <c r="XA240" s="111"/>
      <c r="XB240" s="111"/>
      <c r="XC240" s="111"/>
      <c r="XD240" s="111"/>
      <c r="XE240" s="111"/>
      <c r="XF240" s="111"/>
      <c r="XG240" s="111"/>
      <c r="XH240" s="111"/>
      <c r="XI240" s="111"/>
      <c r="XJ240" s="111"/>
      <c r="XK240" s="111"/>
      <c r="XL240" s="111"/>
      <c r="XM240" s="111"/>
      <c r="XN240" s="111"/>
      <c r="XO240" s="111"/>
      <c r="XP240" s="111"/>
      <c r="XQ240" s="111"/>
      <c r="XR240" s="111"/>
      <c r="XS240" s="111"/>
      <c r="XT240" s="111"/>
      <c r="XU240" s="111"/>
      <c r="XV240" s="111"/>
      <c r="XW240" s="111"/>
      <c r="XX240" s="111"/>
      <c r="XY240" s="111"/>
      <c r="XZ240" s="111"/>
      <c r="YA240" s="111"/>
      <c r="YB240" s="111"/>
      <c r="YC240" s="111"/>
      <c r="YD240" s="111"/>
      <c r="YE240" s="111"/>
      <c r="YF240" s="111"/>
      <c r="YG240" s="111"/>
      <c r="YH240" s="111"/>
      <c r="YI240" s="111"/>
      <c r="YJ240" s="111"/>
      <c r="YK240" s="111"/>
      <c r="YL240" s="111"/>
      <c r="YM240" s="111"/>
      <c r="YN240" s="111"/>
      <c r="YO240" s="111"/>
      <c r="YP240" s="111"/>
      <c r="YQ240" s="111"/>
      <c r="YR240" s="111"/>
      <c r="YS240" s="111"/>
      <c r="YT240" s="111"/>
      <c r="YU240" s="111"/>
      <c r="YV240" s="111"/>
      <c r="YW240" s="111"/>
      <c r="YX240" s="111"/>
      <c r="YY240" s="111"/>
      <c r="YZ240" s="111"/>
      <c r="ZA240" s="111"/>
      <c r="ZB240" s="111"/>
      <c r="ZC240" s="111"/>
      <c r="ZD240" s="111"/>
      <c r="ZE240" s="111"/>
      <c r="ZF240" s="111"/>
      <c r="ZG240" s="111"/>
      <c r="ZH240" s="111"/>
      <c r="ZI240" s="111"/>
      <c r="ZJ240" s="111"/>
      <c r="ZK240" s="111"/>
      <c r="ZL240" s="111"/>
      <c r="ZM240" s="111"/>
      <c r="ZN240" s="111"/>
      <c r="ZO240" s="111"/>
      <c r="ZP240" s="111"/>
      <c r="ZQ240" s="111"/>
      <c r="ZR240" s="111"/>
      <c r="ZS240" s="111"/>
      <c r="ZT240" s="111"/>
      <c r="ZU240" s="111"/>
      <c r="ZV240" s="111"/>
      <c r="ZW240" s="111"/>
      <c r="ZX240" s="111"/>
      <c r="ZY240" s="111"/>
      <c r="ZZ240" s="111"/>
    </row>
    <row r="241" spans="27:702">
      <c r="UR241" s="111"/>
      <c r="US241" s="111"/>
      <c r="UT241" s="111"/>
      <c r="UU241" s="111"/>
      <c r="UV241" s="111"/>
      <c r="UW241" s="111"/>
      <c r="UX241" s="111"/>
      <c r="UY241" s="111"/>
      <c r="UZ241" s="111"/>
      <c r="VA241" s="111"/>
      <c r="VB241" s="111"/>
      <c r="VC241" s="111"/>
      <c r="VD241" s="111"/>
      <c r="VE241" s="111"/>
      <c r="VF241" s="111"/>
      <c r="VG241" s="111"/>
      <c r="VH241" s="111"/>
      <c r="VI241" s="111"/>
      <c r="VJ241" s="111"/>
      <c r="VK241" s="111"/>
      <c r="VL241" s="111"/>
      <c r="VM241" s="111"/>
      <c r="VN241" s="111"/>
      <c r="VO241" s="111"/>
      <c r="VP241" s="111"/>
      <c r="VQ241" s="111"/>
      <c r="VR241" s="111"/>
      <c r="VS241" s="111"/>
      <c r="VT241" s="111"/>
      <c r="VU241" s="111"/>
      <c r="VV241" s="111"/>
      <c r="VW241" s="111"/>
      <c r="VX241" s="111"/>
      <c r="VY241" s="111"/>
      <c r="VZ241" s="111"/>
      <c r="WA241" s="111"/>
      <c r="WB241" s="111"/>
      <c r="WC241" s="111"/>
      <c r="WD241" s="111"/>
      <c r="WE241" s="111"/>
      <c r="WF241" s="111"/>
      <c r="WG241" s="111"/>
      <c r="WH241" s="111"/>
      <c r="WI241" s="111"/>
      <c r="WJ241" s="111"/>
      <c r="WK241" s="111"/>
      <c r="WL241" s="111"/>
      <c r="WM241" s="111"/>
      <c r="WN241" s="111"/>
      <c r="WO241" s="111"/>
      <c r="WP241" s="111"/>
      <c r="WQ241" s="111"/>
      <c r="WR241" s="111"/>
      <c r="WS241" s="111"/>
      <c r="WT241" s="111"/>
      <c r="WU241" s="111"/>
      <c r="WV241" s="111"/>
      <c r="WW241" s="111"/>
      <c r="WX241" s="111"/>
      <c r="WY241" s="111"/>
      <c r="WZ241" s="111"/>
      <c r="XA241" s="111"/>
      <c r="XB241" s="111"/>
      <c r="XC241" s="111"/>
      <c r="XD241" s="111"/>
      <c r="XE241" s="111"/>
      <c r="XF241" s="111"/>
      <c r="XG241" s="111"/>
      <c r="XH241" s="111"/>
      <c r="XI241" s="111"/>
      <c r="XJ241" s="111"/>
      <c r="XK241" s="111"/>
      <c r="XL241" s="111"/>
      <c r="XM241" s="111"/>
      <c r="XN241" s="111"/>
      <c r="XO241" s="111"/>
      <c r="XP241" s="111"/>
      <c r="XQ241" s="111"/>
      <c r="XR241" s="111"/>
      <c r="XS241" s="111"/>
      <c r="XT241" s="111"/>
      <c r="XU241" s="111"/>
      <c r="XV241" s="111"/>
      <c r="XW241" s="111"/>
      <c r="XX241" s="111"/>
      <c r="XY241" s="111"/>
      <c r="XZ241" s="111"/>
      <c r="YA241" s="111"/>
      <c r="YB241" s="111"/>
      <c r="YC241" s="111"/>
      <c r="YD241" s="111"/>
      <c r="YE241" s="111"/>
      <c r="YF241" s="111"/>
      <c r="YG241" s="111"/>
      <c r="YH241" s="111"/>
      <c r="YI241" s="111"/>
      <c r="YJ241" s="111"/>
      <c r="YK241" s="111"/>
      <c r="YL241" s="111"/>
      <c r="YM241" s="111"/>
      <c r="YN241" s="111"/>
      <c r="YO241" s="111"/>
      <c r="YP241" s="111"/>
      <c r="YQ241" s="111"/>
      <c r="YR241" s="111"/>
      <c r="YS241" s="111"/>
      <c r="YT241" s="111"/>
      <c r="YU241" s="111"/>
      <c r="YV241" s="111"/>
      <c r="YW241" s="111"/>
      <c r="YX241" s="111"/>
      <c r="YY241" s="111"/>
      <c r="YZ241" s="111"/>
      <c r="ZA241" s="111"/>
      <c r="ZB241" s="111"/>
      <c r="ZC241" s="111"/>
      <c r="ZD241" s="111"/>
      <c r="ZE241" s="111"/>
      <c r="ZF241" s="111"/>
      <c r="ZG241" s="111"/>
      <c r="ZH241" s="111"/>
      <c r="ZI241" s="111"/>
      <c r="ZJ241" s="111"/>
      <c r="ZK241" s="111"/>
      <c r="ZL241" s="111"/>
      <c r="ZM241" s="111"/>
      <c r="ZN241" s="111"/>
      <c r="ZO241" s="111"/>
      <c r="ZP241" s="111"/>
      <c r="ZQ241" s="111"/>
      <c r="ZR241" s="111"/>
      <c r="ZS241" s="111"/>
      <c r="ZT241" s="111"/>
      <c r="ZU241" s="111"/>
      <c r="ZV241" s="111"/>
      <c r="ZW241" s="111"/>
      <c r="ZX241" s="111"/>
      <c r="ZY241" s="111"/>
      <c r="ZZ241" s="111"/>
    </row>
    <row r="242" spans="27:702">
      <c r="UR242" s="111"/>
      <c r="US242" s="111"/>
      <c r="UT242" s="111"/>
      <c r="UU242" s="111"/>
      <c r="UV242" s="111"/>
      <c r="UW242" s="111"/>
      <c r="UX242" s="111"/>
      <c r="UY242" s="111"/>
      <c r="UZ242" s="111"/>
      <c r="VA242" s="111"/>
      <c r="VB242" s="111"/>
      <c r="VC242" s="111"/>
      <c r="VD242" s="111"/>
      <c r="VE242" s="111"/>
      <c r="VF242" s="111"/>
      <c r="VG242" s="111"/>
      <c r="VH242" s="111"/>
      <c r="VI242" s="111"/>
      <c r="VJ242" s="111"/>
      <c r="VK242" s="111"/>
      <c r="VL242" s="111"/>
      <c r="VM242" s="111"/>
      <c r="VN242" s="111"/>
      <c r="VO242" s="111"/>
      <c r="VP242" s="111"/>
      <c r="VQ242" s="111"/>
      <c r="VR242" s="111"/>
      <c r="VS242" s="111"/>
      <c r="VT242" s="111"/>
      <c r="VU242" s="111"/>
      <c r="VV242" s="111"/>
      <c r="VW242" s="111"/>
      <c r="VX242" s="111"/>
      <c r="VY242" s="111"/>
      <c r="VZ242" s="111"/>
      <c r="WA242" s="111"/>
      <c r="WB242" s="111"/>
      <c r="WC242" s="111"/>
      <c r="WD242" s="111"/>
      <c r="WE242" s="111"/>
      <c r="WF242" s="111"/>
      <c r="WG242" s="111"/>
      <c r="WH242" s="111"/>
      <c r="WI242" s="111"/>
      <c r="WJ242" s="111"/>
      <c r="WK242" s="111"/>
      <c r="WL242" s="111"/>
      <c r="WM242" s="111"/>
      <c r="WN242" s="111"/>
      <c r="WO242" s="111"/>
      <c r="WP242" s="111"/>
      <c r="WQ242" s="111"/>
      <c r="WR242" s="111"/>
      <c r="WS242" s="111"/>
      <c r="WT242" s="111"/>
      <c r="WU242" s="111"/>
      <c r="WV242" s="111"/>
      <c r="WW242" s="111"/>
      <c r="WX242" s="111"/>
      <c r="WY242" s="111"/>
      <c r="WZ242" s="111"/>
      <c r="XA242" s="111"/>
      <c r="XB242" s="111"/>
      <c r="XC242" s="111"/>
      <c r="XD242" s="111"/>
      <c r="XE242" s="111"/>
      <c r="XF242" s="111"/>
      <c r="XG242" s="111"/>
      <c r="XH242" s="111"/>
      <c r="XI242" s="111"/>
      <c r="XJ242" s="111"/>
      <c r="XK242" s="111"/>
      <c r="XL242" s="111"/>
      <c r="XM242" s="111"/>
      <c r="XN242" s="111"/>
      <c r="XO242" s="111"/>
      <c r="XP242" s="111"/>
      <c r="XQ242" s="111"/>
      <c r="XR242" s="111"/>
      <c r="XS242" s="111"/>
      <c r="XT242" s="111"/>
      <c r="XU242" s="111"/>
      <c r="XV242" s="111"/>
      <c r="XW242" s="111"/>
      <c r="XX242" s="111"/>
      <c r="XY242" s="111"/>
      <c r="XZ242" s="111"/>
      <c r="YA242" s="111"/>
      <c r="YB242" s="111"/>
      <c r="YC242" s="111"/>
      <c r="YD242" s="111"/>
      <c r="YE242" s="111"/>
      <c r="YF242" s="111"/>
      <c r="YG242" s="111"/>
      <c r="YH242" s="111"/>
      <c r="YI242" s="111"/>
      <c r="YJ242" s="111"/>
      <c r="YK242" s="111"/>
      <c r="YL242" s="111"/>
      <c r="YM242" s="111"/>
      <c r="YN242" s="111"/>
      <c r="YO242" s="111"/>
      <c r="YP242" s="111"/>
      <c r="YQ242" s="111"/>
      <c r="YR242" s="111"/>
      <c r="YS242" s="111"/>
      <c r="YT242" s="111"/>
      <c r="YU242" s="111"/>
      <c r="YV242" s="111"/>
      <c r="YW242" s="111"/>
      <c r="YX242" s="111"/>
      <c r="YY242" s="111"/>
      <c r="YZ242" s="111"/>
      <c r="ZA242" s="111"/>
      <c r="ZB242" s="111"/>
      <c r="ZC242" s="111"/>
      <c r="ZD242" s="111"/>
      <c r="ZE242" s="111"/>
      <c r="ZF242" s="111"/>
      <c r="ZG242" s="111"/>
      <c r="ZH242" s="111"/>
      <c r="ZI242" s="111"/>
      <c r="ZJ242" s="111"/>
      <c r="ZK242" s="111"/>
      <c r="ZL242" s="111"/>
      <c r="ZM242" s="111"/>
      <c r="ZN242" s="111"/>
      <c r="ZO242" s="111"/>
      <c r="ZP242" s="111"/>
      <c r="ZQ242" s="111"/>
      <c r="ZR242" s="111"/>
      <c r="ZS242" s="111"/>
      <c r="ZT242" s="111"/>
      <c r="ZU242" s="111"/>
      <c r="ZV242" s="111"/>
      <c r="ZW242" s="111"/>
      <c r="ZX242" s="111"/>
      <c r="ZY242" s="111"/>
      <c r="ZZ242" s="111"/>
    </row>
    <row r="243" spans="27:702">
      <c r="UR243" s="111"/>
      <c r="US243" s="111"/>
      <c r="UT243" s="111"/>
      <c r="UU243" s="111"/>
      <c r="UV243" s="111"/>
      <c r="UW243" s="111"/>
      <c r="UX243" s="111"/>
      <c r="UY243" s="111"/>
      <c r="UZ243" s="111"/>
      <c r="VA243" s="111"/>
      <c r="VB243" s="111"/>
      <c r="VC243" s="111"/>
      <c r="VD243" s="111"/>
      <c r="VE243" s="111"/>
      <c r="VF243" s="111"/>
      <c r="VG243" s="111"/>
      <c r="VH243" s="111"/>
      <c r="VI243" s="111"/>
      <c r="VJ243" s="111"/>
      <c r="VK243" s="111"/>
      <c r="VL243" s="111"/>
      <c r="VM243" s="111"/>
      <c r="VN243" s="111"/>
      <c r="VO243" s="111"/>
      <c r="VP243" s="111"/>
      <c r="VQ243" s="111"/>
      <c r="VR243" s="111"/>
      <c r="VS243" s="111"/>
      <c r="VT243" s="111"/>
      <c r="VU243" s="111"/>
      <c r="VV243" s="111"/>
      <c r="VW243" s="111"/>
      <c r="VX243" s="111"/>
      <c r="VY243" s="111"/>
      <c r="VZ243" s="111"/>
      <c r="WA243" s="111"/>
      <c r="WB243" s="111"/>
      <c r="WC243" s="111"/>
      <c r="WD243" s="111"/>
      <c r="WE243" s="111"/>
      <c r="WF243" s="111"/>
      <c r="WG243" s="111"/>
      <c r="WH243" s="111"/>
      <c r="WI243" s="111"/>
      <c r="WJ243" s="111"/>
      <c r="WK243" s="111"/>
      <c r="WL243" s="111"/>
      <c r="WM243" s="111"/>
      <c r="WN243" s="111"/>
      <c r="WO243" s="111"/>
      <c r="WP243" s="111"/>
      <c r="WQ243" s="111"/>
      <c r="WR243" s="111"/>
      <c r="WS243" s="111"/>
      <c r="WT243" s="111"/>
      <c r="WU243" s="111"/>
      <c r="WV243" s="111"/>
      <c r="WW243" s="111"/>
      <c r="WX243" s="111"/>
      <c r="WY243" s="111"/>
      <c r="WZ243" s="111"/>
      <c r="XA243" s="111"/>
      <c r="XB243" s="111"/>
      <c r="XC243" s="111"/>
      <c r="XD243" s="111"/>
      <c r="XE243" s="111"/>
      <c r="XF243" s="111"/>
      <c r="XG243" s="111"/>
      <c r="XH243" s="111"/>
      <c r="XI243" s="111"/>
      <c r="XJ243" s="111"/>
      <c r="XK243" s="111"/>
      <c r="XL243" s="111"/>
      <c r="XM243" s="111"/>
      <c r="XN243" s="111"/>
      <c r="XO243" s="111"/>
      <c r="XP243" s="111"/>
      <c r="XQ243" s="111"/>
      <c r="XR243" s="111"/>
      <c r="XS243" s="111"/>
      <c r="XT243" s="111"/>
      <c r="XU243" s="111"/>
      <c r="XV243" s="111"/>
      <c r="XW243" s="111"/>
      <c r="XX243" s="111"/>
      <c r="XY243" s="111"/>
      <c r="XZ243" s="111"/>
      <c r="YA243" s="111"/>
      <c r="YB243" s="111"/>
      <c r="YC243" s="111"/>
      <c r="YD243" s="111"/>
      <c r="YE243" s="111"/>
      <c r="YF243" s="111"/>
      <c r="YG243" s="111"/>
      <c r="YH243" s="111"/>
      <c r="YI243" s="111"/>
      <c r="YJ243" s="111"/>
      <c r="YK243" s="111"/>
      <c r="YL243" s="111"/>
      <c r="YM243" s="111"/>
      <c r="YN243" s="111"/>
      <c r="YO243" s="111"/>
      <c r="YP243" s="111"/>
      <c r="YQ243" s="111"/>
      <c r="YR243" s="111"/>
      <c r="YS243" s="111"/>
      <c r="YT243" s="111"/>
      <c r="YU243" s="111"/>
      <c r="YV243" s="111"/>
      <c r="YW243" s="111"/>
      <c r="YX243" s="111"/>
      <c r="YY243" s="111"/>
      <c r="YZ243" s="111"/>
      <c r="ZA243" s="111"/>
      <c r="ZB243" s="111"/>
      <c r="ZC243" s="111"/>
      <c r="ZD243" s="111"/>
      <c r="ZE243" s="111"/>
      <c r="ZF243" s="111"/>
      <c r="ZG243" s="111"/>
      <c r="ZH243" s="111"/>
      <c r="ZI243" s="111"/>
      <c r="ZJ243" s="111"/>
      <c r="ZK243" s="111"/>
      <c r="ZL243" s="111"/>
      <c r="ZM243" s="111"/>
      <c r="ZN243" s="111"/>
      <c r="ZO243" s="111"/>
      <c r="ZP243" s="111"/>
      <c r="ZQ243" s="111"/>
      <c r="ZR243" s="111"/>
      <c r="ZS243" s="111"/>
      <c r="ZT243" s="111"/>
      <c r="ZU243" s="111"/>
      <c r="ZV243" s="111"/>
      <c r="ZW243" s="111"/>
      <c r="ZX243" s="111"/>
      <c r="ZY243" s="111"/>
      <c r="ZZ243" s="111"/>
    </row>
    <row r="244" spans="27:702">
      <c r="UR244" s="111"/>
      <c r="US244" s="111"/>
      <c r="UT244" s="111"/>
      <c r="UU244" s="111"/>
      <c r="UV244" s="111"/>
      <c r="UW244" s="111"/>
      <c r="UX244" s="111"/>
      <c r="UY244" s="111"/>
      <c r="UZ244" s="111"/>
      <c r="VA244" s="111"/>
      <c r="VB244" s="111"/>
      <c r="VC244" s="111"/>
      <c r="VD244" s="111"/>
      <c r="VE244" s="111"/>
      <c r="VF244" s="111"/>
      <c r="VG244" s="111"/>
      <c r="VH244" s="111"/>
      <c r="VI244" s="111"/>
      <c r="VJ244" s="111"/>
      <c r="VK244" s="111"/>
      <c r="VL244" s="111"/>
      <c r="VM244" s="111"/>
      <c r="VN244" s="111"/>
      <c r="VO244" s="111"/>
      <c r="VP244" s="111"/>
      <c r="VQ244" s="111"/>
      <c r="VR244" s="111"/>
      <c r="VS244" s="111"/>
      <c r="VT244" s="111"/>
      <c r="VU244" s="111"/>
      <c r="VV244" s="111"/>
      <c r="VW244" s="111"/>
      <c r="VX244" s="111"/>
      <c r="VY244" s="111"/>
      <c r="VZ244" s="111"/>
      <c r="WA244" s="111"/>
      <c r="WB244" s="111"/>
      <c r="WC244" s="111"/>
      <c r="WD244" s="111"/>
      <c r="WE244" s="111"/>
      <c r="WF244" s="111"/>
      <c r="WG244" s="111"/>
      <c r="WH244" s="111"/>
      <c r="WI244" s="111"/>
      <c r="WJ244" s="111"/>
      <c r="WK244" s="111"/>
      <c r="WL244" s="111"/>
      <c r="WM244" s="111"/>
      <c r="WN244" s="111"/>
      <c r="WO244" s="111"/>
      <c r="WP244" s="111"/>
      <c r="WQ244" s="111"/>
      <c r="WR244" s="111"/>
      <c r="WS244" s="111"/>
      <c r="WT244" s="111"/>
      <c r="WU244" s="111"/>
      <c r="WV244" s="111"/>
      <c r="WW244" s="111"/>
      <c r="WX244" s="111"/>
      <c r="WY244" s="111"/>
      <c r="WZ244" s="111"/>
      <c r="XA244" s="111"/>
      <c r="XB244" s="111"/>
      <c r="XC244" s="111"/>
      <c r="XD244" s="111"/>
      <c r="XE244" s="111"/>
      <c r="XF244" s="111"/>
      <c r="XG244" s="111"/>
      <c r="XH244" s="111"/>
      <c r="XI244" s="111"/>
      <c r="XJ244" s="111"/>
      <c r="XK244" s="111"/>
      <c r="XL244" s="111"/>
      <c r="XM244" s="111"/>
      <c r="XN244" s="111"/>
      <c r="XO244" s="111"/>
      <c r="XP244" s="111"/>
      <c r="XQ244" s="111"/>
      <c r="XR244" s="111"/>
      <c r="XS244" s="111"/>
      <c r="XT244" s="111"/>
      <c r="XU244" s="111"/>
      <c r="XV244" s="111"/>
      <c r="XW244" s="111"/>
      <c r="XX244" s="111"/>
      <c r="XY244" s="111"/>
      <c r="XZ244" s="111"/>
      <c r="YA244" s="111"/>
      <c r="YB244" s="111"/>
      <c r="YC244" s="111"/>
      <c r="YD244" s="111"/>
      <c r="YE244" s="111"/>
      <c r="YF244" s="111"/>
      <c r="YG244" s="111"/>
      <c r="YH244" s="111"/>
      <c r="YI244" s="111"/>
      <c r="YJ244" s="111"/>
      <c r="YK244" s="111"/>
      <c r="YL244" s="111"/>
      <c r="YM244" s="111"/>
      <c r="YN244" s="111"/>
      <c r="YO244" s="111"/>
      <c r="YP244" s="111"/>
      <c r="YQ244" s="111"/>
      <c r="YR244" s="111"/>
      <c r="YS244" s="111"/>
      <c r="YT244" s="111"/>
      <c r="YU244" s="111"/>
      <c r="YV244" s="111"/>
      <c r="YW244" s="111"/>
      <c r="YX244" s="111"/>
      <c r="YY244" s="111"/>
      <c r="YZ244" s="111"/>
      <c r="ZA244" s="111"/>
      <c r="ZB244" s="111"/>
      <c r="ZC244" s="111"/>
      <c r="ZD244" s="111"/>
      <c r="ZE244" s="111"/>
      <c r="ZF244" s="111"/>
      <c r="ZG244" s="111"/>
      <c r="ZH244" s="111"/>
      <c r="ZI244" s="111"/>
      <c r="ZJ244" s="111"/>
      <c r="ZK244" s="111"/>
      <c r="ZL244" s="111"/>
      <c r="ZM244" s="111"/>
      <c r="ZN244" s="111"/>
      <c r="ZO244" s="111"/>
      <c r="ZP244" s="111"/>
      <c r="ZQ244" s="111"/>
      <c r="ZR244" s="111"/>
      <c r="ZS244" s="111"/>
      <c r="ZT244" s="111"/>
      <c r="ZU244" s="111"/>
      <c r="ZV244" s="111"/>
      <c r="ZW244" s="111"/>
      <c r="ZX244" s="111"/>
      <c r="ZY244" s="111"/>
      <c r="ZZ244" s="111"/>
    </row>
    <row r="245" spans="27:702">
      <c r="UR245" s="111"/>
      <c r="US245" s="111"/>
      <c r="UT245" s="111"/>
      <c r="UU245" s="111"/>
      <c r="UV245" s="111"/>
      <c r="UW245" s="111"/>
      <c r="UX245" s="111"/>
      <c r="UY245" s="111"/>
      <c r="UZ245" s="111"/>
      <c r="VA245" s="111"/>
      <c r="VB245" s="111"/>
      <c r="VC245" s="111"/>
      <c r="VD245" s="111"/>
      <c r="VE245" s="111"/>
      <c r="VF245" s="111"/>
      <c r="VG245" s="111"/>
      <c r="VH245" s="111"/>
      <c r="VI245" s="111"/>
      <c r="VJ245" s="111"/>
      <c r="VK245" s="111"/>
      <c r="VL245" s="111"/>
      <c r="VM245" s="111"/>
      <c r="VN245" s="111"/>
      <c r="VO245" s="111"/>
      <c r="VP245" s="111"/>
      <c r="VQ245" s="111"/>
      <c r="VR245" s="111"/>
      <c r="VS245" s="111"/>
      <c r="VT245" s="111"/>
      <c r="VU245" s="111"/>
      <c r="VV245" s="111"/>
      <c r="VW245" s="111"/>
      <c r="VX245" s="111"/>
      <c r="VY245" s="111"/>
      <c r="VZ245" s="111"/>
      <c r="WA245" s="111"/>
      <c r="WB245" s="111"/>
      <c r="WC245" s="111"/>
      <c r="WD245" s="111"/>
      <c r="WE245" s="111"/>
      <c r="WF245" s="111"/>
      <c r="WG245" s="111"/>
      <c r="WH245" s="111"/>
      <c r="WI245" s="111"/>
      <c r="WJ245" s="111"/>
      <c r="WK245" s="111"/>
      <c r="WL245" s="111"/>
      <c r="WM245" s="111"/>
      <c r="WN245" s="111"/>
      <c r="WO245" s="111"/>
      <c r="WP245" s="111"/>
      <c r="WQ245" s="111"/>
      <c r="WR245" s="111"/>
      <c r="WS245" s="111"/>
      <c r="WT245" s="111"/>
      <c r="WU245" s="111"/>
      <c r="WV245" s="111"/>
      <c r="WW245" s="111"/>
      <c r="WX245" s="111"/>
      <c r="WY245" s="111"/>
      <c r="WZ245" s="111"/>
      <c r="XA245" s="111"/>
      <c r="XB245" s="111"/>
      <c r="XC245" s="111"/>
      <c r="XD245" s="111"/>
      <c r="XE245" s="111"/>
      <c r="XF245" s="111"/>
      <c r="XG245" s="111"/>
      <c r="XH245" s="111"/>
      <c r="XI245" s="111"/>
      <c r="XJ245" s="111"/>
      <c r="XK245" s="111"/>
      <c r="XL245" s="111"/>
      <c r="XM245" s="111"/>
      <c r="XN245" s="111"/>
      <c r="XO245" s="111"/>
      <c r="XP245" s="111"/>
      <c r="XQ245" s="111"/>
      <c r="XR245" s="111"/>
      <c r="XS245" s="111"/>
      <c r="XT245" s="111"/>
      <c r="XU245" s="111"/>
      <c r="XV245" s="111"/>
      <c r="XW245" s="111"/>
      <c r="XX245" s="111"/>
      <c r="XY245" s="111"/>
      <c r="XZ245" s="111"/>
      <c r="YA245" s="111"/>
      <c r="YB245" s="111"/>
      <c r="YC245" s="111"/>
      <c r="YD245" s="111"/>
      <c r="YE245" s="111"/>
      <c r="YF245" s="111"/>
      <c r="YG245" s="111"/>
      <c r="YH245" s="111"/>
      <c r="YI245" s="111"/>
      <c r="YJ245" s="111"/>
      <c r="YK245" s="111"/>
      <c r="YL245" s="111"/>
      <c r="YM245" s="111"/>
      <c r="YN245" s="111"/>
      <c r="YO245" s="111"/>
      <c r="YP245" s="111"/>
      <c r="YQ245" s="111"/>
      <c r="YR245" s="111"/>
      <c r="YS245" s="111"/>
      <c r="YT245" s="111"/>
      <c r="YU245" s="111"/>
      <c r="YV245" s="111"/>
      <c r="YW245" s="111"/>
      <c r="YX245" s="111"/>
      <c r="YY245" s="111"/>
      <c r="YZ245" s="111"/>
      <c r="ZA245" s="111"/>
      <c r="ZB245" s="111"/>
      <c r="ZC245" s="111"/>
      <c r="ZD245" s="111"/>
      <c r="ZE245" s="111"/>
      <c r="ZF245" s="111"/>
      <c r="ZG245" s="111"/>
      <c r="ZH245" s="111"/>
      <c r="ZI245" s="111"/>
      <c r="ZJ245" s="111"/>
      <c r="ZK245" s="111"/>
      <c r="ZL245" s="111"/>
      <c r="ZM245" s="111"/>
      <c r="ZN245" s="111"/>
      <c r="ZO245" s="111"/>
      <c r="ZP245" s="111"/>
      <c r="ZQ245" s="111"/>
      <c r="ZR245" s="111"/>
      <c r="ZS245" s="111"/>
      <c r="ZT245" s="111"/>
      <c r="ZU245" s="111"/>
      <c r="ZV245" s="111"/>
      <c r="ZW245" s="111"/>
      <c r="ZX245" s="111"/>
      <c r="ZY245" s="111"/>
      <c r="ZZ245" s="111"/>
    </row>
    <row r="246" spans="27:702">
      <c r="UR246" s="111"/>
      <c r="US246" s="111"/>
      <c r="UT246" s="111"/>
      <c r="UU246" s="111"/>
      <c r="UV246" s="111"/>
      <c r="UW246" s="111"/>
      <c r="UX246" s="111"/>
      <c r="UY246" s="111"/>
      <c r="UZ246" s="111"/>
      <c r="VA246" s="111"/>
      <c r="VB246" s="111"/>
      <c r="VC246" s="111"/>
      <c r="VD246" s="111"/>
      <c r="VE246" s="111"/>
      <c r="VF246" s="111"/>
      <c r="VG246" s="111"/>
      <c r="VH246" s="111"/>
      <c r="VI246" s="111"/>
      <c r="VJ246" s="111"/>
      <c r="VK246" s="111"/>
      <c r="VL246" s="111"/>
      <c r="VM246" s="111"/>
      <c r="VN246" s="111"/>
      <c r="VO246" s="111"/>
      <c r="VP246" s="111"/>
      <c r="VQ246" s="111"/>
      <c r="VR246" s="111"/>
      <c r="VS246" s="111"/>
      <c r="VT246" s="111"/>
      <c r="VU246" s="111"/>
      <c r="VV246" s="111"/>
      <c r="VW246" s="111"/>
      <c r="VX246" s="111"/>
      <c r="VY246" s="111"/>
      <c r="VZ246" s="111"/>
      <c r="WA246" s="111"/>
      <c r="WB246" s="111"/>
      <c r="WC246" s="111"/>
      <c r="WD246" s="111"/>
      <c r="WE246" s="111"/>
      <c r="WF246" s="111"/>
      <c r="WG246" s="111"/>
      <c r="WH246" s="111"/>
      <c r="WI246" s="111"/>
      <c r="WJ246" s="111"/>
      <c r="WK246" s="111"/>
      <c r="WL246" s="111"/>
      <c r="WM246" s="111"/>
      <c r="WN246" s="111"/>
      <c r="WO246" s="111"/>
      <c r="WP246" s="111"/>
      <c r="WQ246" s="111"/>
      <c r="WR246" s="111"/>
      <c r="WS246" s="111"/>
      <c r="WT246" s="111"/>
      <c r="WU246" s="111"/>
      <c r="WV246" s="111"/>
      <c r="WW246" s="111"/>
      <c r="WX246" s="111"/>
      <c r="WY246" s="111"/>
      <c r="WZ246" s="111"/>
      <c r="XA246" s="111"/>
      <c r="XB246" s="111"/>
      <c r="XC246" s="111"/>
      <c r="XD246" s="111"/>
      <c r="XE246" s="111"/>
      <c r="XF246" s="111"/>
      <c r="XG246" s="111"/>
      <c r="XH246" s="111"/>
      <c r="XI246" s="111"/>
      <c r="XJ246" s="111"/>
      <c r="XK246" s="111"/>
      <c r="XL246" s="111"/>
      <c r="XM246" s="111"/>
      <c r="XN246" s="111"/>
      <c r="XO246" s="111"/>
      <c r="XP246" s="111"/>
      <c r="XQ246" s="111"/>
      <c r="XR246" s="111"/>
      <c r="XS246" s="111"/>
      <c r="XT246" s="111"/>
      <c r="XU246" s="111"/>
      <c r="XV246" s="111"/>
      <c r="XW246" s="111"/>
      <c r="XX246" s="111"/>
      <c r="XY246" s="111"/>
      <c r="XZ246" s="111"/>
      <c r="YA246" s="111"/>
      <c r="YB246" s="111"/>
      <c r="YC246" s="111"/>
      <c r="YD246" s="111"/>
      <c r="YE246" s="111"/>
      <c r="YF246" s="111"/>
      <c r="YG246" s="111"/>
      <c r="YH246" s="111"/>
      <c r="YI246" s="111"/>
      <c r="YJ246" s="111"/>
      <c r="YK246" s="111"/>
      <c r="YL246" s="111"/>
      <c r="YM246" s="111"/>
      <c r="YN246" s="111"/>
      <c r="YO246" s="111"/>
      <c r="YP246" s="111"/>
      <c r="YQ246" s="111"/>
      <c r="YR246" s="111"/>
      <c r="YS246" s="111"/>
      <c r="YT246" s="111"/>
      <c r="YU246" s="111"/>
      <c r="YV246" s="111"/>
      <c r="YW246" s="111"/>
      <c r="YX246" s="111"/>
      <c r="YY246" s="111"/>
      <c r="YZ246" s="111"/>
      <c r="ZA246" s="111"/>
      <c r="ZB246" s="111"/>
      <c r="ZC246" s="111"/>
      <c r="ZD246" s="111"/>
      <c r="ZE246" s="111"/>
      <c r="ZF246" s="111"/>
      <c r="ZG246" s="111"/>
      <c r="ZH246" s="111"/>
      <c r="ZI246" s="111"/>
      <c r="ZJ246" s="111"/>
      <c r="ZK246" s="111"/>
      <c r="ZL246" s="111"/>
      <c r="ZM246" s="111"/>
      <c r="ZN246" s="111"/>
      <c r="ZO246" s="111"/>
      <c r="ZP246" s="111"/>
      <c r="ZQ246" s="111"/>
      <c r="ZR246" s="111"/>
      <c r="ZS246" s="111"/>
      <c r="ZT246" s="111"/>
      <c r="ZU246" s="111"/>
      <c r="ZV246" s="111"/>
      <c r="ZW246" s="111"/>
      <c r="ZX246" s="111"/>
      <c r="ZY246" s="111"/>
      <c r="ZZ246" s="111"/>
    </row>
    <row r="247" spans="27:702">
      <c r="UR247" s="111"/>
      <c r="US247" s="111"/>
      <c r="UT247" s="111"/>
      <c r="UU247" s="111"/>
      <c r="UV247" s="111"/>
      <c r="UW247" s="111"/>
      <c r="UX247" s="111"/>
      <c r="UY247" s="111"/>
      <c r="UZ247" s="111"/>
      <c r="VA247" s="111"/>
      <c r="VB247" s="111"/>
      <c r="VC247" s="111"/>
      <c r="VD247" s="111"/>
      <c r="VE247" s="111"/>
      <c r="VF247" s="111"/>
      <c r="VG247" s="111"/>
      <c r="VH247" s="111"/>
      <c r="VI247" s="111"/>
      <c r="VJ247" s="111"/>
      <c r="VK247" s="111"/>
      <c r="VL247" s="111"/>
      <c r="VM247" s="111"/>
      <c r="VN247" s="111"/>
      <c r="VO247" s="111"/>
      <c r="VP247" s="111"/>
      <c r="VQ247" s="111"/>
      <c r="VR247" s="111"/>
      <c r="VS247" s="111"/>
      <c r="VT247" s="111"/>
      <c r="VU247" s="111"/>
      <c r="VV247" s="111"/>
      <c r="VW247" s="111"/>
      <c r="VX247" s="111"/>
      <c r="VY247" s="111"/>
      <c r="VZ247" s="111"/>
      <c r="WA247" s="111"/>
      <c r="WB247" s="111"/>
      <c r="WC247" s="111"/>
      <c r="WD247" s="111"/>
      <c r="WE247" s="111"/>
      <c r="WF247" s="111"/>
      <c r="WG247" s="111"/>
      <c r="WH247" s="111"/>
      <c r="WI247" s="111"/>
      <c r="WJ247" s="111"/>
      <c r="WK247" s="111"/>
      <c r="WL247" s="111"/>
      <c r="WM247" s="111"/>
      <c r="WN247" s="111"/>
      <c r="WO247" s="111"/>
      <c r="WP247" s="111"/>
      <c r="WQ247" s="111"/>
      <c r="WR247" s="111"/>
      <c r="WS247" s="111"/>
      <c r="WT247" s="111"/>
      <c r="WU247" s="111"/>
      <c r="WV247" s="111"/>
      <c r="WW247" s="111"/>
      <c r="WX247" s="111"/>
      <c r="WY247" s="111"/>
      <c r="WZ247" s="111"/>
      <c r="XA247" s="111"/>
      <c r="XB247" s="111"/>
      <c r="XC247" s="111"/>
      <c r="XD247" s="111"/>
      <c r="XE247" s="111"/>
      <c r="XF247" s="111"/>
      <c r="XG247" s="111"/>
      <c r="XH247" s="111"/>
      <c r="XI247" s="111"/>
      <c r="XJ247" s="111"/>
      <c r="XK247" s="111"/>
      <c r="XL247" s="111"/>
      <c r="XM247" s="111"/>
      <c r="XN247" s="111"/>
      <c r="XO247" s="111"/>
      <c r="XP247" s="111"/>
      <c r="XQ247" s="111"/>
      <c r="XR247" s="111"/>
      <c r="XS247" s="111"/>
      <c r="XT247" s="111"/>
      <c r="XU247" s="111"/>
      <c r="XV247" s="111"/>
      <c r="XW247" s="111"/>
      <c r="XX247" s="111"/>
      <c r="XY247" s="111"/>
      <c r="XZ247" s="111"/>
      <c r="YA247" s="111"/>
      <c r="YB247" s="111"/>
      <c r="YC247" s="111"/>
      <c r="YD247" s="111"/>
      <c r="YE247" s="111"/>
      <c r="YF247" s="111"/>
      <c r="YG247" s="111"/>
      <c r="YH247" s="111"/>
      <c r="YI247" s="111"/>
      <c r="YJ247" s="111"/>
      <c r="YK247" s="111"/>
      <c r="YL247" s="111"/>
      <c r="YM247" s="111"/>
      <c r="YN247" s="111"/>
      <c r="YO247" s="111"/>
      <c r="YP247" s="111"/>
      <c r="YQ247" s="111"/>
      <c r="YR247" s="111"/>
      <c r="YS247" s="111"/>
      <c r="YT247" s="111"/>
      <c r="YU247" s="111"/>
      <c r="YV247" s="111"/>
      <c r="YW247" s="111"/>
      <c r="YX247" s="111"/>
      <c r="YY247" s="111"/>
      <c r="YZ247" s="111"/>
      <c r="ZA247" s="111"/>
      <c r="ZB247" s="111"/>
      <c r="ZC247" s="111"/>
      <c r="ZD247" s="111"/>
      <c r="ZE247" s="111"/>
      <c r="ZF247" s="111"/>
      <c r="ZG247" s="111"/>
      <c r="ZH247" s="111"/>
      <c r="ZI247" s="111"/>
      <c r="ZJ247" s="111"/>
      <c r="ZK247" s="111"/>
      <c r="ZL247" s="111"/>
      <c r="ZM247" s="111"/>
      <c r="ZN247" s="111"/>
      <c r="ZO247" s="111"/>
      <c r="ZP247" s="111"/>
      <c r="ZQ247" s="111"/>
      <c r="ZR247" s="111"/>
      <c r="ZS247" s="111"/>
      <c r="ZT247" s="111"/>
      <c r="ZU247" s="111"/>
      <c r="ZV247" s="111"/>
      <c r="ZW247" s="111"/>
      <c r="ZX247" s="111"/>
      <c r="ZY247" s="111"/>
      <c r="ZZ247" s="111"/>
    </row>
    <row r="248" spans="27:702">
      <c r="UR248" s="111"/>
      <c r="US248" s="111"/>
      <c r="UT248" s="111"/>
      <c r="UU248" s="111"/>
      <c r="UV248" s="111"/>
      <c r="UW248" s="111"/>
      <c r="UX248" s="111"/>
      <c r="UY248" s="111"/>
      <c r="UZ248" s="111"/>
      <c r="VA248" s="111"/>
      <c r="VB248" s="111"/>
      <c r="VC248" s="111"/>
      <c r="VD248" s="111"/>
      <c r="VE248" s="111"/>
      <c r="VF248" s="111"/>
      <c r="VG248" s="111"/>
      <c r="VH248" s="111"/>
      <c r="VI248" s="111"/>
      <c r="VJ248" s="111"/>
      <c r="VK248" s="111"/>
      <c r="VL248" s="111"/>
      <c r="VM248" s="111"/>
      <c r="VN248" s="111"/>
      <c r="VO248" s="111"/>
      <c r="VP248" s="111"/>
      <c r="VQ248" s="111"/>
      <c r="VR248" s="111"/>
      <c r="VS248" s="111"/>
      <c r="VT248" s="111"/>
      <c r="VU248" s="111"/>
      <c r="VV248" s="111"/>
      <c r="VW248" s="111"/>
      <c r="VX248" s="111"/>
      <c r="VY248" s="111"/>
      <c r="VZ248" s="111"/>
      <c r="WA248" s="111"/>
      <c r="WB248" s="111"/>
      <c r="WC248" s="111"/>
      <c r="WD248" s="111"/>
      <c r="WE248" s="111"/>
      <c r="WF248" s="111"/>
      <c r="WG248" s="111"/>
      <c r="WH248" s="111"/>
      <c r="WI248" s="111"/>
      <c r="WJ248" s="111"/>
      <c r="WK248" s="111"/>
      <c r="WL248" s="111"/>
      <c r="WM248" s="111"/>
      <c r="WN248" s="111"/>
      <c r="WO248" s="111"/>
      <c r="WP248" s="111"/>
      <c r="WQ248" s="111"/>
      <c r="WR248" s="111"/>
      <c r="WS248" s="111"/>
      <c r="WT248" s="111"/>
      <c r="WU248" s="111"/>
      <c r="WV248" s="111"/>
      <c r="WW248" s="111"/>
      <c r="WX248" s="111"/>
      <c r="WY248" s="111"/>
      <c r="WZ248" s="111"/>
      <c r="XA248" s="111"/>
      <c r="XB248" s="111"/>
      <c r="XC248" s="111"/>
      <c r="XD248" s="111"/>
      <c r="XE248" s="111"/>
      <c r="XF248" s="111"/>
      <c r="XG248" s="111"/>
      <c r="XH248" s="111"/>
      <c r="XI248" s="111"/>
      <c r="XJ248" s="111"/>
      <c r="XK248" s="111"/>
      <c r="XL248" s="111"/>
      <c r="XM248" s="111"/>
      <c r="XN248" s="111"/>
      <c r="XO248" s="111"/>
      <c r="XP248" s="111"/>
      <c r="XQ248" s="111"/>
      <c r="XR248" s="111"/>
      <c r="XS248" s="111"/>
      <c r="XT248" s="111"/>
      <c r="XU248" s="111"/>
      <c r="XV248" s="111"/>
      <c r="XW248" s="111"/>
      <c r="XX248" s="111"/>
      <c r="XY248" s="111"/>
      <c r="XZ248" s="111"/>
      <c r="YA248" s="111"/>
      <c r="YB248" s="111"/>
      <c r="YC248" s="111"/>
      <c r="YD248" s="111"/>
      <c r="YE248" s="111"/>
      <c r="YF248" s="111"/>
      <c r="YG248" s="111"/>
      <c r="YH248" s="111"/>
      <c r="YI248" s="111"/>
      <c r="YJ248" s="111"/>
      <c r="YK248" s="111"/>
      <c r="YL248" s="111"/>
      <c r="YM248" s="111"/>
      <c r="YN248" s="111"/>
      <c r="YO248" s="111"/>
      <c r="YP248" s="111"/>
      <c r="YQ248" s="111"/>
      <c r="YR248" s="111"/>
      <c r="YS248" s="111"/>
      <c r="YT248" s="111"/>
      <c r="YU248" s="111"/>
      <c r="YV248" s="111"/>
      <c r="YW248" s="111"/>
      <c r="YX248" s="111"/>
      <c r="YY248" s="111"/>
      <c r="YZ248" s="111"/>
      <c r="ZA248" s="111"/>
      <c r="ZB248" s="111"/>
      <c r="ZC248" s="111"/>
      <c r="ZD248" s="111"/>
      <c r="ZE248" s="111"/>
      <c r="ZF248" s="111"/>
      <c r="ZG248" s="111"/>
      <c r="ZH248" s="111"/>
      <c r="ZI248" s="111"/>
      <c r="ZJ248" s="111"/>
      <c r="ZK248" s="111"/>
      <c r="ZL248" s="111"/>
      <c r="ZM248" s="111"/>
      <c r="ZN248" s="111"/>
      <c r="ZO248" s="111"/>
      <c r="ZP248" s="111"/>
      <c r="ZQ248" s="111"/>
      <c r="ZR248" s="111"/>
      <c r="ZS248" s="111"/>
      <c r="ZT248" s="111"/>
      <c r="ZU248" s="111"/>
      <c r="ZV248" s="111"/>
      <c r="ZW248" s="111"/>
      <c r="ZX248" s="111"/>
      <c r="ZY248" s="111"/>
      <c r="ZZ248" s="111"/>
    </row>
    <row r="249" spans="27:702"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UR249" s="111"/>
      <c r="US249" s="111"/>
      <c r="UT249" s="111"/>
      <c r="UU249" s="111"/>
      <c r="UV249" s="111"/>
      <c r="UW249" s="111"/>
      <c r="UX249" s="111"/>
      <c r="UY249" s="111"/>
      <c r="UZ249" s="111"/>
      <c r="VA249" s="111"/>
      <c r="VB249" s="111"/>
      <c r="VC249" s="111"/>
      <c r="VD249" s="111"/>
      <c r="VE249" s="111"/>
      <c r="VF249" s="111"/>
      <c r="VG249" s="111"/>
      <c r="VH249" s="111"/>
      <c r="VI249" s="111"/>
      <c r="VJ249" s="111"/>
      <c r="VK249" s="111"/>
      <c r="VL249" s="111"/>
      <c r="VM249" s="111"/>
      <c r="VN249" s="111"/>
      <c r="VO249" s="111"/>
      <c r="VP249" s="111"/>
      <c r="VQ249" s="111"/>
      <c r="VR249" s="111"/>
      <c r="VS249" s="111"/>
      <c r="VT249" s="111"/>
      <c r="VU249" s="111"/>
      <c r="VV249" s="111"/>
      <c r="VW249" s="111"/>
      <c r="VX249" s="111"/>
      <c r="VY249" s="111"/>
      <c r="VZ249" s="111"/>
      <c r="WA249" s="111"/>
      <c r="WB249" s="111"/>
      <c r="WC249" s="111"/>
      <c r="WD249" s="111"/>
      <c r="WE249" s="111"/>
      <c r="WF249" s="111"/>
      <c r="WG249" s="111"/>
      <c r="WH249" s="111"/>
      <c r="WI249" s="111"/>
      <c r="WJ249" s="111"/>
      <c r="WK249" s="111"/>
      <c r="WL249" s="111"/>
      <c r="WM249" s="111"/>
      <c r="WN249" s="111"/>
      <c r="WO249" s="111"/>
      <c r="WP249" s="111"/>
      <c r="WQ249" s="111"/>
      <c r="WR249" s="111"/>
      <c r="WS249" s="111"/>
      <c r="WT249" s="111"/>
      <c r="WU249" s="111"/>
      <c r="WV249" s="111"/>
      <c r="WW249" s="111"/>
      <c r="WX249" s="111"/>
      <c r="WY249" s="111"/>
      <c r="WZ249" s="111"/>
      <c r="XA249" s="111"/>
      <c r="XB249" s="111"/>
      <c r="XC249" s="111"/>
      <c r="XD249" s="111"/>
      <c r="XE249" s="111"/>
      <c r="XF249" s="111"/>
      <c r="XG249" s="111"/>
      <c r="XH249" s="111"/>
      <c r="XI249" s="111"/>
      <c r="XJ249" s="111"/>
      <c r="XK249" s="111"/>
      <c r="XL249" s="111"/>
      <c r="XM249" s="111"/>
      <c r="XN249" s="111"/>
      <c r="XO249" s="111"/>
      <c r="XP249" s="111"/>
      <c r="XQ249" s="111"/>
      <c r="XR249" s="111"/>
      <c r="XS249" s="111"/>
      <c r="XT249" s="111"/>
      <c r="XU249" s="111"/>
      <c r="XV249" s="111"/>
      <c r="XW249" s="111"/>
      <c r="XX249" s="111"/>
      <c r="XY249" s="111"/>
      <c r="XZ249" s="111"/>
      <c r="YA249" s="111"/>
      <c r="YB249" s="111"/>
      <c r="YC249" s="111"/>
      <c r="YD249" s="111"/>
      <c r="YE249" s="111"/>
      <c r="YF249" s="111"/>
      <c r="YG249" s="111"/>
      <c r="YH249" s="111"/>
      <c r="YI249" s="111"/>
      <c r="YJ249" s="111"/>
      <c r="YK249" s="111"/>
      <c r="YL249" s="111"/>
      <c r="YM249" s="111"/>
      <c r="YN249" s="111"/>
      <c r="YO249" s="111"/>
      <c r="YP249" s="111"/>
      <c r="YQ249" s="111"/>
      <c r="YR249" s="111"/>
      <c r="YS249" s="111"/>
      <c r="YT249" s="111"/>
      <c r="YU249" s="111"/>
      <c r="YV249" s="111"/>
      <c r="YW249" s="111"/>
      <c r="YX249" s="111"/>
      <c r="YY249" s="111"/>
      <c r="YZ249" s="111"/>
      <c r="ZA249" s="111"/>
      <c r="ZB249" s="111"/>
      <c r="ZC249" s="111"/>
      <c r="ZD249" s="111"/>
      <c r="ZE249" s="111"/>
      <c r="ZF249" s="111"/>
      <c r="ZG249" s="111"/>
      <c r="ZH249" s="111"/>
      <c r="ZI249" s="111"/>
      <c r="ZJ249" s="111"/>
      <c r="ZK249" s="111"/>
      <c r="ZL249" s="111"/>
      <c r="ZM249" s="111"/>
      <c r="ZN249" s="111"/>
      <c r="ZO249" s="111"/>
      <c r="ZP249" s="111"/>
      <c r="ZQ249" s="111"/>
      <c r="ZR249" s="111"/>
      <c r="ZS249" s="111"/>
      <c r="ZT249" s="111"/>
      <c r="ZU249" s="111"/>
      <c r="ZV249" s="111"/>
      <c r="ZW249" s="111"/>
      <c r="ZX249" s="111"/>
      <c r="ZY249" s="111"/>
      <c r="ZZ249" s="111"/>
    </row>
    <row r="250" spans="27:702" ht="19" thickBot="1">
      <c r="AA250" s="278" t="s">
        <v>385</v>
      </c>
      <c r="AB250" s="278"/>
      <c r="AC250" s="278"/>
      <c r="AD250" s="278"/>
      <c r="AE250" s="278"/>
      <c r="AF250" s="278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UR250" s="111"/>
      <c r="US250" s="111"/>
      <c r="UT250" s="111"/>
      <c r="UU250" s="111"/>
      <c r="UV250" s="111"/>
      <c r="UW250" s="111"/>
      <c r="UX250" s="111"/>
      <c r="UY250" s="111"/>
      <c r="UZ250" s="111"/>
      <c r="VA250" s="111"/>
      <c r="VB250" s="111"/>
      <c r="VC250" s="111"/>
      <c r="VD250" s="111"/>
      <c r="VE250" s="111"/>
      <c r="VF250" s="111"/>
      <c r="VG250" s="111"/>
      <c r="VH250" s="111"/>
      <c r="VI250" s="111"/>
      <c r="VJ250" s="111"/>
      <c r="VK250" s="111"/>
      <c r="VL250" s="111"/>
      <c r="VM250" s="111"/>
      <c r="VN250" s="111"/>
      <c r="VO250" s="111"/>
      <c r="VP250" s="111"/>
      <c r="VQ250" s="111"/>
      <c r="VR250" s="111"/>
      <c r="VS250" s="111"/>
      <c r="VT250" s="111"/>
      <c r="VU250" s="111"/>
      <c r="VV250" s="111"/>
      <c r="VW250" s="111"/>
      <c r="VX250" s="111"/>
      <c r="VY250" s="111"/>
      <c r="VZ250" s="111"/>
      <c r="WA250" s="111"/>
      <c r="WB250" s="111"/>
      <c r="WC250" s="111"/>
      <c r="WD250" s="111"/>
      <c r="WE250" s="111"/>
      <c r="WF250" s="111"/>
      <c r="WG250" s="111"/>
      <c r="WH250" s="111"/>
      <c r="WI250" s="111"/>
      <c r="WJ250" s="111"/>
      <c r="WK250" s="111"/>
      <c r="WL250" s="111"/>
      <c r="WM250" s="111"/>
      <c r="WN250" s="111"/>
      <c r="WO250" s="111"/>
      <c r="WP250" s="111"/>
      <c r="WQ250" s="111"/>
      <c r="WR250" s="111"/>
      <c r="WS250" s="111"/>
      <c r="WT250" s="111"/>
      <c r="WU250" s="111"/>
      <c r="WV250" s="111"/>
      <c r="WW250" s="111"/>
      <c r="WX250" s="111"/>
      <c r="WY250" s="111"/>
      <c r="WZ250" s="111"/>
      <c r="XA250" s="111"/>
      <c r="XB250" s="111"/>
      <c r="XC250" s="111"/>
      <c r="XD250" s="111"/>
      <c r="XE250" s="111"/>
      <c r="XF250" s="111"/>
      <c r="XG250" s="111"/>
      <c r="XH250" s="111"/>
      <c r="XI250" s="111"/>
      <c r="XJ250" s="111"/>
      <c r="XK250" s="111"/>
      <c r="XL250" s="111"/>
      <c r="XM250" s="111"/>
      <c r="XN250" s="111"/>
      <c r="XO250" s="111"/>
      <c r="XP250" s="111"/>
      <c r="XQ250" s="111"/>
      <c r="XR250" s="111"/>
      <c r="XS250" s="111"/>
      <c r="XT250" s="111"/>
      <c r="XU250" s="111"/>
      <c r="XV250" s="111"/>
      <c r="XW250" s="111"/>
      <c r="XX250" s="111"/>
      <c r="XY250" s="111"/>
      <c r="XZ250" s="111"/>
      <c r="YA250" s="111"/>
      <c r="YB250" s="111"/>
      <c r="YC250" s="111"/>
      <c r="YD250" s="111"/>
      <c r="YE250" s="111"/>
      <c r="YF250" s="111"/>
      <c r="YG250" s="111"/>
      <c r="YH250" s="111"/>
      <c r="YI250" s="111"/>
      <c r="YJ250" s="111"/>
      <c r="YK250" s="111"/>
      <c r="YL250" s="111"/>
      <c r="YM250" s="111"/>
      <c r="YN250" s="111"/>
      <c r="YO250" s="111"/>
      <c r="YP250" s="111"/>
      <c r="YQ250" s="111"/>
      <c r="YR250" s="111"/>
      <c r="YS250" s="111"/>
      <c r="YT250" s="111"/>
      <c r="YU250" s="111"/>
      <c r="YV250" s="111"/>
      <c r="YW250" s="111"/>
      <c r="YX250" s="111"/>
      <c r="YY250" s="111"/>
      <c r="YZ250" s="111"/>
      <c r="ZA250" s="111"/>
      <c r="ZB250" s="111"/>
      <c r="ZC250" s="111"/>
      <c r="ZD250" s="111"/>
      <c r="ZE250" s="111"/>
      <c r="ZF250" s="111"/>
      <c r="ZG250" s="111"/>
      <c r="ZH250" s="111"/>
      <c r="ZI250" s="111"/>
      <c r="ZJ250" s="111"/>
      <c r="ZK250" s="111"/>
      <c r="ZL250" s="111"/>
      <c r="ZM250" s="111"/>
      <c r="ZN250" s="111"/>
      <c r="ZO250" s="111"/>
      <c r="ZP250" s="111"/>
      <c r="ZQ250" s="111"/>
      <c r="ZR250" s="111"/>
      <c r="ZS250" s="111"/>
      <c r="ZT250" s="111"/>
      <c r="ZU250" s="111"/>
      <c r="ZV250" s="111"/>
      <c r="ZW250" s="111"/>
      <c r="ZX250" s="111"/>
      <c r="ZY250" s="111"/>
      <c r="ZZ250" s="111"/>
    </row>
    <row r="251" spans="27:702" ht="47" thickBot="1">
      <c r="AA251" s="230" t="s">
        <v>386</v>
      </c>
      <c r="AB251" s="230" t="s">
        <v>384</v>
      </c>
      <c r="AC251" s="231" t="s">
        <v>387</v>
      </c>
      <c r="AD251" s="232" t="s">
        <v>360</v>
      </c>
      <c r="AE251" s="231" t="s">
        <v>388</v>
      </c>
      <c r="AF251" s="233" t="s">
        <v>360</v>
      </c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UR251" s="111"/>
      <c r="US251" s="111"/>
      <c r="UT251" s="111"/>
      <c r="UU251" s="111"/>
      <c r="UV251" s="111"/>
      <c r="UW251" s="111"/>
      <c r="UX251" s="111"/>
      <c r="UY251" s="111"/>
      <c r="UZ251" s="111"/>
      <c r="VA251" s="111"/>
      <c r="VB251" s="111"/>
      <c r="VC251" s="111"/>
      <c r="VD251" s="111"/>
      <c r="VE251" s="111"/>
      <c r="VF251" s="111"/>
      <c r="VG251" s="111"/>
      <c r="VH251" s="111"/>
      <c r="VI251" s="111"/>
      <c r="VJ251" s="111"/>
      <c r="VK251" s="111"/>
      <c r="VL251" s="111"/>
      <c r="VM251" s="111"/>
      <c r="VN251" s="111"/>
      <c r="VO251" s="111"/>
      <c r="VP251" s="111"/>
      <c r="VQ251" s="111"/>
      <c r="VR251" s="111"/>
      <c r="VS251" s="111"/>
      <c r="VT251" s="111"/>
      <c r="VU251" s="111"/>
      <c r="VV251" s="111"/>
      <c r="VW251" s="111"/>
      <c r="VX251" s="111"/>
      <c r="VY251" s="111"/>
      <c r="VZ251" s="111"/>
      <c r="WA251" s="111"/>
      <c r="WB251" s="111"/>
      <c r="WC251" s="111"/>
      <c r="WD251" s="111"/>
      <c r="WE251" s="111"/>
      <c r="WF251" s="111"/>
      <c r="WG251" s="111"/>
      <c r="WH251" s="111"/>
      <c r="WI251" s="111"/>
      <c r="WJ251" s="111"/>
      <c r="WK251" s="111"/>
      <c r="WL251" s="111"/>
      <c r="WM251" s="111"/>
      <c r="WN251" s="111"/>
      <c r="WO251" s="111"/>
      <c r="WP251" s="111"/>
      <c r="WQ251" s="111"/>
      <c r="WR251" s="111"/>
      <c r="WS251" s="111"/>
      <c r="WT251" s="111"/>
      <c r="WU251" s="111"/>
      <c r="WV251" s="111"/>
      <c r="WW251" s="111"/>
      <c r="WX251" s="111"/>
      <c r="WY251" s="111"/>
      <c r="WZ251" s="111"/>
      <c r="XA251" s="111"/>
      <c r="XB251" s="111"/>
      <c r="XC251" s="111"/>
      <c r="XD251" s="111"/>
      <c r="XE251" s="111"/>
      <c r="XF251" s="111"/>
      <c r="XG251" s="111"/>
      <c r="XH251" s="111"/>
      <c r="XI251" s="111"/>
      <c r="XJ251" s="111"/>
      <c r="XK251" s="111"/>
      <c r="XL251" s="111"/>
      <c r="XM251" s="111"/>
      <c r="XN251" s="111"/>
      <c r="XO251" s="111"/>
      <c r="XP251" s="111"/>
      <c r="XQ251" s="111"/>
      <c r="XR251" s="111"/>
      <c r="XS251" s="111"/>
      <c r="XT251" s="111"/>
      <c r="XU251" s="111"/>
      <c r="XV251" s="111"/>
      <c r="XW251" s="111"/>
      <c r="XX251" s="111"/>
      <c r="XY251" s="111"/>
      <c r="XZ251" s="111"/>
      <c r="YA251" s="111"/>
      <c r="YB251" s="111"/>
      <c r="YC251" s="111"/>
      <c r="YD251" s="111"/>
      <c r="YE251" s="111"/>
      <c r="YF251" s="111"/>
      <c r="YG251" s="111"/>
      <c r="YH251" s="111"/>
      <c r="YI251" s="111"/>
      <c r="YJ251" s="111"/>
      <c r="YK251" s="111"/>
      <c r="YL251" s="111"/>
      <c r="YM251" s="111"/>
      <c r="YN251" s="111"/>
      <c r="YO251" s="111"/>
      <c r="YP251" s="111"/>
      <c r="YQ251" s="111"/>
      <c r="YR251" s="111"/>
      <c r="YS251" s="111"/>
      <c r="YT251" s="111"/>
      <c r="YU251" s="111"/>
      <c r="YV251" s="111"/>
      <c r="YW251" s="111"/>
      <c r="YX251" s="111"/>
      <c r="YY251" s="111"/>
      <c r="YZ251" s="111"/>
      <c r="ZA251" s="111"/>
      <c r="ZB251" s="111"/>
      <c r="ZC251" s="111"/>
      <c r="ZD251" s="111"/>
      <c r="ZE251" s="111"/>
      <c r="ZF251" s="111"/>
      <c r="ZG251" s="111"/>
      <c r="ZH251" s="111"/>
      <c r="ZI251" s="111"/>
      <c r="ZJ251" s="111"/>
      <c r="ZK251" s="111"/>
      <c r="ZL251" s="111"/>
      <c r="ZM251" s="111"/>
      <c r="ZN251" s="111"/>
      <c r="ZO251" s="111"/>
      <c r="ZP251" s="111"/>
      <c r="ZQ251" s="111"/>
      <c r="ZR251" s="111"/>
      <c r="ZS251" s="111"/>
      <c r="ZT251" s="111"/>
      <c r="ZU251" s="111"/>
      <c r="ZV251" s="111"/>
      <c r="ZW251" s="111"/>
      <c r="ZX251" s="111"/>
      <c r="ZY251" s="111"/>
      <c r="ZZ251" s="111"/>
    </row>
    <row r="252" spans="27:702" ht="15.5">
      <c r="AA252" s="234">
        <v>1</v>
      </c>
      <c r="AB252" s="235">
        <v>1.3102739916666699</v>
      </c>
      <c r="AC252" s="236">
        <v>60.108000157792034</v>
      </c>
      <c r="AD252" s="237">
        <v>7.5273472022116978</v>
      </c>
      <c r="AE252" s="236">
        <v>49.04787815804125</v>
      </c>
      <c r="AF252" s="237">
        <v>2.8228883803547267</v>
      </c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UR252" s="111"/>
      <c r="US252" s="111"/>
      <c r="UT252" s="111"/>
      <c r="UU252" s="111"/>
      <c r="UV252" s="111"/>
      <c r="UW252" s="111"/>
      <c r="UX252" s="111"/>
      <c r="UY252" s="111"/>
      <c r="UZ252" s="111"/>
      <c r="VA252" s="111"/>
      <c r="VB252" s="111"/>
      <c r="VC252" s="111"/>
      <c r="VD252" s="111"/>
      <c r="VE252" s="111"/>
      <c r="VF252" s="111"/>
      <c r="VG252" s="111"/>
      <c r="VH252" s="111"/>
      <c r="VI252" s="111"/>
      <c r="VJ252" s="111"/>
      <c r="VK252" s="111"/>
      <c r="VL252" s="111"/>
      <c r="VM252" s="111"/>
      <c r="VN252" s="111"/>
      <c r="VO252" s="111"/>
      <c r="VP252" s="111"/>
      <c r="VQ252" s="111"/>
      <c r="VR252" s="111"/>
      <c r="VS252" s="111"/>
      <c r="VT252" s="111"/>
      <c r="VU252" s="111"/>
      <c r="VV252" s="111"/>
      <c r="VW252" s="111"/>
      <c r="VX252" s="111"/>
      <c r="VY252" s="111"/>
      <c r="VZ252" s="111"/>
      <c r="WA252" s="111"/>
      <c r="WB252" s="111"/>
      <c r="WC252" s="111"/>
      <c r="WD252" s="111"/>
      <c r="WE252" s="111"/>
      <c r="WF252" s="111"/>
      <c r="WG252" s="111"/>
      <c r="WH252" s="111"/>
      <c r="WI252" s="111"/>
      <c r="WJ252" s="111"/>
      <c r="WK252" s="111"/>
      <c r="WL252" s="111"/>
      <c r="WM252" s="111"/>
      <c r="WN252" s="111"/>
      <c r="WO252" s="111"/>
      <c r="WP252" s="111"/>
      <c r="WQ252" s="111"/>
      <c r="WR252" s="111"/>
      <c r="WS252" s="111"/>
      <c r="WT252" s="111"/>
      <c r="WU252" s="111"/>
      <c r="WV252" s="111"/>
      <c r="WW252" s="111"/>
      <c r="WX252" s="111"/>
      <c r="WY252" s="111"/>
      <c r="WZ252" s="111"/>
      <c r="XA252" s="111"/>
      <c r="XB252" s="111"/>
      <c r="XC252" s="111"/>
      <c r="XD252" s="111"/>
      <c r="XE252" s="111"/>
      <c r="XF252" s="111"/>
      <c r="XG252" s="111"/>
      <c r="XH252" s="111"/>
      <c r="XI252" s="111"/>
      <c r="XJ252" s="111"/>
      <c r="XK252" s="111"/>
      <c r="XL252" s="111"/>
      <c r="XM252" s="111"/>
      <c r="XN252" s="111"/>
      <c r="XO252" s="111"/>
      <c r="XP252" s="111"/>
      <c r="XQ252" s="111"/>
      <c r="XR252" s="111"/>
      <c r="XS252" s="111"/>
      <c r="XT252" s="111"/>
      <c r="XU252" s="111"/>
      <c r="XV252" s="111"/>
      <c r="XW252" s="111"/>
      <c r="XX252" s="111"/>
      <c r="XY252" s="111"/>
      <c r="XZ252" s="111"/>
      <c r="YA252" s="111"/>
      <c r="YB252" s="111"/>
      <c r="YC252" s="111"/>
      <c r="YD252" s="111"/>
      <c r="YE252" s="111"/>
      <c r="YF252" s="111"/>
      <c r="YG252" s="111"/>
      <c r="YH252" s="111"/>
      <c r="YI252" s="111"/>
      <c r="YJ252" s="111"/>
      <c r="YK252" s="111"/>
      <c r="YL252" s="111"/>
      <c r="YM252" s="111"/>
      <c r="YN252" s="111"/>
      <c r="YO252" s="111"/>
      <c r="YP252" s="111"/>
      <c r="YQ252" s="111"/>
      <c r="YR252" s="111"/>
      <c r="YS252" s="111"/>
      <c r="YT252" s="111"/>
      <c r="YU252" s="111"/>
      <c r="YV252" s="111"/>
      <c r="YW252" s="111"/>
      <c r="YX252" s="111"/>
      <c r="YY252" s="111"/>
      <c r="YZ252" s="111"/>
      <c r="ZA252" s="111"/>
      <c r="ZB252" s="111"/>
      <c r="ZC252" s="111"/>
      <c r="ZD252" s="111"/>
      <c r="ZE252" s="111"/>
      <c r="ZF252" s="111"/>
      <c r="ZG252" s="111"/>
      <c r="ZH252" s="111"/>
      <c r="ZI252" s="111"/>
      <c r="ZJ252" s="111"/>
      <c r="ZK252" s="111"/>
      <c r="ZL252" s="111"/>
      <c r="ZM252" s="111"/>
      <c r="ZN252" s="111"/>
      <c r="ZO252" s="111"/>
      <c r="ZP252" s="111"/>
      <c r="ZQ252" s="111"/>
      <c r="ZR252" s="111"/>
      <c r="ZS252" s="111"/>
      <c r="ZT252" s="111"/>
      <c r="ZU252" s="111"/>
      <c r="ZV252" s="111"/>
      <c r="ZW252" s="111"/>
      <c r="ZX252" s="111"/>
      <c r="ZY252" s="111"/>
      <c r="ZZ252" s="111"/>
    </row>
    <row r="253" spans="27:702" ht="15.5">
      <c r="AA253" s="238">
        <v>2</v>
      </c>
      <c r="AB253" s="239">
        <v>7.7739625183333301</v>
      </c>
      <c r="AC253" s="240">
        <v>72.08506186236734</v>
      </c>
      <c r="AD253" s="241">
        <v>8.101449445862686</v>
      </c>
      <c r="AE253" s="240">
        <v>48.032271416025281</v>
      </c>
      <c r="AF253" s="241">
        <v>2.59781685630578</v>
      </c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UR253" s="111"/>
      <c r="US253" s="111"/>
      <c r="UT253" s="111"/>
      <c r="UU253" s="111"/>
      <c r="UV253" s="111"/>
      <c r="UW253" s="111"/>
      <c r="UX253" s="111"/>
      <c r="UY253" s="111"/>
      <c r="UZ253" s="111"/>
      <c r="VA253" s="111"/>
      <c r="VB253" s="111"/>
      <c r="VC253" s="111"/>
      <c r="VD253" s="111"/>
      <c r="VE253" s="111"/>
      <c r="VF253" s="111"/>
      <c r="VG253" s="111"/>
      <c r="VH253" s="111"/>
      <c r="VI253" s="111"/>
      <c r="VJ253" s="111"/>
      <c r="VK253" s="111"/>
      <c r="VL253" s="111"/>
      <c r="VM253" s="111"/>
      <c r="VN253" s="111"/>
      <c r="VO253" s="111"/>
      <c r="VP253" s="111"/>
      <c r="VQ253" s="111"/>
      <c r="VR253" s="111"/>
      <c r="VS253" s="111"/>
      <c r="VT253" s="111"/>
      <c r="VU253" s="111"/>
      <c r="VV253" s="111"/>
      <c r="VW253" s="111"/>
      <c r="VX253" s="111"/>
      <c r="VY253" s="111"/>
      <c r="VZ253" s="111"/>
      <c r="WA253" s="111"/>
      <c r="WB253" s="111"/>
      <c r="WC253" s="111"/>
      <c r="WD253" s="111"/>
      <c r="WE253" s="111"/>
      <c r="WF253" s="111"/>
      <c r="WG253" s="111"/>
      <c r="WH253" s="111"/>
      <c r="WI253" s="111"/>
      <c r="WJ253" s="111"/>
      <c r="WK253" s="111"/>
      <c r="WL253" s="111"/>
      <c r="WM253" s="111"/>
      <c r="WN253" s="111"/>
      <c r="WO253" s="111"/>
      <c r="WP253" s="111"/>
      <c r="WQ253" s="111"/>
      <c r="WR253" s="111"/>
      <c r="WS253" s="111"/>
      <c r="WT253" s="111"/>
      <c r="WU253" s="111"/>
      <c r="WV253" s="111"/>
      <c r="WW253" s="111"/>
      <c r="WX253" s="111"/>
      <c r="WY253" s="111"/>
      <c r="WZ253" s="111"/>
      <c r="XA253" s="111"/>
      <c r="XB253" s="111"/>
      <c r="XC253" s="111"/>
      <c r="XD253" s="111"/>
      <c r="XE253" s="111"/>
      <c r="XF253" s="111"/>
      <c r="XG253" s="111"/>
      <c r="XH253" s="111"/>
      <c r="XI253" s="111"/>
      <c r="XJ253" s="111"/>
      <c r="XK253" s="111"/>
      <c r="XL253" s="111"/>
      <c r="XM253" s="111"/>
      <c r="XN253" s="111"/>
      <c r="XO253" s="111"/>
      <c r="XP253" s="111"/>
      <c r="XQ253" s="111"/>
      <c r="XR253" s="111"/>
      <c r="XS253" s="111"/>
      <c r="XT253" s="111"/>
      <c r="XU253" s="111"/>
      <c r="XV253" s="111"/>
      <c r="XW253" s="111"/>
      <c r="XX253" s="111"/>
      <c r="XY253" s="111"/>
      <c r="XZ253" s="111"/>
      <c r="YA253" s="111"/>
      <c r="YB253" s="111"/>
      <c r="YC253" s="111"/>
      <c r="YD253" s="111"/>
      <c r="YE253" s="111"/>
      <c r="YF253" s="111"/>
      <c r="YG253" s="111"/>
      <c r="YH253" s="111"/>
      <c r="YI253" s="111"/>
      <c r="YJ253" s="111"/>
      <c r="YK253" s="111"/>
      <c r="YL253" s="111"/>
      <c r="YM253" s="111"/>
      <c r="YN253" s="111"/>
      <c r="YO253" s="111"/>
      <c r="YP253" s="111"/>
      <c r="YQ253" s="111"/>
      <c r="YR253" s="111"/>
      <c r="YS253" s="111"/>
      <c r="YT253" s="111"/>
      <c r="YU253" s="111"/>
      <c r="YV253" s="111"/>
      <c r="YW253" s="111"/>
      <c r="YX253" s="111"/>
      <c r="YY253" s="111"/>
      <c r="YZ253" s="111"/>
      <c r="ZA253" s="111"/>
      <c r="ZB253" s="111"/>
      <c r="ZC253" s="111"/>
      <c r="ZD253" s="111"/>
      <c r="ZE253" s="111"/>
      <c r="ZF253" s="111"/>
      <c r="ZG253" s="111"/>
      <c r="ZH253" s="111"/>
      <c r="ZI253" s="111"/>
      <c r="ZJ253" s="111"/>
      <c r="ZK253" s="111"/>
      <c r="ZL253" s="111"/>
      <c r="ZM253" s="111"/>
      <c r="ZN253" s="111"/>
      <c r="ZO253" s="111"/>
      <c r="ZP253" s="111"/>
      <c r="ZQ253" s="111"/>
      <c r="ZR253" s="111"/>
      <c r="ZS253" s="111"/>
      <c r="ZT253" s="111"/>
      <c r="ZU253" s="111"/>
      <c r="ZV253" s="111"/>
      <c r="ZW253" s="111"/>
      <c r="ZX253" s="111"/>
      <c r="ZY253" s="111"/>
      <c r="ZZ253" s="111"/>
    </row>
    <row r="254" spans="27:702" ht="15.5">
      <c r="AA254" s="238">
        <v>3</v>
      </c>
      <c r="AB254" s="239">
        <v>14.2340777483333</v>
      </c>
      <c r="AC254" s="240">
        <v>75.249882350475488</v>
      </c>
      <c r="AD254" s="241">
        <v>8.5319027207527913</v>
      </c>
      <c r="AE254" s="240">
        <v>48.039897564099562</v>
      </c>
      <c r="AF254" s="241">
        <v>2.5071939388112834</v>
      </c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UR254" s="111"/>
      <c r="US254" s="111"/>
      <c r="UT254" s="111"/>
      <c r="UU254" s="111"/>
      <c r="UV254" s="111"/>
      <c r="UW254" s="111"/>
      <c r="UX254" s="111"/>
      <c r="UY254" s="111"/>
      <c r="UZ254" s="111"/>
      <c r="VA254" s="111"/>
      <c r="VB254" s="111"/>
      <c r="VC254" s="111"/>
      <c r="VD254" s="111"/>
      <c r="VE254" s="111"/>
      <c r="VF254" s="111"/>
      <c r="VG254" s="111"/>
      <c r="VH254" s="111"/>
      <c r="VI254" s="111"/>
      <c r="VJ254" s="111"/>
      <c r="VK254" s="111"/>
      <c r="VL254" s="111"/>
      <c r="VM254" s="111"/>
      <c r="VN254" s="111"/>
      <c r="VO254" s="111"/>
      <c r="VP254" s="111"/>
      <c r="VQ254" s="111"/>
      <c r="VR254" s="111"/>
      <c r="VS254" s="111"/>
      <c r="VT254" s="111"/>
      <c r="VU254" s="111"/>
      <c r="VV254" s="111"/>
      <c r="VW254" s="111"/>
      <c r="VX254" s="111"/>
      <c r="VY254" s="111"/>
      <c r="VZ254" s="111"/>
      <c r="WA254" s="111"/>
      <c r="WB254" s="111"/>
      <c r="WC254" s="111"/>
      <c r="WD254" s="111"/>
      <c r="WE254" s="111"/>
      <c r="WF254" s="111"/>
      <c r="WG254" s="111"/>
      <c r="WH254" s="111"/>
      <c r="WI254" s="111"/>
      <c r="WJ254" s="111"/>
      <c r="WK254" s="111"/>
      <c r="WL254" s="111"/>
      <c r="WM254" s="111"/>
      <c r="WN254" s="111"/>
      <c r="WO254" s="111"/>
      <c r="WP254" s="111"/>
      <c r="WQ254" s="111"/>
      <c r="WR254" s="111"/>
      <c r="WS254" s="111"/>
      <c r="WT254" s="111"/>
      <c r="WU254" s="111"/>
      <c r="WV254" s="111"/>
      <c r="WW254" s="111"/>
      <c r="WX254" s="111"/>
      <c r="WY254" s="111"/>
      <c r="WZ254" s="111"/>
      <c r="XA254" s="111"/>
      <c r="XB254" s="111"/>
      <c r="XC254" s="111"/>
      <c r="XD254" s="111"/>
      <c r="XE254" s="111"/>
      <c r="XF254" s="111"/>
      <c r="XG254" s="111"/>
      <c r="XH254" s="111"/>
      <c r="XI254" s="111"/>
      <c r="XJ254" s="111"/>
      <c r="XK254" s="111"/>
      <c r="XL254" s="111"/>
      <c r="XM254" s="111"/>
      <c r="XN254" s="111"/>
      <c r="XO254" s="111"/>
      <c r="XP254" s="111"/>
      <c r="XQ254" s="111"/>
      <c r="XR254" s="111"/>
      <c r="XS254" s="111"/>
      <c r="XT254" s="111"/>
      <c r="XU254" s="111"/>
      <c r="XV254" s="111"/>
      <c r="XW254" s="111"/>
      <c r="XX254" s="111"/>
      <c r="XY254" s="111"/>
      <c r="XZ254" s="111"/>
      <c r="YA254" s="111"/>
      <c r="YB254" s="111"/>
      <c r="YC254" s="111"/>
      <c r="YD254" s="111"/>
      <c r="YE254" s="111"/>
      <c r="YF254" s="111"/>
      <c r="YG254" s="111"/>
      <c r="YH254" s="111"/>
      <c r="YI254" s="111"/>
      <c r="YJ254" s="111"/>
      <c r="YK254" s="111"/>
      <c r="YL254" s="111"/>
      <c r="YM254" s="111"/>
      <c r="YN254" s="111"/>
      <c r="YO254" s="111"/>
      <c r="YP254" s="111"/>
      <c r="YQ254" s="111"/>
      <c r="YR254" s="111"/>
      <c r="YS254" s="111"/>
      <c r="YT254" s="111"/>
      <c r="YU254" s="111"/>
      <c r="YV254" s="111"/>
      <c r="YW254" s="111"/>
      <c r="YX254" s="111"/>
      <c r="YY254" s="111"/>
      <c r="YZ254" s="111"/>
      <c r="ZA254" s="111"/>
      <c r="ZB254" s="111"/>
      <c r="ZC254" s="111"/>
      <c r="ZD254" s="111"/>
      <c r="ZE254" s="111"/>
      <c r="ZF254" s="111"/>
      <c r="ZG254" s="111"/>
      <c r="ZH254" s="111"/>
      <c r="ZI254" s="111"/>
      <c r="ZJ254" s="111"/>
      <c r="ZK254" s="111"/>
      <c r="ZL254" s="111"/>
      <c r="ZM254" s="111"/>
      <c r="ZN254" s="111"/>
      <c r="ZO254" s="111"/>
      <c r="ZP254" s="111"/>
      <c r="ZQ254" s="111"/>
      <c r="ZR254" s="111"/>
      <c r="ZS254" s="111"/>
      <c r="ZT254" s="111"/>
      <c r="ZU254" s="111"/>
      <c r="ZV254" s="111"/>
      <c r="ZW254" s="111"/>
      <c r="ZX254" s="111"/>
      <c r="ZY254" s="111"/>
      <c r="ZZ254" s="111"/>
    </row>
    <row r="255" spans="27:702" ht="15.5">
      <c r="AA255" s="238">
        <v>4</v>
      </c>
      <c r="AB255" s="239">
        <v>20.804598953333301</v>
      </c>
      <c r="AC255" s="240">
        <v>55.829193425609986</v>
      </c>
      <c r="AD255" s="241">
        <v>9.8051896742385445</v>
      </c>
      <c r="AE255" s="240">
        <v>50.500767232486915</v>
      </c>
      <c r="AF255" s="241">
        <v>2.2822147232379946</v>
      </c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UR255" s="111"/>
      <c r="US255" s="111"/>
      <c r="UT255" s="111"/>
      <c r="UU255" s="111"/>
      <c r="UV255" s="111"/>
      <c r="UW255" s="111"/>
      <c r="UX255" s="111"/>
      <c r="UY255" s="111"/>
      <c r="UZ255" s="111"/>
      <c r="VA255" s="111"/>
      <c r="VB255" s="111"/>
      <c r="VC255" s="111"/>
      <c r="VD255" s="111"/>
      <c r="VE255" s="111"/>
      <c r="VF255" s="111"/>
      <c r="VG255" s="111"/>
      <c r="VH255" s="111"/>
      <c r="VI255" s="111"/>
      <c r="VJ255" s="111"/>
      <c r="VK255" s="111"/>
      <c r="VL255" s="111"/>
      <c r="VM255" s="111"/>
      <c r="VN255" s="111"/>
      <c r="VO255" s="111"/>
      <c r="VP255" s="111"/>
      <c r="VQ255" s="111"/>
      <c r="VR255" s="111"/>
      <c r="VS255" s="111"/>
      <c r="VT255" s="111"/>
      <c r="VU255" s="111"/>
      <c r="VV255" s="111"/>
      <c r="VW255" s="111"/>
      <c r="VX255" s="111"/>
      <c r="VY255" s="111"/>
      <c r="VZ255" s="111"/>
      <c r="WA255" s="111"/>
      <c r="WB255" s="111"/>
      <c r="WC255" s="111"/>
      <c r="WD255" s="111"/>
      <c r="WE255" s="111"/>
      <c r="WF255" s="111"/>
      <c r="WG255" s="111"/>
      <c r="WH255" s="111"/>
      <c r="WI255" s="111"/>
      <c r="WJ255" s="111"/>
      <c r="WK255" s="111"/>
      <c r="WL255" s="111"/>
      <c r="WM255" s="111"/>
      <c r="WN255" s="111"/>
      <c r="WO255" s="111"/>
      <c r="WP255" s="111"/>
      <c r="WQ255" s="111"/>
      <c r="WR255" s="111"/>
      <c r="WS255" s="111"/>
      <c r="WT255" s="111"/>
      <c r="WU255" s="111"/>
      <c r="WV255" s="111"/>
      <c r="WW255" s="111"/>
      <c r="WX255" s="111"/>
      <c r="WY255" s="111"/>
      <c r="WZ255" s="111"/>
      <c r="XA255" s="111"/>
      <c r="XB255" s="111"/>
      <c r="XC255" s="111"/>
      <c r="XD255" s="111"/>
      <c r="XE255" s="111"/>
      <c r="XF255" s="111"/>
      <c r="XG255" s="111"/>
      <c r="XH255" s="111"/>
      <c r="XI255" s="111"/>
      <c r="XJ255" s="111"/>
      <c r="XK255" s="111"/>
      <c r="XL255" s="111"/>
      <c r="XM255" s="111"/>
      <c r="XN255" s="111"/>
      <c r="XO255" s="111"/>
      <c r="XP255" s="111"/>
      <c r="XQ255" s="111"/>
      <c r="XR255" s="111"/>
      <c r="XS255" s="111"/>
      <c r="XT255" s="111"/>
      <c r="XU255" s="111"/>
      <c r="XV255" s="111"/>
      <c r="XW255" s="111"/>
      <c r="XX255" s="111"/>
      <c r="XY255" s="111"/>
      <c r="XZ255" s="111"/>
      <c r="YA255" s="111"/>
      <c r="YB255" s="111"/>
      <c r="YC255" s="111"/>
      <c r="YD255" s="111"/>
      <c r="YE255" s="111"/>
      <c r="YF255" s="111"/>
      <c r="YG255" s="111"/>
      <c r="YH255" s="111"/>
      <c r="YI255" s="111"/>
      <c r="YJ255" s="111"/>
      <c r="YK255" s="111"/>
      <c r="YL255" s="111"/>
      <c r="YM255" s="111"/>
      <c r="YN255" s="111"/>
      <c r="YO255" s="111"/>
      <c r="YP255" s="111"/>
      <c r="YQ255" s="111"/>
      <c r="YR255" s="111"/>
      <c r="YS255" s="111"/>
      <c r="YT255" s="111"/>
      <c r="YU255" s="111"/>
      <c r="YV255" s="111"/>
      <c r="YW255" s="111"/>
      <c r="YX255" s="111"/>
      <c r="YY255" s="111"/>
      <c r="YZ255" s="111"/>
      <c r="ZA255" s="111"/>
      <c r="ZB255" s="111"/>
      <c r="ZC255" s="111"/>
      <c r="ZD255" s="111"/>
      <c r="ZE255" s="111"/>
      <c r="ZF255" s="111"/>
      <c r="ZG255" s="111"/>
      <c r="ZH255" s="111"/>
      <c r="ZI255" s="111"/>
      <c r="ZJ255" s="111"/>
      <c r="ZK255" s="111"/>
      <c r="ZL255" s="111"/>
      <c r="ZM255" s="111"/>
      <c r="ZN255" s="111"/>
      <c r="ZO255" s="111"/>
      <c r="ZP255" s="111"/>
      <c r="ZQ255" s="111"/>
      <c r="ZR255" s="111"/>
      <c r="ZS255" s="111"/>
      <c r="ZT255" s="111"/>
      <c r="ZU255" s="111"/>
      <c r="ZV255" s="111"/>
      <c r="ZW255" s="111"/>
      <c r="ZX255" s="111"/>
      <c r="ZY255" s="111"/>
      <c r="ZZ255" s="111"/>
    </row>
    <row r="256" spans="27:702" ht="15.5">
      <c r="AA256" s="238">
        <v>5</v>
      </c>
      <c r="AB256" s="239">
        <v>27.267552916666698</v>
      </c>
      <c r="AC256" s="240">
        <v>53.84553631069528</v>
      </c>
      <c r="AD256" s="241">
        <v>10.038248033004889</v>
      </c>
      <c r="AE256" s="240">
        <v>51.369848479658295</v>
      </c>
      <c r="AF256" s="241">
        <v>2.2657374596258344</v>
      </c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UR256" s="111"/>
      <c r="US256" s="111"/>
      <c r="UT256" s="111"/>
      <c r="UU256" s="111"/>
      <c r="UV256" s="111"/>
      <c r="UW256" s="111"/>
      <c r="UX256" s="111"/>
      <c r="UY256" s="111"/>
      <c r="UZ256" s="111"/>
      <c r="VA256" s="111"/>
      <c r="VB256" s="111"/>
      <c r="VC256" s="111"/>
      <c r="VD256" s="111"/>
      <c r="VE256" s="111"/>
      <c r="VF256" s="111"/>
      <c r="VG256" s="111"/>
      <c r="VH256" s="111"/>
      <c r="VI256" s="111"/>
      <c r="VJ256" s="111"/>
      <c r="VK256" s="111"/>
      <c r="VL256" s="111"/>
      <c r="VM256" s="111"/>
      <c r="VN256" s="111"/>
      <c r="VO256" s="111"/>
      <c r="VP256" s="111"/>
      <c r="VQ256" s="111"/>
      <c r="VR256" s="111"/>
      <c r="VS256" s="111"/>
      <c r="VT256" s="111"/>
      <c r="VU256" s="111"/>
      <c r="VV256" s="111"/>
      <c r="VW256" s="111"/>
      <c r="VX256" s="111"/>
      <c r="VY256" s="111"/>
      <c r="VZ256" s="111"/>
      <c r="WA256" s="111"/>
      <c r="WB256" s="111"/>
      <c r="WC256" s="111"/>
      <c r="WD256" s="111"/>
      <c r="WE256" s="111"/>
      <c r="WF256" s="111"/>
      <c r="WG256" s="111"/>
      <c r="WH256" s="111"/>
      <c r="WI256" s="111"/>
      <c r="WJ256" s="111"/>
      <c r="WK256" s="111"/>
      <c r="WL256" s="111"/>
      <c r="WM256" s="111"/>
      <c r="WN256" s="111"/>
      <c r="WO256" s="111"/>
      <c r="WP256" s="111"/>
      <c r="WQ256" s="111"/>
      <c r="WR256" s="111"/>
      <c r="WS256" s="111"/>
      <c r="WT256" s="111"/>
      <c r="WU256" s="111"/>
      <c r="WV256" s="111"/>
      <c r="WW256" s="111"/>
      <c r="WX256" s="111"/>
      <c r="WY256" s="111"/>
      <c r="WZ256" s="111"/>
      <c r="XA256" s="111"/>
      <c r="XB256" s="111"/>
      <c r="XC256" s="111"/>
      <c r="XD256" s="111"/>
      <c r="XE256" s="111"/>
      <c r="XF256" s="111"/>
      <c r="XG256" s="111"/>
      <c r="XH256" s="111"/>
      <c r="XI256" s="111"/>
      <c r="XJ256" s="111"/>
      <c r="XK256" s="111"/>
      <c r="XL256" s="111"/>
      <c r="XM256" s="111"/>
      <c r="XN256" s="111"/>
      <c r="XO256" s="111"/>
      <c r="XP256" s="111"/>
      <c r="XQ256" s="111"/>
      <c r="XR256" s="111"/>
      <c r="XS256" s="111"/>
      <c r="XT256" s="111"/>
      <c r="XU256" s="111"/>
      <c r="XV256" s="111"/>
      <c r="XW256" s="111"/>
      <c r="XX256" s="111"/>
      <c r="XY256" s="111"/>
      <c r="XZ256" s="111"/>
      <c r="YA256" s="111"/>
      <c r="YB256" s="111"/>
      <c r="YC256" s="111"/>
      <c r="YD256" s="111"/>
      <c r="YE256" s="111"/>
      <c r="YF256" s="111"/>
      <c r="YG256" s="111"/>
      <c r="YH256" s="111"/>
      <c r="YI256" s="111"/>
      <c r="YJ256" s="111"/>
      <c r="YK256" s="111"/>
      <c r="YL256" s="111"/>
      <c r="YM256" s="111"/>
      <c r="YN256" s="111"/>
      <c r="YO256" s="111"/>
      <c r="YP256" s="111"/>
      <c r="YQ256" s="111"/>
      <c r="YR256" s="111"/>
      <c r="YS256" s="111"/>
      <c r="YT256" s="111"/>
      <c r="YU256" s="111"/>
      <c r="YV256" s="111"/>
      <c r="YW256" s="111"/>
      <c r="YX256" s="111"/>
      <c r="YY256" s="111"/>
      <c r="YZ256" s="111"/>
      <c r="ZA256" s="111"/>
      <c r="ZB256" s="111"/>
      <c r="ZC256" s="111"/>
      <c r="ZD256" s="111"/>
      <c r="ZE256" s="111"/>
      <c r="ZF256" s="111"/>
      <c r="ZG256" s="111"/>
      <c r="ZH256" s="111"/>
      <c r="ZI256" s="111"/>
      <c r="ZJ256" s="111"/>
      <c r="ZK256" s="111"/>
      <c r="ZL256" s="111"/>
      <c r="ZM256" s="111"/>
      <c r="ZN256" s="111"/>
      <c r="ZO256" s="111"/>
      <c r="ZP256" s="111"/>
      <c r="ZQ256" s="111"/>
      <c r="ZR256" s="111"/>
      <c r="ZS256" s="111"/>
      <c r="ZT256" s="111"/>
      <c r="ZU256" s="111"/>
      <c r="ZV256" s="111"/>
      <c r="ZW256" s="111"/>
      <c r="ZX256" s="111"/>
      <c r="ZY256" s="111"/>
      <c r="ZZ256" s="111"/>
    </row>
    <row r="257" spans="27:702" ht="15.5">
      <c r="AA257" s="238">
        <v>6</v>
      </c>
      <c r="AB257" s="239">
        <v>33.728310489999998</v>
      </c>
      <c r="AC257" s="240">
        <v>56.432448395105851</v>
      </c>
      <c r="AD257" s="241">
        <v>10.306272560628253</v>
      </c>
      <c r="AE257" s="240">
        <v>50.810791612511025</v>
      </c>
      <c r="AF257" s="241">
        <v>2.265501774104159</v>
      </c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UR257" s="111"/>
      <c r="US257" s="111"/>
      <c r="UT257" s="111"/>
      <c r="UU257" s="111"/>
      <c r="UV257" s="111"/>
      <c r="UW257" s="111"/>
      <c r="UX257" s="111"/>
      <c r="UY257" s="111"/>
      <c r="UZ257" s="111"/>
      <c r="VA257" s="111"/>
      <c r="VB257" s="111"/>
      <c r="VC257" s="111"/>
      <c r="VD257" s="111"/>
      <c r="VE257" s="111"/>
      <c r="VF257" s="111"/>
      <c r="VG257" s="111"/>
      <c r="VH257" s="111"/>
      <c r="VI257" s="111"/>
      <c r="VJ257" s="111"/>
      <c r="VK257" s="111"/>
      <c r="VL257" s="111"/>
      <c r="VM257" s="111"/>
      <c r="VN257" s="111"/>
      <c r="VO257" s="111"/>
      <c r="VP257" s="111"/>
      <c r="VQ257" s="111"/>
      <c r="VR257" s="111"/>
      <c r="VS257" s="111"/>
      <c r="VT257" s="111"/>
      <c r="VU257" s="111"/>
      <c r="VV257" s="111"/>
      <c r="VW257" s="111"/>
      <c r="VX257" s="111"/>
      <c r="VY257" s="111"/>
      <c r="VZ257" s="111"/>
      <c r="WA257" s="111"/>
      <c r="WB257" s="111"/>
      <c r="WC257" s="111"/>
      <c r="WD257" s="111"/>
      <c r="WE257" s="111"/>
      <c r="WF257" s="111"/>
      <c r="WG257" s="111"/>
      <c r="WH257" s="111"/>
      <c r="WI257" s="111"/>
      <c r="WJ257" s="111"/>
      <c r="WK257" s="111"/>
      <c r="WL257" s="111"/>
      <c r="WM257" s="111"/>
      <c r="WN257" s="111"/>
      <c r="WO257" s="111"/>
      <c r="WP257" s="111"/>
      <c r="WQ257" s="111"/>
      <c r="WR257" s="111"/>
      <c r="WS257" s="111"/>
      <c r="WT257" s="111"/>
      <c r="WU257" s="111"/>
      <c r="WV257" s="111"/>
      <c r="WW257" s="111"/>
      <c r="WX257" s="111"/>
      <c r="WY257" s="111"/>
      <c r="WZ257" s="111"/>
      <c r="XA257" s="111"/>
      <c r="XB257" s="111"/>
      <c r="XC257" s="111"/>
      <c r="XD257" s="111"/>
      <c r="XE257" s="111"/>
      <c r="XF257" s="111"/>
      <c r="XG257" s="111"/>
      <c r="XH257" s="111"/>
      <c r="XI257" s="111"/>
      <c r="XJ257" s="111"/>
      <c r="XK257" s="111"/>
      <c r="XL257" s="111"/>
      <c r="XM257" s="111"/>
      <c r="XN257" s="111"/>
      <c r="XO257" s="111"/>
      <c r="XP257" s="111"/>
      <c r="XQ257" s="111"/>
      <c r="XR257" s="111"/>
      <c r="XS257" s="111"/>
      <c r="XT257" s="111"/>
      <c r="XU257" s="111"/>
      <c r="XV257" s="111"/>
      <c r="XW257" s="111"/>
      <c r="XX257" s="111"/>
      <c r="XY257" s="111"/>
      <c r="XZ257" s="111"/>
      <c r="YA257" s="111"/>
      <c r="YB257" s="111"/>
      <c r="YC257" s="111"/>
      <c r="YD257" s="111"/>
      <c r="YE257" s="111"/>
      <c r="YF257" s="111"/>
      <c r="YG257" s="111"/>
      <c r="YH257" s="111"/>
      <c r="YI257" s="111"/>
      <c r="YJ257" s="111"/>
      <c r="YK257" s="111"/>
      <c r="YL257" s="111"/>
      <c r="YM257" s="111"/>
      <c r="YN257" s="111"/>
      <c r="YO257" s="111"/>
      <c r="YP257" s="111"/>
      <c r="YQ257" s="111"/>
      <c r="YR257" s="111"/>
      <c r="YS257" s="111"/>
      <c r="YT257" s="111"/>
      <c r="YU257" s="111"/>
      <c r="YV257" s="111"/>
      <c r="YW257" s="111"/>
      <c r="YX257" s="111"/>
      <c r="YY257" s="111"/>
      <c r="YZ257" s="111"/>
      <c r="ZA257" s="111"/>
      <c r="ZB257" s="111"/>
      <c r="ZC257" s="111"/>
      <c r="ZD257" s="111"/>
      <c r="ZE257" s="111"/>
      <c r="ZF257" s="111"/>
      <c r="ZG257" s="111"/>
      <c r="ZH257" s="111"/>
      <c r="ZI257" s="111"/>
      <c r="ZJ257" s="111"/>
      <c r="ZK257" s="111"/>
      <c r="ZL257" s="111"/>
      <c r="ZM257" s="111"/>
      <c r="ZN257" s="111"/>
      <c r="ZO257" s="111"/>
      <c r="ZP257" s="111"/>
      <c r="ZQ257" s="111"/>
      <c r="ZR257" s="111"/>
      <c r="ZS257" s="111"/>
      <c r="ZT257" s="111"/>
      <c r="ZU257" s="111"/>
      <c r="ZV257" s="111"/>
      <c r="ZW257" s="111"/>
      <c r="ZX257" s="111"/>
      <c r="ZY257" s="111"/>
      <c r="ZZ257" s="111"/>
    </row>
    <row r="258" spans="27:702" ht="15.5">
      <c r="AA258" s="238">
        <v>7</v>
      </c>
      <c r="AB258" s="239">
        <v>40.296015326666698</v>
      </c>
      <c r="AC258" s="240">
        <v>156.15625246322921</v>
      </c>
      <c r="AD258" s="241">
        <v>23.016213250030191</v>
      </c>
      <c r="AE258" s="240">
        <v>51.337124167840059</v>
      </c>
      <c r="AF258" s="241">
        <v>4.4153292410089708</v>
      </c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UR258" s="111"/>
      <c r="US258" s="111"/>
      <c r="UT258" s="111"/>
      <c r="UU258" s="111"/>
      <c r="UV258" s="111"/>
      <c r="UW258" s="111"/>
      <c r="UX258" s="111"/>
      <c r="UY258" s="111"/>
      <c r="UZ258" s="111"/>
      <c r="VA258" s="111"/>
      <c r="VB258" s="111"/>
      <c r="VC258" s="111"/>
      <c r="VD258" s="111"/>
      <c r="VE258" s="111"/>
      <c r="VF258" s="111"/>
      <c r="VG258" s="111"/>
      <c r="VH258" s="111"/>
      <c r="VI258" s="111"/>
      <c r="VJ258" s="111"/>
      <c r="VK258" s="111"/>
      <c r="VL258" s="111"/>
      <c r="VM258" s="111"/>
      <c r="VN258" s="111"/>
      <c r="VO258" s="111"/>
      <c r="VP258" s="111"/>
      <c r="VQ258" s="111"/>
      <c r="VR258" s="111"/>
      <c r="VS258" s="111"/>
      <c r="VT258" s="111"/>
      <c r="VU258" s="111"/>
      <c r="VV258" s="111"/>
      <c r="VW258" s="111"/>
      <c r="VX258" s="111"/>
      <c r="VY258" s="111"/>
      <c r="VZ258" s="111"/>
      <c r="WA258" s="111"/>
      <c r="WB258" s="111"/>
      <c r="WC258" s="111"/>
      <c r="WD258" s="111"/>
      <c r="WE258" s="111"/>
      <c r="WF258" s="111"/>
      <c r="WG258" s="111"/>
      <c r="WH258" s="111"/>
      <c r="WI258" s="111"/>
      <c r="WJ258" s="111"/>
      <c r="WK258" s="111"/>
      <c r="WL258" s="111"/>
      <c r="WM258" s="111"/>
      <c r="WN258" s="111"/>
      <c r="WO258" s="111"/>
      <c r="WP258" s="111"/>
      <c r="WQ258" s="111"/>
      <c r="WR258" s="111"/>
      <c r="WS258" s="111"/>
      <c r="WT258" s="111"/>
      <c r="WU258" s="111"/>
      <c r="WV258" s="111"/>
      <c r="WW258" s="111"/>
      <c r="WX258" s="111"/>
      <c r="WY258" s="111"/>
      <c r="WZ258" s="111"/>
      <c r="XA258" s="111"/>
      <c r="XB258" s="111"/>
      <c r="XC258" s="111"/>
      <c r="XD258" s="111"/>
      <c r="XE258" s="111"/>
      <c r="XF258" s="111"/>
      <c r="XG258" s="111"/>
      <c r="XH258" s="111"/>
      <c r="XI258" s="111"/>
      <c r="XJ258" s="111"/>
      <c r="XK258" s="111"/>
      <c r="XL258" s="111"/>
      <c r="XM258" s="111"/>
      <c r="XN258" s="111"/>
      <c r="XO258" s="111"/>
      <c r="XP258" s="111"/>
      <c r="XQ258" s="111"/>
      <c r="XR258" s="111"/>
      <c r="XS258" s="111"/>
      <c r="XT258" s="111"/>
      <c r="XU258" s="111"/>
      <c r="XV258" s="111"/>
      <c r="XW258" s="111"/>
      <c r="XX258" s="111"/>
      <c r="XY258" s="111"/>
      <c r="XZ258" s="111"/>
      <c r="YA258" s="111"/>
      <c r="YB258" s="111"/>
      <c r="YC258" s="111"/>
      <c r="YD258" s="111"/>
      <c r="YE258" s="111"/>
      <c r="YF258" s="111"/>
      <c r="YG258" s="111"/>
      <c r="YH258" s="111"/>
      <c r="YI258" s="111"/>
      <c r="YJ258" s="111"/>
      <c r="YK258" s="111"/>
      <c r="YL258" s="111"/>
      <c r="YM258" s="111"/>
      <c r="YN258" s="111"/>
      <c r="YO258" s="111"/>
      <c r="YP258" s="111"/>
      <c r="YQ258" s="111"/>
      <c r="YR258" s="111"/>
      <c r="YS258" s="111"/>
      <c r="YT258" s="111"/>
      <c r="YU258" s="111"/>
      <c r="YV258" s="111"/>
      <c r="YW258" s="111"/>
      <c r="YX258" s="111"/>
      <c r="YY258" s="111"/>
      <c r="YZ258" s="111"/>
      <c r="ZA258" s="111"/>
      <c r="ZB258" s="111"/>
      <c r="ZC258" s="111"/>
      <c r="ZD258" s="111"/>
      <c r="ZE258" s="111"/>
      <c r="ZF258" s="111"/>
      <c r="ZG258" s="111"/>
      <c r="ZH258" s="111"/>
      <c r="ZI258" s="111"/>
      <c r="ZJ258" s="111"/>
      <c r="ZK258" s="111"/>
      <c r="ZL258" s="111"/>
      <c r="ZM258" s="111"/>
      <c r="ZN258" s="111"/>
      <c r="ZO258" s="111"/>
      <c r="ZP258" s="111"/>
      <c r="ZQ258" s="111"/>
      <c r="ZR258" s="111"/>
      <c r="ZS258" s="111"/>
      <c r="ZT258" s="111"/>
      <c r="ZU258" s="111"/>
      <c r="ZV258" s="111"/>
      <c r="ZW258" s="111"/>
      <c r="ZX258" s="111"/>
      <c r="ZY258" s="111"/>
      <c r="ZZ258" s="111"/>
    </row>
    <row r="259" spans="27:702" ht="15.5">
      <c r="AA259" s="238">
        <v>8</v>
      </c>
      <c r="AB259" s="239">
        <v>46.7590356966667</v>
      </c>
      <c r="AC259" s="240">
        <v>167.79661906036256</v>
      </c>
      <c r="AD259" s="241">
        <v>17.252953454849859</v>
      </c>
      <c r="AE259" s="240">
        <v>47.675977678301962</v>
      </c>
      <c r="AF259" s="241">
        <v>3.0638407494323534</v>
      </c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UR259" s="111"/>
      <c r="US259" s="111"/>
      <c r="UT259" s="111"/>
      <c r="UU259" s="111"/>
      <c r="UV259" s="111"/>
      <c r="UW259" s="111"/>
      <c r="UX259" s="111"/>
      <c r="UY259" s="111"/>
      <c r="UZ259" s="111"/>
      <c r="VA259" s="111"/>
      <c r="VB259" s="111"/>
      <c r="VC259" s="111"/>
      <c r="VD259" s="111"/>
      <c r="VE259" s="111"/>
      <c r="VF259" s="111"/>
      <c r="VG259" s="111"/>
      <c r="VH259" s="111"/>
      <c r="VI259" s="111"/>
      <c r="VJ259" s="111"/>
      <c r="VK259" s="111"/>
      <c r="VL259" s="111"/>
      <c r="VM259" s="111"/>
      <c r="VN259" s="111"/>
      <c r="VO259" s="111"/>
      <c r="VP259" s="111"/>
      <c r="VQ259" s="111"/>
      <c r="VR259" s="111"/>
      <c r="VS259" s="111"/>
      <c r="VT259" s="111"/>
      <c r="VU259" s="111"/>
      <c r="VV259" s="111"/>
      <c r="VW259" s="111"/>
      <c r="VX259" s="111"/>
      <c r="VY259" s="111"/>
      <c r="VZ259" s="111"/>
      <c r="WA259" s="111"/>
      <c r="WB259" s="111"/>
      <c r="WC259" s="111"/>
      <c r="WD259" s="111"/>
      <c r="WE259" s="111"/>
      <c r="WF259" s="111"/>
      <c r="WG259" s="111"/>
      <c r="WH259" s="111"/>
      <c r="WI259" s="111"/>
      <c r="WJ259" s="111"/>
      <c r="WK259" s="111"/>
      <c r="WL259" s="111"/>
      <c r="WM259" s="111"/>
      <c r="WN259" s="111"/>
      <c r="WO259" s="111"/>
      <c r="WP259" s="111"/>
      <c r="WQ259" s="111"/>
      <c r="WR259" s="111"/>
      <c r="WS259" s="111"/>
      <c r="WT259" s="111"/>
      <c r="WU259" s="111"/>
      <c r="WV259" s="111"/>
      <c r="WW259" s="111"/>
      <c r="WX259" s="111"/>
      <c r="WY259" s="111"/>
      <c r="WZ259" s="111"/>
      <c r="XA259" s="111"/>
      <c r="XB259" s="111"/>
      <c r="XC259" s="111"/>
      <c r="XD259" s="111"/>
      <c r="XE259" s="111"/>
      <c r="XF259" s="111"/>
      <c r="XG259" s="111"/>
      <c r="XH259" s="111"/>
      <c r="XI259" s="111"/>
      <c r="XJ259" s="111"/>
      <c r="XK259" s="111"/>
      <c r="XL259" s="111"/>
      <c r="XM259" s="111"/>
      <c r="XN259" s="111"/>
      <c r="XO259" s="111"/>
      <c r="XP259" s="111"/>
      <c r="XQ259" s="111"/>
      <c r="XR259" s="111"/>
      <c r="XS259" s="111"/>
      <c r="XT259" s="111"/>
      <c r="XU259" s="111"/>
      <c r="XV259" s="111"/>
      <c r="XW259" s="111"/>
      <c r="XX259" s="111"/>
      <c r="XY259" s="111"/>
      <c r="XZ259" s="111"/>
      <c r="YA259" s="111"/>
      <c r="YB259" s="111"/>
      <c r="YC259" s="111"/>
      <c r="YD259" s="111"/>
      <c r="YE259" s="111"/>
      <c r="YF259" s="111"/>
      <c r="YG259" s="111"/>
      <c r="YH259" s="111"/>
      <c r="YI259" s="111"/>
      <c r="YJ259" s="111"/>
      <c r="YK259" s="111"/>
      <c r="YL259" s="111"/>
      <c r="YM259" s="111"/>
      <c r="YN259" s="111"/>
      <c r="YO259" s="111"/>
      <c r="YP259" s="111"/>
      <c r="YQ259" s="111"/>
      <c r="YR259" s="111"/>
      <c r="YS259" s="111"/>
      <c r="YT259" s="111"/>
      <c r="YU259" s="111"/>
      <c r="YV259" s="111"/>
      <c r="YW259" s="111"/>
      <c r="YX259" s="111"/>
      <c r="YY259" s="111"/>
      <c r="YZ259" s="111"/>
      <c r="ZA259" s="111"/>
      <c r="ZB259" s="111"/>
      <c r="ZC259" s="111"/>
      <c r="ZD259" s="111"/>
      <c r="ZE259" s="111"/>
      <c r="ZF259" s="111"/>
      <c r="ZG259" s="111"/>
      <c r="ZH259" s="111"/>
      <c r="ZI259" s="111"/>
      <c r="ZJ259" s="111"/>
      <c r="ZK259" s="111"/>
      <c r="ZL259" s="111"/>
      <c r="ZM259" s="111"/>
      <c r="ZN259" s="111"/>
      <c r="ZO259" s="111"/>
      <c r="ZP259" s="111"/>
      <c r="ZQ259" s="111"/>
      <c r="ZR259" s="111"/>
      <c r="ZS259" s="111"/>
      <c r="ZT259" s="111"/>
      <c r="ZU259" s="111"/>
      <c r="ZV259" s="111"/>
      <c r="ZW259" s="111"/>
      <c r="ZX259" s="111"/>
      <c r="ZY259" s="111"/>
      <c r="ZZ259" s="111"/>
    </row>
    <row r="260" spans="27:702" ht="15.5">
      <c r="AA260" s="238">
        <v>9</v>
      </c>
      <c r="AB260" s="239">
        <v>53.222543411666699</v>
      </c>
      <c r="AC260" s="240">
        <v>168.03023055814342</v>
      </c>
      <c r="AD260" s="241">
        <v>14.017423844230814</v>
      </c>
      <c r="AE260" s="240">
        <v>45.574795043665844</v>
      </c>
      <c r="AF260" s="241">
        <v>2.9762269638237897</v>
      </c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UR260" s="111"/>
      <c r="US260" s="111"/>
      <c r="UT260" s="111"/>
      <c r="UU260" s="111"/>
      <c r="UV260" s="111"/>
      <c r="UW260" s="111"/>
      <c r="UX260" s="111"/>
      <c r="UY260" s="111"/>
      <c r="UZ260" s="111"/>
      <c r="VA260" s="111"/>
      <c r="VB260" s="111"/>
      <c r="VC260" s="111"/>
      <c r="VD260" s="111"/>
      <c r="VE260" s="111"/>
      <c r="VF260" s="111"/>
      <c r="VG260" s="111"/>
      <c r="VH260" s="111"/>
      <c r="VI260" s="111"/>
      <c r="VJ260" s="111"/>
      <c r="VK260" s="111"/>
      <c r="VL260" s="111"/>
      <c r="VM260" s="111"/>
      <c r="VN260" s="111"/>
      <c r="VO260" s="111"/>
      <c r="VP260" s="111"/>
      <c r="VQ260" s="111"/>
      <c r="VR260" s="111"/>
      <c r="VS260" s="111"/>
      <c r="VT260" s="111"/>
      <c r="VU260" s="111"/>
      <c r="VV260" s="111"/>
      <c r="VW260" s="111"/>
      <c r="VX260" s="111"/>
      <c r="VY260" s="111"/>
      <c r="VZ260" s="111"/>
      <c r="WA260" s="111"/>
      <c r="WB260" s="111"/>
      <c r="WC260" s="111"/>
      <c r="WD260" s="111"/>
      <c r="WE260" s="111"/>
      <c r="WF260" s="111"/>
      <c r="WG260" s="111"/>
      <c r="WH260" s="111"/>
      <c r="WI260" s="111"/>
      <c r="WJ260" s="111"/>
      <c r="WK260" s="111"/>
      <c r="WL260" s="111"/>
      <c r="WM260" s="111"/>
      <c r="WN260" s="111"/>
      <c r="WO260" s="111"/>
      <c r="WP260" s="111"/>
      <c r="WQ260" s="111"/>
      <c r="WR260" s="111"/>
      <c r="WS260" s="111"/>
      <c r="WT260" s="111"/>
      <c r="WU260" s="111"/>
      <c r="WV260" s="111"/>
      <c r="WW260" s="111"/>
      <c r="WX260" s="111"/>
      <c r="WY260" s="111"/>
      <c r="WZ260" s="111"/>
      <c r="XA260" s="111"/>
      <c r="XB260" s="111"/>
      <c r="XC260" s="111"/>
      <c r="XD260" s="111"/>
      <c r="XE260" s="111"/>
      <c r="XF260" s="111"/>
      <c r="XG260" s="111"/>
      <c r="XH260" s="111"/>
      <c r="XI260" s="111"/>
      <c r="XJ260" s="111"/>
      <c r="XK260" s="111"/>
      <c r="XL260" s="111"/>
      <c r="XM260" s="111"/>
      <c r="XN260" s="111"/>
      <c r="XO260" s="111"/>
      <c r="XP260" s="111"/>
      <c r="XQ260" s="111"/>
      <c r="XR260" s="111"/>
      <c r="XS260" s="111"/>
      <c r="XT260" s="111"/>
      <c r="XU260" s="111"/>
      <c r="XV260" s="111"/>
      <c r="XW260" s="111"/>
      <c r="XX260" s="111"/>
      <c r="XY260" s="111"/>
      <c r="XZ260" s="111"/>
      <c r="YA260" s="111"/>
      <c r="YB260" s="111"/>
      <c r="YC260" s="111"/>
      <c r="YD260" s="111"/>
      <c r="YE260" s="111"/>
      <c r="YF260" s="111"/>
      <c r="YG260" s="111"/>
      <c r="YH260" s="111"/>
      <c r="YI260" s="111"/>
      <c r="YJ260" s="111"/>
      <c r="YK260" s="111"/>
      <c r="YL260" s="111"/>
      <c r="YM260" s="111"/>
      <c r="YN260" s="111"/>
      <c r="YO260" s="111"/>
      <c r="YP260" s="111"/>
      <c r="YQ260" s="111"/>
      <c r="YR260" s="111"/>
      <c r="YS260" s="111"/>
      <c r="YT260" s="111"/>
      <c r="YU260" s="111"/>
      <c r="YV260" s="111"/>
      <c r="YW260" s="111"/>
      <c r="YX260" s="111"/>
      <c r="YY260" s="111"/>
      <c r="YZ260" s="111"/>
      <c r="ZA260" s="111"/>
      <c r="ZB260" s="111"/>
      <c r="ZC260" s="111"/>
      <c r="ZD260" s="111"/>
      <c r="ZE260" s="111"/>
      <c r="ZF260" s="111"/>
      <c r="ZG260" s="111"/>
      <c r="ZH260" s="111"/>
      <c r="ZI260" s="111"/>
      <c r="ZJ260" s="111"/>
      <c r="ZK260" s="111"/>
      <c r="ZL260" s="111"/>
      <c r="ZM260" s="111"/>
      <c r="ZN260" s="111"/>
      <c r="ZO260" s="111"/>
      <c r="ZP260" s="111"/>
      <c r="ZQ260" s="111"/>
      <c r="ZR260" s="111"/>
      <c r="ZS260" s="111"/>
      <c r="ZT260" s="111"/>
      <c r="ZU260" s="111"/>
      <c r="ZV260" s="111"/>
      <c r="ZW260" s="111"/>
      <c r="ZX260" s="111"/>
      <c r="ZY260" s="111"/>
      <c r="ZZ260" s="111"/>
    </row>
    <row r="261" spans="27:702" ht="15.5">
      <c r="AA261" s="238">
        <v>10</v>
      </c>
      <c r="AB261" s="239">
        <v>59.7942080066667</v>
      </c>
      <c r="AC261" s="240">
        <v>44.661142591298017</v>
      </c>
      <c r="AD261" s="241">
        <v>2.7961884428705184</v>
      </c>
      <c r="AE261" s="240">
        <v>49.879099196227045</v>
      </c>
      <c r="AF261" s="241">
        <v>4.8087773377158118</v>
      </c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UR261" s="111"/>
      <c r="US261" s="111"/>
      <c r="UT261" s="111"/>
      <c r="UU261" s="111"/>
      <c r="UV261" s="111"/>
      <c r="UW261" s="111"/>
      <c r="UX261" s="111"/>
      <c r="UY261" s="111"/>
      <c r="UZ261" s="111"/>
      <c r="VA261" s="111"/>
      <c r="VB261" s="111"/>
      <c r="VC261" s="111"/>
      <c r="VD261" s="111"/>
      <c r="VE261" s="111"/>
      <c r="VF261" s="111"/>
      <c r="VG261" s="111"/>
      <c r="VH261" s="111"/>
      <c r="VI261" s="111"/>
      <c r="VJ261" s="111"/>
      <c r="VK261" s="111"/>
      <c r="VL261" s="111"/>
      <c r="VM261" s="111"/>
      <c r="VN261" s="111"/>
      <c r="VO261" s="111"/>
      <c r="VP261" s="111"/>
      <c r="VQ261" s="111"/>
      <c r="VR261" s="111"/>
      <c r="VS261" s="111"/>
      <c r="VT261" s="111"/>
      <c r="VU261" s="111"/>
      <c r="VV261" s="111"/>
      <c r="VW261" s="111"/>
      <c r="VX261" s="111"/>
      <c r="VY261" s="111"/>
      <c r="VZ261" s="111"/>
      <c r="WA261" s="111"/>
      <c r="WB261" s="111"/>
      <c r="WC261" s="111"/>
      <c r="WD261" s="111"/>
      <c r="WE261" s="111"/>
      <c r="WF261" s="111"/>
      <c r="WG261" s="111"/>
      <c r="WH261" s="111"/>
      <c r="WI261" s="111"/>
      <c r="WJ261" s="111"/>
      <c r="WK261" s="111"/>
      <c r="WL261" s="111"/>
      <c r="WM261" s="111"/>
      <c r="WN261" s="111"/>
      <c r="WO261" s="111"/>
      <c r="WP261" s="111"/>
      <c r="WQ261" s="111"/>
      <c r="WR261" s="111"/>
      <c r="WS261" s="111"/>
      <c r="WT261" s="111"/>
      <c r="WU261" s="111"/>
      <c r="WV261" s="111"/>
      <c r="WW261" s="111"/>
      <c r="WX261" s="111"/>
      <c r="WY261" s="111"/>
      <c r="WZ261" s="111"/>
      <c r="XA261" s="111"/>
      <c r="XB261" s="111"/>
      <c r="XC261" s="111"/>
      <c r="XD261" s="111"/>
      <c r="XE261" s="111"/>
      <c r="XF261" s="111"/>
      <c r="XG261" s="111"/>
      <c r="XH261" s="111"/>
      <c r="XI261" s="111"/>
      <c r="XJ261" s="111"/>
      <c r="XK261" s="111"/>
      <c r="XL261" s="111"/>
      <c r="XM261" s="111"/>
      <c r="XN261" s="111"/>
      <c r="XO261" s="111"/>
      <c r="XP261" s="111"/>
      <c r="XQ261" s="111"/>
      <c r="XR261" s="111"/>
      <c r="XS261" s="111"/>
      <c r="XT261" s="111"/>
      <c r="XU261" s="111"/>
      <c r="XV261" s="111"/>
      <c r="XW261" s="111"/>
      <c r="XX261" s="111"/>
      <c r="XY261" s="111"/>
      <c r="XZ261" s="111"/>
      <c r="YA261" s="111"/>
      <c r="YB261" s="111"/>
      <c r="YC261" s="111"/>
      <c r="YD261" s="111"/>
      <c r="YE261" s="111"/>
      <c r="YF261" s="111"/>
      <c r="YG261" s="111"/>
      <c r="YH261" s="111"/>
      <c r="YI261" s="111"/>
      <c r="YJ261" s="111"/>
      <c r="YK261" s="111"/>
      <c r="YL261" s="111"/>
      <c r="YM261" s="111"/>
      <c r="YN261" s="111"/>
      <c r="YO261" s="111"/>
      <c r="YP261" s="111"/>
      <c r="YQ261" s="111"/>
      <c r="YR261" s="111"/>
      <c r="YS261" s="111"/>
      <c r="YT261" s="111"/>
      <c r="YU261" s="111"/>
      <c r="YV261" s="111"/>
      <c r="YW261" s="111"/>
      <c r="YX261" s="111"/>
      <c r="YY261" s="111"/>
      <c r="YZ261" s="111"/>
      <c r="ZA261" s="111"/>
      <c r="ZB261" s="111"/>
      <c r="ZC261" s="111"/>
      <c r="ZD261" s="111"/>
      <c r="ZE261" s="111"/>
      <c r="ZF261" s="111"/>
      <c r="ZG261" s="111"/>
      <c r="ZH261" s="111"/>
      <c r="ZI261" s="111"/>
      <c r="ZJ261" s="111"/>
      <c r="ZK261" s="111"/>
      <c r="ZL261" s="111"/>
      <c r="ZM261" s="111"/>
      <c r="ZN261" s="111"/>
      <c r="ZO261" s="111"/>
      <c r="ZP261" s="111"/>
      <c r="ZQ261" s="111"/>
      <c r="ZR261" s="111"/>
      <c r="ZS261" s="111"/>
      <c r="ZT261" s="111"/>
      <c r="ZU261" s="111"/>
      <c r="ZV261" s="111"/>
      <c r="ZW261" s="111"/>
      <c r="ZX261" s="111"/>
      <c r="ZY261" s="111"/>
      <c r="ZZ261" s="111"/>
    </row>
    <row r="262" spans="27:702" ht="15.5">
      <c r="AA262" s="238">
        <v>11</v>
      </c>
      <c r="AB262" s="239">
        <v>66.259901198333296</v>
      </c>
      <c r="AC262" s="240">
        <v>48.37404034486817</v>
      </c>
      <c r="AD262" s="241">
        <v>2.9939102973456637</v>
      </c>
      <c r="AE262" s="240">
        <v>48.590660773987352</v>
      </c>
      <c r="AF262" s="241">
        <v>4.447695355837098</v>
      </c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UR262" s="111"/>
      <c r="US262" s="111"/>
      <c r="UT262" s="111"/>
      <c r="UU262" s="111"/>
      <c r="UV262" s="111"/>
      <c r="UW262" s="111"/>
      <c r="UX262" s="111"/>
      <c r="UY262" s="111"/>
      <c r="UZ262" s="111"/>
      <c r="VA262" s="111"/>
      <c r="VB262" s="111"/>
      <c r="VC262" s="111"/>
      <c r="VD262" s="111"/>
      <c r="VE262" s="111"/>
      <c r="VF262" s="111"/>
      <c r="VG262" s="111"/>
      <c r="VH262" s="111"/>
      <c r="VI262" s="111"/>
      <c r="VJ262" s="111"/>
      <c r="VK262" s="111"/>
      <c r="VL262" s="111"/>
      <c r="VM262" s="111"/>
      <c r="VN262" s="111"/>
      <c r="VO262" s="111"/>
      <c r="VP262" s="111"/>
      <c r="VQ262" s="111"/>
      <c r="VR262" s="111"/>
      <c r="VS262" s="111"/>
      <c r="VT262" s="111"/>
      <c r="VU262" s="111"/>
      <c r="VV262" s="111"/>
      <c r="VW262" s="111"/>
      <c r="VX262" s="111"/>
      <c r="VY262" s="111"/>
      <c r="VZ262" s="111"/>
      <c r="WA262" s="111"/>
      <c r="WB262" s="111"/>
      <c r="WC262" s="111"/>
      <c r="WD262" s="111"/>
      <c r="WE262" s="111"/>
      <c r="WF262" s="111"/>
      <c r="WG262" s="111"/>
      <c r="WH262" s="111"/>
      <c r="WI262" s="111"/>
      <c r="WJ262" s="111"/>
      <c r="WK262" s="111"/>
      <c r="WL262" s="111"/>
      <c r="WM262" s="111"/>
      <c r="WN262" s="111"/>
      <c r="WO262" s="111"/>
      <c r="WP262" s="111"/>
      <c r="WQ262" s="111"/>
      <c r="WR262" s="111"/>
      <c r="WS262" s="111"/>
      <c r="WT262" s="111"/>
      <c r="WU262" s="111"/>
      <c r="WV262" s="111"/>
      <c r="WW262" s="111"/>
      <c r="WX262" s="111"/>
      <c r="WY262" s="111"/>
      <c r="WZ262" s="111"/>
      <c r="XA262" s="111"/>
      <c r="XB262" s="111"/>
      <c r="XC262" s="111"/>
      <c r="XD262" s="111"/>
      <c r="XE262" s="111"/>
      <c r="XF262" s="111"/>
      <c r="XG262" s="111"/>
      <c r="XH262" s="111"/>
      <c r="XI262" s="111"/>
      <c r="XJ262" s="111"/>
      <c r="XK262" s="111"/>
      <c r="XL262" s="111"/>
      <c r="XM262" s="111"/>
      <c r="XN262" s="111"/>
      <c r="XO262" s="111"/>
      <c r="XP262" s="111"/>
      <c r="XQ262" s="111"/>
      <c r="XR262" s="111"/>
      <c r="XS262" s="111"/>
      <c r="XT262" s="111"/>
      <c r="XU262" s="111"/>
      <c r="XV262" s="111"/>
      <c r="XW262" s="111"/>
      <c r="XX262" s="111"/>
      <c r="XY262" s="111"/>
      <c r="XZ262" s="111"/>
      <c r="YA262" s="111"/>
      <c r="YB262" s="111"/>
      <c r="YC262" s="111"/>
      <c r="YD262" s="111"/>
      <c r="YE262" s="111"/>
      <c r="YF262" s="111"/>
      <c r="YG262" s="111"/>
      <c r="YH262" s="111"/>
      <c r="YI262" s="111"/>
      <c r="YJ262" s="111"/>
      <c r="YK262" s="111"/>
      <c r="YL262" s="111"/>
      <c r="YM262" s="111"/>
      <c r="YN262" s="111"/>
      <c r="YO262" s="111"/>
      <c r="YP262" s="111"/>
      <c r="YQ262" s="111"/>
      <c r="YR262" s="111"/>
      <c r="YS262" s="111"/>
      <c r="YT262" s="111"/>
      <c r="YU262" s="111"/>
      <c r="YV262" s="111"/>
      <c r="YW262" s="111"/>
      <c r="YX262" s="111"/>
      <c r="YY262" s="111"/>
      <c r="YZ262" s="111"/>
      <c r="ZA262" s="111"/>
      <c r="ZB262" s="111"/>
      <c r="ZC262" s="111"/>
      <c r="ZD262" s="111"/>
      <c r="ZE262" s="111"/>
      <c r="ZF262" s="111"/>
      <c r="ZG262" s="111"/>
      <c r="ZH262" s="111"/>
      <c r="ZI262" s="111"/>
      <c r="ZJ262" s="111"/>
      <c r="ZK262" s="111"/>
      <c r="ZL262" s="111"/>
      <c r="ZM262" s="111"/>
      <c r="ZN262" s="111"/>
      <c r="ZO262" s="111"/>
      <c r="ZP262" s="111"/>
      <c r="ZQ262" s="111"/>
      <c r="ZR262" s="111"/>
      <c r="ZS262" s="111"/>
      <c r="ZT262" s="111"/>
      <c r="ZU262" s="111"/>
      <c r="ZV262" s="111"/>
      <c r="ZW262" s="111"/>
      <c r="ZX262" s="111"/>
      <c r="ZY262" s="111"/>
      <c r="ZZ262" s="111"/>
    </row>
    <row r="263" spans="27:702" ht="16" thickBot="1">
      <c r="AA263" s="242">
        <v>12</v>
      </c>
      <c r="AB263" s="243">
        <v>72.721005581666702</v>
      </c>
      <c r="AC263" s="244">
        <v>50.364017676580133</v>
      </c>
      <c r="AD263" s="245">
        <v>2.9967438785875045</v>
      </c>
      <c r="AE263" s="244">
        <v>47.818470418084729</v>
      </c>
      <c r="AF263" s="245">
        <v>4.3292860862389659</v>
      </c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UR263" s="111"/>
      <c r="US263" s="111"/>
      <c r="UT263" s="111"/>
      <c r="UU263" s="111"/>
      <c r="UV263" s="111"/>
      <c r="UW263" s="111"/>
      <c r="UX263" s="111"/>
      <c r="UY263" s="111"/>
      <c r="UZ263" s="111"/>
      <c r="VA263" s="111"/>
      <c r="VB263" s="111"/>
      <c r="VC263" s="111"/>
      <c r="VD263" s="111"/>
      <c r="VE263" s="111"/>
      <c r="VF263" s="111"/>
      <c r="VG263" s="111"/>
      <c r="VH263" s="111"/>
      <c r="VI263" s="111"/>
      <c r="VJ263" s="111"/>
      <c r="VK263" s="111"/>
      <c r="VL263" s="111"/>
      <c r="VM263" s="111"/>
      <c r="VN263" s="111"/>
      <c r="VO263" s="111"/>
      <c r="VP263" s="111"/>
      <c r="VQ263" s="111"/>
      <c r="VR263" s="111"/>
      <c r="VS263" s="111"/>
      <c r="VT263" s="111"/>
      <c r="VU263" s="111"/>
      <c r="VV263" s="111"/>
      <c r="VW263" s="111"/>
      <c r="VX263" s="111"/>
      <c r="VY263" s="111"/>
      <c r="VZ263" s="111"/>
      <c r="WA263" s="111"/>
      <c r="WB263" s="111"/>
      <c r="WC263" s="111"/>
      <c r="WD263" s="111"/>
      <c r="WE263" s="111"/>
      <c r="WF263" s="111"/>
      <c r="WG263" s="111"/>
      <c r="WH263" s="111"/>
      <c r="WI263" s="111"/>
      <c r="WJ263" s="111"/>
      <c r="WK263" s="111"/>
      <c r="WL263" s="111"/>
      <c r="WM263" s="111"/>
      <c r="WN263" s="111"/>
      <c r="WO263" s="111"/>
      <c r="WP263" s="111"/>
      <c r="WQ263" s="111"/>
      <c r="WR263" s="111"/>
      <c r="WS263" s="111"/>
      <c r="WT263" s="111"/>
      <c r="WU263" s="111"/>
      <c r="WV263" s="111"/>
      <c r="WW263" s="111"/>
      <c r="WX263" s="111"/>
      <c r="WY263" s="111"/>
      <c r="WZ263" s="111"/>
      <c r="XA263" s="111"/>
      <c r="XB263" s="111"/>
      <c r="XC263" s="111"/>
      <c r="XD263" s="111"/>
      <c r="XE263" s="111"/>
      <c r="XF263" s="111"/>
      <c r="XG263" s="111"/>
      <c r="XH263" s="111"/>
      <c r="XI263" s="111"/>
      <c r="XJ263" s="111"/>
      <c r="XK263" s="111"/>
      <c r="XL263" s="111"/>
      <c r="XM263" s="111"/>
      <c r="XN263" s="111"/>
      <c r="XO263" s="111"/>
      <c r="XP263" s="111"/>
      <c r="XQ263" s="111"/>
      <c r="XR263" s="111"/>
      <c r="XS263" s="111"/>
      <c r="XT263" s="111"/>
      <c r="XU263" s="111"/>
      <c r="XV263" s="111"/>
      <c r="XW263" s="111"/>
      <c r="XX263" s="111"/>
      <c r="XY263" s="111"/>
      <c r="XZ263" s="111"/>
      <c r="YA263" s="111"/>
      <c r="YB263" s="111"/>
      <c r="YC263" s="111"/>
      <c r="YD263" s="111"/>
      <c r="YE263" s="111"/>
      <c r="YF263" s="111"/>
      <c r="YG263" s="111"/>
      <c r="YH263" s="111"/>
      <c r="YI263" s="111"/>
      <c r="YJ263" s="111"/>
      <c r="YK263" s="111"/>
      <c r="YL263" s="111"/>
      <c r="YM263" s="111"/>
      <c r="YN263" s="111"/>
      <c r="YO263" s="111"/>
      <c r="YP263" s="111"/>
      <c r="YQ263" s="111"/>
      <c r="YR263" s="111"/>
      <c r="YS263" s="111"/>
      <c r="YT263" s="111"/>
      <c r="YU263" s="111"/>
      <c r="YV263" s="111"/>
      <c r="YW263" s="111"/>
      <c r="YX263" s="111"/>
      <c r="YY263" s="111"/>
      <c r="YZ263" s="111"/>
      <c r="ZA263" s="111"/>
      <c r="ZB263" s="111"/>
      <c r="ZC263" s="111"/>
      <c r="ZD263" s="111"/>
      <c r="ZE263" s="111"/>
      <c r="ZF263" s="111"/>
      <c r="ZG263" s="111"/>
      <c r="ZH263" s="111"/>
      <c r="ZI263" s="111"/>
      <c r="ZJ263" s="111"/>
      <c r="ZK263" s="111"/>
      <c r="ZL263" s="111"/>
      <c r="ZM263" s="111"/>
      <c r="ZN263" s="111"/>
      <c r="ZO263" s="111"/>
      <c r="ZP263" s="111"/>
      <c r="ZQ263" s="111"/>
      <c r="ZR263" s="111"/>
      <c r="ZS263" s="111"/>
      <c r="ZT263" s="111"/>
      <c r="ZU263" s="111"/>
      <c r="ZV263" s="111"/>
      <c r="ZW263" s="111"/>
      <c r="ZX263" s="111"/>
      <c r="ZY263" s="111"/>
      <c r="ZZ263" s="111"/>
    </row>
    <row r="264" spans="27:702"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UR264" s="111"/>
      <c r="US264" s="111"/>
      <c r="UT264" s="111"/>
      <c r="UU264" s="111"/>
      <c r="UV264" s="111"/>
      <c r="UW264" s="111"/>
      <c r="UX264" s="111"/>
      <c r="UY264" s="111"/>
      <c r="UZ264" s="111"/>
      <c r="VA264" s="111"/>
      <c r="VB264" s="111"/>
      <c r="VC264" s="111"/>
      <c r="VD264" s="111"/>
      <c r="VE264" s="111"/>
      <c r="VF264" s="111"/>
      <c r="VG264" s="111"/>
      <c r="VH264" s="111"/>
      <c r="VI264" s="111"/>
      <c r="VJ264" s="111"/>
      <c r="VK264" s="111"/>
      <c r="VL264" s="111"/>
      <c r="VM264" s="111"/>
      <c r="VN264" s="111"/>
      <c r="VO264" s="111"/>
      <c r="VP264" s="111"/>
      <c r="VQ264" s="111"/>
      <c r="VR264" s="111"/>
      <c r="VS264" s="111"/>
      <c r="VT264" s="111"/>
      <c r="VU264" s="111"/>
      <c r="VV264" s="111"/>
      <c r="VW264" s="111"/>
      <c r="VX264" s="111"/>
      <c r="VY264" s="111"/>
      <c r="VZ264" s="111"/>
      <c r="WA264" s="111"/>
      <c r="WB264" s="111"/>
      <c r="WC264" s="111"/>
      <c r="WD264" s="111"/>
      <c r="WE264" s="111"/>
      <c r="WF264" s="111"/>
      <c r="WG264" s="111"/>
      <c r="WH264" s="111"/>
      <c r="WI264" s="111"/>
      <c r="WJ264" s="111"/>
      <c r="WK264" s="111"/>
      <c r="WL264" s="111"/>
      <c r="WM264" s="111"/>
      <c r="WN264" s="111"/>
      <c r="WO264" s="111"/>
      <c r="WP264" s="111"/>
      <c r="WQ264" s="111"/>
      <c r="WR264" s="111"/>
      <c r="WS264" s="111"/>
      <c r="WT264" s="111"/>
      <c r="WU264" s="111"/>
      <c r="WV264" s="111"/>
      <c r="WW264" s="111"/>
      <c r="WX264" s="111"/>
      <c r="WY264" s="111"/>
      <c r="WZ264" s="111"/>
      <c r="XA264" s="111"/>
      <c r="XB264" s="111"/>
      <c r="XC264" s="111"/>
      <c r="XD264" s="111"/>
      <c r="XE264" s="111"/>
      <c r="XF264" s="111"/>
      <c r="XG264" s="111"/>
      <c r="XH264" s="111"/>
      <c r="XI264" s="111"/>
      <c r="XJ264" s="111"/>
      <c r="XK264" s="111"/>
      <c r="XL264" s="111"/>
      <c r="XM264" s="111"/>
      <c r="XN264" s="111"/>
      <c r="XO264" s="111"/>
      <c r="XP264" s="111"/>
      <c r="XQ264" s="111"/>
      <c r="XR264" s="111"/>
      <c r="XS264" s="111"/>
      <c r="XT264" s="111"/>
      <c r="XU264" s="111"/>
      <c r="XV264" s="111"/>
      <c r="XW264" s="111"/>
      <c r="XX264" s="111"/>
      <c r="XY264" s="111"/>
      <c r="XZ264" s="111"/>
      <c r="YA264" s="111"/>
      <c r="YB264" s="111"/>
      <c r="YC264" s="111"/>
      <c r="YD264" s="111"/>
      <c r="YE264" s="111"/>
      <c r="YF264" s="111"/>
      <c r="YG264" s="111"/>
      <c r="YH264" s="111"/>
      <c r="YI264" s="111"/>
      <c r="YJ264" s="111"/>
      <c r="YK264" s="111"/>
      <c r="YL264" s="111"/>
      <c r="YM264" s="111"/>
      <c r="YN264" s="111"/>
      <c r="YO264" s="111"/>
      <c r="YP264" s="111"/>
      <c r="YQ264" s="111"/>
      <c r="YR264" s="111"/>
      <c r="YS264" s="111"/>
      <c r="YT264" s="111"/>
      <c r="YU264" s="111"/>
      <c r="YV264" s="111"/>
      <c r="YW264" s="111"/>
      <c r="YX264" s="111"/>
      <c r="YY264" s="111"/>
      <c r="YZ264" s="111"/>
      <c r="ZA264" s="111"/>
      <c r="ZB264" s="111"/>
      <c r="ZC264" s="111"/>
      <c r="ZD264" s="111"/>
      <c r="ZE264" s="111"/>
      <c r="ZF264" s="111"/>
      <c r="ZG264" s="111"/>
      <c r="ZH264" s="111"/>
      <c r="ZI264" s="111"/>
      <c r="ZJ264" s="111"/>
      <c r="ZK264" s="111"/>
      <c r="ZL264" s="111"/>
      <c r="ZM264" s="111"/>
      <c r="ZN264" s="111"/>
      <c r="ZO264" s="111"/>
      <c r="ZP264" s="111"/>
      <c r="ZQ264" s="111"/>
      <c r="ZR264" s="111"/>
      <c r="ZS264" s="111"/>
      <c r="ZT264" s="111"/>
      <c r="ZU264" s="111"/>
      <c r="ZV264" s="111"/>
      <c r="ZW264" s="111"/>
      <c r="ZX264" s="111"/>
      <c r="ZY264" s="111"/>
      <c r="ZZ264" s="111"/>
    </row>
    <row r="265" spans="27:702"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UR265" s="111"/>
      <c r="US265" s="111"/>
      <c r="UT265" s="111"/>
      <c r="UU265" s="111"/>
      <c r="UV265" s="111"/>
      <c r="UW265" s="111"/>
      <c r="UX265" s="111"/>
      <c r="UY265" s="111"/>
      <c r="UZ265" s="111"/>
      <c r="VA265" s="111"/>
      <c r="VB265" s="111"/>
      <c r="VC265" s="111"/>
      <c r="VD265" s="111"/>
      <c r="VE265" s="111"/>
      <c r="VF265" s="111"/>
      <c r="VG265" s="111"/>
      <c r="VH265" s="111"/>
      <c r="VI265" s="111"/>
      <c r="VJ265" s="111"/>
      <c r="VK265" s="111"/>
      <c r="VL265" s="111"/>
      <c r="VM265" s="111"/>
      <c r="VN265" s="111"/>
      <c r="VO265" s="111"/>
      <c r="VP265" s="111"/>
      <c r="VQ265" s="111"/>
      <c r="VR265" s="111"/>
      <c r="VS265" s="111"/>
      <c r="VT265" s="111"/>
      <c r="VU265" s="111"/>
      <c r="VV265" s="111"/>
      <c r="VW265" s="111"/>
      <c r="VX265" s="111"/>
      <c r="VY265" s="111"/>
      <c r="VZ265" s="111"/>
      <c r="WA265" s="111"/>
      <c r="WB265" s="111"/>
      <c r="WC265" s="111"/>
      <c r="WD265" s="111"/>
      <c r="WE265" s="111"/>
      <c r="WF265" s="111"/>
      <c r="WG265" s="111"/>
      <c r="WH265" s="111"/>
      <c r="WI265" s="111"/>
      <c r="WJ265" s="111"/>
      <c r="WK265" s="111"/>
      <c r="WL265" s="111"/>
      <c r="WM265" s="111"/>
      <c r="WN265" s="111"/>
      <c r="WO265" s="111"/>
      <c r="WP265" s="111"/>
      <c r="WQ265" s="111"/>
      <c r="WR265" s="111"/>
      <c r="WS265" s="111"/>
      <c r="WT265" s="111"/>
      <c r="WU265" s="111"/>
      <c r="WV265" s="111"/>
      <c r="WW265" s="111"/>
      <c r="WX265" s="111"/>
      <c r="WY265" s="111"/>
      <c r="WZ265" s="111"/>
      <c r="XA265" s="111"/>
      <c r="XB265" s="111"/>
      <c r="XC265" s="111"/>
      <c r="XD265" s="111"/>
      <c r="XE265" s="111"/>
      <c r="XF265" s="111"/>
      <c r="XG265" s="111"/>
      <c r="XH265" s="111"/>
      <c r="XI265" s="111"/>
      <c r="XJ265" s="111"/>
      <c r="XK265" s="111"/>
      <c r="XL265" s="111"/>
      <c r="XM265" s="111"/>
      <c r="XN265" s="111"/>
      <c r="XO265" s="111"/>
      <c r="XP265" s="111"/>
      <c r="XQ265" s="111"/>
      <c r="XR265" s="111"/>
      <c r="XS265" s="111"/>
      <c r="XT265" s="111"/>
      <c r="XU265" s="111"/>
      <c r="XV265" s="111"/>
      <c r="XW265" s="111"/>
      <c r="XX265" s="111"/>
      <c r="XY265" s="111"/>
      <c r="XZ265" s="111"/>
      <c r="YA265" s="111"/>
      <c r="YB265" s="111"/>
      <c r="YC265" s="111"/>
      <c r="YD265" s="111"/>
      <c r="YE265" s="111"/>
      <c r="YF265" s="111"/>
      <c r="YG265" s="111"/>
      <c r="YH265" s="111"/>
      <c r="YI265" s="111"/>
      <c r="YJ265" s="111"/>
      <c r="YK265" s="111"/>
      <c r="YL265" s="111"/>
      <c r="YM265" s="111"/>
      <c r="YN265" s="111"/>
      <c r="YO265" s="111"/>
      <c r="YP265" s="111"/>
      <c r="YQ265" s="111"/>
      <c r="YR265" s="111"/>
      <c r="YS265" s="111"/>
      <c r="YT265" s="111"/>
      <c r="YU265" s="111"/>
      <c r="YV265" s="111"/>
      <c r="YW265" s="111"/>
      <c r="YX265" s="111"/>
      <c r="YY265" s="111"/>
      <c r="YZ265" s="111"/>
      <c r="ZA265" s="111"/>
      <c r="ZB265" s="111"/>
      <c r="ZC265" s="111"/>
      <c r="ZD265" s="111"/>
      <c r="ZE265" s="111"/>
      <c r="ZF265" s="111"/>
      <c r="ZG265" s="111"/>
      <c r="ZH265" s="111"/>
      <c r="ZI265" s="111"/>
      <c r="ZJ265" s="111"/>
      <c r="ZK265" s="111"/>
      <c r="ZL265" s="111"/>
      <c r="ZM265" s="111"/>
      <c r="ZN265" s="111"/>
      <c r="ZO265" s="111"/>
      <c r="ZP265" s="111"/>
      <c r="ZQ265" s="111"/>
      <c r="ZR265" s="111"/>
      <c r="ZS265" s="111"/>
      <c r="ZT265" s="111"/>
      <c r="ZU265" s="111"/>
      <c r="ZV265" s="111"/>
      <c r="ZW265" s="111"/>
      <c r="ZX265" s="111"/>
      <c r="ZY265" s="111"/>
      <c r="ZZ265" s="111"/>
    </row>
    <row r="266" spans="27:702" ht="19" thickBot="1">
      <c r="AA266" s="278" t="s">
        <v>389</v>
      </c>
      <c r="AB266" s="278"/>
      <c r="AC266" s="278"/>
      <c r="AD266" s="278"/>
      <c r="AE266" s="278"/>
      <c r="AF266" s="278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UR266" s="111"/>
      <c r="US266" s="111"/>
      <c r="UT266" s="111"/>
      <c r="UU266" s="111"/>
      <c r="UV266" s="111"/>
      <c r="UW266" s="111"/>
      <c r="UX266" s="111"/>
      <c r="UY266" s="111"/>
      <c r="UZ266" s="111"/>
      <c r="VA266" s="111"/>
      <c r="VB266" s="111"/>
      <c r="VC266" s="111"/>
      <c r="VD266" s="111"/>
      <c r="VE266" s="111"/>
      <c r="VF266" s="111"/>
      <c r="VG266" s="111"/>
      <c r="VH266" s="111"/>
      <c r="VI266" s="111"/>
      <c r="VJ266" s="111"/>
      <c r="VK266" s="111"/>
      <c r="VL266" s="111"/>
      <c r="VM266" s="111"/>
      <c r="VN266" s="111"/>
      <c r="VO266" s="111"/>
      <c r="VP266" s="111"/>
      <c r="VQ266" s="111"/>
      <c r="VR266" s="111"/>
      <c r="VS266" s="111"/>
      <c r="VT266" s="111"/>
      <c r="VU266" s="111"/>
      <c r="VV266" s="111"/>
      <c r="VW266" s="111"/>
      <c r="VX266" s="111"/>
      <c r="VY266" s="111"/>
      <c r="VZ266" s="111"/>
      <c r="WA266" s="111"/>
      <c r="WB266" s="111"/>
      <c r="WC266" s="111"/>
      <c r="WD266" s="111"/>
      <c r="WE266" s="111"/>
      <c r="WF266" s="111"/>
      <c r="WG266" s="111"/>
      <c r="WH266" s="111"/>
      <c r="WI266" s="111"/>
      <c r="WJ266" s="111"/>
      <c r="WK266" s="111"/>
      <c r="WL266" s="111"/>
      <c r="WM266" s="111"/>
      <c r="WN266" s="111"/>
      <c r="WO266" s="111"/>
      <c r="WP266" s="111"/>
      <c r="WQ266" s="111"/>
      <c r="WR266" s="111"/>
      <c r="WS266" s="111"/>
      <c r="WT266" s="111"/>
      <c r="WU266" s="111"/>
      <c r="WV266" s="111"/>
      <c r="WW266" s="111"/>
      <c r="WX266" s="111"/>
      <c r="WY266" s="111"/>
      <c r="WZ266" s="111"/>
      <c r="XA266" s="111"/>
      <c r="XB266" s="111"/>
      <c r="XC266" s="111"/>
      <c r="XD266" s="111"/>
      <c r="XE266" s="111"/>
      <c r="XF266" s="111"/>
      <c r="XG266" s="111"/>
      <c r="XH266" s="111"/>
      <c r="XI266" s="111"/>
      <c r="XJ266" s="111"/>
      <c r="XK266" s="111"/>
      <c r="XL266" s="111"/>
      <c r="XM266" s="111"/>
      <c r="XN266" s="111"/>
      <c r="XO266" s="111"/>
      <c r="XP266" s="111"/>
      <c r="XQ266" s="111"/>
      <c r="XR266" s="111"/>
      <c r="XS266" s="111"/>
      <c r="XT266" s="111"/>
      <c r="XU266" s="111"/>
      <c r="XV266" s="111"/>
      <c r="XW266" s="111"/>
      <c r="XX266" s="111"/>
      <c r="XY266" s="111"/>
      <c r="XZ266" s="111"/>
      <c r="YA266" s="111"/>
      <c r="YB266" s="111"/>
      <c r="YC266" s="111"/>
      <c r="YD266" s="111"/>
      <c r="YE266" s="111"/>
      <c r="YF266" s="111"/>
      <c r="YG266" s="111"/>
      <c r="YH266" s="111"/>
      <c r="YI266" s="111"/>
      <c r="YJ266" s="111"/>
      <c r="YK266" s="111"/>
      <c r="YL266" s="111"/>
      <c r="YM266" s="111"/>
      <c r="YN266" s="111"/>
      <c r="YO266" s="111"/>
      <c r="YP266" s="111"/>
      <c r="YQ266" s="111"/>
      <c r="YR266" s="111"/>
      <c r="YS266" s="111"/>
      <c r="YT266" s="111"/>
      <c r="YU266" s="111"/>
      <c r="YV266" s="111"/>
      <c r="YW266" s="111"/>
      <c r="YX266" s="111"/>
      <c r="YY266" s="111"/>
      <c r="YZ266" s="111"/>
      <c r="ZA266" s="111"/>
      <c r="ZB266" s="111"/>
      <c r="ZC266" s="111"/>
      <c r="ZD266" s="111"/>
      <c r="ZE266" s="111"/>
      <c r="ZF266" s="111"/>
      <c r="ZG266" s="111"/>
      <c r="ZH266" s="111"/>
      <c r="ZI266" s="111"/>
      <c r="ZJ266" s="111"/>
      <c r="ZK266" s="111"/>
      <c r="ZL266" s="111"/>
      <c r="ZM266" s="111"/>
      <c r="ZN266" s="111"/>
      <c r="ZO266" s="111"/>
      <c r="ZP266" s="111"/>
      <c r="ZQ266" s="111"/>
      <c r="ZR266" s="111"/>
      <c r="ZS266" s="111"/>
      <c r="ZT266" s="111"/>
      <c r="ZU266" s="111"/>
      <c r="ZV266" s="111"/>
      <c r="ZW266" s="111"/>
      <c r="ZX266" s="111"/>
      <c r="ZY266" s="111"/>
      <c r="ZZ266" s="111"/>
    </row>
    <row r="267" spans="27:702" ht="47" thickBot="1">
      <c r="AA267" s="230" t="s">
        <v>386</v>
      </c>
      <c r="AB267" s="230" t="s">
        <v>384</v>
      </c>
      <c r="AC267" s="231" t="s">
        <v>387</v>
      </c>
      <c r="AD267" s="232" t="s">
        <v>360</v>
      </c>
      <c r="AE267" s="231" t="s">
        <v>388</v>
      </c>
      <c r="AF267" s="233" t="s">
        <v>360</v>
      </c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UR267" s="111"/>
      <c r="US267" s="111"/>
      <c r="UT267" s="111"/>
      <c r="UU267" s="111"/>
      <c r="UV267" s="111"/>
      <c r="UW267" s="111"/>
      <c r="UX267" s="111"/>
      <c r="UY267" s="111"/>
      <c r="UZ267" s="111"/>
      <c r="VA267" s="111"/>
      <c r="VB267" s="111"/>
      <c r="VC267" s="111"/>
      <c r="VD267" s="111"/>
      <c r="VE267" s="111"/>
      <c r="VF267" s="111"/>
      <c r="VG267" s="111"/>
      <c r="VH267" s="111"/>
      <c r="VI267" s="111"/>
      <c r="VJ267" s="111"/>
      <c r="VK267" s="111"/>
      <c r="VL267" s="111"/>
      <c r="VM267" s="111"/>
      <c r="VN267" s="111"/>
      <c r="VO267" s="111"/>
      <c r="VP267" s="111"/>
      <c r="VQ267" s="111"/>
      <c r="VR267" s="111"/>
      <c r="VS267" s="111"/>
      <c r="VT267" s="111"/>
      <c r="VU267" s="111"/>
      <c r="VV267" s="111"/>
      <c r="VW267" s="111"/>
      <c r="VX267" s="111"/>
      <c r="VY267" s="111"/>
      <c r="VZ267" s="111"/>
      <c r="WA267" s="111"/>
      <c r="WB267" s="111"/>
      <c r="WC267" s="111"/>
      <c r="WD267" s="111"/>
      <c r="WE267" s="111"/>
      <c r="WF267" s="111"/>
      <c r="WG267" s="111"/>
      <c r="WH267" s="111"/>
      <c r="WI267" s="111"/>
      <c r="WJ267" s="111"/>
      <c r="WK267" s="111"/>
      <c r="WL267" s="111"/>
      <c r="WM267" s="111"/>
      <c r="WN267" s="111"/>
      <c r="WO267" s="111"/>
      <c r="WP267" s="111"/>
      <c r="WQ267" s="111"/>
      <c r="WR267" s="111"/>
      <c r="WS267" s="111"/>
      <c r="WT267" s="111"/>
      <c r="WU267" s="111"/>
      <c r="WV267" s="111"/>
      <c r="WW267" s="111"/>
      <c r="WX267" s="111"/>
      <c r="WY267" s="111"/>
      <c r="WZ267" s="111"/>
      <c r="XA267" s="111"/>
      <c r="XB267" s="111"/>
      <c r="XC267" s="111"/>
      <c r="XD267" s="111"/>
      <c r="XE267" s="111"/>
      <c r="XF267" s="111"/>
      <c r="XG267" s="111"/>
      <c r="XH267" s="111"/>
      <c r="XI267" s="111"/>
      <c r="XJ267" s="111"/>
      <c r="XK267" s="111"/>
      <c r="XL267" s="111"/>
      <c r="XM267" s="111"/>
      <c r="XN267" s="111"/>
      <c r="XO267" s="111"/>
      <c r="XP267" s="111"/>
      <c r="XQ267" s="111"/>
      <c r="XR267" s="111"/>
      <c r="XS267" s="111"/>
      <c r="XT267" s="111"/>
      <c r="XU267" s="111"/>
      <c r="XV267" s="111"/>
      <c r="XW267" s="111"/>
      <c r="XX267" s="111"/>
      <c r="XY267" s="111"/>
      <c r="XZ267" s="111"/>
      <c r="YA267" s="111"/>
      <c r="YB267" s="111"/>
      <c r="YC267" s="111"/>
      <c r="YD267" s="111"/>
      <c r="YE267" s="111"/>
      <c r="YF267" s="111"/>
      <c r="YG267" s="111"/>
      <c r="YH267" s="111"/>
      <c r="YI267" s="111"/>
      <c r="YJ267" s="111"/>
      <c r="YK267" s="111"/>
      <c r="YL267" s="111"/>
      <c r="YM267" s="111"/>
      <c r="YN267" s="111"/>
      <c r="YO267" s="111"/>
      <c r="YP267" s="111"/>
      <c r="YQ267" s="111"/>
      <c r="YR267" s="111"/>
      <c r="YS267" s="111"/>
      <c r="YT267" s="111"/>
      <c r="YU267" s="111"/>
      <c r="YV267" s="111"/>
      <c r="YW267" s="111"/>
      <c r="YX267" s="111"/>
      <c r="YY267" s="111"/>
      <c r="YZ267" s="111"/>
      <c r="ZA267" s="111"/>
      <c r="ZB267" s="111"/>
      <c r="ZC267" s="111"/>
      <c r="ZD267" s="111"/>
      <c r="ZE267" s="111"/>
      <c r="ZF267" s="111"/>
      <c r="ZG267" s="111"/>
      <c r="ZH267" s="111"/>
      <c r="ZI267" s="111"/>
      <c r="ZJ267" s="111"/>
      <c r="ZK267" s="111"/>
      <c r="ZL267" s="111"/>
      <c r="ZM267" s="111"/>
      <c r="ZN267" s="111"/>
      <c r="ZO267" s="111"/>
      <c r="ZP267" s="111"/>
      <c r="ZQ267" s="111"/>
      <c r="ZR267" s="111"/>
      <c r="ZS267" s="111"/>
      <c r="ZT267" s="111"/>
      <c r="ZU267" s="111"/>
      <c r="ZV267" s="111"/>
      <c r="ZW267" s="111"/>
      <c r="ZX267" s="111"/>
      <c r="ZY267" s="111"/>
      <c r="ZZ267" s="111"/>
    </row>
    <row r="268" spans="27:702" ht="15.5">
      <c r="AA268" s="234">
        <v>1</v>
      </c>
      <c r="AB268" s="235">
        <v>1.3102739916666699</v>
      </c>
      <c r="AC268" s="236">
        <v>157.18302159637221</v>
      </c>
      <c r="AD268" s="237">
        <v>29.163958724573138</v>
      </c>
      <c r="AE268" s="236">
        <v>63.309527879813118</v>
      </c>
      <c r="AF268" s="237">
        <v>7.4270085332383147</v>
      </c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UR268" s="111"/>
      <c r="US268" s="111"/>
      <c r="UT268" s="111"/>
      <c r="UU268" s="111"/>
      <c r="UV268" s="111"/>
      <c r="UW268" s="111"/>
      <c r="UX268" s="111"/>
      <c r="UY268" s="111"/>
      <c r="UZ268" s="111"/>
      <c r="VA268" s="111"/>
      <c r="VB268" s="111"/>
      <c r="VC268" s="111"/>
      <c r="VD268" s="111"/>
      <c r="VE268" s="111"/>
      <c r="VF268" s="111"/>
      <c r="VG268" s="111"/>
      <c r="VH268" s="111"/>
      <c r="VI268" s="111"/>
      <c r="VJ268" s="111"/>
      <c r="VK268" s="111"/>
      <c r="VL268" s="111"/>
      <c r="VM268" s="111"/>
      <c r="VN268" s="111"/>
      <c r="VO268" s="111"/>
      <c r="VP268" s="111"/>
      <c r="VQ268" s="111"/>
      <c r="VR268" s="111"/>
      <c r="VS268" s="111"/>
      <c r="VT268" s="111"/>
      <c r="VU268" s="111"/>
      <c r="VV268" s="111"/>
      <c r="VW268" s="111"/>
      <c r="VX268" s="111"/>
      <c r="VY268" s="111"/>
      <c r="VZ268" s="111"/>
      <c r="WA268" s="111"/>
      <c r="WB268" s="111"/>
      <c r="WC268" s="111"/>
      <c r="WD268" s="111"/>
      <c r="WE268" s="111"/>
      <c r="WF268" s="111"/>
      <c r="WG268" s="111"/>
      <c r="WH268" s="111"/>
      <c r="WI268" s="111"/>
      <c r="WJ268" s="111"/>
      <c r="WK268" s="111"/>
      <c r="WL268" s="111"/>
      <c r="WM268" s="111"/>
      <c r="WN268" s="111"/>
      <c r="WO268" s="111"/>
      <c r="WP268" s="111"/>
      <c r="WQ268" s="111"/>
      <c r="WR268" s="111"/>
      <c r="WS268" s="111"/>
      <c r="WT268" s="111"/>
      <c r="WU268" s="111"/>
      <c r="WV268" s="111"/>
      <c r="WW268" s="111"/>
      <c r="WX268" s="111"/>
      <c r="WY268" s="111"/>
      <c r="WZ268" s="111"/>
      <c r="XA268" s="111"/>
      <c r="XB268" s="111"/>
      <c r="XC268" s="111"/>
      <c r="XD268" s="111"/>
      <c r="XE268" s="111"/>
      <c r="XF268" s="111"/>
      <c r="XG268" s="111"/>
      <c r="XH268" s="111"/>
      <c r="XI268" s="111"/>
      <c r="XJ268" s="111"/>
      <c r="XK268" s="111"/>
      <c r="XL268" s="111"/>
      <c r="XM268" s="111"/>
      <c r="XN268" s="111"/>
      <c r="XO268" s="111"/>
      <c r="XP268" s="111"/>
      <c r="XQ268" s="111"/>
      <c r="XR268" s="111"/>
      <c r="XS268" s="111"/>
      <c r="XT268" s="111"/>
      <c r="XU268" s="111"/>
      <c r="XV268" s="111"/>
      <c r="XW268" s="111"/>
      <c r="XX268" s="111"/>
      <c r="XY268" s="111"/>
      <c r="XZ268" s="111"/>
      <c r="YA268" s="111"/>
      <c r="YB268" s="111"/>
      <c r="YC268" s="111"/>
      <c r="YD268" s="111"/>
      <c r="YE268" s="111"/>
      <c r="YF268" s="111"/>
      <c r="YG268" s="111"/>
      <c r="YH268" s="111"/>
      <c r="YI268" s="111"/>
      <c r="YJ268" s="111"/>
      <c r="YK268" s="111"/>
      <c r="YL268" s="111"/>
      <c r="YM268" s="111"/>
      <c r="YN268" s="111"/>
      <c r="YO268" s="111"/>
      <c r="YP268" s="111"/>
      <c r="YQ268" s="111"/>
      <c r="YR268" s="111"/>
      <c r="YS268" s="111"/>
      <c r="YT268" s="111"/>
      <c r="YU268" s="111"/>
      <c r="YV268" s="111"/>
      <c r="YW268" s="111"/>
      <c r="YX268" s="111"/>
      <c r="YY268" s="111"/>
      <c r="YZ268" s="111"/>
      <c r="ZA268" s="111"/>
      <c r="ZB268" s="111"/>
      <c r="ZC268" s="111"/>
      <c r="ZD268" s="111"/>
      <c r="ZE268" s="111"/>
      <c r="ZF268" s="111"/>
      <c r="ZG268" s="111"/>
      <c r="ZH268" s="111"/>
      <c r="ZI268" s="111"/>
      <c r="ZJ268" s="111"/>
      <c r="ZK268" s="111"/>
      <c r="ZL268" s="111"/>
      <c r="ZM268" s="111"/>
      <c r="ZN268" s="111"/>
      <c r="ZO268" s="111"/>
      <c r="ZP268" s="111"/>
      <c r="ZQ268" s="111"/>
      <c r="ZR268" s="111"/>
      <c r="ZS268" s="111"/>
      <c r="ZT268" s="111"/>
      <c r="ZU268" s="111"/>
      <c r="ZV268" s="111"/>
      <c r="ZW268" s="111"/>
      <c r="ZX268" s="111"/>
      <c r="ZY268" s="111"/>
      <c r="ZZ268" s="111"/>
    </row>
    <row r="269" spans="27:702" ht="15.5">
      <c r="AA269" s="238">
        <v>2</v>
      </c>
      <c r="AB269" s="239">
        <v>7.7739625183333301</v>
      </c>
      <c r="AC269" s="240">
        <v>176.34091515215798</v>
      </c>
      <c r="AD269" s="241">
        <v>30.022486457713534</v>
      </c>
      <c r="AE269" s="240">
        <v>60.822581191108981</v>
      </c>
      <c r="AF269" s="241">
        <v>7.1488317567899653</v>
      </c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UR269" s="111"/>
      <c r="US269" s="111"/>
      <c r="UT269" s="111"/>
      <c r="UU269" s="111"/>
      <c r="UV269" s="111"/>
      <c r="UW269" s="111"/>
      <c r="UX269" s="111"/>
      <c r="UY269" s="111"/>
      <c r="UZ269" s="111"/>
      <c r="VA269" s="111"/>
      <c r="VB269" s="111"/>
      <c r="VC269" s="111"/>
      <c r="VD269" s="111"/>
      <c r="VE269" s="111"/>
      <c r="VF269" s="111"/>
      <c r="VG269" s="111"/>
      <c r="VH269" s="111"/>
      <c r="VI269" s="111"/>
      <c r="VJ269" s="111"/>
      <c r="VK269" s="111"/>
      <c r="VL269" s="111"/>
      <c r="VM269" s="111"/>
      <c r="VN269" s="111"/>
      <c r="VO269" s="111"/>
      <c r="VP269" s="111"/>
      <c r="VQ269" s="111"/>
      <c r="VR269" s="111"/>
      <c r="VS269" s="111"/>
      <c r="VT269" s="111"/>
      <c r="VU269" s="111"/>
      <c r="VV269" s="111"/>
      <c r="VW269" s="111"/>
      <c r="VX269" s="111"/>
      <c r="VY269" s="111"/>
      <c r="VZ269" s="111"/>
      <c r="WA269" s="111"/>
      <c r="WB269" s="111"/>
      <c r="WC269" s="111"/>
      <c r="WD269" s="111"/>
      <c r="WE269" s="111"/>
      <c r="WF269" s="111"/>
      <c r="WG269" s="111"/>
      <c r="WH269" s="111"/>
      <c r="WI269" s="111"/>
      <c r="WJ269" s="111"/>
      <c r="WK269" s="111"/>
      <c r="WL269" s="111"/>
      <c r="WM269" s="111"/>
      <c r="WN269" s="111"/>
      <c r="WO269" s="111"/>
      <c r="WP269" s="111"/>
      <c r="WQ269" s="111"/>
      <c r="WR269" s="111"/>
      <c r="WS269" s="111"/>
      <c r="WT269" s="111"/>
      <c r="WU269" s="111"/>
      <c r="WV269" s="111"/>
      <c r="WW269" s="111"/>
      <c r="WX269" s="111"/>
      <c r="WY269" s="111"/>
      <c r="WZ269" s="111"/>
      <c r="XA269" s="111"/>
      <c r="XB269" s="111"/>
      <c r="XC269" s="111"/>
      <c r="XD269" s="111"/>
      <c r="XE269" s="111"/>
      <c r="XF269" s="111"/>
      <c r="XG269" s="111"/>
      <c r="XH269" s="111"/>
      <c r="XI269" s="111"/>
      <c r="XJ269" s="111"/>
      <c r="XK269" s="111"/>
      <c r="XL269" s="111"/>
      <c r="XM269" s="111"/>
      <c r="XN269" s="111"/>
      <c r="XO269" s="111"/>
      <c r="XP269" s="111"/>
      <c r="XQ269" s="111"/>
      <c r="XR269" s="111"/>
      <c r="XS269" s="111"/>
      <c r="XT269" s="111"/>
      <c r="XU269" s="111"/>
      <c r="XV269" s="111"/>
      <c r="XW269" s="111"/>
      <c r="XX269" s="111"/>
      <c r="XY269" s="111"/>
      <c r="XZ269" s="111"/>
      <c r="YA269" s="111"/>
      <c r="YB269" s="111"/>
      <c r="YC269" s="111"/>
      <c r="YD269" s="111"/>
      <c r="YE269" s="111"/>
      <c r="YF269" s="111"/>
      <c r="YG269" s="111"/>
      <c r="YH269" s="111"/>
      <c r="YI269" s="111"/>
      <c r="YJ269" s="111"/>
      <c r="YK269" s="111"/>
      <c r="YL269" s="111"/>
      <c r="YM269" s="111"/>
      <c r="YN269" s="111"/>
      <c r="YO269" s="111"/>
      <c r="YP269" s="111"/>
      <c r="YQ269" s="111"/>
      <c r="YR269" s="111"/>
      <c r="YS269" s="111"/>
      <c r="YT269" s="111"/>
      <c r="YU269" s="111"/>
      <c r="YV269" s="111"/>
      <c r="YW269" s="111"/>
      <c r="YX269" s="111"/>
      <c r="YY269" s="111"/>
      <c r="YZ269" s="111"/>
      <c r="ZA269" s="111"/>
      <c r="ZB269" s="111"/>
      <c r="ZC269" s="111"/>
      <c r="ZD269" s="111"/>
      <c r="ZE269" s="111"/>
      <c r="ZF269" s="111"/>
      <c r="ZG269" s="111"/>
      <c r="ZH269" s="111"/>
      <c r="ZI269" s="111"/>
      <c r="ZJ269" s="111"/>
      <c r="ZK269" s="111"/>
      <c r="ZL269" s="111"/>
      <c r="ZM269" s="111"/>
      <c r="ZN269" s="111"/>
      <c r="ZO269" s="111"/>
      <c r="ZP269" s="111"/>
      <c r="ZQ269" s="111"/>
      <c r="ZR269" s="111"/>
      <c r="ZS269" s="111"/>
      <c r="ZT269" s="111"/>
      <c r="ZU269" s="111"/>
      <c r="ZV269" s="111"/>
      <c r="ZW269" s="111"/>
      <c r="ZX269" s="111"/>
      <c r="ZY269" s="111"/>
      <c r="ZZ269" s="111"/>
    </row>
    <row r="270" spans="27:702" ht="15.5">
      <c r="AA270" s="238">
        <v>3</v>
      </c>
      <c r="AB270" s="239">
        <v>14.2340777483333</v>
      </c>
      <c r="AC270" s="240">
        <v>179.67085356712593</v>
      </c>
      <c r="AD270" s="241">
        <v>30.179869534871468</v>
      </c>
      <c r="AE270" s="240">
        <v>60.449645177910497</v>
      </c>
      <c r="AF270" s="241">
        <v>7.1190162520334441</v>
      </c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UR270" s="111"/>
      <c r="US270" s="111"/>
      <c r="UT270" s="111"/>
      <c r="UU270" s="111"/>
      <c r="UV270" s="111"/>
      <c r="UW270" s="111"/>
      <c r="UX270" s="111"/>
      <c r="UY270" s="111"/>
      <c r="UZ270" s="111"/>
      <c r="VA270" s="111"/>
      <c r="VB270" s="111"/>
      <c r="VC270" s="111"/>
      <c r="VD270" s="111"/>
      <c r="VE270" s="111"/>
      <c r="VF270" s="111"/>
      <c r="VG270" s="111"/>
      <c r="VH270" s="111"/>
      <c r="VI270" s="111"/>
      <c r="VJ270" s="111"/>
      <c r="VK270" s="111"/>
      <c r="VL270" s="111"/>
      <c r="VM270" s="111"/>
      <c r="VN270" s="111"/>
      <c r="VO270" s="111"/>
      <c r="VP270" s="111"/>
      <c r="VQ270" s="111"/>
      <c r="VR270" s="111"/>
      <c r="VS270" s="111"/>
      <c r="VT270" s="111"/>
      <c r="VU270" s="111"/>
      <c r="VV270" s="111"/>
      <c r="VW270" s="111"/>
      <c r="VX270" s="111"/>
      <c r="VY270" s="111"/>
      <c r="VZ270" s="111"/>
      <c r="WA270" s="111"/>
      <c r="WB270" s="111"/>
      <c r="WC270" s="111"/>
      <c r="WD270" s="111"/>
      <c r="WE270" s="111"/>
      <c r="WF270" s="111"/>
      <c r="WG270" s="111"/>
      <c r="WH270" s="111"/>
      <c r="WI270" s="111"/>
      <c r="WJ270" s="111"/>
      <c r="WK270" s="111"/>
      <c r="WL270" s="111"/>
      <c r="WM270" s="111"/>
      <c r="WN270" s="111"/>
      <c r="WO270" s="111"/>
      <c r="WP270" s="111"/>
      <c r="WQ270" s="111"/>
      <c r="WR270" s="111"/>
      <c r="WS270" s="111"/>
      <c r="WT270" s="111"/>
      <c r="WU270" s="111"/>
      <c r="WV270" s="111"/>
      <c r="WW270" s="111"/>
      <c r="WX270" s="111"/>
      <c r="WY270" s="111"/>
      <c r="WZ270" s="111"/>
      <c r="XA270" s="111"/>
      <c r="XB270" s="111"/>
      <c r="XC270" s="111"/>
      <c r="XD270" s="111"/>
      <c r="XE270" s="111"/>
      <c r="XF270" s="111"/>
      <c r="XG270" s="111"/>
      <c r="XH270" s="111"/>
      <c r="XI270" s="111"/>
      <c r="XJ270" s="111"/>
      <c r="XK270" s="111"/>
      <c r="XL270" s="111"/>
      <c r="XM270" s="111"/>
      <c r="XN270" s="111"/>
      <c r="XO270" s="111"/>
      <c r="XP270" s="111"/>
      <c r="XQ270" s="111"/>
      <c r="XR270" s="111"/>
      <c r="XS270" s="111"/>
      <c r="XT270" s="111"/>
      <c r="XU270" s="111"/>
      <c r="XV270" s="111"/>
      <c r="XW270" s="111"/>
      <c r="XX270" s="111"/>
      <c r="XY270" s="111"/>
      <c r="XZ270" s="111"/>
      <c r="YA270" s="111"/>
      <c r="YB270" s="111"/>
      <c r="YC270" s="111"/>
      <c r="YD270" s="111"/>
      <c r="YE270" s="111"/>
      <c r="YF270" s="111"/>
      <c r="YG270" s="111"/>
      <c r="YH270" s="111"/>
      <c r="YI270" s="111"/>
      <c r="YJ270" s="111"/>
      <c r="YK270" s="111"/>
      <c r="YL270" s="111"/>
      <c r="YM270" s="111"/>
      <c r="YN270" s="111"/>
      <c r="YO270" s="111"/>
      <c r="YP270" s="111"/>
      <c r="YQ270" s="111"/>
      <c r="YR270" s="111"/>
      <c r="YS270" s="111"/>
      <c r="YT270" s="111"/>
      <c r="YU270" s="111"/>
      <c r="YV270" s="111"/>
      <c r="YW270" s="111"/>
      <c r="YX270" s="111"/>
      <c r="YY270" s="111"/>
      <c r="YZ270" s="111"/>
      <c r="ZA270" s="111"/>
      <c r="ZB270" s="111"/>
      <c r="ZC270" s="111"/>
      <c r="ZD270" s="111"/>
      <c r="ZE270" s="111"/>
      <c r="ZF270" s="111"/>
      <c r="ZG270" s="111"/>
      <c r="ZH270" s="111"/>
      <c r="ZI270" s="111"/>
      <c r="ZJ270" s="111"/>
      <c r="ZK270" s="111"/>
      <c r="ZL270" s="111"/>
      <c r="ZM270" s="111"/>
      <c r="ZN270" s="111"/>
      <c r="ZO270" s="111"/>
      <c r="ZP270" s="111"/>
      <c r="ZQ270" s="111"/>
      <c r="ZR270" s="111"/>
      <c r="ZS270" s="111"/>
      <c r="ZT270" s="111"/>
      <c r="ZU270" s="111"/>
      <c r="ZV270" s="111"/>
      <c r="ZW270" s="111"/>
      <c r="ZX270" s="111"/>
      <c r="ZY270" s="111"/>
      <c r="ZZ270" s="111"/>
    </row>
    <row r="271" spans="27:702" ht="15.5">
      <c r="AA271" s="238">
        <v>4</v>
      </c>
      <c r="AB271" s="239">
        <v>20.804598953333301</v>
      </c>
      <c r="AC271" s="240">
        <v>134.63337680252152</v>
      </c>
      <c r="AD271" s="241">
        <v>23.418665194836301</v>
      </c>
      <c r="AE271" s="240">
        <v>69.850272102123384</v>
      </c>
      <c r="AF271" s="241">
        <v>9.0832527433170771</v>
      </c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UR271" s="111"/>
      <c r="US271" s="111"/>
      <c r="UT271" s="111"/>
      <c r="UU271" s="111"/>
      <c r="UV271" s="111"/>
      <c r="UW271" s="111"/>
      <c r="UX271" s="111"/>
      <c r="UY271" s="111"/>
      <c r="UZ271" s="111"/>
      <c r="VA271" s="111"/>
      <c r="VB271" s="111"/>
      <c r="VC271" s="111"/>
      <c r="VD271" s="111"/>
      <c r="VE271" s="111"/>
      <c r="VF271" s="111"/>
      <c r="VG271" s="111"/>
      <c r="VH271" s="111"/>
      <c r="VI271" s="111"/>
      <c r="VJ271" s="111"/>
      <c r="VK271" s="111"/>
      <c r="VL271" s="111"/>
      <c r="VM271" s="111"/>
      <c r="VN271" s="111"/>
      <c r="VO271" s="111"/>
      <c r="VP271" s="111"/>
      <c r="VQ271" s="111"/>
      <c r="VR271" s="111"/>
      <c r="VS271" s="111"/>
      <c r="VT271" s="111"/>
      <c r="VU271" s="111"/>
      <c r="VV271" s="111"/>
      <c r="VW271" s="111"/>
      <c r="VX271" s="111"/>
      <c r="VY271" s="111"/>
      <c r="VZ271" s="111"/>
      <c r="WA271" s="111"/>
      <c r="WB271" s="111"/>
      <c r="WC271" s="111"/>
      <c r="WD271" s="111"/>
      <c r="WE271" s="111"/>
      <c r="WF271" s="111"/>
      <c r="WG271" s="111"/>
      <c r="WH271" s="111"/>
      <c r="WI271" s="111"/>
      <c r="WJ271" s="111"/>
      <c r="WK271" s="111"/>
      <c r="WL271" s="111"/>
      <c r="WM271" s="111"/>
      <c r="WN271" s="111"/>
      <c r="WO271" s="111"/>
      <c r="WP271" s="111"/>
      <c r="WQ271" s="111"/>
      <c r="WR271" s="111"/>
      <c r="WS271" s="111"/>
      <c r="WT271" s="111"/>
      <c r="WU271" s="111"/>
      <c r="WV271" s="111"/>
      <c r="WW271" s="111"/>
      <c r="WX271" s="111"/>
      <c r="WY271" s="111"/>
      <c r="WZ271" s="111"/>
      <c r="XA271" s="111"/>
      <c r="XB271" s="111"/>
      <c r="XC271" s="111"/>
      <c r="XD271" s="111"/>
      <c r="XE271" s="111"/>
      <c r="XF271" s="111"/>
      <c r="XG271" s="111"/>
      <c r="XH271" s="111"/>
      <c r="XI271" s="111"/>
      <c r="XJ271" s="111"/>
      <c r="XK271" s="111"/>
      <c r="XL271" s="111"/>
      <c r="XM271" s="111"/>
      <c r="XN271" s="111"/>
      <c r="XO271" s="111"/>
      <c r="XP271" s="111"/>
      <c r="XQ271" s="111"/>
      <c r="XR271" s="111"/>
      <c r="XS271" s="111"/>
      <c r="XT271" s="111"/>
      <c r="XU271" s="111"/>
      <c r="XV271" s="111"/>
      <c r="XW271" s="111"/>
      <c r="XX271" s="111"/>
      <c r="XY271" s="111"/>
      <c r="XZ271" s="111"/>
      <c r="YA271" s="111"/>
      <c r="YB271" s="111"/>
      <c r="YC271" s="111"/>
      <c r="YD271" s="111"/>
      <c r="YE271" s="111"/>
      <c r="YF271" s="111"/>
      <c r="YG271" s="111"/>
      <c r="YH271" s="111"/>
      <c r="YI271" s="111"/>
      <c r="YJ271" s="111"/>
      <c r="YK271" s="111"/>
      <c r="YL271" s="111"/>
      <c r="YM271" s="111"/>
      <c r="YN271" s="111"/>
      <c r="YO271" s="111"/>
      <c r="YP271" s="111"/>
      <c r="YQ271" s="111"/>
      <c r="YR271" s="111"/>
      <c r="YS271" s="111"/>
      <c r="YT271" s="111"/>
      <c r="YU271" s="111"/>
      <c r="YV271" s="111"/>
      <c r="YW271" s="111"/>
      <c r="YX271" s="111"/>
      <c r="YY271" s="111"/>
      <c r="YZ271" s="111"/>
      <c r="ZA271" s="111"/>
      <c r="ZB271" s="111"/>
      <c r="ZC271" s="111"/>
      <c r="ZD271" s="111"/>
      <c r="ZE271" s="111"/>
      <c r="ZF271" s="111"/>
      <c r="ZG271" s="111"/>
      <c r="ZH271" s="111"/>
      <c r="ZI271" s="111"/>
      <c r="ZJ271" s="111"/>
      <c r="ZK271" s="111"/>
      <c r="ZL271" s="111"/>
      <c r="ZM271" s="111"/>
      <c r="ZN271" s="111"/>
      <c r="ZO271" s="111"/>
      <c r="ZP271" s="111"/>
      <c r="ZQ271" s="111"/>
      <c r="ZR271" s="111"/>
      <c r="ZS271" s="111"/>
      <c r="ZT271" s="111"/>
      <c r="ZU271" s="111"/>
      <c r="ZV271" s="111"/>
      <c r="ZW271" s="111"/>
      <c r="ZX271" s="111"/>
      <c r="ZY271" s="111"/>
      <c r="ZZ271" s="111"/>
    </row>
    <row r="272" spans="27:702" ht="15.5">
      <c r="AA272" s="238">
        <v>5</v>
      </c>
      <c r="AB272" s="239">
        <v>27.267552916666698</v>
      </c>
      <c r="AC272" s="240">
        <v>124.11209122255683</v>
      </c>
      <c r="AD272" s="241">
        <v>21.332755773790879</v>
      </c>
      <c r="AE272" s="240">
        <v>69.727157689292298</v>
      </c>
      <c r="AF272" s="241">
        <v>8.5911143192534141</v>
      </c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UR272" s="111"/>
      <c r="US272" s="111"/>
      <c r="UT272" s="111"/>
      <c r="UU272" s="111"/>
      <c r="UV272" s="111"/>
      <c r="UW272" s="111"/>
      <c r="UX272" s="111"/>
      <c r="UY272" s="111"/>
      <c r="UZ272" s="111"/>
      <c r="VA272" s="111"/>
      <c r="VB272" s="111"/>
      <c r="VC272" s="111"/>
      <c r="VD272" s="111"/>
      <c r="VE272" s="111"/>
      <c r="VF272" s="111"/>
      <c r="VG272" s="111"/>
      <c r="VH272" s="111"/>
      <c r="VI272" s="111"/>
      <c r="VJ272" s="111"/>
      <c r="VK272" s="111"/>
      <c r="VL272" s="111"/>
      <c r="VM272" s="111"/>
      <c r="VN272" s="111"/>
      <c r="VO272" s="111"/>
      <c r="VP272" s="111"/>
      <c r="VQ272" s="111"/>
      <c r="VR272" s="111"/>
      <c r="VS272" s="111"/>
      <c r="VT272" s="111"/>
      <c r="VU272" s="111"/>
      <c r="VV272" s="111"/>
      <c r="VW272" s="111"/>
      <c r="VX272" s="111"/>
      <c r="VY272" s="111"/>
      <c r="VZ272" s="111"/>
      <c r="WA272" s="111"/>
      <c r="WB272" s="111"/>
      <c r="WC272" s="111"/>
      <c r="WD272" s="111"/>
      <c r="WE272" s="111"/>
      <c r="WF272" s="111"/>
      <c r="WG272" s="111"/>
      <c r="WH272" s="111"/>
      <c r="WI272" s="111"/>
      <c r="WJ272" s="111"/>
      <c r="WK272" s="111"/>
      <c r="WL272" s="111"/>
      <c r="WM272" s="111"/>
      <c r="WN272" s="111"/>
      <c r="WO272" s="111"/>
      <c r="WP272" s="111"/>
      <c r="WQ272" s="111"/>
      <c r="WR272" s="111"/>
      <c r="WS272" s="111"/>
      <c r="WT272" s="111"/>
      <c r="WU272" s="111"/>
      <c r="WV272" s="111"/>
      <c r="WW272" s="111"/>
      <c r="WX272" s="111"/>
      <c r="WY272" s="111"/>
      <c r="WZ272" s="111"/>
      <c r="XA272" s="111"/>
      <c r="XB272" s="111"/>
      <c r="XC272" s="111"/>
      <c r="XD272" s="111"/>
      <c r="XE272" s="111"/>
      <c r="XF272" s="111"/>
      <c r="XG272" s="111"/>
      <c r="XH272" s="111"/>
      <c r="XI272" s="111"/>
      <c r="XJ272" s="111"/>
      <c r="XK272" s="111"/>
      <c r="XL272" s="111"/>
      <c r="XM272" s="111"/>
      <c r="XN272" s="111"/>
      <c r="XO272" s="111"/>
      <c r="XP272" s="111"/>
      <c r="XQ272" s="111"/>
      <c r="XR272" s="111"/>
      <c r="XS272" s="111"/>
      <c r="XT272" s="111"/>
      <c r="XU272" s="111"/>
      <c r="XV272" s="111"/>
      <c r="XW272" s="111"/>
      <c r="XX272" s="111"/>
      <c r="XY272" s="111"/>
      <c r="XZ272" s="111"/>
      <c r="YA272" s="111"/>
      <c r="YB272" s="111"/>
      <c r="YC272" s="111"/>
      <c r="YD272" s="111"/>
      <c r="YE272" s="111"/>
      <c r="YF272" s="111"/>
      <c r="YG272" s="111"/>
      <c r="YH272" s="111"/>
      <c r="YI272" s="111"/>
      <c r="YJ272" s="111"/>
      <c r="YK272" s="111"/>
      <c r="YL272" s="111"/>
      <c r="YM272" s="111"/>
      <c r="YN272" s="111"/>
      <c r="YO272" s="111"/>
      <c r="YP272" s="111"/>
      <c r="YQ272" s="111"/>
      <c r="YR272" s="111"/>
      <c r="YS272" s="111"/>
      <c r="YT272" s="111"/>
      <c r="YU272" s="111"/>
      <c r="YV272" s="111"/>
      <c r="YW272" s="111"/>
      <c r="YX272" s="111"/>
      <c r="YY272" s="111"/>
      <c r="YZ272" s="111"/>
      <c r="ZA272" s="111"/>
      <c r="ZB272" s="111"/>
      <c r="ZC272" s="111"/>
      <c r="ZD272" s="111"/>
      <c r="ZE272" s="111"/>
      <c r="ZF272" s="111"/>
      <c r="ZG272" s="111"/>
      <c r="ZH272" s="111"/>
      <c r="ZI272" s="111"/>
      <c r="ZJ272" s="111"/>
      <c r="ZK272" s="111"/>
      <c r="ZL272" s="111"/>
      <c r="ZM272" s="111"/>
      <c r="ZN272" s="111"/>
      <c r="ZO272" s="111"/>
      <c r="ZP272" s="111"/>
      <c r="ZQ272" s="111"/>
      <c r="ZR272" s="111"/>
      <c r="ZS272" s="111"/>
      <c r="ZT272" s="111"/>
      <c r="ZU272" s="111"/>
      <c r="ZV272" s="111"/>
      <c r="ZW272" s="111"/>
      <c r="ZX272" s="111"/>
      <c r="ZY272" s="111"/>
      <c r="ZZ272" s="111"/>
    </row>
    <row r="273" spans="27:702" ht="15.5">
      <c r="AA273" s="238">
        <v>6</v>
      </c>
      <c r="AB273" s="239">
        <v>33.728310489999998</v>
      </c>
      <c r="AC273" s="240">
        <v>121.00612622317004</v>
      </c>
      <c r="AD273" s="241">
        <v>20.298056273733042</v>
      </c>
      <c r="AE273" s="240">
        <v>67.731526199163156</v>
      </c>
      <c r="AF273" s="241">
        <v>8.2998818744696603</v>
      </c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UR273" s="111"/>
      <c r="US273" s="111"/>
      <c r="UT273" s="111"/>
      <c r="UU273" s="111"/>
      <c r="UV273" s="111"/>
      <c r="UW273" s="111"/>
      <c r="UX273" s="111"/>
      <c r="UY273" s="111"/>
      <c r="UZ273" s="111"/>
      <c r="VA273" s="111"/>
      <c r="VB273" s="111"/>
      <c r="VC273" s="111"/>
      <c r="VD273" s="111"/>
      <c r="VE273" s="111"/>
      <c r="VF273" s="111"/>
      <c r="VG273" s="111"/>
      <c r="VH273" s="111"/>
      <c r="VI273" s="111"/>
      <c r="VJ273" s="111"/>
      <c r="VK273" s="111"/>
      <c r="VL273" s="111"/>
      <c r="VM273" s="111"/>
      <c r="VN273" s="111"/>
      <c r="VO273" s="111"/>
      <c r="VP273" s="111"/>
      <c r="VQ273" s="111"/>
      <c r="VR273" s="111"/>
      <c r="VS273" s="111"/>
      <c r="VT273" s="111"/>
      <c r="VU273" s="111"/>
      <c r="VV273" s="111"/>
      <c r="VW273" s="111"/>
      <c r="VX273" s="111"/>
      <c r="VY273" s="111"/>
      <c r="VZ273" s="111"/>
      <c r="WA273" s="111"/>
      <c r="WB273" s="111"/>
      <c r="WC273" s="111"/>
      <c r="WD273" s="111"/>
      <c r="WE273" s="111"/>
      <c r="WF273" s="111"/>
      <c r="WG273" s="111"/>
      <c r="WH273" s="111"/>
      <c r="WI273" s="111"/>
      <c r="WJ273" s="111"/>
      <c r="WK273" s="111"/>
      <c r="WL273" s="111"/>
      <c r="WM273" s="111"/>
      <c r="WN273" s="111"/>
      <c r="WO273" s="111"/>
      <c r="WP273" s="111"/>
      <c r="WQ273" s="111"/>
      <c r="WR273" s="111"/>
      <c r="WS273" s="111"/>
      <c r="WT273" s="111"/>
      <c r="WU273" s="111"/>
      <c r="WV273" s="111"/>
      <c r="WW273" s="111"/>
      <c r="WX273" s="111"/>
      <c r="WY273" s="111"/>
      <c r="WZ273" s="111"/>
      <c r="XA273" s="111"/>
      <c r="XB273" s="111"/>
      <c r="XC273" s="111"/>
      <c r="XD273" s="111"/>
      <c r="XE273" s="111"/>
      <c r="XF273" s="111"/>
      <c r="XG273" s="111"/>
      <c r="XH273" s="111"/>
      <c r="XI273" s="111"/>
      <c r="XJ273" s="111"/>
      <c r="XK273" s="111"/>
      <c r="XL273" s="111"/>
      <c r="XM273" s="111"/>
      <c r="XN273" s="111"/>
      <c r="XO273" s="111"/>
      <c r="XP273" s="111"/>
      <c r="XQ273" s="111"/>
      <c r="XR273" s="111"/>
      <c r="XS273" s="111"/>
      <c r="XT273" s="111"/>
      <c r="XU273" s="111"/>
      <c r="XV273" s="111"/>
      <c r="XW273" s="111"/>
      <c r="XX273" s="111"/>
      <c r="XY273" s="111"/>
      <c r="XZ273" s="111"/>
      <c r="YA273" s="111"/>
      <c r="YB273" s="111"/>
      <c r="YC273" s="111"/>
      <c r="YD273" s="111"/>
      <c r="YE273" s="111"/>
      <c r="YF273" s="111"/>
      <c r="YG273" s="111"/>
      <c r="YH273" s="111"/>
      <c r="YI273" s="111"/>
      <c r="YJ273" s="111"/>
      <c r="YK273" s="111"/>
      <c r="YL273" s="111"/>
      <c r="YM273" s="111"/>
      <c r="YN273" s="111"/>
      <c r="YO273" s="111"/>
      <c r="YP273" s="111"/>
      <c r="YQ273" s="111"/>
      <c r="YR273" s="111"/>
      <c r="YS273" s="111"/>
      <c r="YT273" s="111"/>
      <c r="YU273" s="111"/>
      <c r="YV273" s="111"/>
      <c r="YW273" s="111"/>
      <c r="YX273" s="111"/>
      <c r="YY273" s="111"/>
      <c r="YZ273" s="111"/>
      <c r="ZA273" s="111"/>
      <c r="ZB273" s="111"/>
      <c r="ZC273" s="111"/>
      <c r="ZD273" s="111"/>
      <c r="ZE273" s="111"/>
      <c r="ZF273" s="111"/>
      <c r="ZG273" s="111"/>
      <c r="ZH273" s="111"/>
      <c r="ZI273" s="111"/>
      <c r="ZJ273" s="111"/>
      <c r="ZK273" s="111"/>
      <c r="ZL273" s="111"/>
      <c r="ZM273" s="111"/>
      <c r="ZN273" s="111"/>
      <c r="ZO273" s="111"/>
      <c r="ZP273" s="111"/>
      <c r="ZQ273" s="111"/>
      <c r="ZR273" s="111"/>
      <c r="ZS273" s="111"/>
      <c r="ZT273" s="111"/>
      <c r="ZU273" s="111"/>
      <c r="ZV273" s="111"/>
      <c r="ZW273" s="111"/>
      <c r="ZX273" s="111"/>
      <c r="ZY273" s="111"/>
      <c r="ZZ273" s="111"/>
    </row>
    <row r="274" spans="27:702" ht="15.5">
      <c r="AA274" s="238">
        <v>7</v>
      </c>
      <c r="AB274" s="239">
        <v>40.296015326666698</v>
      </c>
      <c r="AC274" s="240">
        <v>246.16558873966466</v>
      </c>
      <c r="AD274" s="241">
        <v>32.664675780787157</v>
      </c>
      <c r="AE274" s="240">
        <v>75.886092732225677</v>
      </c>
      <c r="AF274" s="241">
        <v>10.701715814739037</v>
      </c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UR274" s="111"/>
      <c r="US274" s="111"/>
      <c r="UT274" s="111"/>
      <c r="UU274" s="111"/>
      <c r="UV274" s="111"/>
      <c r="UW274" s="111"/>
      <c r="UX274" s="111"/>
      <c r="UY274" s="111"/>
      <c r="UZ274" s="111"/>
      <c r="VA274" s="111"/>
      <c r="VB274" s="111"/>
      <c r="VC274" s="111"/>
      <c r="VD274" s="111"/>
      <c r="VE274" s="111"/>
      <c r="VF274" s="111"/>
      <c r="VG274" s="111"/>
      <c r="VH274" s="111"/>
      <c r="VI274" s="111"/>
      <c r="VJ274" s="111"/>
      <c r="VK274" s="111"/>
      <c r="VL274" s="111"/>
      <c r="VM274" s="111"/>
      <c r="VN274" s="111"/>
      <c r="VO274" s="111"/>
      <c r="VP274" s="111"/>
      <c r="VQ274" s="111"/>
      <c r="VR274" s="111"/>
      <c r="VS274" s="111"/>
      <c r="VT274" s="111"/>
      <c r="VU274" s="111"/>
      <c r="VV274" s="111"/>
      <c r="VW274" s="111"/>
      <c r="VX274" s="111"/>
      <c r="VY274" s="111"/>
      <c r="VZ274" s="111"/>
      <c r="WA274" s="111"/>
      <c r="WB274" s="111"/>
      <c r="WC274" s="111"/>
      <c r="WD274" s="111"/>
      <c r="WE274" s="111"/>
      <c r="WF274" s="111"/>
      <c r="WG274" s="111"/>
      <c r="WH274" s="111"/>
      <c r="WI274" s="111"/>
      <c r="WJ274" s="111"/>
      <c r="WK274" s="111"/>
      <c r="WL274" s="111"/>
      <c r="WM274" s="111"/>
      <c r="WN274" s="111"/>
      <c r="WO274" s="111"/>
      <c r="WP274" s="111"/>
      <c r="WQ274" s="111"/>
      <c r="WR274" s="111"/>
      <c r="WS274" s="111"/>
      <c r="WT274" s="111"/>
      <c r="WU274" s="111"/>
      <c r="WV274" s="111"/>
      <c r="WW274" s="111"/>
      <c r="WX274" s="111"/>
      <c r="WY274" s="111"/>
      <c r="WZ274" s="111"/>
      <c r="XA274" s="111"/>
      <c r="XB274" s="111"/>
      <c r="XC274" s="111"/>
      <c r="XD274" s="111"/>
      <c r="XE274" s="111"/>
      <c r="XF274" s="111"/>
      <c r="XG274" s="111"/>
      <c r="XH274" s="111"/>
      <c r="XI274" s="111"/>
      <c r="XJ274" s="111"/>
      <c r="XK274" s="111"/>
      <c r="XL274" s="111"/>
      <c r="XM274" s="111"/>
      <c r="XN274" s="111"/>
      <c r="XO274" s="111"/>
      <c r="XP274" s="111"/>
      <c r="XQ274" s="111"/>
      <c r="XR274" s="111"/>
      <c r="XS274" s="111"/>
      <c r="XT274" s="111"/>
      <c r="XU274" s="111"/>
      <c r="XV274" s="111"/>
      <c r="XW274" s="111"/>
      <c r="XX274" s="111"/>
      <c r="XY274" s="111"/>
      <c r="XZ274" s="111"/>
      <c r="YA274" s="111"/>
      <c r="YB274" s="111"/>
      <c r="YC274" s="111"/>
      <c r="YD274" s="111"/>
      <c r="YE274" s="111"/>
      <c r="YF274" s="111"/>
      <c r="YG274" s="111"/>
      <c r="YH274" s="111"/>
      <c r="YI274" s="111"/>
      <c r="YJ274" s="111"/>
      <c r="YK274" s="111"/>
      <c r="YL274" s="111"/>
      <c r="YM274" s="111"/>
      <c r="YN274" s="111"/>
      <c r="YO274" s="111"/>
      <c r="YP274" s="111"/>
      <c r="YQ274" s="111"/>
      <c r="YR274" s="111"/>
      <c r="YS274" s="111"/>
      <c r="YT274" s="111"/>
      <c r="YU274" s="111"/>
      <c r="YV274" s="111"/>
      <c r="YW274" s="111"/>
      <c r="YX274" s="111"/>
      <c r="YY274" s="111"/>
      <c r="YZ274" s="111"/>
      <c r="ZA274" s="111"/>
      <c r="ZB274" s="111"/>
      <c r="ZC274" s="111"/>
      <c r="ZD274" s="111"/>
      <c r="ZE274" s="111"/>
      <c r="ZF274" s="111"/>
      <c r="ZG274" s="111"/>
      <c r="ZH274" s="111"/>
      <c r="ZI274" s="111"/>
      <c r="ZJ274" s="111"/>
      <c r="ZK274" s="111"/>
      <c r="ZL274" s="111"/>
      <c r="ZM274" s="111"/>
      <c r="ZN274" s="111"/>
      <c r="ZO274" s="111"/>
      <c r="ZP274" s="111"/>
      <c r="ZQ274" s="111"/>
      <c r="ZR274" s="111"/>
      <c r="ZS274" s="111"/>
      <c r="ZT274" s="111"/>
      <c r="ZU274" s="111"/>
      <c r="ZV274" s="111"/>
      <c r="ZW274" s="111"/>
      <c r="ZX274" s="111"/>
      <c r="ZY274" s="111"/>
      <c r="ZZ274" s="111"/>
    </row>
    <row r="275" spans="27:702" ht="15.5">
      <c r="AA275" s="238">
        <v>8</v>
      </c>
      <c r="AB275" s="239">
        <v>46.7590356966667</v>
      </c>
      <c r="AC275" s="240">
        <v>224.42062365230564</v>
      </c>
      <c r="AD275" s="241">
        <v>23.27834535408968</v>
      </c>
      <c r="AE275" s="240">
        <v>69.201403166706385</v>
      </c>
      <c r="AF275" s="241">
        <v>9.4950292534528469</v>
      </c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UR275" s="111"/>
      <c r="US275" s="111"/>
      <c r="UT275" s="111"/>
      <c r="UU275" s="111"/>
      <c r="UV275" s="111"/>
      <c r="UW275" s="111"/>
      <c r="UX275" s="111"/>
      <c r="UY275" s="111"/>
      <c r="UZ275" s="111"/>
      <c r="VA275" s="111"/>
      <c r="VB275" s="111"/>
      <c r="VC275" s="111"/>
      <c r="VD275" s="111"/>
      <c r="VE275" s="111"/>
      <c r="VF275" s="111"/>
      <c r="VG275" s="111"/>
      <c r="VH275" s="111"/>
      <c r="VI275" s="111"/>
      <c r="VJ275" s="111"/>
      <c r="VK275" s="111"/>
      <c r="VL275" s="111"/>
      <c r="VM275" s="111"/>
      <c r="VN275" s="111"/>
      <c r="VO275" s="111"/>
      <c r="VP275" s="111"/>
      <c r="VQ275" s="111"/>
      <c r="VR275" s="111"/>
      <c r="VS275" s="111"/>
      <c r="VT275" s="111"/>
      <c r="VU275" s="111"/>
      <c r="VV275" s="111"/>
      <c r="VW275" s="111"/>
      <c r="VX275" s="111"/>
      <c r="VY275" s="111"/>
      <c r="VZ275" s="111"/>
      <c r="WA275" s="111"/>
      <c r="WB275" s="111"/>
      <c r="WC275" s="111"/>
      <c r="WD275" s="111"/>
      <c r="WE275" s="111"/>
      <c r="WF275" s="111"/>
      <c r="WG275" s="111"/>
      <c r="WH275" s="111"/>
      <c r="WI275" s="111"/>
      <c r="WJ275" s="111"/>
      <c r="WK275" s="111"/>
      <c r="WL275" s="111"/>
      <c r="WM275" s="111"/>
      <c r="WN275" s="111"/>
      <c r="WO275" s="111"/>
      <c r="WP275" s="111"/>
      <c r="WQ275" s="111"/>
      <c r="WR275" s="111"/>
      <c r="WS275" s="111"/>
      <c r="WT275" s="111"/>
      <c r="WU275" s="111"/>
      <c r="WV275" s="111"/>
      <c r="WW275" s="111"/>
      <c r="WX275" s="111"/>
      <c r="WY275" s="111"/>
      <c r="WZ275" s="111"/>
      <c r="XA275" s="111"/>
      <c r="XB275" s="111"/>
      <c r="XC275" s="111"/>
      <c r="XD275" s="111"/>
      <c r="XE275" s="111"/>
      <c r="XF275" s="111"/>
      <c r="XG275" s="111"/>
      <c r="XH275" s="111"/>
      <c r="XI275" s="111"/>
      <c r="XJ275" s="111"/>
      <c r="XK275" s="111"/>
      <c r="XL275" s="111"/>
      <c r="XM275" s="111"/>
      <c r="XN275" s="111"/>
      <c r="XO275" s="111"/>
      <c r="XP275" s="111"/>
      <c r="XQ275" s="111"/>
      <c r="XR275" s="111"/>
      <c r="XS275" s="111"/>
      <c r="XT275" s="111"/>
      <c r="XU275" s="111"/>
      <c r="XV275" s="111"/>
      <c r="XW275" s="111"/>
      <c r="XX275" s="111"/>
      <c r="XY275" s="111"/>
      <c r="XZ275" s="111"/>
      <c r="YA275" s="111"/>
      <c r="YB275" s="111"/>
      <c r="YC275" s="111"/>
      <c r="YD275" s="111"/>
      <c r="YE275" s="111"/>
      <c r="YF275" s="111"/>
      <c r="YG275" s="111"/>
      <c r="YH275" s="111"/>
      <c r="YI275" s="111"/>
      <c r="YJ275" s="111"/>
      <c r="YK275" s="111"/>
      <c r="YL275" s="111"/>
      <c r="YM275" s="111"/>
      <c r="YN275" s="111"/>
      <c r="YO275" s="111"/>
      <c r="YP275" s="111"/>
      <c r="YQ275" s="111"/>
      <c r="YR275" s="111"/>
      <c r="YS275" s="111"/>
      <c r="YT275" s="111"/>
      <c r="YU275" s="111"/>
      <c r="YV275" s="111"/>
      <c r="YW275" s="111"/>
      <c r="YX275" s="111"/>
      <c r="YY275" s="111"/>
      <c r="YZ275" s="111"/>
      <c r="ZA275" s="111"/>
      <c r="ZB275" s="111"/>
      <c r="ZC275" s="111"/>
      <c r="ZD275" s="111"/>
      <c r="ZE275" s="111"/>
      <c r="ZF275" s="111"/>
      <c r="ZG275" s="111"/>
      <c r="ZH275" s="111"/>
      <c r="ZI275" s="111"/>
      <c r="ZJ275" s="111"/>
      <c r="ZK275" s="111"/>
      <c r="ZL275" s="111"/>
      <c r="ZM275" s="111"/>
      <c r="ZN275" s="111"/>
      <c r="ZO275" s="111"/>
      <c r="ZP275" s="111"/>
      <c r="ZQ275" s="111"/>
      <c r="ZR275" s="111"/>
      <c r="ZS275" s="111"/>
      <c r="ZT275" s="111"/>
      <c r="ZU275" s="111"/>
      <c r="ZV275" s="111"/>
      <c r="ZW275" s="111"/>
      <c r="ZX275" s="111"/>
      <c r="ZY275" s="111"/>
      <c r="ZZ275" s="111"/>
    </row>
    <row r="276" spans="27:702" ht="15.5">
      <c r="AA276" s="238">
        <v>9</v>
      </c>
      <c r="AB276" s="239">
        <v>53.222543411666699</v>
      </c>
      <c r="AC276" s="240">
        <v>221.21583730806913</v>
      </c>
      <c r="AD276" s="241">
        <v>20.651536269092272</v>
      </c>
      <c r="AE276" s="240">
        <v>65.767310630059683</v>
      </c>
      <c r="AF276" s="241">
        <v>9.1127388574587087</v>
      </c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UR276" s="111"/>
      <c r="US276" s="111"/>
      <c r="UT276" s="111"/>
      <c r="UU276" s="111"/>
      <c r="UV276" s="111"/>
      <c r="UW276" s="111"/>
      <c r="UX276" s="111"/>
      <c r="UY276" s="111"/>
      <c r="UZ276" s="111"/>
      <c r="VA276" s="111"/>
      <c r="VB276" s="111"/>
      <c r="VC276" s="111"/>
      <c r="VD276" s="111"/>
      <c r="VE276" s="111"/>
      <c r="VF276" s="111"/>
      <c r="VG276" s="111"/>
      <c r="VH276" s="111"/>
      <c r="VI276" s="111"/>
      <c r="VJ276" s="111"/>
      <c r="VK276" s="111"/>
      <c r="VL276" s="111"/>
      <c r="VM276" s="111"/>
      <c r="VN276" s="111"/>
      <c r="VO276" s="111"/>
      <c r="VP276" s="111"/>
      <c r="VQ276" s="111"/>
      <c r="VR276" s="111"/>
      <c r="VS276" s="111"/>
      <c r="VT276" s="111"/>
      <c r="VU276" s="111"/>
      <c r="VV276" s="111"/>
      <c r="VW276" s="111"/>
      <c r="VX276" s="111"/>
      <c r="VY276" s="111"/>
      <c r="VZ276" s="111"/>
      <c r="WA276" s="111"/>
      <c r="WB276" s="111"/>
      <c r="WC276" s="111"/>
      <c r="WD276" s="111"/>
      <c r="WE276" s="111"/>
      <c r="WF276" s="111"/>
      <c r="WG276" s="111"/>
      <c r="WH276" s="111"/>
      <c r="WI276" s="111"/>
      <c r="WJ276" s="111"/>
      <c r="WK276" s="111"/>
      <c r="WL276" s="111"/>
      <c r="WM276" s="111"/>
      <c r="WN276" s="111"/>
      <c r="WO276" s="111"/>
      <c r="WP276" s="111"/>
      <c r="WQ276" s="111"/>
      <c r="WR276" s="111"/>
      <c r="WS276" s="111"/>
      <c r="WT276" s="111"/>
      <c r="WU276" s="111"/>
      <c r="WV276" s="111"/>
      <c r="WW276" s="111"/>
      <c r="WX276" s="111"/>
      <c r="WY276" s="111"/>
      <c r="WZ276" s="111"/>
      <c r="XA276" s="111"/>
      <c r="XB276" s="111"/>
      <c r="XC276" s="111"/>
      <c r="XD276" s="111"/>
      <c r="XE276" s="111"/>
      <c r="XF276" s="111"/>
      <c r="XG276" s="111"/>
      <c r="XH276" s="111"/>
      <c r="XI276" s="111"/>
      <c r="XJ276" s="111"/>
      <c r="XK276" s="111"/>
      <c r="XL276" s="111"/>
      <c r="XM276" s="111"/>
      <c r="XN276" s="111"/>
      <c r="XO276" s="111"/>
      <c r="XP276" s="111"/>
      <c r="XQ276" s="111"/>
      <c r="XR276" s="111"/>
      <c r="XS276" s="111"/>
      <c r="XT276" s="111"/>
      <c r="XU276" s="111"/>
      <c r="XV276" s="111"/>
      <c r="XW276" s="111"/>
      <c r="XX276" s="111"/>
      <c r="XY276" s="111"/>
      <c r="XZ276" s="111"/>
      <c r="YA276" s="111"/>
      <c r="YB276" s="111"/>
      <c r="YC276" s="111"/>
      <c r="YD276" s="111"/>
      <c r="YE276" s="111"/>
      <c r="YF276" s="111"/>
      <c r="YG276" s="111"/>
      <c r="YH276" s="111"/>
      <c r="YI276" s="111"/>
      <c r="YJ276" s="111"/>
      <c r="YK276" s="111"/>
      <c r="YL276" s="111"/>
      <c r="YM276" s="111"/>
      <c r="YN276" s="111"/>
      <c r="YO276" s="111"/>
      <c r="YP276" s="111"/>
      <c r="YQ276" s="111"/>
      <c r="YR276" s="111"/>
      <c r="YS276" s="111"/>
      <c r="YT276" s="111"/>
      <c r="YU276" s="111"/>
      <c r="YV276" s="111"/>
      <c r="YW276" s="111"/>
      <c r="YX276" s="111"/>
      <c r="YY276" s="111"/>
      <c r="YZ276" s="111"/>
      <c r="ZA276" s="111"/>
      <c r="ZB276" s="111"/>
      <c r="ZC276" s="111"/>
      <c r="ZD276" s="111"/>
      <c r="ZE276" s="111"/>
      <c r="ZF276" s="111"/>
      <c r="ZG276" s="111"/>
      <c r="ZH276" s="111"/>
      <c r="ZI276" s="111"/>
      <c r="ZJ276" s="111"/>
      <c r="ZK276" s="111"/>
      <c r="ZL276" s="111"/>
      <c r="ZM276" s="111"/>
      <c r="ZN276" s="111"/>
      <c r="ZO276" s="111"/>
      <c r="ZP276" s="111"/>
      <c r="ZQ276" s="111"/>
      <c r="ZR276" s="111"/>
      <c r="ZS276" s="111"/>
      <c r="ZT276" s="111"/>
      <c r="ZU276" s="111"/>
      <c r="ZV276" s="111"/>
      <c r="ZW276" s="111"/>
      <c r="ZX276" s="111"/>
      <c r="ZY276" s="111"/>
      <c r="ZZ276" s="111"/>
    </row>
    <row r="277" spans="27:702" ht="15.5">
      <c r="AA277" s="238">
        <v>10</v>
      </c>
      <c r="AB277" s="239">
        <v>59.7942080066667</v>
      </c>
      <c r="AC277" s="240">
        <v>79.52099090497434</v>
      </c>
      <c r="AD277" s="241">
        <v>12.368010327503541</v>
      </c>
      <c r="AE277" s="240">
        <v>73.03705799706421</v>
      </c>
      <c r="AF277" s="241">
        <v>10.97292901065518</v>
      </c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UR277" s="111"/>
      <c r="US277" s="111"/>
      <c r="UT277" s="111"/>
      <c r="UU277" s="111"/>
      <c r="UV277" s="111"/>
      <c r="UW277" s="111"/>
      <c r="UX277" s="111"/>
      <c r="UY277" s="111"/>
      <c r="UZ277" s="111"/>
      <c r="VA277" s="111"/>
      <c r="VB277" s="111"/>
      <c r="VC277" s="111"/>
      <c r="VD277" s="111"/>
      <c r="VE277" s="111"/>
      <c r="VF277" s="111"/>
      <c r="VG277" s="111"/>
      <c r="VH277" s="111"/>
      <c r="VI277" s="111"/>
      <c r="VJ277" s="111"/>
      <c r="VK277" s="111"/>
      <c r="VL277" s="111"/>
      <c r="VM277" s="111"/>
      <c r="VN277" s="111"/>
      <c r="VO277" s="111"/>
      <c r="VP277" s="111"/>
      <c r="VQ277" s="111"/>
      <c r="VR277" s="111"/>
      <c r="VS277" s="111"/>
      <c r="VT277" s="111"/>
      <c r="VU277" s="111"/>
      <c r="VV277" s="111"/>
      <c r="VW277" s="111"/>
      <c r="VX277" s="111"/>
      <c r="VY277" s="111"/>
      <c r="VZ277" s="111"/>
      <c r="WA277" s="111"/>
      <c r="WB277" s="111"/>
      <c r="WC277" s="111"/>
      <c r="WD277" s="111"/>
      <c r="WE277" s="111"/>
      <c r="WF277" s="111"/>
      <c r="WG277" s="111"/>
      <c r="WH277" s="111"/>
      <c r="WI277" s="111"/>
      <c r="WJ277" s="111"/>
      <c r="WK277" s="111"/>
      <c r="WL277" s="111"/>
      <c r="WM277" s="111"/>
      <c r="WN277" s="111"/>
      <c r="WO277" s="111"/>
      <c r="WP277" s="111"/>
      <c r="WQ277" s="111"/>
      <c r="WR277" s="111"/>
      <c r="WS277" s="111"/>
      <c r="WT277" s="111"/>
      <c r="WU277" s="111"/>
      <c r="WV277" s="111"/>
      <c r="WW277" s="111"/>
      <c r="WX277" s="111"/>
      <c r="WY277" s="111"/>
      <c r="WZ277" s="111"/>
      <c r="XA277" s="111"/>
      <c r="XB277" s="111"/>
      <c r="XC277" s="111"/>
      <c r="XD277" s="111"/>
      <c r="XE277" s="111"/>
      <c r="XF277" s="111"/>
      <c r="XG277" s="111"/>
      <c r="XH277" s="111"/>
      <c r="XI277" s="111"/>
      <c r="XJ277" s="111"/>
      <c r="XK277" s="111"/>
      <c r="XL277" s="111"/>
      <c r="XM277" s="111"/>
      <c r="XN277" s="111"/>
      <c r="XO277" s="111"/>
      <c r="XP277" s="111"/>
      <c r="XQ277" s="111"/>
      <c r="XR277" s="111"/>
      <c r="XS277" s="111"/>
      <c r="XT277" s="111"/>
      <c r="XU277" s="111"/>
      <c r="XV277" s="111"/>
      <c r="XW277" s="111"/>
      <c r="XX277" s="111"/>
      <c r="XY277" s="111"/>
      <c r="XZ277" s="111"/>
      <c r="YA277" s="111"/>
      <c r="YB277" s="111"/>
      <c r="YC277" s="111"/>
      <c r="YD277" s="111"/>
      <c r="YE277" s="111"/>
      <c r="YF277" s="111"/>
      <c r="YG277" s="111"/>
      <c r="YH277" s="111"/>
      <c r="YI277" s="111"/>
      <c r="YJ277" s="111"/>
      <c r="YK277" s="111"/>
      <c r="YL277" s="111"/>
      <c r="YM277" s="111"/>
      <c r="YN277" s="111"/>
      <c r="YO277" s="111"/>
      <c r="YP277" s="111"/>
      <c r="YQ277" s="111"/>
      <c r="YR277" s="111"/>
      <c r="YS277" s="111"/>
      <c r="YT277" s="111"/>
      <c r="YU277" s="111"/>
      <c r="YV277" s="111"/>
      <c r="YW277" s="111"/>
      <c r="YX277" s="111"/>
      <c r="YY277" s="111"/>
      <c r="YZ277" s="111"/>
      <c r="ZA277" s="111"/>
      <c r="ZB277" s="111"/>
      <c r="ZC277" s="111"/>
      <c r="ZD277" s="111"/>
      <c r="ZE277" s="111"/>
      <c r="ZF277" s="111"/>
      <c r="ZG277" s="111"/>
      <c r="ZH277" s="111"/>
      <c r="ZI277" s="111"/>
      <c r="ZJ277" s="111"/>
      <c r="ZK277" s="111"/>
      <c r="ZL277" s="111"/>
      <c r="ZM277" s="111"/>
      <c r="ZN277" s="111"/>
      <c r="ZO277" s="111"/>
      <c r="ZP277" s="111"/>
      <c r="ZQ277" s="111"/>
      <c r="ZR277" s="111"/>
      <c r="ZS277" s="111"/>
      <c r="ZT277" s="111"/>
      <c r="ZU277" s="111"/>
      <c r="ZV277" s="111"/>
      <c r="ZW277" s="111"/>
      <c r="ZX277" s="111"/>
      <c r="ZY277" s="111"/>
      <c r="ZZ277" s="111"/>
    </row>
    <row r="278" spans="27:702" ht="15.5">
      <c r="AA278" s="238">
        <v>11</v>
      </c>
      <c r="AB278" s="239">
        <v>66.259901198333296</v>
      </c>
      <c r="AC278" s="240">
        <v>72.026451280567343</v>
      </c>
      <c r="AD278" s="241">
        <v>7.7110292964380029</v>
      </c>
      <c r="AE278" s="240">
        <v>68.999450024670494</v>
      </c>
      <c r="AF278" s="241">
        <v>10.091191010437326</v>
      </c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UR278" s="111"/>
      <c r="US278" s="111"/>
      <c r="UT278" s="111"/>
      <c r="UU278" s="111"/>
      <c r="UV278" s="111"/>
      <c r="UW278" s="111"/>
      <c r="UX278" s="111"/>
      <c r="UY278" s="111"/>
      <c r="UZ278" s="111"/>
      <c r="VA278" s="111"/>
      <c r="VB278" s="111"/>
      <c r="VC278" s="111"/>
      <c r="VD278" s="111"/>
      <c r="VE278" s="111"/>
      <c r="VF278" s="111"/>
      <c r="VG278" s="111"/>
      <c r="VH278" s="111"/>
      <c r="VI278" s="111"/>
      <c r="VJ278" s="111"/>
      <c r="VK278" s="111"/>
      <c r="VL278" s="111"/>
      <c r="VM278" s="111"/>
      <c r="VN278" s="111"/>
      <c r="VO278" s="111"/>
      <c r="VP278" s="111"/>
      <c r="VQ278" s="111"/>
      <c r="VR278" s="111"/>
      <c r="VS278" s="111"/>
      <c r="VT278" s="111"/>
      <c r="VU278" s="111"/>
      <c r="VV278" s="111"/>
      <c r="VW278" s="111"/>
      <c r="VX278" s="111"/>
      <c r="VY278" s="111"/>
      <c r="VZ278" s="111"/>
      <c r="WA278" s="111"/>
      <c r="WB278" s="111"/>
      <c r="WC278" s="111"/>
      <c r="WD278" s="111"/>
      <c r="WE278" s="111"/>
      <c r="WF278" s="111"/>
      <c r="WG278" s="111"/>
      <c r="WH278" s="111"/>
      <c r="WI278" s="111"/>
      <c r="WJ278" s="111"/>
      <c r="WK278" s="111"/>
      <c r="WL278" s="111"/>
      <c r="WM278" s="111"/>
      <c r="WN278" s="111"/>
      <c r="WO278" s="111"/>
      <c r="WP278" s="111"/>
      <c r="WQ278" s="111"/>
      <c r="WR278" s="111"/>
      <c r="WS278" s="111"/>
      <c r="WT278" s="111"/>
      <c r="WU278" s="111"/>
      <c r="WV278" s="111"/>
      <c r="WW278" s="111"/>
      <c r="WX278" s="111"/>
      <c r="WY278" s="111"/>
      <c r="WZ278" s="111"/>
      <c r="XA278" s="111"/>
      <c r="XB278" s="111"/>
      <c r="XC278" s="111"/>
      <c r="XD278" s="111"/>
      <c r="XE278" s="111"/>
      <c r="XF278" s="111"/>
      <c r="XG278" s="111"/>
      <c r="XH278" s="111"/>
      <c r="XI278" s="111"/>
      <c r="XJ278" s="111"/>
      <c r="XK278" s="111"/>
      <c r="XL278" s="111"/>
      <c r="XM278" s="111"/>
      <c r="XN278" s="111"/>
      <c r="XO278" s="111"/>
      <c r="XP278" s="111"/>
      <c r="XQ278" s="111"/>
      <c r="XR278" s="111"/>
      <c r="XS278" s="111"/>
      <c r="XT278" s="111"/>
      <c r="XU278" s="111"/>
      <c r="XV278" s="111"/>
      <c r="XW278" s="111"/>
      <c r="XX278" s="111"/>
      <c r="XY278" s="111"/>
      <c r="XZ278" s="111"/>
      <c r="YA278" s="111"/>
      <c r="YB278" s="111"/>
      <c r="YC278" s="111"/>
      <c r="YD278" s="111"/>
      <c r="YE278" s="111"/>
      <c r="YF278" s="111"/>
      <c r="YG278" s="111"/>
      <c r="YH278" s="111"/>
      <c r="YI278" s="111"/>
      <c r="YJ278" s="111"/>
      <c r="YK278" s="111"/>
      <c r="YL278" s="111"/>
      <c r="YM278" s="111"/>
      <c r="YN278" s="111"/>
      <c r="YO278" s="111"/>
      <c r="YP278" s="111"/>
      <c r="YQ278" s="111"/>
      <c r="YR278" s="111"/>
      <c r="YS278" s="111"/>
      <c r="YT278" s="111"/>
      <c r="YU278" s="111"/>
      <c r="YV278" s="111"/>
      <c r="YW278" s="111"/>
      <c r="YX278" s="111"/>
      <c r="YY278" s="111"/>
      <c r="YZ278" s="111"/>
      <c r="ZA278" s="111"/>
      <c r="ZB278" s="111"/>
      <c r="ZC278" s="111"/>
      <c r="ZD278" s="111"/>
      <c r="ZE278" s="111"/>
      <c r="ZF278" s="111"/>
      <c r="ZG278" s="111"/>
      <c r="ZH278" s="111"/>
      <c r="ZI278" s="111"/>
      <c r="ZJ278" s="111"/>
      <c r="ZK278" s="111"/>
      <c r="ZL278" s="111"/>
      <c r="ZM278" s="111"/>
      <c r="ZN278" s="111"/>
      <c r="ZO278" s="111"/>
      <c r="ZP278" s="111"/>
      <c r="ZQ278" s="111"/>
      <c r="ZR278" s="111"/>
      <c r="ZS278" s="111"/>
      <c r="ZT278" s="111"/>
      <c r="ZU278" s="111"/>
      <c r="ZV278" s="111"/>
      <c r="ZW278" s="111"/>
      <c r="ZX278" s="111"/>
      <c r="ZY278" s="111"/>
      <c r="ZZ278" s="111"/>
    </row>
    <row r="279" spans="27:702" ht="16" thickBot="1">
      <c r="AA279" s="242">
        <v>12</v>
      </c>
      <c r="AB279" s="243">
        <v>72.721005581666702</v>
      </c>
      <c r="AC279" s="244">
        <v>70.009126199343598</v>
      </c>
      <c r="AD279" s="245">
        <v>6.0178313168965616</v>
      </c>
      <c r="AE279" s="244">
        <v>67.297866849015946</v>
      </c>
      <c r="AF279" s="245">
        <v>9.8058629912797439</v>
      </c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UR279" s="111"/>
      <c r="US279" s="111"/>
      <c r="UT279" s="111"/>
      <c r="UU279" s="111"/>
      <c r="UV279" s="111"/>
      <c r="UW279" s="111"/>
      <c r="UX279" s="111"/>
      <c r="UY279" s="111"/>
      <c r="UZ279" s="111"/>
      <c r="VA279" s="111"/>
      <c r="VB279" s="111"/>
      <c r="VC279" s="111"/>
      <c r="VD279" s="111"/>
      <c r="VE279" s="111"/>
      <c r="VF279" s="111"/>
      <c r="VG279" s="111"/>
      <c r="VH279" s="111"/>
      <c r="VI279" s="111"/>
      <c r="VJ279" s="111"/>
      <c r="VK279" s="111"/>
      <c r="VL279" s="111"/>
      <c r="VM279" s="111"/>
      <c r="VN279" s="111"/>
      <c r="VO279" s="111"/>
      <c r="VP279" s="111"/>
      <c r="VQ279" s="111"/>
      <c r="VR279" s="111"/>
      <c r="VS279" s="111"/>
      <c r="VT279" s="111"/>
      <c r="VU279" s="111"/>
      <c r="VV279" s="111"/>
      <c r="VW279" s="111"/>
      <c r="VX279" s="111"/>
      <c r="VY279" s="111"/>
      <c r="VZ279" s="111"/>
      <c r="WA279" s="111"/>
      <c r="WB279" s="111"/>
      <c r="WC279" s="111"/>
      <c r="WD279" s="111"/>
      <c r="WE279" s="111"/>
      <c r="WF279" s="111"/>
      <c r="WG279" s="111"/>
      <c r="WH279" s="111"/>
      <c r="WI279" s="111"/>
      <c r="WJ279" s="111"/>
      <c r="WK279" s="111"/>
      <c r="WL279" s="111"/>
      <c r="WM279" s="111"/>
      <c r="WN279" s="111"/>
      <c r="WO279" s="111"/>
      <c r="WP279" s="111"/>
      <c r="WQ279" s="111"/>
      <c r="WR279" s="111"/>
      <c r="WS279" s="111"/>
      <c r="WT279" s="111"/>
      <c r="WU279" s="111"/>
      <c r="WV279" s="111"/>
      <c r="WW279" s="111"/>
      <c r="WX279" s="111"/>
      <c r="WY279" s="111"/>
      <c r="WZ279" s="111"/>
      <c r="XA279" s="111"/>
      <c r="XB279" s="111"/>
      <c r="XC279" s="111"/>
      <c r="XD279" s="111"/>
      <c r="XE279" s="111"/>
      <c r="XF279" s="111"/>
      <c r="XG279" s="111"/>
      <c r="XH279" s="111"/>
      <c r="XI279" s="111"/>
      <c r="XJ279" s="111"/>
      <c r="XK279" s="111"/>
      <c r="XL279" s="111"/>
      <c r="XM279" s="111"/>
      <c r="XN279" s="111"/>
      <c r="XO279" s="111"/>
      <c r="XP279" s="111"/>
      <c r="XQ279" s="111"/>
      <c r="XR279" s="111"/>
      <c r="XS279" s="111"/>
      <c r="XT279" s="111"/>
      <c r="XU279" s="111"/>
      <c r="XV279" s="111"/>
      <c r="XW279" s="111"/>
      <c r="XX279" s="111"/>
      <c r="XY279" s="111"/>
      <c r="XZ279" s="111"/>
      <c r="YA279" s="111"/>
      <c r="YB279" s="111"/>
      <c r="YC279" s="111"/>
      <c r="YD279" s="111"/>
      <c r="YE279" s="111"/>
      <c r="YF279" s="111"/>
      <c r="YG279" s="111"/>
      <c r="YH279" s="111"/>
      <c r="YI279" s="111"/>
      <c r="YJ279" s="111"/>
      <c r="YK279" s="111"/>
      <c r="YL279" s="111"/>
      <c r="YM279" s="111"/>
      <c r="YN279" s="111"/>
      <c r="YO279" s="111"/>
      <c r="YP279" s="111"/>
      <c r="YQ279" s="111"/>
      <c r="YR279" s="111"/>
      <c r="YS279" s="111"/>
      <c r="YT279" s="111"/>
      <c r="YU279" s="111"/>
      <c r="YV279" s="111"/>
      <c r="YW279" s="111"/>
      <c r="YX279" s="111"/>
      <c r="YY279" s="111"/>
      <c r="YZ279" s="111"/>
      <c r="ZA279" s="111"/>
      <c r="ZB279" s="111"/>
      <c r="ZC279" s="111"/>
      <c r="ZD279" s="111"/>
      <c r="ZE279" s="111"/>
      <c r="ZF279" s="111"/>
      <c r="ZG279" s="111"/>
      <c r="ZH279" s="111"/>
      <c r="ZI279" s="111"/>
      <c r="ZJ279" s="111"/>
      <c r="ZK279" s="111"/>
      <c r="ZL279" s="111"/>
      <c r="ZM279" s="111"/>
      <c r="ZN279" s="111"/>
      <c r="ZO279" s="111"/>
      <c r="ZP279" s="111"/>
      <c r="ZQ279" s="111"/>
      <c r="ZR279" s="111"/>
      <c r="ZS279" s="111"/>
      <c r="ZT279" s="111"/>
      <c r="ZU279" s="111"/>
      <c r="ZV279" s="111"/>
      <c r="ZW279" s="111"/>
      <c r="ZX279" s="111"/>
      <c r="ZY279" s="111"/>
      <c r="ZZ279" s="111"/>
    </row>
    <row r="280" spans="27:702"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UR280" s="111"/>
      <c r="US280" s="111"/>
      <c r="UT280" s="111"/>
      <c r="UU280" s="111"/>
      <c r="UV280" s="111"/>
      <c r="UW280" s="111"/>
      <c r="UX280" s="111"/>
      <c r="UY280" s="111"/>
      <c r="UZ280" s="111"/>
      <c r="VA280" s="111"/>
      <c r="VB280" s="111"/>
      <c r="VC280" s="111"/>
      <c r="VD280" s="111"/>
      <c r="VE280" s="111"/>
      <c r="VF280" s="111"/>
      <c r="VG280" s="111"/>
      <c r="VH280" s="111"/>
      <c r="VI280" s="111"/>
      <c r="VJ280" s="111"/>
      <c r="VK280" s="111"/>
      <c r="VL280" s="111"/>
      <c r="VM280" s="111"/>
      <c r="VN280" s="111"/>
      <c r="VO280" s="111"/>
      <c r="VP280" s="111"/>
      <c r="VQ280" s="111"/>
      <c r="VR280" s="111"/>
      <c r="VS280" s="111"/>
      <c r="VT280" s="111"/>
      <c r="VU280" s="111"/>
      <c r="VV280" s="111"/>
      <c r="VW280" s="111"/>
      <c r="VX280" s="111"/>
      <c r="VY280" s="111"/>
      <c r="VZ280" s="111"/>
      <c r="WA280" s="111"/>
      <c r="WB280" s="111"/>
      <c r="WC280" s="111"/>
      <c r="WD280" s="111"/>
      <c r="WE280" s="111"/>
      <c r="WF280" s="111"/>
      <c r="WG280" s="111"/>
      <c r="WH280" s="111"/>
      <c r="WI280" s="111"/>
      <c r="WJ280" s="111"/>
      <c r="WK280" s="111"/>
      <c r="WL280" s="111"/>
      <c r="WM280" s="111"/>
      <c r="WN280" s="111"/>
      <c r="WO280" s="111"/>
      <c r="WP280" s="111"/>
      <c r="WQ280" s="111"/>
      <c r="WR280" s="111"/>
      <c r="WS280" s="111"/>
      <c r="WT280" s="111"/>
      <c r="WU280" s="111"/>
      <c r="WV280" s="111"/>
      <c r="WW280" s="111"/>
      <c r="WX280" s="111"/>
      <c r="WY280" s="111"/>
      <c r="WZ280" s="111"/>
      <c r="XA280" s="111"/>
      <c r="XB280" s="111"/>
      <c r="XC280" s="111"/>
      <c r="XD280" s="111"/>
      <c r="XE280" s="111"/>
      <c r="XF280" s="111"/>
      <c r="XG280" s="111"/>
      <c r="XH280" s="111"/>
      <c r="XI280" s="111"/>
      <c r="XJ280" s="111"/>
      <c r="XK280" s="111"/>
      <c r="XL280" s="111"/>
      <c r="XM280" s="111"/>
      <c r="XN280" s="111"/>
      <c r="XO280" s="111"/>
      <c r="XP280" s="111"/>
      <c r="XQ280" s="111"/>
      <c r="XR280" s="111"/>
      <c r="XS280" s="111"/>
      <c r="XT280" s="111"/>
      <c r="XU280" s="111"/>
      <c r="XV280" s="111"/>
      <c r="XW280" s="111"/>
      <c r="XX280" s="111"/>
      <c r="XY280" s="111"/>
      <c r="XZ280" s="111"/>
      <c r="YA280" s="111"/>
      <c r="YB280" s="111"/>
      <c r="YC280" s="111"/>
      <c r="YD280" s="111"/>
      <c r="YE280" s="111"/>
      <c r="YF280" s="111"/>
      <c r="YG280" s="111"/>
      <c r="YH280" s="111"/>
      <c r="YI280" s="111"/>
      <c r="YJ280" s="111"/>
      <c r="YK280" s="111"/>
      <c r="YL280" s="111"/>
      <c r="YM280" s="111"/>
      <c r="YN280" s="111"/>
      <c r="YO280" s="111"/>
      <c r="YP280" s="111"/>
      <c r="YQ280" s="111"/>
      <c r="YR280" s="111"/>
      <c r="YS280" s="111"/>
      <c r="YT280" s="111"/>
      <c r="YU280" s="111"/>
      <c r="YV280" s="111"/>
      <c r="YW280" s="111"/>
      <c r="YX280" s="111"/>
      <c r="YY280" s="111"/>
      <c r="YZ280" s="111"/>
      <c r="ZA280" s="111"/>
      <c r="ZB280" s="111"/>
      <c r="ZC280" s="111"/>
      <c r="ZD280" s="111"/>
      <c r="ZE280" s="111"/>
      <c r="ZF280" s="111"/>
      <c r="ZG280" s="111"/>
      <c r="ZH280" s="111"/>
      <c r="ZI280" s="111"/>
      <c r="ZJ280" s="111"/>
      <c r="ZK280" s="111"/>
      <c r="ZL280" s="111"/>
      <c r="ZM280" s="111"/>
      <c r="ZN280" s="111"/>
      <c r="ZO280" s="111"/>
      <c r="ZP280" s="111"/>
      <c r="ZQ280" s="111"/>
      <c r="ZR280" s="111"/>
      <c r="ZS280" s="111"/>
      <c r="ZT280" s="111"/>
      <c r="ZU280" s="111"/>
      <c r="ZV280" s="111"/>
      <c r="ZW280" s="111"/>
      <c r="ZX280" s="111"/>
      <c r="ZY280" s="111"/>
      <c r="ZZ280" s="111"/>
    </row>
    <row r="281" spans="27:702"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UR281" s="111"/>
      <c r="US281" s="111"/>
      <c r="UT281" s="111"/>
      <c r="UU281" s="111"/>
      <c r="UV281" s="111"/>
      <c r="UW281" s="111"/>
      <c r="UX281" s="111"/>
      <c r="UY281" s="111"/>
      <c r="UZ281" s="111"/>
      <c r="VA281" s="111"/>
      <c r="VB281" s="111"/>
      <c r="VC281" s="111"/>
      <c r="VD281" s="111"/>
      <c r="VE281" s="111"/>
      <c r="VF281" s="111"/>
      <c r="VG281" s="111"/>
      <c r="VH281" s="111"/>
      <c r="VI281" s="111"/>
      <c r="VJ281" s="111"/>
      <c r="VK281" s="111"/>
      <c r="VL281" s="111"/>
      <c r="VM281" s="111"/>
      <c r="VN281" s="111"/>
      <c r="VO281" s="111"/>
      <c r="VP281" s="111"/>
      <c r="VQ281" s="111"/>
      <c r="VR281" s="111"/>
      <c r="VS281" s="111"/>
      <c r="VT281" s="111"/>
      <c r="VU281" s="111"/>
      <c r="VV281" s="111"/>
      <c r="VW281" s="111"/>
      <c r="VX281" s="111"/>
      <c r="VY281" s="111"/>
      <c r="VZ281" s="111"/>
      <c r="WA281" s="111"/>
      <c r="WB281" s="111"/>
      <c r="WC281" s="111"/>
      <c r="WD281" s="111"/>
      <c r="WE281" s="111"/>
      <c r="WF281" s="111"/>
      <c r="WG281" s="111"/>
      <c r="WH281" s="111"/>
      <c r="WI281" s="111"/>
      <c r="WJ281" s="111"/>
      <c r="WK281" s="111"/>
      <c r="WL281" s="111"/>
      <c r="WM281" s="111"/>
      <c r="WN281" s="111"/>
      <c r="WO281" s="111"/>
      <c r="WP281" s="111"/>
      <c r="WQ281" s="111"/>
      <c r="WR281" s="111"/>
      <c r="WS281" s="111"/>
      <c r="WT281" s="111"/>
      <c r="WU281" s="111"/>
      <c r="WV281" s="111"/>
      <c r="WW281" s="111"/>
      <c r="WX281" s="111"/>
      <c r="WY281" s="111"/>
      <c r="WZ281" s="111"/>
      <c r="XA281" s="111"/>
      <c r="XB281" s="111"/>
      <c r="XC281" s="111"/>
      <c r="XD281" s="111"/>
      <c r="XE281" s="111"/>
      <c r="XF281" s="111"/>
      <c r="XG281" s="111"/>
      <c r="XH281" s="111"/>
      <c r="XI281" s="111"/>
      <c r="XJ281" s="111"/>
      <c r="XK281" s="111"/>
      <c r="XL281" s="111"/>
      <c r="XM281" s="111"/>
      <c r="XN281" s="111"/>
      <c r="XO281" s="111"/>
      <c r="XP281" s="111"/>
      <c r="XQ281" s="111"/>
      <c r="XR281" s="111"/>
      <c r="XS281" s="111"/>
      <c r="XT281" s="111"/>
      <c r="XU281" s="111"/>
      <c r="XV281" s="111"/>
      <c r="XW281" s="111"/>
      <c r="XX281" s="111"/>
      <c r="XY281" s="111"/>
      <c r="XZ281" s="111"/>
      <c r="YA281" s="111"/>
      <c r="YB281" s="111"/>
      <c r="YC281" s="111"/>
      <c r="YD281" s="111"/>
      <c r="YE281" s="111"/>
      <c r="YF281" s="111"/>
      <c r="YG281" s="111"/>
      <c r="YH281" s="111"/>
      <c r="YI281" s="111"/>
      <c r="YJ281" s="111"/>
      <c r="YK281" s="111"/>
      <c r="YL281" s="111"/>
      <c r="YM281" s="111"/>
      <c r="YN281" s="111"/>
      <c r="YO281" s="111"/>
      <c r="YP281" s="111"/>
      <c r="YQ281" s="111"/>
      <c r="YR281" s="111"/>
      <c r="YS281" s="111"/>
      <c r="YT281" s="111"/>
      <c r="YU281" s="111"/>
      <c r="YV281" s="111"/>
      <c r="YW281" s="111"/>
      <c r="YX281" s="111"/>
      <c r="YY281" s="111"/>
      <c r="YZ281" s="111"/>
      <c r="ZA281" s="111"/>
      <c r="ZB281" s="111"/>
      <c r="ZC281" s="111"/>
      <c r="ZD281" s="111"/>
      <c r="ZE281" s="111"/>
      <c r="ZF281" s="111"/>
      <c r="ZG281" s="111"/>
      <c r="ZH281" s="111"/>
      <c r="ZI281" s="111"/>
      <c r="ZJ281" s="111"/>
      <c r="ZK281" s="111"/>
      <c r="ZL281" s="111"/>
      <c r="ZM281" s="111"/>
      <c r="ZN281" s="111"/>
      <c r="ZO281" s="111"/>
      <c r="ZP281" s="111"/>
      <c r="ZQ281" s="111"/>
      <c r="ZR281" s="111"/>
      <c r="ZS281" s="111"/>
      <c r="ZT281" s="111"/>
      <c r="ZU281" s="111"/>
      <c r="ZV281" s="111"/>
      <c r="ZW281" s="111"/>
      <c r="ZX281" s="111"/>
      <c r="ZY281" s="111"/>
      <c r="ZZ281" s="111"/>
    </row>
    <row r="282" spans="27:702"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UR282" s="111"/>
      <c r="US282" s="111"/>
      <c r="UT282" s="111"/>
      <c r="UU282" s="111"/>
      <c r="UV282" s="111"/>
      <c r="UW282" s="111"/>
      <c r="UX282" s="111"/>
      <c r="UY282" s="111"/>
      <c r="UZ282" s="111"/>
      <c r="VA282" s="111"/>
      <c r="VB282" s="111"/>
      <c r="VC282" s="111"/>
      <c r="VD282" s="111"/>
      <c r="VE282" s="111"/>
      <c r="VF282" s="111"/>
      <c r="VG282" s="111"/>
      <c r="VH282" s="111"/>
      <c r="VI282" s="111"/>
      <c r="VJ282" s="111"/>
      <c r="VK282" s="111"/>
      <c r="VL282" s="111"/>
      <c r="VM282" s="111"/>
      <c r="VN282" s="111"/>
      <c r="VO282" s="111"/>
      <c r="VP282" s="111"/>
      <c r="VQ282" s="111"/>
      <c r="VR282" s="111"/>
      <c r="VS282" s="111"/>
      <c r="VT282" s="111"/>
      <c r="VU282" s="111"/>
      <c r="VV282" s="111"/>
      <c r="VW282" s="111"/>
      <c r="VX282" s="111"/>
      <c r="VY282" s="111"/>
      <c r="VZ282" s="111"/>
      <c r="WA282" s="111"/>
      <c r="WB282" s="111"/>
      <c r="WC282" s="111"/>
      <c r="WD282" s="111"/>
      <c r="WE282" s="111"/>
      <c r="WF282" s="111"/>
      <c r="WG282" s="111"/>
      <c r="WH282" s="111"/>
      <c r="WI282" s="111"/>
      <c r="WJ282" s="111"/>
      <c r="WK282" s="111"/>
      <c r="WL282" s="111"/>
      <c r="WM282" s="111"/>
      <c r="WN282" s="111"/>
      <c r="WO282" s="111"/>
      <c r="WP282" s="111"/>
      <c r="WQ282" s="111"/>
      <c r="WR282" s="111"/>
      <c r="WS282" s="111"/>
      <c r="WT282" s="111"/>
      <c r="WU282" s="111"/>
      <c r="WV282" s="111"/>
      <c r="WW282" s="111"/>
      <c r="WX282" s="111"/>
      <c r="WY282" s="111"/>
      <c r="WZ282" s="111"/>
      <c r="XA282" s="111"/>
      <c r="XB282" s="111"/>
      <c r="XC282" s="111"/>
      <c r="XD282" s="111"/>
      <c r="XE282" s="111"/>
      <c r="XF282" s="111"/>
      <c r="XG282" s="111"/>
      <c r="XH282" s="111"/>
      <c r="XI282" s="111"/>
      <c r="XJ282" s="111"/>
      <c r="XK282" s="111"/>
      <c r="XL282" s="111"/>
      <c r="XM282" s="111"/>
      <c r="XN282" s="111"/>
      <c r="XO282" s="111"/>
      <c r="XP282" s="111"/>
      <c r="XQ282" s="111"/>
      <c r="XR282" s="111"/>
      <c r="XS282" s="111"/>
      <c r="XT282" s="111"/>
      <c r="XU282" s="111"/>
      <c r="XV282" s="111"/>
      <c r="XW282" s="111"/>
      <c r="XX282" s="111"/>
      <c r="XY282" s="111"/>
      <c r="XZ282" s="111"/>
      <c r="YA282" s="111"/>
      <c r="YB282" s="111"/>
      <c r="YC282" s="111"/>
      <c r="YD282" s="111"/>
      <c r="YE282" s="111"/>
      <c r="YF282" s="111"/>
      <c r="YG282" s="111"/>
      <c r="YH282" s="111"/>
      <c r="YI282" s="111"/>
      <c r="YJ282" s="111"/>
      <c r="YK282" s="111"/>
      <c r="YL282" s="111"/>
      <c r="YM282" s="111"/>
      <c r="YN282" s="111"/>
      <c r="YO282" s="111"/>
      <c r="YP282" s="111"/>
      <c r="YQ282" s="111"/>
      <c r="YR282" s="111"/>
      <c r="YS282" s="111"/>
      <c r="YT282" s="111"/>
      <c r="YU282" s="111"/>
      <c r="YV282" s="111"/>
      <c r="YW282" s="111"/>
      <c r="YX282" s="111"/>
      <c r="YY282" s="111"/>
      <c r="YZ282" s="111"/>
      <c r="ZA282" s="111"/>
      <c r="ZB282" s="111"/>
      <c r="ZC282" s="111"/>
      <c r="ZD282" s="111"/>
      <c r="ZE282" s="111"/>
      <c r="ZF282" s="111"/>
      <c r="ZG282" s="111"/>
      <c r="ZH282" s="111"/>
      <c r="ZI282" s="111"/>
      <c r="ZJ282" s="111"/>
      <c r="ZK282" s="111"/>
      <c r="ZL282" s="111"/>
      <c r="ZM282" s="111"/>
      <c r="ZN282" s="111"/>
      <c r="ZO282" s="111"/>
      <c r="ZP282" s="111"/>
      <c r="ZQ282" s="111"/>
      <c r="ZR282" s="111"/>
      <c r="ZS282" s="111"/>
      <c r="ZT282" s="111"/>
      <c r="ZU282" s="111"/>
      <c r="ZV282" s="111"/>
      <c r="ZW282" s="111"/>
      <c r="ZX282" s="111"/>
      <c r="ZY282" s="111"/>
      <c r="ZZ282" s="111"/>
    </row>
    <row r="283" spans="27:702"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UR283" s="111"/>
      <c r="US283" s="111"/>
      <c r="UT283" s="111"/>
      <c r="UU283" s="111"/>
      <c r="UV283" s="111"/>
      <c r="UW283" s="111"/>
      <c r="UX283" s="111"/>
      <c r="UY283" s="111"/>
      <c r="UZ283" s="111"/>
      <c r="VA283" s="111"/>
      <c r="VB283" s="111"/>
      <c r="VC283" s="111"/>
      <c r="VD283" s="111"/>
      <c r="VE283" s="111"/>
      <c r="VF283" s="111"/>
      <c r="VG283" s="111"/>
      <c r="VH283" s="111"/>
      <c r="VI283" s="111"/>
      <c r="VJ283" s="111"/>
      <c r="VK283" s="111"/>
      <c r="VL283" s="111"/>
      <c r="VM283" s="111"/>
      <c r="VN283" s="111"/>
      <c r="VO283" s="111"/>
      <c r="VP283" s="111"/>
      <c r="VQ283" s="111"/>
      <c r="VR283" s="111"/>
      <c r="VS283" s="111"/>
      <c r="VT283" s="111"/>
      <c r="VU283" s="111"/>
      <c r="VV283" s="111"/>
      <c r="VW283" s="111"/>
      <c r="VX283" s="111"/>
      <c r="VY283" s="111"/>
      <c r="VZ283" s="111"/>
      <c r="WA283" s="111"/>
      <c r="WB283" s="111"/>
      <c r="WC283" s="111"/>
      <c r="WD283" s="111"/>
      <c r="WE283" s="111"/>
      <c r="WF283" s="111"/>
      <c r="WG283" s="111"/>
      <c r="WH283" s="111"/>
      <c r="WI283" s="111"/>
      <c r="WJ283" s="111"/>
      <c r="WK283" s="111"/>
      <c r="WL283" s="111"/>
      <c r="WM283" s="111"/>
      <c r="WN283" s="111"/>
      <c r="WO283" s="111"/>
      <c r="WP283" s="111"/>
      <c r="WQ283" s="111"/>
      <c r="WR283" s="111"/>
      <c r="WS283" s="111"/>
      <c r="WT283" s="111"/>
      <c r="WU283" s="111"/>
      <c r="WV283" s="111"/>
      <c r="WW283" s="111"/>
      <c r="WX283" s="111"/>
      <c r="WY283" s="111"/>
      <c r="WZ283" s="111"/>
      <c r="XA283" s="111"/>
      <c r="XB283" s="111"/>
      <c r="XC283" s="111"/>
      <c r="XD283" s="111"/>
      <c r="XE283" s="111"/>
      <c r="XF283" s="111"/>
      <c r="XG283" s="111"/>
      <c r="XH283" s="111"/>
      <c r="XI283" s="111"/>
      <c r="XJ283" s="111"/>
      <c r="XK283" s="111"/>
      <c r="XL283" s="111"/>
      <c r="XM283" s="111"/>
      <c r="XN283" s="111"/>
      <c r="XO283" s="111"/>
      <c r="XP283" s="111"/>
      <c r="XQ283" s="111"/>
      <c r="XR283" s="111"/>
      <c r="XS283" s="111"/>
      <c r="XT283" s="111"/>
      <c r="XU283" s="111"/>
      <c r="XV283" s="111"/>
      <c r="XW283" s="111"/>
      <c r="XX283" s="111"/>
      <c r="XY283" s="111"/>
      <c r="XZ283" s="111"/>
      <c r="YA283" s="111"/>
      <c r="YB283" s="111"/>
      <c r="YC283" s="111"/>
      <c r="YD283" s="111"/>
      <c r="YE283" s="111"/>
      <c r="YF283" s="111"/>
      <c r="YG283" s="111"/>
      <c r="YH283" s="111"/>
      <c r="YI283" s="111"/>
      <c r="YJ283" s="111"/>
      <c r="YK283" s="111"/>
      <c r="YL283" s="111"/>
      <c r="YM283" s="111"/>
      <c r="YN283" s="111"/>
      <c r="YO283" s="111"/>
      <c r="YP283" s="111"/>
      <c r="YQ283" s="111"/>
      <c r="YR283" s="111"/>
      <c r="YS283" s="111"/>
      <c r="YT283" s="111"/>
      <c r="YU283" s="111"/>
      <c r="YV283" s="111"/>
      <c r="YW283" s="111"/>
      <c r="YX283" s="111"/>
      <c r="YY283" s="111"/>
      <c r="YZ283" s="111"/>
      <c r="ZA283" s="111"/>
      <c r="ZB283" s="111"/>
      <c r="ZC283" s="111"/>
      <c r="ZD283" s="111"/>
      <c r="ZE283" s="111"/>
      <c r="ZF283" s="111"/>
      <c r="ZG283" s="111"/>
      <c r="ZH283" s="111"/>
      <c r="ZI283" s="111"/>
      <c r="ZJ283" s="111"/>
      <c r="ZK283" s="111"/>
      <c r="ZL283" s="111"/>
      <c r="ZM283" s="111"/>
      <c r="ZN283" s="111"/>
      <c r="ZO283" s="111"/>
      <c r="ZP283" s="111"/>
      <c r="ZQ283" s="111"/>
      <c r="ZR283" s="111"/>
      <c r="ZS283" s="111"/>
      <c r="ZT283" s="111"/>
      <c r="ZU283" s="111"/>
      <c r="ZV283" s="111"/>
      <c r="ZW283" s="111"/>
      <c r="ZX283" s="111"/>
      <c r="ZY283" s="111"/>
      <c r="ZZ283" s="111"/>
    </row>
    <row r="284" spans="27:702"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UR284" s="111"/>
      <c r="US284" s="111"/>
      <c r="UT284" s="111"/>
      <c r="UU284" s="111"/>
      <c r="UV284" s="111"/>
      <c r="UW284" s="111"/>
      <c r="UX284" s="111"/>
      <c r="UY284" s="111"/>
      <c r="UZ284" s="111"/>
      <c r="VA284" s="111"/>
      <c r="VB284" s="111"/>
      <c r="VC284" s="111"/>
      <c r="VD284" s="111"/>
      <c r="VE284" s="111"/>
      <c r="VF284" s="111"/>
      <c r="VG284" s="111"/>
      <c r="VH284" s="111"/>
      <c r="VI284" s="111"/>
      <c r="VJ284" s="111"/>
      <c r="VK284" s="111"/>
      <c r="VL284" s="111"/>
      <c r="VM284" s="111"/>
      <c r="VN284" s="111"/>
      <c r="VO284" s="111"/>
      <c r="VP284" s="111"/>
      <c r="VQ284" s="111"/>
      <c r="VR284" s="111"/>
      <c r="VS284" s="111"/>
      <c r="VT284" s="111"/>
      <c r="VU284" s="111"/>
      <c r="VV284" s="111"/>
      <c r="VW284" s="111"/>
      <c r="VX284" s="111"/>
      <c r="VY284" s="111"/>
      <c r="VZ284" s="111"/>
      <c r="WA284" s="111"/>
      <c r="WB284" s="111"/>
      <c r="WC284" s="111"/>
      <c r="WD284" s="111"/>
      <c r="WE284" s="111"/>
      <c r="WF284" s="111"/>
      <c r="WG284" s="111"/>
      <c r="WH284" s="111"/>
      <c r="WI284" s="111"/>
      <c r="WJ284" s="111"/>
      <c r="WK284" s="111"/>
      <c r="WL284" s="111"/>
      <c r="WM284" s="111"/>
      <c r="WN284" s="111"/>
      <c r="WO284" s="111"/>
      <c r="WP284" s="111"/>
      <c r="WQ284" s="111"/>
      <c r="WR284" s="111"/>
      <c r="WS284" s="111"/>
      <c r="WT284" s="111"/>
      <c r="WU284" s="111"/>
      <c r="WV284" s="111"/>
      <c r="WW284" s="111"/>
      <c r="WX284" s="111"/>
      <c r="WY284" s="111"/>
      <c r="WZ284" s="111"/>
      <c r="XA284" s="111"/>
      <c r="XB284" s="111"/>
      <c r="XC284" s="111"/>
      <c r="XD284" s="111"/>
      <c r="XE284" s="111"/>
      <c r="XF284" s="111"/>
      <c r="XG284" s="111"/>
      <c r="XH284" s="111"/>
      <c r="XI284" s="111"/>
      <c r="XJ284" s="111"/>
      <c r="XK284" s="111"/>
      <c r="XL284" s="111"/>
      <c r="XM284" s="111"/>
      <c r="XN284" s="111"/>
      <c r="XO284" s="111"/>
      <c r="XP284" s="111"/>
      <c r="XQ284" s="111"/>
      <c r="XR284" s="111"/>
      <c r="XS284" s="111"/>
      <c r="XT284" s="111"/>
      <c r="XU284" s="111"/>
      <c r="XV284" s="111"/>
      <c r="XW284" s="111"/>
      <c r="XX284" s="111"/>
      <c r="XY284" s="111"/>
      <c r="XZ284" s="111"/>
      <c r="YA284" s="111"/>
      <c r="YB284" s="111"/>
      <c r="YC284" s="111"/>
      <c r="YD284" s="111"/>
      <c r="YE284" s="111"/>
      <c r="YF284" s="111"/>
      <c r="YG284" s="111"/>
      <c r="YH284" s="111"/>
      <c r="YI284" s="111"/>
      <c r="YJ284" s="111"/>
      <c r="YK284" s="111"/>
      <c r="YL284" s="111"/>
      <c r="YM284" s="111"/>
      <c r="YN284" s="111"/>
      <c r="YO284" s="111"/>
      <c r="YP284" s="111"/>
      <c r="YQ284" s="111"/>
      <c r="YR284" s="111"/>
      <c r="YS284" s="111"/>
      <c r="YT284" s="111"/>
      <c r="YU284" s="111"/>
      <c r="YV284" s="111"/>
      <c r="YW284" s="111"/>
      <c r="YX284" s="111"/>
      <c r="YY284" s="111"/>
      <c r="YZ284" s="111"/>
      <c r="ZA284" s="111"/>
      <c r="ZB284" s="111"/>
      <c r="ZC284" s="111"/>
      <c r="ZD284" s="111"/>
      <c r="ZE284" s="111"/>
      <c r="ZF284" s="111"/>
      <c r="ZG284" s="111"/>
      <c r="ZH284" s="111"/>
      <c r="ZI284" s="111"/>
      <c r="ZJ284" s="111"/>
      <c r="ZK284" s="111"/>
      <c r="ZL284" s="111"/>
      <c r="ZM284" s="111"/>
      <c r="ZN284" s="111"/>
      <c r="ZO284" s="111"/>
      <c r="ZP284" s="111"/>
      <c r="ZQ284" s="111"/>
      <c r="ZR284" s="111"/>
      <c r="ZS284" s="111"/>
      <c r="ZT284" s="111"/>
      <c r="ZU284" s="111"/>
      <c r="ZV284" s="111"/>
      <c r="ZW284" s="111"/>
      <c r="ZX284" s="111"/>
      <c r="ZY284" s="111"/>
      <c r="ZZ284" s="111"/>
    </row>
    <row r="285" spans="27:702"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UR285" s="111"/>
      <c r="US285" s="111"/>
      <c r="UT285" s="111"/>
      <c r="UU285" s="111"/>
      <c r="UV285" s="111"/>
      <c r="UW285" s="111"/>
      <c r="UX285" s="111"/>
      <c r="UY285" s="111"/>
      <c r="UZ285" s="111"/>
      <c r="VA285" s="111"/>
      <c r="VB285" s="111"/>
      <c r="VC285" s="111"/>
      <c r="VD285" s="111"/>
      <c r="VE285" s="111"/>
      <c r="VF285" s="111"/>
      <c r="VG285" s="111"/>
      <c r="VH285" s="111"/>
      <c r="VI285" s="111"/>
      <c r="VJ285" s="111"/>
      <c r="VK285" s="111"/>
      <c r="VL285" s="111"/>
      <c r="VM285" s="111"/>
      <c r="VN285" s="111"/>
      <c r="VO285" s="111"/>
      <c r="VP285" s="111"/>
      <c r="VQ285" s="111"/>
      <c r="VR285" s="111"/>
      <c r="VS285" s="111"/>
      <c r="VT285" s="111"/>
      <c r="VU285" s="111"/>
      <c r="VV285" s="111"/>
      <c r="VW285" s="111"/>
      <c r="VX285" s="111"/>
      <c r="VY285" s="111"/>
      <c r="VZ285" s="111"/>
      <c r="WA285" s="111"/>
      <c r="WB285" s="111"/>
      <c r="WC285" s="111"/>
      <c r="WD285" s="111"/>
      <c r="WE285" s="111"/>
      <c r="WF285" s="111"/>
      <c r="WG285" s="111"/>
      <c r="WH285" s="111"/>
      <c r="WI285" s="111"/>
      <c r="WJ285" s="111"/>
      <c r="WK285" s="111"/>
      <c r="WL285" s="111"/>
      <c r="WM285" s="111"/>
      <c r="WN285" s="111"/>
      <c r="WO285" s="111"/>
      <c r="WP285" s="111"/>
      <c r="WQ285" s="111"/>
      <c r="WR285" s="111"/>
      <c r="WS285" s="111"/>
      <c r="WT285" s="111"/>
      <c r="WU285" s="111"/>
      <c r="WV285" s="111"/>
      <c r="WW285" s="111"/>
      <c r="WX285" s="111"/>
      <c r="WY285" s="111"/>
      <c r="WZ285" s="111"/>
      <c r="XA285" s="111"/>
      <c r="XB285" s="111"/>
      <c r="XC285" s="111"/>
      <c r="XD285" s="111"/>
      <c r="XE285" s="111"/>
      <c r="XF285" s="111"/>
      <c r="XG285" s="111"/>
      <c r="XH285" s="111"/>
      <c r="XI285" s="111"/>
      <c r="XJ285" s="111"/>
      <c r="XK285" s="111"/>
      <c r="XL285" s="111"/>
      <c r="XM285" s="111"/>
      <c r="XN285" s="111"/>
      <c r="XO285" s="111"/>
      <c r="XP285" s="111"/>
      <c r="XQ285" s="111"/>
      <c r="XR285" s="111"/>
      <c r="XS285" s="111"/>
      <c r="XT285" s="111"/>
      <c r="XU285" s="111"/>
      <c r="XV285" s="111"/>
      <c r="XW285" s="111"/>
      <c r="XX285" s="111"/>
      <c r="XY285" s="111"/>
      <c r="XZ285" s="111"/>
      <c r="YA285" s="111"/>
      <c r="YB285" s="111"/>
      <c r="YC285" s="111"/>
      <c r="YD285" s="111"/>
      <c r="YE285" s="111"/>
      <c r="YF285" s="111"/>
      <c r="YG285" s="111"/>
      <c r="YH285" s="111"/>
      <c r="YI285" s="111"/>
      <c r="YJ285" s="111"/>
      <c r="YK285" s="111"/>
      <c r="YL285" s="111"/>
      <c r="YM285" s="111"/>
      <c r="YN285" s="111"/>
      <c r="YO285" s="111"/>
      <c r="YP285" s="111"/>
      <c r="YQ285" s="111"/>
      <c r="YR285" s="111"/>
      <c r="YS285" s="111"/>
      <c r="YT285" s="111"/>
      <c r="YU285" s="111"/>
      <c r="YV285" s="111"/>
      <c r="YW285" s="111"/>
      <c r="YX285" s="111"/>
      <c r="YY285" s="111"/>
      <c r="YZ285" s="111"/>
      <c r="ZA285" s="111"/>
      <c r="ZB285" s="111"/>
      <c r="ZC285" s="111"/>
      <c r="ZD285" s="111"/>
      <c r="ZE285" s="111"/>
      <c r="ZF285" s="111"/>
      <c r="ZG285" s="111"/>
      <c r="ZH285" s="111"/>
      <c r="ZI285" s="111"/>
      <c r="ZJ285" s="111"/>
      <c r="ZK285" s="111"/>
      <c r="ZL285" s="111"/>
      <c r="ZM285" s="111"/>
      <c r="ZN285" s="111"/>
      <c r="ZO285" s="111"/>
      <c r="ZP285" s="111"/>
      <c r="ZQ285" s="111"/>
      <c r="ZR285" s="111"/>
      <c r="ZS285" s="111"/>
      <c r="ZT285" s="111"/>
      <c r="ZU285" s="111"/>
      <c r="ZV285" s="111"/>
      <c r="ZW285" s="111"/>
      <c r="ZX285" s="111"/>
      <c r="ZY285" s="111"/>
      <c r="ZZ285" s="111"/>
    </row>
    <row r="286" spans="27:702"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UR286" s="111"/>
      <c r="US286" s="111"/>
      <c r="UT286" s="111"/>
      <c r="UU286" s="111"/>
      <c r="UV286" s="111"/>
      <c r="UW286" s="111"/>
      <c r="UX286" s="111"/>
      <c r="UY286" s="111"/>
      <c r="UZ286" s="111"/>
      <c r="VA286" s="111"/>
      <c r="VB286" s="111"/>
      <c r="VC286" s="111"/>
      <c r="VD286" s="111"/>
      <c r="VE286" s="111"/>
      <c r="VF286" s="111"/>
      <c r="VG286" s="111"/>
      <c r="VH286" s="111"/>
      <c r="VI286" s="111"/>
      <c r="VJ286" s="111"/>
      <c r="VK286" s="111"/>
      <c r="VL286" s="111"/>
      <c r="VM286" s="111"/>
      <c r="VN286" s="111"/>
      <c r="VO286" s="111"/>
      <c r="VP286" s="111"/>
      <c r="VQ286" s="111"/>
      <c r="VR286" s="111"/>
      <c r="VS286" s="111"/>
      <c r="VT286" s="111"/>
      <c r="VU286" s="111"/>
      <c r="VV286" s="111"/>
      <c r="VW286" s="111"/>
      <c r="VX286" s="111"/>
      <c r="VY286" s="111"/>
      <c r="VZ286" s="111"/>
      <c r="WA286" s="111"/>
      <c r="WB286" s="111"/>
      <c r="WC286" s="111"/>
      <c r="WD286" s="111"/>
      <c r="WE286" s="111"/>
      <c r="WF286" s="111"/>
      <c r="WG286" s="111"/>
      <c r="WH286" s="111"/>
      <c r="WI286" s="111"/>
      <c r="WJ286" s="111"/>
      <c r="WK286" s="111"/>
      <c r="WL286" s="111"/>
      <c r="WM286" s="111"/>
      <c r="WN286" s="111"/>
      <c r="WO286" s="111"/>
      <c r="WP286" s="111"/>
      <c r="WQ286" s="111"/>
      <c r="WR286" s="111"/>
      <c r="WS286" s="111"/>
      <c r="WT286" s="111"/>
      <c r="WU286" s="111"/>
      <c r="WV286" s="111"/>
      <c r="WW286" s="111"/>
      <c r="WX286" s="111"/>
      <c r="WY286" s="111"/>
      <c r="WZ286" s="111"/>
      <c r="XA286" s="111"/>
      <c r="XB286" s="111"/>
      <c r="XC286" s="111"/>
      <c r="XD286" s="111"/>
      <c r="XE286" s="111"/>
      <c r="XF286" s="111"/>
      <c r="XG286" s="111"/>
      <c r="XH286" s="111"/>
      <c r="XI286" s="111"/>
      <c r="XJ286" s="111"/>
      <c r="XK286" s="111"/>
      <c r="XL286" s="111"/>
      <c r="XM286" s="111"/>
      <c r="XN286" s="111"/>
      <c r="XO286" s="111"/>
      <c r="XP286" s="111"/>
      <c r="XQ286" s="111"/>
      <c r="XR286" s="111"/>
      <c r="XS286" s="111"/>
      <c r="XT286" s="111"/>
      <c r="XU286" s="111"/>
      <c r="XV286" s="111"/>
      <c r="XW286" s="111"/>
      <c r="XX286" s="111"/>
      <c r="XY286" s="111"/>
      <c r="XZ286" s="111"/>
      <c r="YA286" s="111"/>
      <c r="YB286" s="111"/>
      <c r="YC286" s="111"/>
      <c r="YD286" s="111"/>
      <c r="YE286" s="111"/>
      <c r="YF286" s="111"/>
      <c r="YG286" s="111"/>
      <c r="YH286" s="111"/>
      <c r="YI286" s="111"/>
      <c r="YJ286" s="111"/>
      <c r="YK286" s="111"/>
      <c r="YL286" s="111"/>
      <c r="YM286" s="111"/>
      <c r="YN286" s="111"/>
      <c r="YO286" s="111"/>
      <c r="YP286" s="111"/>
      <c r="YQ286" s="111"/>
      <c r="YR286" s="111"/>
      <c r="YS286" s="111"/>
      <c r="YT286" s="111"/>
      <c r="YU286" s="111"/>
      <c r="YV286" s="111"/>
      <c r="YW286" s="111"/>
      <c r="YX286" s="111"/>
      <c r="YY286" s="111"/>
      <c r="YZ286" s="111"/>
      <c r="ZA286" s="111"/>
      <c r="ZB286" s="111"/>
      <c r="ZC286" s="111"/>
      <c r="ZD286" s="111"/>
      <c r="ZE286" s="111"/>
      <c r="ZF286" s="111"/>
      <c r="ZG286" s="111"/>
      <c r="ZH286" s="111"/>
      <c r="ZI286" s="111"/>
      <c r="ZJ286" s="111"/>
      <c r="ZK286" s="111"/>
      <c r="ZL286" s="111"/>
      <c r="ZM286" s="111"/>
      <c r="ZN286" s="111"/>
      <c r="ZO286" s="111"/>
      <c r="ZP286" s="111"/>
      <c r="ZQ286" s="111"/>
      <c r="ZR286" s="111"/>
      <c r="ZS286" s="111"/>
      <c r="ZT286" s="111"/>
      <c r="ZU286" s="111"/>
      <c r="ZV286" s="111"/>
      <c r="ZW286" s="111"/>
      <c r="ZX286" s="111"/>
      <c r="ZY286" s="111"/>
      <c r="ZZ286" s="111"/>
    </row>
    <row r="287" spans="27:702"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UR287" s="111"/>
      <c r="US287" s="111"/>
      <c r="UT287" s="111"/>
      <c r="UU287" s="111"/>
      <c r="UV287" s="111"/>
      <c r="UW287" s="111"/>
      <c r="UX287" s="111"/>
      <c r="UY287" s="111"/>
      <c r="UZ287" s="111"/>
      <c r="VA287" s="111"/>
      <c r="VB287" s="111"/>
      <c r="VC287" s="111"/>
      <c r="VD287" s="111"/>
      <c r="VE287" s="111"/>
      <c r="VF287" s="111"/>
      <c r="VG287" s="111"/>
      <c r="VH287" s="111"/>
      <c r="VI287" s="111"/>
      <c r="VJ287" s="111"/>
      <c r="VK287" s="111"/>
      <c r="VL287" s="111"/>
      <c r="VM287" s="111"/>
      <c r="VN287" s="111"/>
      <c r="VO287" s="111"/>
      <c r="VP287" s="111"/>
      <c r="VQ287" s="111"/>
      <c r="VR287" s="111"/>
      <c r="VS287" s="111"/>
      <c r="VT287" s="111"/>
      <c r="VU287" s="111"/>
      <c r="VV287" s="111"/>
      <c r="VW287" s="111"/>
      <c r="VX287" s="111"/>
      <c r="VY287" s="111"/>
      <c r="VZ287" s="111"/>
      <c r="WA287" s="111"/>
      <c r="WB287" s="111"/>
      <c r="WC287" s="111"/>
      <c r="WD287" s="111"/>
      <c r="WE287" s="111"/>
      <c r="WF287" s="111"/>
      <c r="WG287" s="111"/>
      <c r="WH287" s="111"/>
      <c r="WI287" s="111"/>
      <c r="WJ287" s="111"/>
      <c r="WK287" s="111"/>
      <c r="WL287" s="111"/>
      <c r="WM287" s="111"/>
      <c r="WN287" s="111"/>
      <c r="WO287" s="111"/>
      <c r="WP287" s="111"/>
      <c r="WQ287" s="111"/>
      <c r="WR287" s="111"/>
      <c r="WS287" s="111"/>
      <c r="WT287" s="111"/>
      <c r="WU287" s="111"/>
      <c r="WV287" s="111"/>
      <c r="WW287" s="111"/>
      <c r="WX287" s="111"/>
      <c r="WY287" s="111"/>
      <c r="WZ287" s="111"/>
      <c r="XA287" s="111"/>
      <c r="XB287" s="111"/>
      <c r="XC287" s="111"/>
      <c r="XD287" s="111"/>
      <c r="XE287" s="111"/>
      <c r="XF287" s="111"/>
      <c r="XG287" s="111"/>
      <c r="XH287" s="111"/>
      <c r="XI287" s="111"/>
      <c r="XJ287" s="111"/>
      <c r="XK287" s="111"/>
      <c r="XL287" s="111"/>
      <c r="XM287" s="111"/>
      <c r="XN287" s="111"/>
      <c r="XO287" s="111"/>
      <c r="XP287" s="111"/>
      <c r="XQ287" s="111"/>
      <c r="XR287" s="111"/>
      <c r="XS287" s="111"/>
      <c r="XT287" s="111"/>
      <c r="XU287" s="111"/>
      <c r="XV287" s="111"/>
      <c r="XW287" s="111"/>
      <c r="XX287" s="111"/>
      <c r="XY287" s="111"/>
      <c r="XZ287" s="111"/>
      <c r="YA287" s="111"/>
      <c r="YB287" s="111"/>
      <c r="YC287" s="111"/>
      <c r="YD287" s="111"/>
      <c r="YE287" s="111"/>
      <c r="YF287" s="111"/>
      <c r="YG287" s="111"/>
      <c r="YH287" s="111"/>
      <c r="YI287" s="111"/>
      <c r="YJ287" s="111"/>
      <c r="YK287" s="111"/>
      <c r="YL287" s="111"/>
      <c r="YM287" s="111"/>
      <c r="YN287" s="111"/>
      <c r="YO287" s="111"/>
      <c r="YP287" s="111"/>
      <c r="YQ287" s="111"/>
      <c r="YR287" s="111"/>
      <c r="YS287" s="111"/>
      <c r="YT287" s="111"/>
      <c r="YU287" s="111"/>
      <c r="YV287" s="111"/>
      <c r="YW287" s="111"/>
      <c r="YX287" s="111"/>
      <c r="YY287" s="111"/>
      <c r="YZ287" s="111"/>
      <c r="ZA287" s="111"/>
      <c r="ZB287" s="111"/>
      <c r="ZC287" s="111"/>
      <c r="ZD287" s="111"/>
      <c r="ZE287" s="111"/>
      <c r="ZF287" s="111"/>
      <c r="ZG287" s="111"/>
      <c r="ZH287" s="111"/>
      <c r="ZI287" s="111"/>
      <c r="ZJ287" s="111"/>
      <c r="ZK287" s="111"/>
      <c r="ZL287" s="111"/>
      <c r="ZM287" s="111"/>
      <c r="ZN287" s="111"/>
      <c r="ZO287" s="111"/>
      <c r="ZP287" s="111"/>
      <c r="ZQ287" s="111"/>
      <c r="ZR287" s="111"/>
      <c r="ZS287" s="111"/>
      <c r="ZT287" s="111"/>
      <c r="ZU287" s="111"/>
      <c r="ZV287" s="111"/>
      <c r="ZW287" s="111"/>
      <c r="ZX287" s="111"/>
      <c r="ZY287" s="111"/>
      <c r="ZZ287" s="111"/>
    </row>
    <row r="288" spans="27:702"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UR288" s="111"/>
      <c r="US288" s="111"/>
      <c r="UT288" s="111"/>
      <c r="UU288" s="111"/>
      <c r="UV288" s="111"/>
      <c r="UW288" s="111"/>
      <c r="UX288" s="111"/>
      <c r="UY288" s="111"/>
      <c r="UZ288" s="111"/>
      <c r="VA288" s="111"/>
      <c r="VB288" s="111"/>
      <c r="VC288" s="111"/>
      <c r="VD288" s="111"/>
      <c r="VE288" s="111"/>
      <c r="VF288" s="111"/>
      <c r="VG288" s="111"/>
      <c r="VH288" s="111"/>
      <c r="VI288" s="111"/>
      <c r="VJ288" s="111"/>
      <c r="VK288" s="111"/>
      <c r="VL288" s="111"/>
      <c r="VM288" s="111"/>
      <c r="VN288" s="111"/>
      <c r="VO288" s="111"/>
      <c r="VP288" s="111"/>
      <c r="VQ288" s="111"/>
      <c r="VR288" s="111"/>
      <c r="VS288" s="111"/>
      <c r="VT288" s="111"/>
      <c r="VU288" s="111"/>
      <c r="VV288" s="111"/>
      <c r="VW288" s="111"/>
      <c r="VX288" s="111"/>
      <c r="VY288" s="111"/>
      <c r="VZ288" s="111"/>
      <c r="WA288" s="111"/>
      <c r="WB288" s="111"/>
      <c r="WC288" s="111"/>
      <c r="WD288" s="111"/>
      <c r="WE288" s="111"/>
      <c r="WF288" s="111"/>
      <c r="WG288" s="111"/>
      <c r="WH288" s="111"/>
      <c r="WI288" s="111"/>
      <c r="WJ288" s="111"/>
      <c r="WK288" s="111"/>
      <c r="WL288" s="111"/>
      <c r="WM288" s="111"/>
      <c r="WN288" s="111"/>
      <c r="WO288" s="111"/>
      <c r="WP288" s="111"/>
      <c r="WQ288" s="111"/>
      <c r="WR288" s="111"/>
      <c r="WS288" s="111"/>
      <c r="WT288" s="111"/>
      <c r="WU288" s="111"/>
      <c r="WV288" s="111"/>
      <c r="WW288" s="111"/>
      <c r="WX288" s="111"/>
      <c r="WY288" s="111"/>
      <c r="WZ288" s="111"/>
      <c r="XA288" s="111"/>
      <c r="XB288" s="111"/>
      <c r="XC288" s="111"/>
      <c r="XD288" s="111"/>
      <c r="XE288" s="111"/>
      <c r="XF288" s="111"/>
      <c r="XG288" s="111"/>
      <c r="XH288" s="111"/>
      <c r="XI288" s="111"/>
      <c r="XJ288" s="111"/>
      <c r="XK288" s="111"/>
      <c r="XL288" s="111"/>
      <c r="XM288" s="111"/>
      <c r="XN288" s="111"/>
      <c r="XO288" s="111"/>
      <c r="XP288" s="111"/>
      <c r="XQ288" s="111"/>
      <c r="XR288" s="111"/>
      <c r="XS288" s="111"/>
      <c r="XT288" s="111"/>
      <c r="XU288" s="111"/>
      <c r="XV288" s="111"/>
      <c r="XW288" s="111"/>
      <c r="XX288" s="111"/>
      <c r="XY288" s="111"/>
      <c r="XZ288" s="111"/>
      <c r="YA288" s="111"/>
      <c r="YB288" s="111"/>
      <c r="YC288" s="111"/>
      <c r="YD288" s="111"/>
      <c r="YE288" s="111"/>
      <c r="YF288" s="111"/>
      <c r="YG288" s="111"/>
      <c r="YH288" s="111"/>
      <c r="YI288" s="111"/>
      <c r="YJ288" s="111"/>
      <c r="YK288" s="111"/>
      <c r="YL288" s="111"/>
      <c r="YM288" s="111"/>
      <c r="YN288" s="111"/>
      <c r="YO288" s="111"/>
      <c r="YP288" s="111"/>
      <c r="YQ288" s="111"/>
      <c r="YR288" s="111"/>
      <c r="YS288" s="111"/>
      <c r="YT288" s="111"/>
      <c r="YU288" s="111"/>
      <c r="YV288" s="111"/>
      <c r="YW288" s="111"/>
      <c r="YX288" s="111"/>
      <c r="YY288" s="111"/>
      <c r="YZ288" s="111"/>
      <c r="ZA288" s="111"/>
      <c r="ZB288" s="111"/>
      <c r="ZC288" s="111"/>
      <c r="ZD288" s="111"/>
      <c r="ZE288" s="111"/>
      <c r="ZF288" s="111"/>
      <c r="ZG288" s="111"/>
      <c r="ZH288" s="111"/>
      <c r="ZI288" s="111"/>
      <c r="ZJ288" s="111"/>
      <c r="ZK288" s="111"/>
      <c r="ZL288" s="111"/>
      <c r="ZM288" s="111"/>
      <c r="ZN288" s="111"/>
      <c r="ZO288" s="111"/>
      <c r="ZP288" s="111"/>
      <c r="ZQ288" s="111"/>
      <c r="ZR288" s="111"/>
      <c r="ZS288" s="111"/>
      <c r="ZT288" s="111"/>
      <c r="ZU288" s="111"/>
      <c r="ZV288" s="111"/>
      <c r="ZW288" s="111"/>
      <c r="ZX288" s="111"/>
      <c r="ZY288" s="111"/>
      <c r="ZZ288" s="111"/>
    </row>
    <row r="289" spans="27:702"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UR289" s="111"/>
      <c r="US289" s="111"/>
      <c r="UT289" s="111"/>
      <c r="UU289" s="111"/>
      <c r="UV289" s="111"/>
      <c r="UW289" s="111"/>
      <c r="UX289" s="111"/>
      <c r="UY289" s="111"/>
      <c r="UZ289" s="111"/>
      <c r="VA289" s="111"/>
      <c r="VB289" s="111"/>
      <c r="VC289" s="111"/>
      <c r="VD289" s="111"/>
      <c r="VE289" s="111"/>
      <c r="VF289" s="111"/>
      <c r="VG289" s="111"/>
      <c r="VH289" s="111"/>
      <c r="VI289" s="111"/>
      <c r="VJ289" s="111"/>
      <c r="VK289" s="111"/>
      <c r="VL289" s="111"/>
      <c r="VM289" s="111"/>
      <c r="VN289" s="111"/>
      <c r="VO289" s="111"/>
      <c r="VP289" s="111"/>
      <c r="VQ289" s="111"/>
      <c r="VR289" s="111"/>
      <c r="VS289" s="111"/>
      <c r="VT289" s="111"/>
      <c r="VU289" s="111"/>
      <c r="VV289" s="111"/>
      <c r="VW289" s="111"/>
      <c r="VX289" s="111"/>
      <c r="VY289" s="111"/>
      <c r="VZ289" s="111"/>
      <c r="WA289" s="111"/>
      <c r="WB289" s="111"/>
      <c r="WC289" s="111"/>
      <c r="WD289" s="111"/>
      <c r="WE289" s="111"/>
      <c r="WF289" s="111"/>
      <c r="WG289" s="111"/>
      <c r="WH289" s="111"/>
      <c r="WI289" s="111"/>
      <c r="WJ289" s="111"/>
      <c r="WK289" s="111"/>
      <c r="WL289" s="111"/>
      <c r="WM289" s="111"/>
      <c r="WN289" s="111"/>
      <c r="WO289" s="111"/>
      <c r="WP289" s="111"/>
      <c r="WQ289" s="111"/>
      <c r="WR289" s="111"/>
      <c r="WS289" s="111"/>
      <c r="WT289" s="111"/>
      <c r="WU289" s="111"/>
      <c r="WV289" s="111"/>
      <c r="WW289" s="111"/>
      <c r="WX289" s="111"/>
      <c r="WY289" s="111"/>
      <c r="WZ289" s="111"/>
      <c r="XA289" s="111"/>
      <c r="XB289" s="111"/>
      <c r="XC289" s="111"/>
      <c r="XD289" s="111"/>
      <c r="XE289" s="111"/>
      <c r="XF289" s="111"/>
      <c r="XG289" s="111"/>
      <c r="XH289" s="111"/>
      <c r="XI289" s="111"/>
      <c r="XJ289" s="111"/>
      <c r="XK289" s="111"/>
      <c r="XL289" s="111"/>
      <c r="XM289" s="111"/>
      <c r="XN289" s="111"/>
      <c r="XO289" s="111"/>
      <c r="XP289" s="111"/>
      <c r="XQ289" s="111"/>
      <c r="XR289" s="111"/>
      <c r="XS289" s="111"/>
      <c r="XT289" s="111"/>
      <c r="XU289" s="111"/>
      <c r="XV289" s="111"/>
      <c r="XW289" s="111"/>
      <c r="XX289" s="111"/>
      <c r="XY289" s="111"/>
      <c r="XZ289" s="111"/>
      <c r="YA289" s="111"/>
      <c r="YB289" s="111"/>
      <c r="YC289" s="111"/>
      <c r="YD289" s="111"/>
      <c r="YE289" s="111"/>
      <c r="YF289" s="111"/>
      <c r="YG289" s="111"/>
      <c r="YH289" s="111"/>
      <c r="YI289" s="111"/>
      <c r="YJ289" s="111"/>
      <c r="YK289" s="111"/>
      <c r="YL289" s="111"/>
      <c r="YM289" s="111"/>
      <c r="YN289" s="111"/>
      <c r="YO289" s="111"/>
      <c r="YP289" s="111"/>
      <c r="YQ289" s="111"/>
      <c r="YR289" s="111"/>
      <c r="YS289" s="111"/>
      <c r="YT289" s="111"/>
      <c r="YU289" s="111"/>
      <c r="YV289" s="111"/>
      <c r="YW289" s="111"/>
      <c r="YX289" s="111"/>
      <c r="YY289" s="111"/>
      <c r="YZ289" s="111"/>
      <c r="ZA289" s="111"/>
      <c r="ZB289" s="111"/>
      <c r="ZC289" s="111"/>
      <c r="ZD289" s="111"/>
      <c r="ZE289" s="111"/>
      <c r="ZF289" s="111"/>
      <c r="ZG289" s="111"/>
      <c r="ZH289" s="111"/>
      <c r="ZI289" s="111"/>
      <c r="ZJ289" s="111"/>
      <c r="ZK289" s="111"/>
      <c r="ZL289" s="111"/>
      <c r="ZM289" s="111"/>
      <c r="ZN289" s="111"/>
      <c r="ZO289" s="111"/>
      <c r="ZP289" s="111"/>
      <c r="ZQ289" s="111"/>
      <c r="ZR289" s="111"/>
      <c r="ZS289" s="111"/>
      <c r="ZT289" s="111"/>
      <c r="ZU289" s="111"/>
      <c r="ZV289" s="111"/>
      <c r="ZW289" s="111"/>
      <c r="ZX289" s="111"/>
      <c r="ZY289" s="111"/>
      <c r="ZZ289" s="111"/>
    </row>
    <row r="290" spans="27:702"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UR290" s="111"/>
      <c r="US290" s="111"/>
      <c r="UT290" s="111"/>
      <c r="UU290" s="111"/>
      <c r="UV290" s="111"/>
      <c r="UW290" s="111"/>
      <c r="UX290" s="111"/>
      <c r="UY290" s="111"/>
      <c r="UZ290" s="111"/>
      <c r="VA290" s="111"/>
      <c r="VB290" s="111"/>
      <c r="VC290" s="111"/>
      <c r="VD290" s="111"/>
      <c r="VE290" s="111"/>
      <c r="VF290" s="111"/>
      <c r="VG290" s="111"/>
      <c r="VH290" s="111"/>
      <c r="VI290" s="111"/>
      <c r="VJ290" s="111"/>
      <c r="VK290" s="111"/>
      <c r="VL290" s="111"/>
      <c r="VM290" s="111"/>
      <c r="VN290" s="111"/>
      <c r="VO290" s="111"/>
      <c r="VP290" s="111"/>
      <c r="VQ290" s="111"/>
      <c r="VR290" s="111"/>
      <c r="VS290" s="111"/>
      <c r="VT290" s="111"/>
      <c r="VU290" s="111"/>
      <c r="VV290" s="111"/>
      <c r="VW290" s="111"/>
      <c r="VX290" s="111"/>
      <c r="VY290" s="111"/>
      <c r="VZ290" s="111"/>
      <c r="WA290" s="111"/>
      <c r="WB290" s="111"/>
      <c r="WC290" s="111"/>
      <c r="WD290" s="111"/>
      <c r="WE290" s="111"/>
      <c r="WF290" s="111"/>
      <c r="WG290" s="111"/>
      <c r="WH290" s="111"/>
      <c r="WI290" s="111"/>
      <c r="WJ290" s="111"/>
      <c r="WK290" s="111"/>
      <c r="WL290" s="111"/>
      <c r="WM290" s="111"/>
      <c r="WN290" s="111"/>
      <c r="WO290" s="111"/>
      <c r="WP290" s="111"/>
      <c r="WQ290" s="111"/>
      <c r="WR290" s="111"/>
      <c r="WS290" s="111"/>
      <c r="WT290" s="111"/>
      <c r="WU290" s="111"/>
      <c r="WV290" s="111"/>
      <c r="WW290" s="111"/>
      <c r="WX290" s="111"/>
      <c r="WY290" s="111"/>
      <c r="WZ290" s="111"/>
      <c r="XA290" s="111"/>
      <c r="XB290" s="111"/>
      <c r="XC290" s="111"/>
      <c r="XD290" s="111"/>
      <c r="XE290" s="111"/>
      <c r="XF290" s="111"/>
      <c r="XG290" s="111"/>
      <c r="XH290" s="111"/>
      <c r="XI290" s="111"/>
      <c r="XJ290" s="111"/>
      <c r="XK290" s="111"/>
      <c r="XL290" s="111"/>
      <c r="XM290" s="111"/>
      <c r="XN290" s="111"/>
      <c r="XO290" s="111"/>
      <c r="XP290" s="111"/>
      <c r="XQ290" s="111"/>
      <c r="XR290" s="111"/>
      <c r="XS290" s="111"/>
      <c r="XT290" s="111"/>
      <c r="XU290" s="111"/>
      <c r="XV290" s="111"/>
      <c r="XW290" s="111"/>
      <c r="XX290" s="111"/>
      <c r="XY290" s="111"/>
      <c r="XZ290" s="111"/>
      <c r="YA290" s="111"/>
      <c r="YB290" s="111"/>
      <c r="YC290" s="111"/>
      <c r="YD290" s="111"/>
      <c r="YE290" s="111"/>
      <c r="YF290" s="111"/>
      <c r="YG290" s="111"/>
      <c r="YH290" s="111"/>
      <c r="YI290" s="111"/>
      <c r="YJ290" s="111"/>
      <c r="YK290" s="111"/>
      <c r="YL290" s="111"/>
      <c r="YM290" s="111"/>
      <c r="YN290" s="111"/>
      <c r="YO290" s="111"/>
      <c r="YP290" s="111"/>
      <c r="YQ290" s="111"/>
      <c r="YR290" s="111"/>
      <c r="YS290" s="111"/>
      <c r="YT290" s="111"/>
      <c r="YU290" s="111"/>
      <c r="YV290" s="111"/>
      <c r="YW290" s="111"/>
      <c r="YX290" s="111"/>
      <c r="YY290" s="111"/>
      <c r="YZ290" s="111"/>
      <c r="ZA290" s="111"/>
      <c r="ZB290" s="111"/>
      <c r="ZC290" s="111"/>
      <c r="ZD290" s="111"/>
      <c r="ZE290" s="111"/>
      <c r="ZF290" s="111"/>
      <c r="ZG290" s="111"/>
      <c r="ZH290" s="111"/>
      <c r="ZI290" s="111"/>
      <c r="ZJ290" s="111"/>
      <c r="ZK290" s="111"/>
      <c r="ZL290" s="111"/>
      <c r="ZM290" s="111"/>
      <c r="ZN290" s="111"/>
      <c r="ZO290" s="111"/>
      <c r="ZP290" s="111"/>
      <c r="ZQ290" s="111"/>
      <c r="ZR290" s="111"/>
      <c r="ZS290" s="111"/>
      <c r="ZT290" s="111"/>
      <c r="ZU290" s="111"/>
      <c r="ZV290" s="111"/>
      <c r="ZW290" s="111"/>
      <c r="ZX290" s="111"/>
      <c r="ZY290" s="111"/>
      <c r="ZZ290" s="111"/>
    </row>
    <row r="291" spans="27:702"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UR291" s="111"/>
      <c r="US291" s="111"/>
      <c r="UT291" s="111"/>
      <c r="UU291" s="111"/>
      <c r="UV291" s="111"/>
      <c r="UW291" s="111"/>
      <c r="UX291" s="111"/>
      <c r="UY291" s="111"/>
      <c r="UZ291" s="111"/>
      <c r="VA291" s="111"/>
      <c r="VB291" s="111"/>
      <c r="VC291" s="111"/>
      <c r="VD291" s="111"/>
      <c r="VE291" s="111"/>
      <c r="VF291" s="111"/>
      <c r="VG291" s="111"/>
      <c r="VH291" s="111"/>
      <c r="VI291" s="111"/>
      <c r="VJ291" s="111"/>
      <c r="VK291" s="111"/>
      <c r="VL291" s="111"/>
      <c r="VM291" s="111"/>
      <c r="VN291" s="111"/>
      <c r="VO291" s="111"/>
      <c r="VP291" s="111"/>
      <c r="VQ291" s="111"/>
      <c r="VR291" s="111"/>
      <c r="VS291" s="111"/>
      <c r="VT291" s="111"/>
      <c r="VU291" s="111"/>
      <c r="VV291" s="111"/>
      <c r="VW291" s="111"/>
      <c r="VX291" s="111"/>
      <c r="VY291" s="111"/>
      <c r="VZ291" s="111"/>
      <c r="WA291" s="111"/>
      <c r="WB291" s="111"/>
      <c r="WC291" s="111"/>
      <c r="WD291" s="111"/>
      <c r="WE291" s="111"/>
      <c r="WF291" s="111"/>
      <c r="WG291" s="111"/>
      <c r="WH291" s="111"/>
      <c r="WI291" s="111"/>
      <c r="WJ291" s="111"/>
      <c r="WK291" s="111"/>
      <c r="WL291" s="111"/>
      <c r="WM291" s="111"/>
      <c r="WN291" s="111"/>
      <c r="WO291" s="111"/>
      <c r="WP291" s="111"/>
      <c r="WQ291" s="111"/>
      <c r="WR291" s="111"/>
      <c r="WS291" s="111"/>
      <c r="WT291" s="111"/>
      <c r="WU291" s="111"/>
      <c r="WV291" s="111"/>
      <c r="WW291" s="111"/>
      <c r="WX291" s="111"/>
      <c r="WY291" s="111"/>
      <c r="WZ291" s="111"/>
      <c r="XA291" s="111"/>
      <c r="XB291" s="111"/>
      <c r="XC291" s="111"/>
      <c r="XD291" s="111"/>
      <c r="XE291" s="111"/>
      <c r="XF291" s="111"/>
      <c r="XG291" s="111"/>
      <c r="XH291" s="111"/>
      <c r="XI291" s="111"/>
      <c r="XJ291" s="111"/>
      <c r="XK291" s="111"/>
      <c r="XL291" s="111"/>
      <c r="XM291" s="111"/>
      <c r="XN291" s="111"/>
      <c r="XO291" s="111"/>
      <c r="XP291" s="111"/>
      <c r="XQ291" s="111"/>
      <c r="XR291" s="111"/>
      <c r="XS291" s="111"/>
      <c r="XT291" s="111"/>
      <c r="XU291" s="111"/>
      <c r="XV291" s="111"/>
      <c r="XW291" s="111"/>
      <c r="XX291" s="111"/>
      <c r="XY291" s="111"/>
      <c r="XZ291" s="111"/>
      <c r="YA291" s="111"/>
      <c r="YB291" s="111"/>
      <c r="YC291" s="111"/>
      <c r="YD291" s="111"/>
      <c r="YE291" s="111"/>
      <c r="YF291" s="111"/>
      <c r="YG291" s="111"/>
      <c r="YH291" s="111"/>
      <c r="YI291" s="111"/>
      <c r="YJ291" s="111"/>
      <c r="YK291" s="111"/>
      <c r="YL291" s="111"/>
      <c r="YM291" s="111"/>
      <c r="YN291" s="111"/>
      <c r="YO291" s="111"/>
      <c r="YP291" s="111"/>
      <c r="YQ291" s="111"/>
      <c r="YR291" s="111"/>
      <c r="YS291" s="111"/>
      <c r="YT291" s="111"/>
      <c r="YU291" s="111"/>
      <c r="YV291" s="111"/>
      <c r="YW291" s="111"/>
      <c r="YX291" s="111"/>
      <c r="YY291" s="111"/>
      <c r="YZ291" s="111"/>
      <c r="ZA291" s="111"/>
      <c r="ZB291" s="111"/>
      <c r="ZC291" s="111"/>
      <c r="ZD291" s="111"/>
      <c r="ZE291" s="111"/>
      <c r="ZF291" s="111"/>
      <c r="ZG291" s="111"/>
      <c r="ZH291" s="111"/>
      <c r="ZI291" s="111"/>
      <c r="ZJ291" s="111"/>
      <c r="ZK291" s="111"/>
      <c r="ZL291" s="111"/>
      <c r="ZM291" s="111"/>
      <c r="ZN291" s="111"/>
      <c r="ZO291" s="111"/>
      <c r="ZP291" s="111"/>
      <c r="ZQ291" s="111"/>
      <c r="ZR291" s="111"/>
      <c r="ZS291" s="111"/>
      <c r="ZT291" s="111"/>
      <c r="ZU291" s="111"/>
      <c r="ZV291" s="111"/>
      <c r="ZW291" s="111"/>
      <c r="ZX291" s="111"/>
      <c r="ZY291" s="111"/>
      <c r="ZZ291" s="111"/>
    </row>
    <row r="292" spans="27:702"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UR292" s="111"/>
      <c r="US292" s="111"/>
      <c r="UT292" s="111"/>
      <c r="UU292" s="111"/>
      <c r="UV292" s="111"/>
      <c r="UW292" s="111"/>
      <c r="UX292" s="111"/>
      <c r="UY292" s="111"/>
      <c r="UZ292" s="111"/>
      <c r="VA292" s="111"/>
      <c r="VB292" s="111"/>
      <c r="VC292" s="111"/>
      <c r="VD292" s="111"/>
      <c r="VE292" s="111"/>
      <c r="VF292" s="111"/>
      <c r="VG292" s="111"/>
      <c r="VH292" s="111"/>
      <c r="VI292" s="111"/>
      <c r="VJ292" s="111"/>
      <c r="VK292" s="111"/>
      <c r="VL292" s="111"/>
      <c r="VM292" s="111"/>
      <c r="VN292" s="111"/>
      <c r="VO292" s="111"/>
      <c r="VP292" s="111"/>
      <c r="VQ292" s="111"/>
      <c r="VR292" s="111"/>
      <c r="VS292" s="111"/>
      <c r="VT292" s="111"/>
      <c r="VU292" s="111"/>
      <c r="VV292" s="111"/>
      <c r="VW292" s="111"/>
      <c r="VX292" s="111"/>
      <c r="VY292" s="111"/>
      <c r="VZ292" s="111"/>
      <c r="WA292" s="111"/>
      <c r="WB292" s="111"/>
      <c r="WC292" s="111"/>
      <c r="WD292" s="111"/>
      <c r="WE292" s="111"/>
      <c r="WF292" s="111"/>
      <c r="WG292" s="111"/>
      <c r="WH292" s="111"/>
      <c r="WI292" s="111"/>
      <c r="WJ292" s="111"/>
      <c r="WK292" s="111"/>
      <c r="WL292" s="111"/>
      <c r="WM292" s="111"/>
      <c r="WN292" s="111"/>
      <c r="WO292" s="111"/>
      <c r="WP292" s="111"/>
      <c r="WQ292" s="111"/>
      <c r="WR292" s="111"/>
      <c r="WS292" s="111"/>
      <c r="WT292" s="111"/>
      <c r="WU292" s="111"/>
      <c r="WV292" s="111"/>
      <c r="WW292" s="111"/>
      <c r="WX292" s="111"/>
      <c r="WY292" s="111"/>
      <c r="WZ292" s="111"/>
      <c r="XA292" s="111"/>
      <c r="XB292" s="111"/>
      <c r="XC292" s="111"/>
      <c r="XD292" s="111"/>
      <c r="XE292" s="111"/>
      <c r="XF292" s="111"/>
      <c r="XG292" s="111"/>
      <c r="XH292" s="111"/>
      <c r="XI292" s="111"/>
      <c r="XJ292" s="111"/>
      <c r="XK292" s="111"/>
      <c r="XL292" s="111"/>
      <c r="XM292" s="111"/>
      <c r="XN292" s="111"/>
      <c r="XO292" s="111"/>
      <c r="XP292" s="111"/>
      <c r="XQ292" s="111"/>
      <c r="XR292" s="111"/>
      <c r="XS292" s="111"/>
      <c r="XT292" s="111"/>
      <c r="XU292" s="111"/>
      <c r="XV292" s="111"/>
      <c r="XW292" s="111"/>
      <c r="XX292" s="111"/>
      <c r="XY292" s="111"/>
      <c r="XZ292" s="111"/>
      <c r="YA292" s="111"/>
      <c r="YB292" s="111"/>
      <c r="YC292" s="111"/>
      <c r="YD292" s="111"/>
      <c r="YE292" s="111"/>
      <c r="YF292" s="111"/>
      <c r="YG292" s="111"/>
      <c r="YH292" s="111"/>
      <c r="YI292" s="111"/>
      <c r="YJ292" s="111"/>
      <c r="YK292" s="111"/>
      <c r="YL292" s="111"/>
      <c r="YM292" s="111"/>
      <c r="YN292" s="111"/>
      <c r="YO292" s="111"/>
      <c r="YP292" s="111"/>
      <c r="YQ292" s="111"/>
      <c r="YR292" s="111"/>
      <c r="YS292" s="111"/>
      <c r="YT292" s="111"/>
      <c r="YU292" s="111"/>
      <c r="YV292" s="111"/>
      <c r="YW292" s="111"/>
      <c r="YX292" s="111"/>
      <c r="YY292" s="111"/>
      <c r="YZ292" s="111"/>
      <c r="ZA292" s="111"/>
      <c r="ZB292" s="111"/>
      <c r="ZC292" s="111"/>
      <c r="ZD292" s="111"/>
      <c r="ZE292" s="111"/>
      <c r="ZF292" s="111"/>
      <c r="ZG292" s="111"/>
      <c r="ZH292" s="111"/>
      <c r="ZI292" s="111"/>
      <c r="ZJ292" s="111"/>
      <c r="ZK292" s="111"/>
      <c r="ZL292" s="111"/>
      <c r="ZM292" s="111"/>
      <c r="ZN292" s="111"/>
      <c r="ZO292" s="111"/>
      <c r="ZP292" s="111"/>
      <c r="ZQ292" s="111"/>
      <c r="ZR292" s="111"/>
      <c r="ZS292" s="111"/>
      <c r="ZT292" s="111"/>
      <c r="ZU292" s="111"/>
      <c r="ZV292" s="111"/>
      <c r="ZW292" s="111"/>
      <c r="ZX292" s="111"/>
      <c r="ZY292" s="111"/>
      <c r="ZZ292" s="111"/>
    </row>
    <row r="293" spans="27:702"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UR293" s="111"/>
      <c r="US293" s="111"/>
      <c r="UT293" s="111"/>
      <c r="UU293" s="111"/>
      <c r="UV293" s="111"/>
      <c r="UW293" s="111"/>
      <c r="UX293" s="111"/>
      <c r="UY293" s="111"/>
      <c r="UZ293" s="111"/>
      <c r="VA293" s="111"/>
      <c r="VB293" s="111"/>
      <c r="VC293" s="111"/>
      <c r="VD293" s="111"/>
      <c r="VE293" s="111"/>
      <c r="VF293" s="111"/>
      <c r="VG293" s="111"/>
      <c r="VH293" s="111"/>
      <c r="VI293" s="111"/>
      <c r="VJ293" s="111"/>
      <c r="VK293" s="111"/>
      <c r="VL293" s="111"/>
      <c r="VM293" s="111"/>
      <c r="VN293" s="111"/>
      <c r="VO293" s="111"/>
      <c r="VP293" s="111"/>
      <c r="VQ293" s="111"/>
      <c r="VR293" s="111"/>
      <c r="VS293" s="111"/>
      <c r="VT293" s="111"/>
      <c r="VU293" s="111"/>
      <c r="VV293" s="111"/>
      <c r="VW293" s="111"/>
      <c r="VX293" s="111"/>
      <c r="VY293" s="111"/>
      <c r="VZ293" s="111"/>
      <c r="WA293" s="111"/>
      <c r="WB293" s="111"/>
      <c r="WC293" s="111"/>
      <c r="WD293" s="111"/>
      <c r="WE293" s="111"/>
      <c r="WF293" s="111"/>
      <c r="WG293" s="111"/>
      <c r="WH293" s="111"/>
      <c r="WI293" s="111"/>
      <c r="WJ293" s="111"/>
      <c r="WK293" s="111"/>
      <c r="WL293" s="111"/>
      <c r="WM293" s="111"/>
      <c r="WN293" s="111"/>
      <c r="WO293" s="111"/>
      <c r="WP293" s="111"/>
      <c r="WQ293" s="111"/>
      <c r="WR293" s="111"/>
      <c r="WS293" s="111"/>
      <c r="WT293" s="111"/>
      <c r="WU293" s="111"/>
      <c r="WV293" s="111"/>
      <c r="WW293" s="111"/>
      <c r="WX293" s="111"/>
      <c r="WY293" s="111"/>
      <c r="WZ293" s="111"/>
      <c r="XA293" s="111"/>
      <c r="XB293" s="111"/>
      <c r="XC293" s="111"/>
      <c r="XD293" s="111"/>
      <c r="XE293" s="111"/>
      <c r="XF293" s="111"/>
      <c r="XG293" s="111"/>
      <c r="XH293" s="111"/>
      <c r="XI293" s="111"/>
      <c r="XJ293" s="111"/>
      <c r="XK293" s="111"/>
      <c r="XL293" s="111"/>
      <c r="XM293" s="111"/>
      <c r="XN293" s="111"/>
      <c r="XO293" s="111"/>
      <c r="XP293" s="111"/>
      <c r="XQ293" s="111"/>
      <c r="XR293" s="111"/>
      <c r="XS293" s="111"/>
      <c r="XT293" s="111"/>
      <c r="XU293" s="111"/>
      <c r="XV293" s="111"/>
      <c r="XW293" s="111"/>
      <c r="XX293" s="111"/>
      <c r="XY293" s="111"/>
      <c r="XZ293" s="111"/>
      <c r="YA293" s="111"/>
      <c r="YB293" s="111"/>
      <c r="YC293" s="111"/>
      <c r="YD293" s="111"/>
      <c r="YE293" s="111"/>
      <c r="YF293" s="111"/>
      <c r="YG293" s="111"/>
      <c r="YH293" s="111"/>
      <c r="YI293" s="111"/>
      <c r="YJ293" s="111"/>
      <c r="YK293" s="111"/>
      <c r="YL293" s="111"/>
      <c r="YM293" s="111"/>
      <c r="YN293" s="111"/>
      <c r="YO293" s="111"/>
      <c r="YP293" s="111"/>
      <c r="YQ293" s="111"/>
      <c r="YR293" s="111"/>
      <c r="YS293" s="111"/>
      <c r="YT293" s="111"/>
      <c r="YU293" s="111"/>
      <c r="YV293" s="111"/>
      <c r="YW293" s="111"/>
      <c r="YX293" s="111"/>
      <c r="YY293" s="111"/>
      <c r="YZ293" s="111"/>
      <c r="ZA293" s="111"/>
      <c r="ZB293" s="111"/>
      <c r="ZC293" s="111"/>
      <c r="ZD293" s="111"/>
      <c r="ZE293" s="111"/>
      <c r="ZF293" s="111"/>
      <c r="ZG293" s="111"/>
      <c r="ZH293" s="111"/>
      <c r="ZI293" s="111"/>
      <c r="ZJ293" s="111"/>
      <c r="ZK293" s="111"/>
      <c r="ZL293" s="111"/>
      <c r="ZM293" s="111"/>
      <c r="ZN293" s="111"/>
      <c r="ZO293" s="111"/>
      <c r="ZP293" s="111"/>
      <c r="ZQ293" s="111"/>
      <c r="ZR293" s="111"/>
      <c r="ZS293" s="111"/>
      <c r="ZT293" s="111"/>
      <c r="ZU293" s="111"/>
      <c r="ZV293" s="111"/>
      <c r="ZW293" s="111"/>
      <c r="ZX293" s="111"/>
      <c r="ZY293" s="111"/>
      <c r="ZZ293" s="111"/>
    </row>
    <row r="294" spans="27:702"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UR294" s="111"/>
      <c r="US294" s="111"/>
      <c r="UT294" s="111"/>
      <c r="UU294" s="111"/>
      <c r="UV294" s="111"/>
      <c r="UW294" s="111"/>
      <c r="UX294" s="111"/>
      <c r="UY294" s="111"/>
      <c r="UZ294" s="111"/>
      <c r="VA294" s="111"/>
      <c r="VB294" s="111"/>
      <c r="VC294" s="111"/>
      <c r="VD294" s="111"/>
      <c r="VE294" s="111"/>
      <c r="VF294" s="111"/>
      <c r="VG294" s="111"/>
      <c r="VH294" s="111"/>
      <c r="VI294" s="111"/>
      <c r="VJ294" s="111"/>
      <c r="VK294" s="111"/>
      <c r="VL294" s="111"/>
      <c r="VM294" s="111"/>
      <c r="VN294" s="111"/>
      <c r="VO294" s="111"/>
      <c r="VP294" s="111"/>
      <c r="VQ294" s="111"/>
      <c r="VR294" s="111"/>
      <c r="VS294" s="111"/>
      <c r="VT294" s="111"/>
      <c r="VU294" s="111"/>
      <c r="VV294" s="111"/>
      <c r="VW294" s="111"/>
      <c r="VX294" s="111"/>
      <c r="VY294" s="111"/>
      <c r="VZ294" s="111"/>
      <c r="WA294" s="111"/>
      <c r="WB294" s="111"/>
      <c r="WC294" s="111"/>
      <c r="WD294" s="111"/>
      <c r="WE294" s="111"/>
      <c r="WF294" s="111"/>
      <c r="WG294" s="111"/>
      <c r="WH294" s="111"/>
      <c r="WI294" s="111"/>
      <c r="WJ294" s="111"/>
      <c r="WK294" s="111"/>
      <c r="WL294" s="111"/>
      <c r="WM294" s="111"/>
      <c r="WN294" s="111"/>
      <c r="WO294" s="111"/>
      <c r="WP294" s="111"/>
      <c r="WQ294" s="111"/>
      <c r="WR294" s="111"/>
      <c r="WS294" s="111"/>
      <c r="WT294" s="111"/>
      <c r="WU294" s="111"/>
      <c r="WV294" s="111"/>
      <c r="WW294" s="111"/>
      <c r="WX294" s="111"/>
      <c r="WY294" s="111"/>
      <c r="WZ294" s="111"/>
      <c r="XA294" s="111"/>
      <c r="XB294" s="111"/>
      <c r="XC294" s="111"/>
      <c r="XD294" s="111"/>
      <c r="XE294" s="111"/>
      <c r="XF294" s="111"/>
      <c r="XG294" s="111"/>
      <c r="XH294" s="111"/>
      <c r="XI294" s="111"/>
      <c r="XJ294" s="111"/>
      <c r="XK294" s="111"/>
      <c r="XL294" s="111"/>
      <c r="XM294" s="111"/>
      <c r="XN294" s="111"/>
      <c r="XO294" s="111"/>
      <c r="XP294" s="111"/>
      <c r="XQ294" s="111"/>
      <c r="XR294" s="111"/>
      <c r="XS294" s="111"/>
      <c r="XT294" s="111"/>
      <c r="XU294" s="111"/>
      <c r="XV294" s="111"/>
      <c r="XW294" s="111"/>
      <c r="XX294" s="111"/>
      <c r="XY294" s="111"/>
      <c r="XZ294" s="111"/>
      <c r="YA294" s="111"/>
      <c r="YB294" s="111"/>
      <c r="YC294" s="111"/>
      <c r="YD294" s="111"/>
      <c r="YE294" s="111"/>
      <c r="YF294" s="111"/>
      <c r="YG294" s="111"/>
      <c r="YH294" s="111"/>
      <c r="YI294" s="111"/>
      <c r="YJ294" s="111"/>
      <c r="YK294" s="111"/>
      <c r="YL294" s="111"/>
      <c r="YM294" s="111"/>
      <c r="YN294" s="111"/>
      <c r="YO294" s="111"/>
      <c r="YP294" s="111"/>
      <c r="YQ294" s="111"/>
      <c r="YR294" s="111"/>
      <c r="YS294" s="111"/>
      <c r="YT294" s="111"/>
      <c r="YU294" s="111"/>
      <c r="YV294" s="111"/>
      <c r="YW294" s="111"/>
      <c r="YX294" s="111"/>
      <c r="YY294" s="111"/>
      <c r="YZ294" s="111"/>
      <c r="ZA294" s="111"/>
      <c r="ZB294" s="111"/>
      <c r="ZC294" s="111"/>
      <c r="ZD294" s="111"/>
      <c r="ZE294" s="111"/>
      <c r="ZF294" s="111"/>
      <c r="ZG294" s="111"/>
      <c r="ZH294" s="111"/>
      <c r="ZI294" s="111"/>
      <c r="ZJ294" s="111"/>
      <c r="ZK294" s="111"/>
      <c r="ZL294" s="111"/>
      <c r="ZM294" s="111"/>
      <c r="ZN294" s="111"/>
      <c r="ZO294" s="111"/>
      <c r="ZP294" s="111"/>
      <c r="ZQ294" s="111"/>
      <c r="ZR294" s="111"/>
      <c r="ZS294" s="111"/>
      <c r="ZT294" s="111"/>
      <c r="ZU294" s="111"/>
      <c r="ZV294" s="111"/>
      <c r="ZW294" s="111"/>
      <c r="ZX294" s="111"/>
      <c r="ZY294" s="111"/>
      <c r="ZZ294" s="111"/>
    </row>
    <row r="295" spans="27:702"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UR295" s="111"/>
      <c r="US295" s="111"/>
      <c r="UT295" s="111"/>
      <c r="UU295" s="111"/>
      <c r="UV295" s="111"/>
      <c r="UW295" s="111"/>
      <c r="UX295" s="111"/>
      <c r="UY295" s="111"/>
      <c r="UZ295" s="111"/>
      <c r="VA295" s="111"/>
      <c r="VB295" s="111"/>
      <c r="VC295" s="111"/>
      <c r="VD295" s="111"/>
      <c r="VE295" s="111"/>
      <c r="VF295" s="111"/>
      <c r="VG295" s="111"/>
      <c r="VH295" s="111"/>
      <c r="VI295" s="111"/>
      <c r="VJ295" s="111"/>
      <c r="VK295" s="111"/>
      <c r="VL295" s="111"/>
      <c r="VM295" s="111"/>
      <c r="VN295" s="111"/>
      <c r="VO295" s="111"/>
      <c r="VP295" s="111"/>
      <c r="VQ295" s="111"/>
      <c r="VR295" s="111"/>
      <c r="VS295" s="111"/>
      <c r="VT295" s="111"/>
      <c r="VU295" s="111"/>
      <c r="VV295" s="111"/>
      <c r="VW295" s="111"/>
      <c r="VX295" s="111"/>
      <c r="VY295" s="111"/>
      <c r="VZ295" s="111"/>
      <c r="WA295" s="111"/>
      <c r="WB295" s="111"/>
      <c r="WC295" s="111"/>
      <c r="WD295" s="111"/>
      <c r="WE295" s="111"/>
      <c r="WF295" s="111"/>
      <c r="WG295" s="111"/>
      <c r="WH295" s="111"/>
      <c r="WI295" s="111"/>
      <c r="WJ295" s="111"/>
      <c r="WK295" s="111"/>
      <c r="WL295" s="111"/>
      <c r="WM295" s="111"/>
      <c r="WN295" s="111"/>
      <c r="WO295" s="111"/>
      <c r="WP295" s="111"/>
      <c r="WQ295" s="111"/>
      <c r="WR295" s="111"/>
      <c r="WS295" s="111"/>
      <c r="WT295" s="111"/>
      <c r="WU295" s="111"/>
      <c r="WV295" s="111"/>
      <c r="WW295" s="111"/>
      <c r="WX295" s="111"/>
      <c r="WY295" s="111"/>
      <c r="WZ295" s="111"/>
      <c r="XA295" s="111"/>
      <c r="XB295" s="111"/>
      <c r="XC295" s="111"/>
      <c r="XD295" s="111"/>
      <c r="XE295" s="111"/>
      <c r="XF295" s="111"/>
      <c r="XG295" s="111"/>
      <c r="XH295" s="111"/>
      <c r="XI295" s="111"/>
      <c r="XJ295" s="111"/>
      <c r="XK295" s="111"/>
      <c r="XL295" s="111"/>
      <c r="XM295" s="111"/>
      <c r="XN295" s="111"/>
      <c r="XO295" s="111"/>
      <c r="XP295" s="111"/>
      <c r="XQ295" s="111"/>
      <c r="XR295" s="111"/>
      <c r="XS295" s="111"/>
      <c r="XT295" s="111"/>
      <c r="XU295" s="111"/>
      <c r="XV295" s="111"/>
      <c r="XW295" s="111"/>
      <c r="XX295" s="111"/>
      <c r="XY295" s="111"/>
      <c r="XZ295" s="111"/>
      <c r="YA295" s="111"/>
      <c r="YB295" s="111"/>
      <c r="YC295" s="111"/>
      <c r="YD295" s="111"/>
      <c r="YE295" s="111"/>
      <c r="YF295" s="111"/>
      <c r="YG295" s="111"/>
      <c r="YH295" s="111"/>
      <c r="YI295" s="111"/>
      <c r="YJ295" s="111"/>
      <c r="YK295" s="111"/>
      <c r="YL295" s="111"/>
      <c r="YM295" s="111"/>
      <c r="YN295" s="111"/>
      <c r="YO295" s="111"/>
      <c r="YP295" s="111"/>
      <c r="YQ295" s="111"/>
      <c r="YR295" s="111"/>
      <c r="YS295" s="111"/>
      <c r="YT295" s="111"/>
      <c r="YU295" s="111"/>
      <c r="YV295" s="111"/>
      <c r="YW295" s="111"/>
      <c r="YX295" s="111"/>
      <c r="YY295" s="111"/>
      <c r="YZ295" s="111"/>
      <c r="ZA295" s="111"/>
      <c r="ZB295" s="111"/>
      <c r="ZC295" s="111"/>
      <c r="ZD295" s="111"/>
      <c r="ZE295" s="111"/>
      <c r="ZF295" s="111"/>
      <c r="ZG295" s="111"/>
      <c r="ZH295" s="111"/>
      <c r="ZI295" s="111"/>
      <c r="ZJ295" s="111"/>
      <c r="ZK295" s="111"/>
      <c r="ZL295" s="111"/>
      <c r="ZM295" s="111"/>
      <c r="ZN295" s="111"/>
      <c r="ZO295" s="111"/>
      <c r="ZP295" s="111"/>
      <c r="ZQ295" s="111"/>
      <c r="ZR295" s="111"/>
      <c r="ZS295" s="111"/>
      <c r="ZT295" s="111"/>
      <c r="ZU295" s="111"/>
      <c r="ZV295" s="111"/>
      <c r="ZW295" s="111"/>
      <c r="ZX295" s="111"/>
      <c r="ZY295" s="111"/>
      <c r="ZZ295" s="111"/>
    </row>
    <row r="296" spans="27:702"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UR296" s="111"/>
      <c r="US296" s="111"/>
      <c r="UT296" s="111"/>
      <c r="UU296" s="111"/>
      <c r="UV296" s="111"/>
      <c r="UW296" s="111"/>
      <c r="UX296" s="111"/>
      <c r="UY296" s="111"/>
      <c r="UZ296" s="111"/>
      <c r="VA296" s="111"/>
      <c r="VB296" s="111"/>
      <c r="VC296" s="111"/>
      <c r="VD296" s="111"/>
      <c r="VE296" s="111"/>
      <c r="VF296" s="111"/>
      <c r="VG296" s="111"/>
      <c r="VH296" s="111"/>
      <c r="VI296" s="111"/>
      <c r="VJ296" s="111"/>
      <c r="VK296" s="111"/>
      <c r="VL296" s="111"/>
      <c r="VM296" s="111"/>
      <c r="VN296" s="111"/>
      <c r="VO296" s="111"/>
      <c r="VP296" s="111"/>
      <c r="VQ296" s="111"/>
      <c r="VR296" s="111"/>
      <c r="VS296" s="111"/>
      <c r="VT296" s="111"/>
      <c r="VU296" s="111"/>
      <c r="VV296" s="111"/>
      <c r="VW296" s="111"/>
      <c r="VX296" s="111"/>
      <c r="VY296" s="111"/>
      <c r="VZ296" s="111"/>
      <c r="WA296" s="111"/>
      <c r="WB296" s="111"/>
      <c r="WC296" s="111"/>
      <c r="WD296" s="111"/>
      <c r="WE296" s="111"/>
      <c r="WF296" s="111"/>
      <c r="WG296" s="111"/>
      <c r="WH296" s="111"/>
      <c r="WI296" s="111"/>
      <c r="WJ296" s="111"/>
      <c r="WK296" s="111"/>
      <c r="WL296" s="111"/>
      <c r="WM296" s="111"/>
      <c r="WN296" s="111"/>
      <c r="WO296" s="111"/>
      <c r="WP296" s="111"/>
      <c r="WQ296" s="111"/>
      <c r="WR296" s="111"/>
      <c r="WS296" s="111"/>
      <c r="WT296" s="111"/>
      <c r="WU296" s="111"/>
      <c r="WV296" s="111"/>
      <c r="WW296" s="111"/>
      <c r="WX296" s="111"/>
      <c r="WY296" s="111"/>
      <c r="WZ296" s="111"/>
      <c r="XA296" s="111"/>
      <c r="XB296" s="111"/>
      <c r="XC296" s="111"/>
      <c r="XD296" s="111"/>
      <c r="XE296" s="111"/>
      <c r="XF296" s="111"/>
      <c r="XG296" s="111"/>
      <c r="XH296" s="111"/>
      <c r="XI296" s="111"/>
      <c r="XJ296" s="111"/>
      <c r="XK296" s="111"/>
      <c r="XL296" s="111"/>
      <c r="XM296" s="111"/>
      <c r="XN296" s="111"/>
      <c r="XO296" s="111"/>
      <c r="XP296" s="111"/>
      <c r="XQ296" s="111"/>
      <c r="XR296" s="111"/>
      <c r="XS296" s="111"/>
      <c r="XT296" s="111"/>
      <c r="XU296" s="111"/>
      <c r="XV296" s="111"/>
      <c r="XW296" s="111"/>
      <c r="XX296" s="111"/>
      <c r="XY296" s="111"/>
      <c r="XZ296" s="111"/>
      <c r="YA296" s="111"/>
      <c r="YB296" s="111"/>
      <c r="YC296" s="111"/>
      <c r="YD296" s="111"/>
      <c r="YE296" s="111"/>
      <c r="YF296" s="111"/>
      <c r="YG296" s="111"/>
      <c r="YH296" s="111"/>
      <c r="YI296" s="111"/>
      <c r="YJ296" s="111"/>
      <c r="YK296" s="111"/>
      <c r="YL296" s="111"/>
      <c r="YM296" s="111"/>
      <c r="YN296" s="111"/>
      <c r="YO296" s="111"/>
      <c r="YP296" s="111"/>
      <c r="YQ296" s="111"/>
      <c r="YR296" s="111"/>
      <c r="YS296" s="111"/>
      <c r="YT296" s="111"/>
      <c r="YU296" s="111"/>
      <c r="YV296" s="111"/>
      <c r="YW296" s="111"/>
      <c r="YX296" s="111"/>
      <c r="YY296" s="111"/>
      <c r="YZ296" s="111"/>
      <c r="ZA296" s="111"/>
      <c r="ZB296" s="111"/>
      <c r="ZC296" s="111"/>
      <c r="ZD296" s="111"/>
      <c r="ZE296" s="111"/>
      <c r="ZF296" s="111"/>
      <c r="ZG296" s="111"/>
      <c r="ZH296" s="111"/>
      <c r="ZI296" s="111"/>
      <c r="ZJ296" s="111"/>
      <c r="ZK296" s="111"/>
      <c r="ZL296" s="111"/>
      <c r="ZM296" s="111"/>
      <c r="ZN296" s="111"/>
      <c r="ZO296" s="111"/>
      <c r="ZP296" s="111"/>
      <c r="ZQ296" s="111"/>
      <c r="ZR296" s="111"/>
      <c r="ZS296" s="111"/>
      <c r="ZT296" s="111"/>
      <c r="ZU296" s="111"/>
      <c r="ZV296" s="111"/>
      <c r="ZW296" s="111"/>
      <c r="ZX296" s="111"/>
      <c r="ZY296" s="111"/>
      <c r="ZZ296" s="111"/>
    </row>
    <row r="297" spans="27:702"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UR297" s="111"/>
      <c r="US297" s="111"/>
      <c r="UT297" s="111"/>
      <c r="UU297" s="111"/>
      <c r="UV297" s="111"/>
      <c r="UW297" s="111"/>
      <c r="UX297" s="111"/>
      <c r="UY297" s="111"/>
      <c r="UZ297" s="111"/>
      <c r="VA297" s="111"/>
      <c r="VB297" s="111"/>
      <c r="VC297" s="111"/>
      <c r="VD297" s="111"/>
      <c r="VE297" s="111"/>
      <c r="VF297" s="111"/>
      <c r="VG297" s="111"/>
      <c r="VH297" s="111"/>
      <c r="VI297" s="111"/>
      <c r="VJ297" s="111"/>
      <c r="VK297" s="111"/>
      <c r="VL297" s="111"/>
      <c r="VM297" s="111"/>
      <c r="VN297" s="111"/>
      <c r="VO297" s="111"/>
      <c r="VP297" s="111"/>
      <c r="VQ297" s="111"/>
      <c r="VR297" s="111"/>
      <c r="VS297" s="111"/>
      <c r="VT297" s="111"/>
      <c r="VU297" s="111"/>
      <c r="VV297" s="111"/>
      <c r="VW297" s="111"/>
      <c r="VX297" s="111"/>
      <c r="VY297" s="111"/>
      <c r="VZ297" s="111"/>
      <c r="WA297" s="111"/>
      <c r="WB297" s="111"/>
      <c r="WC297" s="111"/>
      <c r="WD297" s="111"/>
      <c r="WE297" s="111"/>
      <c r="WF297" s="111"/>
      <c r="WG297" s="111"/>
      <c r="WH297" s="111"/>
      <c r="WI297" s="111"/>
      <c r="WJ297" s="111"/>
      <c r="WK297" s="111"/>
      <c r="WL297" s="111"/>
      <c r="WM297" s="111"/>
      <c r="WN297" s="111"/>
      <c r="WO297" s="111"/>
      <c r="WP297" s="111"/>
      <c r="WQ297" s="111"/>
      <c r="WR297" s="111"/>
      <c r="WS297" s="111"/>
      <c r="WT297" s="111"/>
      <c r="WU297" s="111"/>
      <c r="WV297" s="111"/>
      <c r="WW297" s="111"/>
      <c r="WX297" s="111"/>
      <c r="WY297" s="111"/>
      <c r="WZ297" s="111"/>
      <c r="XA297" s="111"/>
      <c r="XB297" s="111"/>
      <c r="XC297" s="111"/>
      <c r="XD297" s="111"/>
      <c r="XE297" s="111"/>
      <c r="XF297" s="111"/>
      <c r="XG297" s="111"/>
      <c r="XH297" s="111"/>
      <c r="XI297" s="111"/>
      <c r="XJ297" s="111"/>
      <c r="XK297" s="111"/>
      <c r="XL297" s="111"/>
      <c r="XM297" s="111"/>
      <c r="XN297" s="111"/>
      <c r="XO297" s="111"/>
      <c r="XP297" s="111"/>
      <c r="XQ297" s="111"/>
      <c r="XR297" s="111"/>
      <c r="XS297" s="111"/>
      <c r="XT297" s="111"/>
      <c r="XU297" s="111"/>
      <c r="XV297" s="111"/>
      <c r="XW297" s="111"/>
      <c r="XX297" s="111"/>
      <c r="XY297" s="111"/>
      <c r="XZ297" s="111"/>
      <c r="YA297" s="111"/>
      <c r="YB297" s="111"/>
      <c r="YC297" s="111"/>
      <c r="YD297" s="111"/>
      <c r="YE297" s="111"/>
      <c r="YF297" s="111"/>
      <c r="YG297" s="111"/>
      <c r="YH297" s="111"/>
      <c r="YI297" s="111"/>
      <c r="YJ297" s="111"/>
      <c r="YK297" s="111"/>
      <c r="YL297" s="111"/>
      <c r="YM297" s="111"/>
      <c r="YN297" s="111"/>
      <c r="YO297" s="111"/>
      <c r="YP297" s="111"/>
      <c r="YQ297" s="111"/>
      <c r="YR297" s="111"/>
      <c r="YS297" s="111"/>
      <c r="YT297" s="111"/>
      <c r="YU297" s="111"/>
      <c r="YV297" s="111"/>
      <c r="YW297" s="111"/>
      <c r="YX297" s="111"/>
      <c r="YY297" s="111"/>
      <c r="YZ297" s="111"/>
      <c r="ZA297" s="111"/>
      <c r="ZB297" s="111"/>
      <c r="ZC297" s="111"/>
      <c r="ZD297" s="111"/>
      <c r="ZE297" s="111"/>
      <c r="ZF297" s="111"/>
      <c r="ZG297" s="111"/>
      <c r="ZH297" s="111"/>
      <c r="ZI297" s="111"/>
      <c r="ZJ297" s="111"/>
      <c r="ZK297" s="111"/>
      <c r="ZL297" s="111"/>
      <c r="ZM297" s="111"/>
      <c r="ZN297" s="111"/>
      <c r="ZO297" s="111"/>
      <c r="ZP297" s="111"/>
      <c r="ZQ297" s="111"/>
      <c r="ZR297" s="111"/>
      <c r="ZS297" s="111"/>
      <c r="ZT297" s="111"/>
      <c r="ZU297" s="111"/>
      <c r="ZV297" s="111"/>
      <c r="ZW297" s="111"/>
      <c r="ZX297" s="111"/>
      <c r="ZY297" s="111"/>
      <c r="ZZ297" s="111"/>
    </row>
    <row r="298" spans="27:702"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UR298" s="111"/>
      <c r="US298" s="111"/>
      <c r="UT298" s="111"/>
      <c r="UU298" s="111"/>
      <c r="UV298" s="111"/>
      <c r="UW298" s="111"/>
      <c r="UX298" s="111"/>
      <c r="UY298" s="111"/>
      <c r="UZ298" s="111"/>
      <c r="VA298" s="111"/>
      <c r="VB298" s="111"/>
      <c r="VC298" s="111"/>
      <c r="VD298" s="111"/>
      <c r="VE298" s="111"/>
      <c r="VF298" s="111"/>
      <c r="VG298" s="111"/>
      <c r="VH298" s="111"/>
      <c r="VI298" s="111"/>
      <c r="VJ298" s="111"/>
      <c r="VK298" s="111"/>
      <c r="VL298" s="111"/>
      <c r="VM298" s="111"/>
      <c r="VN298" s="111"/>
      <c r="VO298" s="111"/>
      <c r="VP298" s="111"/>
      <c r="VQ298" s="111"/>
      <c r="VR298" s="111"/>
      <c r="VS298" s="111"/>
      <c r="VT298" s="111"/>
      <c r="VU298" s="111"/>
      <c r="VV298" s="111"/>
      <c r="VW298" s="111"/>
      <c r="VX298" s="111"/>
      <c r="VY298" s="111"/>
      <c r="VZ298" s="111"/>
      <c r="WA298" s="111"/>
      <c r="WB298" s="111"/>
      <c r="WC298" s="111"/>
      <c r="WD298" s="111"/>
      <c r="WE298" s="111"/>
      <c r="WF298" s="111"/>
      <c r="WG298" s="111"/>
      <c r="WH298" s="111"/>
      <c r="WI298" s="111"/>
      <c r="WJ298" s="111"/>
      <c r="WK298" s="111"/>
      <c r="WL298" s="111"/>
      <c r="WM298" s="111"/>
      <c r="WN298" s="111"/>
      <c r="WO298" s="111"/>
      <c r="WP298" s="111"/>
      <c r="WQ298" s="111"/>
      <c r="WR298" s="111"/>
      <c r="WS298" s="111"/>
      <c r="WT298" s="111"/>
      <c r="WU298" s="111"/>
      <c r="WV298" s="111"/>
      <c r="WW298" s="111"/>
      <c r="WX298" s="111"/>
      <c r="WY298" s="111"/>
      <c r="WZ298" s="111"/>
      <c r="XA298" s="111"/>
      <c r="XB298" s="111"/>
      <c r="XC298" s="111"/>
      <c r="XD298" s="111"/>
      <c r="XE298" s="111"/>
      <c r="XF298" s="111"/>
      <c r="XG298" s="111"/>
      <c r="XH298" s="111"/>
      <c r="XI298" s="111"/>
      <c r="XJ298" s="111"/>
      <c r="XK298" s="111"/>
      <c r="XL298" s="111"/>
      <c r="XM298" s="111"/>
      <c r="XN298" s="111"/>
      <c r="XO298" s="111"/>
      <c r="XP298" s="111"/>
      <c r="XQ298" s="111"/>
      <c r="XR298" s="111"/>
      <c r="XS298" s="111"/>
      <c r="XT298" s="111"/>
      <c r="XU298" s="111"/>
      <c r="XV298" s="111"/>
      <c r="XW298" s="111"/>
      <c r="XX298" s="111"/>
      <c r="XY298" s="111"/>
      <c r="XZ298" s="111"/>
      <c r="YA298" s="111"/>
      <c r="YB298" s="111"/>
      <c r="YC298" s="111"/>
      <c r="YD298" s="111"/>
      <c r="YE298" s="111"/>
      <c r="YF298" s="111"/>
      <c r="YG298" s="111"/>
      <c r="YH298" s="111"/>
      <c r="YI298" s="111"/>
      <c r="YJ298" s="111"/>
      <c r="YK298" s="111"/>
      <c r="YL298" s="111"/>
      <c r="YM298" s="111"/>
      <c r="YN298" s="111"/>
      <c r="YO298" s="111"/>
      <c r="YP298" s="111"/>
      <c r="YQ298" s="111"/>
      <c r="YR298" s="111"/>
      <c r="YS298" s="111"/>
      <c r="YT298" s="111"/>
      <c r="YU298" s="111"/>
      <c r="YV298" s="111"/>
      <c r="YW298" s="111"/>
      <c r="YX298" s="111"/>
      <c r="YY298" s="111"/>
      <c r="YZ298" s="111"/>
      <c r="ZA298" s="111"/>
      <c r="ZB298" s="111"/>
      <c r="ZC298" s="111"/>
      <c r="ZD298" s="111"/>
      <c r="ZE298" s="111"/>
      <c r="ZF298" s="111"/>
      <c r="ZG298" s="111"/>
      <c r="ZH298" s="111"/>
      <c r="ZI298" s="111"/>
      <c r="ZJ298" s="111"/>
      <c r="ZK298" s="111"/>
      <c r="ZL298" s="111"/>
      <c r="ZM298" s="111"/>
      <c r="ZN298" s="111"/>
      <c r="ZO298" s="111"/>
      <c r="ZP298" s="111"/>
      <c r="ZQ298" s="111"/>
      <c r="ZR298" s="111"/>
      <c r="ZS298" s="111"/>
      <c r="ZT298" s="111"/>
      <c r="ZU298" s="111"/>
      <c r="ZV298" s="111"/>
      <c r="ZW298" s="111"/>
      <c r="ZX298" s="111"/>
      <c r="ZY298" s="111"/>
      <c r="ZZ298" s="111"/>
    </row>
    <row r="299" spans="27:702"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UR299" s="111"/>
      <c r="US299" s="111"/>
      <c r="UT299" s="111"/>
      <c r="UU299" s="111"/>
      <c r="UV299" s="111"/>
      <c r="UW299" s="111"/>
      <c r="UX299" s="111"/>
      <c r="UY299" s="111"/>
      <c r="UZ299" s="111"/>
      <c r="VA299" s="111"/>
      <c r="VB299" s="111"/>
      <c r="VC299" s="111"/>
      <c r="VD299" s="111"/>
      <c r="VE299" s="111"/>
      <c r="VF299" s="111"/>
      <c r="VG299" s="111"/>
      <c r="VH299" s="111"/>
      <c r="VI299" s="111"/>
      <c r="VJ299" s="111"/>
      <c r="VK299" s="111"/>
      <c r="VL299" s="111"/>
      <c r="VM299" s="111"/>
      <c r="VN299" s="111"/>
      <c r="VO299" s="111"/>
      <c r="VP299" s="111"/>
      <c r="VQ299" s="111"/>
      <c r="VR299" s="111"/>
      <c r="VS299" s="111"/>
      <c r="VT299" s="111"/>
      <c r="VU299" s="111"/>
      <c r="VV299" s="111"/>
      <c r="VW299" s="111"/>
      <c r="VX299" s="111"/>
      <c r="VY299" s="111"/>
      <c r="VZ299" s="111"/>
      <c r="WA299" s="111"/>
      <c r="WB299" s="111"/>
      <c r="WC299" s="111"/>
      <c r="WD299" s="111"/>
      <c r="WE299" s="111"/>
      <c r="WF299" s="111"/>
      <c r="WG299" s="111"/>
      <c r="WH299" s="111"/>
      <c r="WI299" s="111"/>
      <c r="WJ299" s="111"/>
      <c r="WK299" s="111"/>
      <c r="WL299" s="111"/>
      <c r="WM299" s="111"/>
      <c r="WN299" s="111"/>
      <c r="WO299" s="111"/>
      <c r="WP299" s="111"/>
      <c r="WQ299" s="111"/>
      <c r="WR299" s="111"/>
      <c r="WS299" s="111"/>
      <c r="WT299" s="111"/>
      <c r="WU299" s="111"/>
      <c r="WV299" s="111"/>
      <c r="WW299" s="111"/>
      <c r="WX299" s="111"/>
      <c r="WY299" s="111"/>
      <c r="WZ299" s="111"/>
      <c r="XA299" s="111"/>
      <c r="XB299" s="111"/>
      <c r="XC299" s="111"/>
      <c r="XD299" s="111"/>
      <c r="XE299" s="111"/>
      <c r="XF299" s="111"/>
      <c r="XG299" s="111"/>
      <c r="XH299" s="111"/>
      <c r="XI299" s="111"/>
      <c r="XJ299" s="111"/>
      <c r="XK299" s="111"/>
      <c r="XL299" s="111"/>
      <c r="XM299" s="111"/>
      <c r="XN299" s="111"/>
      <c r="XO299" s="111"/>
      <c r="XP299" s="111"/>
      <c r="XQ299" s="111"/>
      <c r="XR299" s="111"/>
      <c r="XS299" s="111"/>
      <c r="XT299" s="111"/>
      <c r="XU299" s="111"/>
      <c r="XV299" s="111"/>
      <c r="XW299" s="111"/>
      <c r="XX299" s="111"/>
      <c r="XY299" s="111"/>
      <c r="XZ299" s="111"/>
      <c r="YA299" s="111"/>
      <c r="YB299" s="111"/>
      <c r="YC299" s="111"/>
      <c r="YD299" s="111"/>
      <c r="YE299" s="111"/>
      <c r="YF299" s="111"/>
      <c r="YG299" s="111"/>
      <c r="YH299" s="111"/>
      <c r="YI299" s="111"/>
      <c r="YJ299" s="111"/>
      <c r="YK299" s="111"/>
      <c r="YL299" s="111"/>
      <c r="YM299" s="111"/>
      <c r="YN299" s="111"/>
      <c r="YO299" s="111"/>
      <c r="YP299" s="111"/>
      <c r="YQ299" s="111"/>
      <c r="YR299" s="111"/>
      <c r="YS299" s="111"/>
      <c r="YT299" s="111"/>
      <c r="YU299" s="111"/>
      <c r="YV299" s="111"/>
      <c r="YW299" s="111"/>
      <c r="YX299" s="111"/>
      <c r="YY299" s="111"/>
      <c r="YZ299" s="111"/>
      <c r="ZA299" s="111"/>
      <c r="ZB299" s="111"/>
      <c r="ZC299" s="111"/>
      <c r="ZD299" s="111"/>
      <c r="ZE299" s="111"/>
      <c r="ZF299" s="111"/>
      <c r="ZG299" s="111"/>
      <c r="ZH299" s="111"/>
      <c r="ZI299" s="111"/>
      <c r="ZJ299" s="111"/>
      <c r="ZK299" s="111"/>
      <c r="ZL299" s="111"/>
      <c r="ZM299" s="111"/>
      <c r="ZN299" s="111"/>
      <c r="ZO299" s="111"/>
      <c r="ZP299" s="111"/>
      <c r="ZQ299" s="111"/>
      <c r="ZR299" s="111"/>
      <c r="ZS299" s="111"/>
      <c r="ZT299" s="111"/>
      <c r="ZU299" s="111"/>
      <c r="ZV299" s="111"/>
      <c r="ZW299" s="111"/>
      <c r="ZX299" s="111"/>
      <c r="ZY299" s="111"/>
      <c r="ZZ299" s="111"/>
    </row>
    <row r="300" spans="27:702"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UR300" s="111"/>
      <c r="US300" s="111"/>
      <c r="UT300" s="111"/>
      <c r="UU300" s="111"/>
      <c r="UV300" s="111"/>
      <c r="UW300" s="111"/>
      <c r="UX300" s="111"/>
      <c r="UY300" s="111"/>
      <c r="UZ300" s="111"/>
      <c r="VA300" s="111"/>
      <c r="VB300" s="111"/>
      <c r="VC300" s="111"/>
      <c r="VD300" s="111"/>
      <c r="VE300" s="111"/>
      <c r="VF300" s="111"/>
      <c r="VG300" s="111"/>
      <c r="VH300" s="111"/>
      <c r="VI300" s="111"/>
      <c r="VJ300" s="111"/>
      <c r="VK300" s="111"/>
      <c r="VL300" s="111"/>
      <c r="VM300" s="111"/>
      <c r="VN300" s="111"/>
      <c r="VO300" s="111"/>
      <c r="VP300" s="111"/>
      <c r="VQ300" s="111"/>
      <c r="VR300" s="111"/>
      <c r="VS300" s="111"/>
      <c r="VT300" s="111"/>
      <c r="VU300" s="111"/>
      <c r="VV300" s="111"/>
      <c r="VW300" s="111"/>
      <c r="VX300" s="111"/>
      <c r="VY300" s="111"/>
      <c r="VZ300" s="111"/>
      <c r="WA300" s="111"/>
      <c r="WB300" s="111"/>
      <c r="WC300" s="111"/>
      <c r="WD300" s="111"/>
      <c r="WE300" s="111"/>
      <c r="WF300" s="111"/>
      <c r="WG300" s="111"/>
      <c r="WH300" s="111"/>
      <c r="WI300" s="111"/>
      <c r="WJ300" s="111"/>
      <c r="WK300" s="111"/>
      <c r="WL300" s="111"/>
      <c r="WM300" s="111"/>
      <c r="WN300" s="111"/>
      <c r="WO300" s="111"/>
      <c r="WP300" s="111"/>
      <c r="WQ300" s="111"/>
      <c r="WR300" s="111"/>
      <c r="WS300" s="111"/>
      <c r="WT300" s="111"/>
      <c r="WU300" s="111"/>
      <c r="WV300" s="111"/>
      <c r="WW300" s="111"/>
      <c r="WX300" s="111"/>
      <c r="WY300" s="111"/>
      <c r="WZ300" s="111"/>
      <c r="XA300" s="111"/>
      <c r="XB300" s="111"/>
      <c r="XC300" s="111"/>
      <c r="XD300" s="111"/>
      <c r="XE300" s="111"/>
      <c r="XF300" s="111"/>
      <c r="XG300" s="111"/>
      <c r="XH300" s="111"/>
      <c r="XI300" s="111"/>
      <c r="XJ300" s="111"/>
      <c r="XK300" s="111"/>
      <c r="XL300" s="111"/>
      <c r="XM300" s="111"/>
      <c r="XN300" s="111"/>
      <c r="XO300" s="111"/>
      <c r="XP300" s="111"/>
      <c r="XQ300" s="111"/>
      <c r="XR300" s="111"/>
      <c r="XS300" s="111"/>
      <c r="XT300" s="111"/>
      <c r="XU300" s="111"/>
      <c r="XV300" s="111"/>
      <c r="XW300" s="111"/>
      <c r="XX300" s="111"/>
      <c r="XY300" s="111"/>
      <c r="XZ300" s="111"/>
      <c r="YA300" s="111"/>
      <c r="YB300" s="111"/>
      <c r="YC300" s="111"/>
      <c r="YD300" s="111"/>
      <c r="YE300" s="111"/>
      <c r="YF300" s="111"/>
      <c r="YG300" s="111"/>
      <c r="YH300" s="111"/>
      <c r="YI300" s="111"/>
      <c r="YJ300" s="111"/>
      <c r="YK300" s="111"/>
      <c r="YL300" s="111"/>
      <c r="YM300" s="111"/>
      <c r="YN300" s="111"/>
      <c r="YO300" s="111"/>
      <c r="YP300" s="111"/>
      <c r="YQ300" s="111"/>
      <c r="YR300" s="111"/>
      <c r="YS300" s="111"/>
      <c r="YT300" s="111"/>
      <c r="YU300" s="111"/>
      <c r="YV300" s="111"/>
      <c r="YW300" s="111"/>
      <c r="YX300" s="111"/>
      <c r="YY300" s="111"/>
      <c r="YZ300" s="111"/>
      <c r="ZA300" s="111"/>
      <c r="ZB300" s="111"/>
      <c r="ZC300" s="111"/>
      <c r="ZD300" s="111"/>
      <c r="ZE300" s="111"/>
      <c r="ZF300" s="111"/>
      <c r="ZG300" s="111"/>
      <c r="ZH300" s="111"/>
      <c r="ZI300" s="111"/>
      <c r="ZJ300" s="111"/>
      <c r="ZK300" s="111"/>
      <c r="ZL300" s="111"/>
      <c r="ZM300" s="111"/>
      <c r="ZN300" s="111"/>
      <c r="ZO300" s="111"/>
      <c r="ZP300" s="111"/>
      <c r="ZQ300" s="111"/>
      <c r="ZR300" s="111"/>
      <c r="ZS300" s="111"/>
      <c r="ZT300" s="111"/>
      <c r="ZU300" s="111"/>
      <c r="ZV300" s="111"/>
      <c r="ZW300" s="111"/>
      <c r="ZX300" s="111"/>
      <c r="ZY300" s="111"/>
      <c r="ZZ300" s="111"/>
    </row>
    <row r="301" spans="27:702"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UR301" s="111"/>
      <c r="US301" s="111"/>
      <c r="UT301" s="111"/>
      <c r="UU301" s="111"/>
      <c r="UV301" s="111"/>
      <c r="UW301" s="111"/>
      <c r="UX301" s="111"/>
      <c r="UY301" s="111"/>
      <c r="UZ301" s="111"/>
      <c r="VA301" s="111"/>
      <c r="VB301" s="111"/>
      <c r="VC301" s="111"/>
      <c r="VD301" s="111"/>
      <c r="VE301" s="111"/>
      <c r="VF301" s="111"/>
      <c r="VG301" s="111"/>
      <c r="VH301" s="111"/>
      <c r="VI301" s="111"/>
      <c r="VJ301" s="111"/>
      <c r="VK301" s="111"/>
      <c r="VL301" s="111"/>
      <c r="VM301" s="111"/>
      <c r="VN301" s="111"/>
      <c r="VO301" s="111"/>
      <c r="VP301" s="111"/>
      <c r="VQ301" s="111"/>
      <c r="VR301" s="111"/>
      <c r="VS301" s="111"/>
      <c r="VT301" s="111"/>
      <c r="VU301" s="111"/>
      <c r="VV301" s="111"/>
      <c r="VW301" s="111"/>
      <c r="VX301" s="111"/>
      <c r="VY301" s="111"/>
      <c r="VZ301" s="111"/>
      <c r="WA301" s="111"/>
      <c r="WB301" s="111"/>
      <c r="WC301" s="111"/>
      <c r="WD301" s="111"/>
      <c r="WE301" s="111"/>
      <c r="WF301" s="111"/>
      <c r="WG301" s="111"/>
      <c r="WH301" s="111"/>
      <c r="WI301" s="111"/>
      <c r="WJ301" s="111"/>
      <c r="WK301" s="111"/>
      <c r="WL301" s="111"/>
      <c r="WM301" s="111"/>
      <c r="WN301" s="111"/>
      <c r="WO301" s="111"/>
      <c r="WP301" s="111"/>
      <c r="WQ301" s="111"/>
      <c r="WR301" s="111"/>
      <c r="WS301" s="111"/>
      <c r="WT301" s="111"/>
      <c r="WU301" s="111"/>
      <c r="WV301" s="111"/>
      <c r="WW301" s="111"/>
      <c r="WX301" s="111"/>
      <c r="WY301" s="111"/>
      <c r="WZ301" s="111"/>
      <c r="XA301" s="111"/>
      <c r="XB301" s="111"/>
      <c r="XC301" s="111"/>
      <c r="XD301" s="111"/>
      <c r="XE301" s="111"/>
      <c r="XF301" s="111"/>
      <c r="XG301" s="111"/>
      <c r="XH301" s="111"/>
      <c r="XI301" s="111"/>
      <c r="XJ301" s="111"/>
      <c r="XK301" s="111"/>
      <c r="XL301" s="111"/>
      <c r="XM301" s="111"/>
      <c r="XN301" s="111"/>
      <c r="XO301" s="111"/>
      <c r="XP301" s="111"/>
      <c r="XQ301" s="111"/>
      <c r="XR301" s="111"/>
      <c r="XS301" s="111"/>
      <c r="XT301" s="111"/>
      <c r="XU301" s="111"/>
      <c r="XV301" s="111"/>
      <c r="XW301" s="111"/>
      <c r="XX301" s="111"/>
      <c r="XY301" s="111"/>
      <c r="XZ301" s="111"/>
      <c r="YA301" s="111"/>
      <c r="YB301" s="111"/>
      <c r="YC301" s="111"/>
      <c r="YD301" s="111"/>
      <c r="YE301" s="111"/>
      <c r="YF301" s="111"/>
      <c r="YG301" s="111"/>
      <c r="YH301" s="111"/>
      <c r="YI301" s="111"/>
      <c r="YJ301" s="111"/>
      <c r="YK301" s="111"/>
      <c r="YL301" s="111"/>
      <c r="YM301" s="111"/>
      <c r="YN301" s="111"/>
      <c r="YO301" s="111"/>
      <c r="YP301" s="111"/>
      <c r="YQ301" s="111"/>
      <c r="YR301" s="111"/>
      <c r="YS301" s="111"/>
      <c r="YT301" s="111"/>
      <c r="YU301" s="111"/>
      <c r="YV301" s="111"/>
      <c r="YW301" s="111"/>
      <c r="YX301" s="111"/>
      <c r="YY301" s="111"/>
      <c r="YZ301" s="111"/>
      <c r="ZA301" s="111"/>
      <c r="ZB301" s="111"/>
      <c r="ZC301" s="111"/>
      <c r="ZD301" s="111"/>
      <c r="ZE301" s="111"/>
      <c r="ZF301" s="111"/>
      <c r="ZG301" s="111"/>
      <c r="ZH301" s="111"/>
      <c r="ZI301" s="111"/>
      <c r="ZJ301" s="111"/>
      <c r="ZK301" s="111"/>
      <c r="ZL301" s="111"/>
      <c r="ZM301" s="111"/>
      <c r="ZN301" s="111"/>
      <c r="ZO301" s="111"/>
      <c r="ZP301" s="111"/>
      <c r="ZQ301" s="111"/>
      <c r="ZR301" s="111"/>
      <c r="ZS301" s="111"/>
      <c r="ZT301" s="111"/>
      <c r="ZU301" s="111"/>
      <c r="ZV301" s="111"/>
      <c r="ZW301" s="111"/>
      <c r="ZX301" s="111"/>
      <c r="ZY301" s="111"/>
      <c r="ZZ301" s="111"/>
    </row>
    <row r="302" spans="27:702"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UR302" s="111"/>
      <c r="US302" s="111"/>
      <c r="UT302" s="111"/>
      <c r="UU302" s="111"/>
      <c r="UV302" s="111"/>
      <c r="UW302" s="111"/>
      <c r="UX302" s="111"/>
      <c r="UY302" s="111"/>
      <c r="UZ302" s="111"/>
      <c r="VA302" s="111"/>
      <c r="VB302" s="111"/>
      <c r="VC302" s="111"/>
      <c r="VD302" s="111"/>
      <c r="VE302" s="111"/>
      <c r="VF302" s="111"/>
      <c r="VG302" s="111"/>
      <c r="VH302" s="111"/>
      <c r="VI302" s="111"/>
      <c r="VJ302" s="111"/>
      <c r="VK302" s="111"/>
      <c r="VL302" s="111"/>
      <c r="VM302" s="111"/>
      <c r="VN302" s="111"/>
      <c r="VO302" s="111"/>
      <c r="VP302" s="111"/>
      <c r="VQ302" s="111"/>
      <c r="VR302" s="111"/>
      <c r="VS302" s="111"/>
      <c r="VT302" s="111"/>
      <c r="VU302" s="111"/>
      <c r="VV302" s="111"/>
      <c r="VW302" s="111"/>
      <c r="VX302" s="111"/>
      <c r="VY302" s="111"/>
      <c r="VZ302" s="111"/>
      <c r="WA302" s="111"/>
      <c r="WB302" s="111"/>
      <c r="WC302" s="111"/>
      <c r="WD302" s="111"/>
      <c r="WE302" s="111"/>
      <c r="WF302" s="111"/>
      <c r="WG302" s="111"/>
      <c r="WH302" s="111"/>
      <c r="WI302" s="111"/>
      <c r="WJ302" s="111"/>
      <c r="WK302" s="111"/>
      <c r="WL302" s="111"/>
      <c r="WM302" s="111"/>
      <c r="WN302" s="111"/>
      <c r="WO302" s="111"/>
      <c r="WP302" s="111"/>
      <c r="WQ302" s="111"/>
      <c r="WR302" s="111"/>
      <c r="WS302" s="111"/>
      <c r="WT302" s="111"/>
      <c r="WU302" s="111"/>
      <c r="WV302" s="111"/>
      <c r="WW302" s="111"/>
      <c r="WX302" s="111"/>
      <c r="WY302" s="111"/>
      <c r="WZ302" s="111"/>
      <c r="XA302" s="111"/>
      <c r="XB302" s="111"/>
      <c r="XC302" s="111"/>
      <c r="XD302" s="111"/>
      <c r="XE302" s="111"/>
      <c r="XF302" s="111"/>
      <c r="XG302" s="111"/>
      <c r="XH302" s="111"/>
      <c r="XI302" s="111"/>
      <c r="XJ302" s="111"/>
      <c r="XK302" s="111"/>
      <c r="XL302" s="111"/>
      <c r="XM302" s="111"/>
      <c r="XN302" s="111"/>
      <c r="XO302" s="111"/>
      <c r="XP302" s="111"/>
      <c r="XQ302" s="111"/>
      <c r="XR302" s="111"/>
      <c r="XS302" s="111"/>
      <c r="XT302" s="111"/>
      <c r="XU302" s="111"/>
      <c r="XV302" s="111"/>
      <c r="XW302" s="111"/>
      <c r="XX302" s="111"/>
      <c r="XY302" s="111"/>
      <c r="XZ302" s="111"/>
      <c r="YA302" s="111"/>
      <c r="YB302" s="111"/>
      <c r="YC302" s="111"/>
      <c r="YD302" s="111"/>
      <c r="YE302" s="111"/>
      <c r="YF302" s="111"/>
      <c r="YG302" s="111"/>
      <c r="YH302" s="111"/>
      <c r="YI302" s="111"/>
      <c r="YJ302" s="111"/>
      <c r="YK302" s="111"/>
      <c r="YL302" s="111"/>
      <c r="YM302" s="111"/>
      <c r="YN302" s="111"/>
      <c r="YO302" s="111"/>
      <c r="YP302" s="111"/>
      <c r="YQ302" s="111"/>
      <c r="YR302" s="111"/>
      <c r="YS302" s="111"/>
      <c r="YT302" s="111"/>
      <c r="YU302" s="111"/>
      <c r="YV302" s="111"/>
      <c r="YW302" s="111"/>
      <c r="YX302" s="111"/>
      <c r="YY302" s="111"/>
      <c r="YZ302" s="111"/>
      <c r="ZA302" s="111"/>
      <c r="ZB302" s="111"/>
      <c r="ZC302" s="111"/>
      <c r="ZD302" s="111"/>
      <c r="ZE302" s="111"/>
      <c r="ZF302" s="111"/>
      <c r="ZG302" s="111"/>
      <c r="ZH302" s="111"/>
      <c r="ZI302" s="111"/>
      <c r="ZJ302" s="111"/>
      <c r="ZK302" s="111"/>
      <c r="ZL302" s="111"/>
      <c r="ZM302" s="111"/>
      <c r="ZN302" s="111"/>
      <c r="ZO302" s="111"/>
      <c r="ZP302" s="111"/>
      <c r="ZQ302" s="111"/>
      <c r="ZR302" s="111"/>
      <c r="ZS302" s="111"/>
      <c r="ZT302" s="111"/>
      <c r="ZU302" s="111"/>
      <c r="ZV302" s="111"/>
      <c r="ZW302" s="111"/>
      <c r="ZX302" s="111"/>
      <c r="ZY302" s="111"/>
      <c r="ZZ302" s="111"/>
    </row>
    <row r="303" spans="27:702"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UR303" s="111"/>
      <c r="US303" s="111"/>
      <c r="UT303" s="111"/>
      <c r="UU303" s="111"/>
      <c r="UV303" s="111"/>
      <c r="UW303" s="111"/>
      <c r="UX303" s="111"/>
      <c r="UY303" s="111"/>
      <c r="UZ303" s="111"/>
      <c r="VA303" s="111"/>
      <c r="VB303" s="111"/>
      <c r="VC303" s="111"/>
      <c r="VD303" s="111"/>
      <c r="VE303" s="111"/>
      <c r="VF303" s="111"/>
      <c r="VG303" s="111"/>
      <c r="VH303" s="111"/>
      <c r="VI303" s="111"/>
      <c r="VJ303" s="111"/>
      <c r="VK303" s="111"/>
      <c r="VL303" s="111"/>
      <c r="VM303" s="111"/>
      <c r="VN303" s="111"/>
      <c r="VO303" s="111"/>
      <c r="VP303" s="111"/>
      <c r="VQ303" s="111"/>
      <c r="VR303" s="111"/>
      <c r="VS303" s="111"/>
      <c r="VT303" s="111"/>
      <c r="VU303" s="111"/>
      <c r="VV303" s="111"/>
      <c r="VW303" s="111"/>
      <c r="VX303" s="111"/>
      <c r="VY303" s="111"/>
      <c r="VZ303" s="111"/>
      <c r="WA303" s="111"/>
      <c r="WB303" s="111"/>
      <c r="WC303" s="111"/>
      <c r="WD303" s="111"/>
      <c r="WE303" s="111"/>
      <c r="WF303" s="111"/>
      <c r="WG303" s="111"/>
      <c r="WH303" s="111"/>
      <c r="WI303" s="111"/>
      <c r="WJ303" s="111"/>
      <c r="WK303" s="111"/>
      <c r="WL303" s="111"/>
      <c r="WM303" s="111"/>
      <c r="WN303" s="111"/>
      <c r="WO303" s="111"/>
      <c r="WP303" s="111"/>
      <c r="WQ303" s="111"/>
      <c r="WR303" s="111"/>
      <c r="WS303" s="111"/>
      <c r="WT303" s="111"/>
      <c r="WU303" s="111"/>
      <c r="WV303" s="111"/>
      <c r="WW303" s="111"/>
      <c r="WX303" s="111"/>
      <c r="WY303" s="111"/>
      <c r="WZ303" s="111"/>
      <c r="XA303" s="111"/>
      <c r="XB303" s="111"/>
      <c r="XC303" s="111"/>
      <c r="XD303" s="111"/>
      <c r="XE303" s="111"/>
      <c r="XF303" s="111"/>
      <c r="XG303" s="111"/>
      <c r="XH303" s="111"/>
      <c r="XI303" s="111"/>
      <c r="XJ303" s="111"/>
      <c r="XK303" s="111"/>
      <c r="XL303" s="111"/>
      <c r="XM303" s="111"/>
      <c r="XN303" s="111"/>
      <c r="XO303" s="111"/>
      <c r="XP303" s="111"/>
      <c r="XQ303" s="111"/>
      <c r="XR303" s="111"/>
      <c r="XS303" s="111"/>
      <c r="XT303" s="111"/>
      <c r="XU303" s="111"/>
      <c r="XV303" s="111"/>
      <c r="XW303" s="111"/>
      <c r="XX303" s="111"/>
      <c r="XY303" s="111"/>
      <c r="XZ303" s="111"/>
      <c r="YA303" s="111"/>
      <c r="YB303" s="111"/>
      <c r="YC303" s="111"/>
      <c r="YD303" s="111"/>
      <c r="YE303" s="111"/>
      <c r="YF303" s="111"/>
      <c r="YG303" s="111"/>
      <c r="YH303" s="111"/>
      <c r="YI303" s="111"/>
      <c r="YJ303" s="111"/>
      <c r="YK303" s="111"/>
      <c r="YL303" s="111"/>
      <c r="YM303" s="111"/>
      <c r="YN303" s="111"/>
      <c r="YO303" s="111"/>
      <c r="YP303" s="111"/>
      <c r="YQ303" s="111"/>
      <c r="YR303" s="111"/>
      <c r="YS303" s="111"/>
      <c r="YT303" s="111"/>
      <c r="YU303" s="111"/>
      <c r="YV303" s="111"/>
      <c r="YW303" s="111"/>
      <c r="YX303" s="111"/>
      <c r="YY303" s="111"/>
      <c r="YZ303" s="111"/>
      <c r="ZA303" s="111"/>
      <c r="ZB303" s="111"/>
      <c r="ZC303" s="111"/>
      <c r="ZD303" s="111"/>
      <c r="ZE303" s="111"/>
      <c r="ZF303" s="111"/>
      <c r="ZG303" s="111"/>
      <c r="ZH303" s="111"/>
      <c r="ZI303" s="111"/>
      <c r="ZJ303" s="111"/>
      <c r="ZK303" s="111"/>
      <c r="ZL303" s="111"/>
      <c r="ZM303" s="111"/>
      <c r="ZN303" s="111"/>
      <c r="ZO303" s="111"/>
      <c r="ZP303" s="111"/>
      <c r="ZQ303" s="111"/>
      <c r="ZR303" s="111"/>
      <c r="ZS303" s="111"/>
      <c r="ZT303" s="111"/>
      <c r="ZU303" s="111"/>
      <c r="ZV303" s="111"/>
      <c r="ZW303" s="111"/>
      <c r="ZX303" s="111"/>
      <c r="ZY303" s="111"/>
      <c r="ZZ303" s="111"/>
    </row>
    <row r="304" spans="27:702"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UR304" s="111"/>
      <c r="US304" s="111"/>
      <c r="UT304" s="111"/>
      <c r="UU304" s="111"/>
      <c r="UV304" s="111"/>
      <c r="UW304" s="111"/>
      <c r="UX304" s="111"/>
      <c r="UY304" s="111"/>
      <c r="UZ304" s="111"/>
      <c r="VA304" s="111"/>
      <c r="VB304" s="111"/>
      <c r="VC304" s="111"/>
      <c r="VD304" s="111"/>
      <c r="VE304" s="111"/>
      <c r="VF304" s="111"/>
      <c r="VG304" s="111"/>
      <c r="VH304" s="111"/>
      <c r="VI304" s="111"/>
      <c r="VJ304" s="111"/>
      <c r="VK304" s="111"/>
      <c r="VL304" s="111"/>
      <c r="VM304" s="111"/>
      <c r="VN304" s="111"/>
      <c r="VO304" s="111"/>
      <c r="VP304" s="111"/>
      <c r="VQ304" s="111"/>
      <c r="VR304" s="111"/>
      <c r="VS304" s="111"/>
      <c r="VT304" s="111"/>
      <c r="VU304" s="111"/>
      <c r="VV304" s="111"/>
      <c r="VW304" s="111"/>
      <c r="VX304" s="111"/>
      <c r="VY304" s="111"/>
      <c r="VZ304" s="111"/>
      <c r="WA304" s="111"/>
      <c r="WB304" s="111"/>
      <c r="WC304" s="111"/>
      <c r="WD304" s="111"/>
      <c r="WE304" s="111"/>
      <c r="WF304" s="111"/>
      <c r="WG304" s="111"/>
      <c r="WH304" s="111"/>
      <c r="WI304" s="111"/>
      <c r="WJ304" s="111"/>
      <c r="WK304" s="111"/>
      <c r="WL304" s="111"/>
      <c r="WM304" s="111"/>
      <c r="WN304" s="111"/>
      <c r="WO304" s="111"/>
      <c r="WP304" s="111"/>
      <c r="WQ304" s="111"/>
      <c r="WR304" s="111"/>
      <c r="WS304" s="111"/>
      <c r="WT304" s="111"/>
      <c r="WU304" s="111"/>
      <c r="WV304" s="111"/>
      <c r="WW304" s="111"/>
      <c r="WX304" s="111"/>
      <c r="WY304" s="111"/>
      <c r="WZ304" s="111"/>
      <c r="XA304" s="111"/>
      <c r="XB304" s="111"/>
      <c r="XC304" s="111"/>
      <c r="XD304" s="111"/>
      <c r="XE304" s="111"/>
      <c r="XF304" s="111"/>
      <c r="XG304" s="111"/>
      <c r="XH304" s="111"/>
      <c r="XI304" s="111"/>
      <c r="XJ304" s="111"/>
      <c r="XK304" s="111"/>
      <c r="XL304" s="111"/>
      <c r="XM304" s="111"/>
      <c r="XN304" s="111"/>
      <c r="XO304" s="111"/>
      <c r="XP304" s="111"/>
      <c r="XQ304" s="111"/>
      <c r="XR304" s="111"/>
      <c r="XS304" s="111"/>
      <c r="XT304" s="111"/>
      <c r="XU304" s="111"/>
      <c r="XV304" s="111"/>
      <c r="XW304" s="111"/>
      <c r="XX304" s="111"/>
      <c r="XY304" s="111"/>
      <c r="XZ304" s="111"/>
      <c r="YA304" s="111"/>
      <c r="YB304" s="111"/>
      <c r="YC304" s="111"/>
      <c r="YD304" s="111"/>
      <c r="YE304" s="111"/>
      <c r="YF304" s="111"/>
      <c r="YG304" s="111"/>
      <c r="YH304" s="111"/>
      <c r="YI304" s="111"/>
      <c r="YJ304" s="111"/>
      <c r="YK304" s="111"/>
      <c r="YL304" s="111"/>
      <c r="YM304" s="111"/>
      <c r="YN304" s="111"/>
      <c r="YO304" s="111"/>
      <c r="YP304" s="111"/>
      <c r="YQ304" s="111"/>
      <c r="YR304" s="111"/>
      <c r="YS304" s="111"/>
      <c r="YT304" s="111"/>
      <c r="YU304" s="111"/>
      <c r="YV304" s="111"/>
      <c r="YW304" s="111"/>
      <c r="YX304" s="111"/>
      <c r="YY304" s="111"/>
      <c r="YZ304" s="111"/>
      <c r="ZA304" s="111"/>
      <c r="ZB304" s="111"/>
      <c r="ZC304" s="111"/>
      <c r="ZD304" s="111"/>
      <c r="ZE304" s="111"/>
      <c r="ZF304" s="111"/>
      <c r="ZG304" s="111"/>
      <c r="ZH304" s="111"/>
      <c r="ZI304" s="111"/>
      <c r="ZJ304" s="111"/>
      <c r="ZK304" s="111"/>
      <c r="ZL304" s="111"/>
      <c r="ZM304" s="111"/>
      <c r="ZN304" s="111"/>
      <c r="ZO304" s="111"/>
      <c r="ZP304" s="111"/>
      <c r="ZQ304" s="111"/>
      <c r="ZR304" s="111"/>
      <c r="ZS304" s="111"/>
      <c r="ZT304" s="111"/>
      <c r="ZU304" s="111"/>
      <c r="ZV304" s="111"/>
      <c r="ZW304" s="111"/>
      <c r="ZX304" s="111"/>
      <c r="ZY304" s="111"/>
      <c r="ZZ304" s="111"/>
    </row>
    <row r="305" spans="27:702"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UR305" s="111"/>
      <c r="US305" s="111"/>
      <c r="UT305" s="111"/>
      <c r="UU305" s="111"/>
      <c r="UV305" s="111"/>
      <c r="UW305" s="111"/>
      <c r="UX305" s="111"/>
      <c r="UY305" s="111"/>
      <c r="UZ305" s="111"/>
      <c r="VA305" s="111"/>
      <c r="VB305" s="111"/>
      <c r="VC305" s="111"/>
      <c r="VD305" s="111"/>
      <c r="VE305" s="111"/>
      <c r="VF305" s="111"/>
      <c r="VG305" s="111"/>
      <c r="VH305" s="111"/>
      <c r="VI305" s="111"/>
      <c r="VJ305" s="111"/>
      <c r="VK305" s="111"/>
      <c r="VL305" s="111"/>
      <c r="VM305" s="111"/>
      <c r="VN305" s="111"/>
      <c r="VO305" s="111"/>
      <c r="VP305" s="111"/>
      <c r="VQ305" s="111"/>
      <c r="VR305" s="111"/>
      <c r="VS305" s="111"/>
      <c r="VT305" s="111"/>
      <c r="VU305" s="111"/>
      <c r="VV305" s="111"/>
      <c r="VW305" s="111"/>
      <c r="VX305" s="111"/>
      <c r="VY305" s="111"/>
      <c r="VZ305" s="111"/>
      <c r="WA305" s="111"/>
      <c r="WB305" s="111"/>
      <c r="WC305" s="111"/>
      <c r="WD305" s="111"/>
      <c r="WE305" s="111"/>
      <c r="WF305" s="111"/>
      <c r="WG305" s="111"/>
      <c r="WH305" s="111"/>
      <c r="WI305" s="111"/>
      <c r="WJ305" s="111"/>
      <c r="WK305" s="111"/>
      <c r="WL305" s="111"/>
      <c r="WM305" s="111"/>
      <c r="WN305" s="111"/>
      <c r="WO305" s="111"/>
      <c r="WP305" s="111"/>
      <c r="WQ305" s="111"/>
      <c r="WR305" s="111"/>
      <c r="WS305" s="111"/>
      <c r="WT305" s="111"/>
      <c r="WU305" s="111"/>
      <c r="WV305" s="111"/>
      <c r="WW305" s="111"/>
      <c r="WX305" s="111"/>
      <c r="WY305" s="111"/>
      <c r="WZ305" s="111"/>
      <c r="XA305" s="111"/>
      <c r="XB305" s="111"/>
      <c r="XC305" s="111"/>
      <c r="XD305" s="111"/>
      <c r="XE305" s="111"/>
      <c r="XF305" s="111"/>
      <c r="XG305" s="111"/>
      <c r="XH305" s="111"/>
      <c r="XI305" s="111"/>
      <c r="XJ305" s="111"/>
      <c r="XK305" s="111"/>
      <c r="XL305" s="111"/>
      <c r="XM305" s="111"/>
      <c r="XN305" s="111"/>
      <c r="XO305" s="111"/>
      <c r="XP305" s="111"/>
      <c r="XQ305" s="111"/>
      <c r="XR305" s="111"/>
      <c r="XS305" s="111"/>
      <c r="XT305" s="111"/>
      <c r="XU305" s="111"/>
      <c r="XV305" s="111"/>
      <c r="XW305" s="111"/>
      <c r="XX305" s="111"/>
      <c r="XY305" s="111"/>
      <c r="XZ305" s="111"/>
      <c r="YA305" s="111"/>
      <c r="YB305" s="111"/>
      <c r="YC305" s="111"/>
      <c r="YD305" s="111"/>
      <c r="YE305" s="111"/>
      <c r="YF305" s="111"/>
      <c r="YG305" s="111"/>
      <c r="YH305" s="111"/>
      <c r="YI305" s="111"/>
      <c r="YJ305" s="111"/>
      <c r="YK305" s="111"/>
      <c r="YL305" s="111"/>
      <c r="YM305" s="111"/>
      <c r="YN305" s="111"/>
      <c r="YO305" s="111"/>
      <c r="YP305" s="111"/>
      <c r="YQ305" s="111"/>
      <c r="YR305" s="111"/>
      <c r="YS305" s="111"/>
      <c r="YT305" s="111"/>
      <c r="YU305" s="111"/>
      <c r="YV305" s="111"/>
      <c r="YW305" s="111"/>
      <c r="YX305" s="111"/>
      <c r="YY305" s="111"/>
      <c r="YZ305" s="111"/>
      <c r="ZA305" s="111"/>
      <c r="ZB305" s="111"/>
      <c r="ZC305" s="111"/>
      <c r="ZD305" s="111"/>
      <c r="ZE305" s="111"/>
      <c r="ZF305" s="111"/>
      <c r="ZG305" s="111"/>
      <c r="ZH305" s="111"/>
      <c r="ZI305" s="111"/>
      <c r="ZJ305" s="111"/>
      <c r="ZK305" s="111"/>
      <c r="ZL305" s="111"/>
      <c r="ZM305" s="111"/>
      <c r="ZN305" s="111"/>
      <c r="ZO305" s="111"/>
      <c r="ZP305" s="111"/>
      <c r="ZQ305" s="111"/>
      <c r="ZR305" s="111"/>
      <c r="ZS305" s="111"/>
      <c r="ZT305" s="111"/>
      <c r="ZU305" s="111"/>
      <c r="ZV305" s="111"/>
      <c r="ZW305" s="111"/>
      <c r="ZX305" s="111"/>
      <c r="ZY305" s="111"/>
      <c r="ZZ305" s="111"/>
    </row>
    <row r="306" spans="27:702"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UR306" s="111"/>
      <c r="US306" s="111"/>
      <c r="UT306" s="111"/>
      <c r="UU306" s="111"/>
      <c r="UV306" s="111"/>
      <c r="UW306" s="111"/>
      <c r="UX306" s="111"/>
      <c r="UY306" s="111"/>
      <c r="UZ306" s="111"/>
      <c r="VA306" s="111"/>
      <c r="VB306" s="111"/>
      <c r="VC306" s="111"/>
      <c r="VD306" s="111"/>
      <c r="VE306" s="111"/>
      <c r="VF306" s="111"/>
      <c r="VG306" s="111"/>
      <c r="VH306" s="111"/>
      <c r="VI306" s="111"/>
      <c r="VJ306" s="111"/>
      <c r="VK306" s="111"/>
      <c r="VL306" s="111"/>
      <c r="VM306" s="111"/>
      <c r="VN306" s="111"/>
      <c r="VO306" s="111"/>
      <c r="VP306" s="111"/>
      <c r="VQ306" s="111"/>
      <c r="VR306" s="111"/>
      <c r="VS306" s="111"/>
      <c r="VT306" s="111"/>
      <c r="VU306" s="111"/>
      <c r="VV306" s="111"/>
      <c r="VW306" s="111"/>
      <c r="VX306" s="111"/>
      <c r="VY306" s="111"/>
      <c r="VZ306" s="111"/>
      <c r="WA306" s="111"/>
      <c r="WB306" s="111"/>
      <c r="WC306" s="111"/>
      <c r="WD306" s="111"/>
      <c r="WE306" s="111"/>
      <c r="WF306" s="111"/>
      <c r="WG306" s="111"/>
      <c r="WH306" s="111"/>
      <c r="WI306" s="111"/>
      <c r="WJ306" s="111"/>
      <c r="WK306" s="111"/>
      <c r="WL306" s="111"/>
      <c r="WM306" s="111"/>
      <c r="WN306" s="111"/>
      <c r="WO306" s="111"/>
      <c r="WP306" s="111"/>
      <c r="WQ306" s="111"/>
      <c r="WR306" s="111"/>
      <c r="WS306" s="111"/>
      <c r="WT306" s="111"/>
      <c r="WU306" s="111"/>
      <c r="WV306" s="111"/>
      <c r="WW306" s="111"/>
      <c r="WX306" s="111"/>
      <c r="WY306" s="111"/>
      <c r="WZ306" s="111"/>
      <c r="XA306" s="111"/>
      <c r="XB306" s="111"/>
      <c r="XC306" s="111"/>
      <c r="XD306" s="111"/>
      <c r="XE306" s="111"/>
      <c r="XF306" s="111"/>
      <c r="XG306" s="111"/>
      <c r="XH306" s="111"/>
      <c r="XI306" s="111"/>
      <c r="XJ306" s="111"/>
      <c r="XK306" s="111"/>
      <c r="XL306" s="111"/>
      <c r="XM306" s="111"/>
      <c r="XN306" s="111"/>
      <c r="XO306" s="111"/>
      <c r="XP306" s="111"/>
      <c r="XQ306" s="111"/>
      <c r="XR306" s="111"/>
      <c r="XS306" s="111"/>
      <c r="XT306" s="111"/>
      <c r="XU306" s="111"/>
      <c r="XV306" s="111"/>
      <c r="XW306" s="111"/>
      <c r="XX306" s="111"/>
      <c r="XY306" s="111"/>
      <c r="XZ306" s="111"/>
      <c r="YA306" s="111"/>
      <c r="YB306" s="111"/>
      <c r="YC306" s="111"/>
      <c r="YD306" s="111"/>
      <c r="YE306" s="111"/>
      <c r="YF306" s="111"/>
      <c r="YG306" s="111"/>
      <c r="YH306" s="111"/>
      <c r="YI306" s="111"/>
      <c r="YJ306" s="111"/>
      <c r="YK306" s="111"/>
      <c r="YL306" s="111"/>
      <c r="YM306" s="111"/>
      <c r="YN306" s="111"/>
      <c r="YO306" s="111"/>
      <c r="YP306" s="111"/>
      <c r="YQ306" s="111"/>
      <c r="YR306" s="111"/>
      <c r="YS306" s="111"/>
      <c r="YT306" s="111"/>
      <c r="YU306" s="111"/>
      <c r="YV306" s="111"/>
      <c r="YW306" s="111"/>
      <c r="YX306" s="111"/>
      <c r="YY306" s="111"/>
      <c r="YZ306" s="111"/>
      <c r="ZA306" s="111"/>
      <c r="ZB306" s="111"/>
      <c r="ZC306" s="111"/>
      <c r="ZD306" s="111"/>
      <c r="ZE306" s="111"/>
      <c r="ZF306" s="111"/>
      <c r="ZG306" s="111"/>
      <c r="ZH306" s="111"/>
      <c r="ZI306" s="111"/>
      <c r="ZJ306" s="111"/>
      <c r="ZK306" s="111"/>
      <c r="ZL306" s="111"/>
      <c r="ZM306" s="111"/>
      <c r="ZN306" s="111"/>
      <c r="ZO306" s="111"/>
      <c r="ZP306" s="111"/>
      <c r="ZQ306" s="111"/>
      <c r="ZR306" s="111"/>
      <c r="ZS306" s="111"/>
      <c r="ZT306" s="111"/>
      <c r="ZU306" s="111"/>
      <c r="ZV306" s="111"/>
      <c r="ZW306" s="111"/>
      <c r="ZX306" s="111"/>
      <c r="ZY306" s="111"/>
      <c r="ZZ306" s="111"/>
    </row>
    <row r="307" spans="27:702"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UR307" s="111"/>
      <c r="US307" s="111"/>
      <c r="UT307" s="111"/>
      <c r="UU307" s="111"/>
      <c r="UV307" s="111"/>
      <c r="UW307" s="111"/>
      <c r="UX307" s="111"/>
      <c r="UY307" s="111"/>
      <c r="UZ307" s="111"/>
      <c r="VA307" s="111"/>
      <c r="VB307" s="111"/>
      <c r="VC307" s="111"/>
      <c r="VD307" s="111"/>
      <c r="VE307" s="111"/>
      <c r="VF307" s="111"/>
      <c r="VG307" s="111"/>
      <c r="VH307" s="111"/>
      <c r="VI307" s="111"/>
      <c r="VJ307" s="111"/>
      <c r="VK307" s="111"/>
      <c r="VL307" s="111"/>
      <c r="VM307" s="111"/>
      <c r="VN307" s="111"/>
      <c r="VO307" s="111"/>
      <c r="VP307" s="111"/>
      <c r="VQ307" s="111"/>
      <c r="VR307" s="111"/>
      <c r="VS307" s="111"/>
      <c r="VT307" s="111"/>
      <c r="VU307" s="111"/>
      <c r="VV307" s="111"/>
      <c r="VW307" s="111"/>
      <c r="VX307" s="111"/>
      <c r="VY307" s="111"/>
      <c r="VZ307" s="111"/>
      <c r="WA307" s="111"/>
      <c r="WB307" s="111"/>
      <c r="WC307" s="111"/>
      <c r="WD307" s="111"/>
      <c r="WE307" s="111"/>
      <c r="WF307" s="111"/>
      <c r="WG307" s="111"/>
      <c r="WH307" s="111"/>
      <c r="WI307" s="111"/>
      <c r="WJ307" s="111"/>
      <c r="WK307" s="111"/>
      <c r="WL307" s="111"/>
      <c r="WM307" s="111"/>
      <c r="WN307" s="111"/>
      <c r="WO307" s="111"/>
      <c r="WP307" s="111"/>
      <c r="WQ307" s="111"/>
      <c r="WR307" s="111"/>
      <c r="WS307" s="111"/>
      <c r="WT307" s="111"/>
      <c r="WU307" s="111"/>
      <c r="WV307" s="111"/>
      <c r="WW307" s="111"/>
      <c r="WX307" s="111"/>
      <c r="WY307" s="111"/>
      <c r="WZ307" s="111"/>
      <c r="XA307" s="111"/>
      <c r="XB307" s="111"/>
      <c r="XC307" s="111"/>
      <c r="XD307" s="111"/>
      <c r="XE307" s="111"/>
      <c r="XF307" s="111"/>
      <c r="XG307" s="111"/>
      <c r="XH307" s="111"/>
      <c r="XI307" s="111"/>
      <c r="XJ307" s="111"/>
      <c r="XK307" s="111"/>
      <c r="XL307" s="111"/>
      <c r="XM307" s="111"/>
      <c r="XN307" s="111"/>
      <c r="XO307" s="111"/>
      <c r="XP307" s="111"/>
      <c r="XQ307" s="111"/>
      <c r="XR307" s="111"/>
      <c r="XS307" s="111"/>
      <c r="XT307" s="111"/>
      <c r="XU307" s="111"/>
      <c r="XV307" s="111"/>
      <c r="XW307" s="111"/>
      <c r="XX307" s="111"/>
      <c r="XY307" s="111"/>
      <c r="XZ307" s="111"/>
      <c r="YA307" s="111"/>
      <c r="YB307" s="111"/>
      <c r="YC307" s="111"/>
      <c r="YD307" s="111"/>
      <c r="YE307" s="111"/>
      <c r="YF307" s="111"/>
      <c r="YG307" s="111"/>
      <c r="YH307" s="111"/>
      <c r="YI307" s="111"/>
      <c r="YJ307" s="111"/>
      <c r="YK307" s="111"/>
      <c r="YL307" s="111"/>
      <c r="YM307" s="111"/>
      <c r="YN307" s="111"/>
      <c r="YO307" s="111"/>
      <c r="YP307" s="111"/>
      <c r="YQ307" s="111"/>
      <c r="YR307" s="111"/>
      <c r="YS307" s="111"/>
      <c r="YT307" s="111"/>
      <c r="YU307" s="111"/>
      <c r="YV307" s="111"/>
      <c r="YW307" s="111"/>
      <c r="YX307" s="111"/>
      <c r="YY307" s="111"/>
      <c r="YZ307" s="111"/>
      <c r="ZA307" s="111"/>
      <c r="ZB307" s="111"/>
      <c r="ZC307" s="111"/>
      <c r="ZD307" s="111"/>
      <c r="ZE307" s="111"/>
      <c r="ZF307" s="111"/>
      <c r="ZG307" s="111"/>
      <c r="ZH307" s="111"/>
      <c r="ZI307" s="111"/>
      <c r="ZJ307" s="111"/>
      <c r="ZK307" s="111"/>
      <c r="ZL307" s="111"/>
      <c r="ZM307" s="111"/>
      <c r="ZN307" s="111"/>
      <c r="ZO307" s="111"/>
      <c r="ZP307" s="111"/>
      <c r="ZQ307" s="111"/>
      <c r="ZR307" s="111"/>
      <c r="ZS307" s="111"/>
      <c r="ZT307" s="111"/>
      <c r="ZU307" s="111"/>
      <c r="ZV307" s="111"/>
      <c r="ZW307" s="111"/>
      <c r="ZX307" s="111"/>
      <c r="ZY307" s="111"/>
      <c r="ZZ307" s="111"/>
    </row>
    <row r="308" spans="27:702"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UR308" s="111"/>
      <c r="US308" s="111"/>
      <c r="UT308" s="111"/>
      <c r="UU308" s="111"/>
      <c r="UV308" s="111"/>
      <c r="UW308" s="111"/>
      <c r="UX308" s="111"/>
      <c r="UY308" s="111"/>
      <c r="UZ308" s="111"/>
      <c r="VA308" s="111"/>
      <c r="VB308" s="111"/>
      <c r="VC308" s="111"/>
      <c r="VD308" s="111"/>
      <c r="VE308" s="111"/>
      <c r="VF308" s="111"/>
      <c r="VG308" s="111"/>
      <c r="VH308" s="111"/>
      <c r="VI308" s="111"/>
      <c r="VJ308" s="111"/>
      <c r="VK308" s="111"/>
      <c r="VL308" s="111"/>
      <c r="VM308" s="111"/>
      <c r="VN308" s="111"/>
      <c r="VO308" s="111"/>
      <c r="VP308" s="111"/>
      <c r="VQ308" s="111"/>
      <c r="VR308" s="111"/>
      <c r="VS308" s="111"/>
      <c r="VT308" s="111"/>
      <c r="VU308" s="111"/>
      <c r="VV308" s="111"/>
      <c r="VW308" s="111"/>
      <c r="VX308" s="111"/>
      <c r="VY308" s="111"/>
      <c r="VZ308" s="111"/>
      <c r="WA308" s="111"/>
      <c r="WB308" s="111"/>
      <c r="WC308" s="111"/>
      <c r="WD308" s="111"/>
      <c r="WE308" s="111"/>
      <c r="WF308" s="111"/>
      <c r="WG308" s="111"/>
      <c r="WH308" s="111"/>
      <c r="WI308" s="111"/>
      <c r="WJ308" s="111"/>
      <c r="WK308" s="111"/>
      <c r="WL308" s="111"/>
      <c r="WM308" s="111"/>
      <c r="WN308" s="111"/>
      <c r="WO308" s="111"/>
      <c r="WP308" s="111"/>
      <c r="WQ308" s="111"/>
      <c r="WR308" s="111"/>
      <c r="WS308" s="111"/>
      <c r="WT308" s="111"/>
      <c r="WU308" s="111"/>
      <c r="WV308" s="111"/>
      <c r="WW308" s="111"/>
      <c r="WX308" s="111"/>
      <c r="WY308" s="111"/>
      <c r="WZ308" s="111"/>
      <c r="XA308" s="111"/>
      <c r="XB308" s="111"/>
      <c r="XC308" s="111"/>
      <c r="XD308" s="111"/>
      <c r="XE308" s="111"/>
      <c r="XF308" s="111"/>
      <c r="XG308" s="111"/>
      <c r="XH308" s="111"/>
      <c r="XI308" s="111"/>
      <c r="XJ308" s="111"/>
      <c r="XK308" s="111"/>
      <c r="XL308" s="111"/>
      <c r="XM308" s="111"/>
      <c r="XN308" s="111"/>
      <c r="XO308" s="111"/>
      <c r="XP308" s="111"/>
      <c r="XQ308" s="111"/>
      <c r="XR308" s="111"/>
      <c r="XS308" s="111"/>
      <c r="XT308" s="111"/>
      <c r="XU308" s="111"/>
      <c r="XV308" s="111"/>
      <c r="XW308" s="111"/>
      <c r="XX308" s="111"/>
      <c r="XY308" s="111"/>
      <c r="XZ308" s="111"/>
      <c r="YA308" s="111"/>
      <c r="YB308" s="111"/>
      <c r="YC308" s="111"/>
      <c r="YD308" s="111"/>
      <c r="YE308" s="111"/>
      <c r="YF308" s="111"/>
      <c r="YG308" s="111"/>
      <c r="YH308" s="111"/>
      <c r="YI308" s="111"/>
      <c r="YJ308" s="111"/>
      <c r="YK308" s="111"/>
      <c r="YL308" s="111"/>
      <c r="YM308" s="111"/>
      <c r="YN308" s="111"/>
      <c r="YO308" s="111"/>
      <c r="YP308" s="111"/>
      <c r="YQ308" s="111"/>
      <c r="YR308" s="111"/>
      <c r="YS308" s="111"/>
      <c r="YT308" s="111"/>
      <c r="YU308" s="111"/>
      <c r="YV308" s="111"/>
      <c r="YW308" s="111"/>
      <c r="YX308" s="111"/>
      <c r="YY308" s="111"/>
      <c r="YZ308" s="111"/>
      <c r="ZA308" s="111"/>
      <c r="ZB308" s="111"/>
      <c r="ZC308" s="111"/>
      <c r="ZD308" s="111"/>
      <c r="ZE308" s="111"/>
      <c r="ZF308" s="111"/>
      <c r="ZG308" s="111"/>
      <c r="ZH308" s="111"/>
      <c r="ZI308" s="111"/>
      <c r="ZJ308" s="111"/>
      <c r="ZK308" s="111"/>
      <c r="ZL308" s="111"/>
      <c r="ZM308" s="111"/>
      <c r="ZN308" s="111"/>
      <c r="ZO308" s="111"/>
      <c r="ZP308" s="111"/>
      <c r="ZQ308" s="111"/>
      <c r="ZR308" s="111"/>
      <c r="ZS308" s="111"/>
      <c r="ZT308" s="111"/>
      <c r="ZU308" s="111"/>
      <c r="ZV308" s="111"/>
      <c r="ZW308" s="111"/>
      <c r="ZX308" s="111"/>
      <c r="ZY308" s="111"/>
      <c r="ZZ308" s="111"/>
    </row>
    <row r="309" spans="27:702"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UR309" s="111"/>
      <c r="US309" s="111"/>
      <c r="UT309" s="111"/>
      <c r="UU309" s="111"/>
      <c r="UV309" s="111"/>
      <c r="UW309" s="111"/>
      <c r="UX309" s="111"/>
      <c r="UY309" s="111"/>
      <c r="UZ309" s="111"/>
      <c r="VA309" s="111"/>
      <c r="VB309" s="111"/>
      <c r="VC309" s="111"/>
      <c r="VD309" s="111"/>
      <c r="VE309" s="111"/>
      <c r="VF309" s="111"/>
      <c r="VG309" s="111"/>
      <c r="VH309" s="111"/>
      <c r="VI309" s="111"/>
      <c r="VJ309" s="111"/>
      <c r="VK309" s="111"/>
      <c r="VL309" s="111"/>
      <c r="VM309" s="111"/>
      <c r="VN309" s="111"/>
      <c r="VO309" s="111"/>
      <c r="VP309" s="111"/>
      <c r="VQ309" s="111"/>
      <c r="VR309" s="111"/>
      <c r="VS309" s="111"/>
      <c r="VT309" s="111"/>
      <c r="VU309" s="111"/>
      <c r="VV309" s="111"/>
      <c r="VW309" s="111"/>
      <c r="VX309" s="111"/>
      <c r="VY309" s="111"/>
      <c r="VZ309" s="111"/>
      <c r="WA309" s="111"/>
      <c r="WB309" s="111"/>
      <c r="WC309" s="111"/>
      <c r="WD309" s="111"/>
      <c r="WE309" s="111"/>
      <c r="WF309" s="111"/>
      <c r="WG309" s="111"/>
      <c r="WH309" s="111"/>
      <c r="WI309" s="111"/>
      <c r="WJ309" s="111"/>
      <c r="WK309" s="111"/>
      <c r="WL309" s="111"/>
      <c r="WM309" s="111"/>
      <c r="WN309" s="111"/>
      <c r="WO309" s="111"/>
      <c r="WP309" s="111"/>
      <c r="WQ309" s="111"/>
      <c r="WR309" s="111"/>
      <c r="WS309" s="111"/>
      <c r="WT309" s="111"/>
      <c r="WU309" s="111"/>
      <c r="WV309" s="111"/>
      <c r="WW309" s="111"/>
      <c r="WX309" s="111"/>
      <c r="WY309" s="111"/>
      <c r="WZ309" s="111"/>
      <c r="XA309" s="111"/>
      <c r="XB309" s="111"/>
      <c r="XC309" s="111"/>
      <c r="XD309" s="111"/>
      <c r="XE309" s="111"/>
      <c r="XF309" s="111"/>
      <c r="XG309" s="111"/>
      <c r="XH309" s="111"/>
      <c r="XI309" s="111"/>
      <c r="XJ309" s="111"/>
      <c r="XK309" s="111"/>
      <c r="XL309" s="111"/>
      <c r="XM309" s="111"/>
      <c r="XN309" s="111"/>
      <c r="XO309" s="111"/>
      <c r="XP309" s="111"/>
      <c r="XQ309" s="111"/>
      <c r="XR309" s="111"/>
      <c r="XS309" s="111"/>
      <c r="XT309" s="111"/>
      <c r="XU309" s="111"/>
      <c r="XV309" s="111"/>
      <c r="XW309" s="111"/>
      <c r="XX309" s="111"/>
      <c r="XY309" s="111"/>
      <c r="XZ309" s="111"/>
      <c r="YA309" s="111"/>
      <c r="YB309" s="111"/>
      <c r="YC309" s="111"/>
      <c r="YD309" s="111"/>
      <c r="YE309" s="111"/>
      <c r="YF309" s="111"/>
      <c r="YG309" s="111"/>
      <c r="YH309" s="111"/>
      <c r="YI309" s="111"/>
      <c r="YJ309" s="111"/>
      <c r="YK309" s="111"/>
      <c r="YL309" s="111"/>
      <c r="YM309" s="111"/>
      <c r="YN309" s="111"/>
      <c r="YO309" s="111"/>
      <c r="YP309" s="111"/>
      <c r="YQ309" s="111"/>
      <c r="YR309" s="111"/>
      <c r="YS309" s="111"/>
      <c r="YT309" s="111"/>
      <c r="YU309" s="111"/>
      <c r="YV309" s="111"/>
      <c r="YW309" s="111"/>
      <c r="YX309" s="111"/>
      <c r="YY309" s="111"/>
      <c r="YZ309" s="111"/>
      <c r="ZA309" s="111"/>
      <c r="ZB309" s="111"/>
      <c r="ZC309" s="111"/>
      <c r="ZD309" s="111"/>
      <c r="ZE309" s="111"/>
      <c r="ZF309" s="111"/>
      <c r="ZG309" s="111"/>
      <c r="ZH309" s="111"/>
      <c r="ZI309" s="111"/>
      <c r="ZJ309" s="111"/>
      <c r="ZK309" s="111"/>
      <c r="ZL309" s="111"/>
      <c r="ZM309" s="111"/>
      <c r="ZN309" s="111"/>
      <c r="ZO309" s="111"/>
      <c r="ZP309" s="111"/>
      <c r="ZQ309" s="111"/>
      <c r="ZR309" s="111"/>
      <c r="ZS309" s="111"/>
      <c r="ZT309" s="111"/>
      <c r="ZU309" s="111"/>
      <c r="ZV309" s="111"/>
      <c r="ZW309" s="111"/>
      <c r="ZX309" s="111"/>
      <c r="ZY309" s="111"/>
      <c r="ZZ309" s="111"/>
    </row>
    <row r="310" spans="27:702"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UR310" s="111"/>
      <c r="US310" s="111"/>
      <c r="UT310" s="111"/>
      <c r="UU310" s="111"/>
      <c r="UV310" s="111"/>
      <c r="UW310" s="111"/>
      <c r="UX310" s="111"/>
      <c r="UY310" s="111"/>
      <c r="UZ310" s="111"/>
      <c r="VA310" s="111"/>
      <c r="VB310" s="111"/>
      <c r="VC310" s="111"/>
      <c r="VD310" s="111"/>
      <c r="VE310" s="111"/>
      <c r="VF310" s="111"/>
      <c r="VG310" s="111"/>
      <c r="VH310" s="111"/>
      <c r="VI310" s="111"/>
      <c r="VJ310" s="111"/>
      <c r="VK310" s="111"/>
      <c r="VL310" s="111"/>
      <c r="VM310" s="111"/>
      <c r="VN310" s="111"/>
      <c r="VO310" s="111"/>
      <c r="VP310" s="111"/>
      <c r="VQ310" s="111"/>
      <c r="VR310" s="111"/>
      <c r="VS310" s="111"/>
      <c r="VT310" s="111"/>
      <c r="VU310" s="111"/>
      <c r="VV310" s="111"/>
      <c r="VW310" s="111"/>
      <c r="VX310" s="111"/>
      <c r="VY310" s="111"/>
      <c r="VZ310" s="111"/>
      <c r="WA310" s="111"/>
      <c r="WB310" s="111"/>
      <c r="WC310" s="111"/>
      <c r="WD310" s="111"/>
      <c r="WE310" s="111"/>
      <c r="WF310" s="111"/>
      <c r="WG310" s="111"/>
      <c r="WH310" s="111"/>
      <c r="WI310" s="111"/>
      <c r="WJ310" s="111"/>
      <c r="WK310" s="111"/>
      <c r="WL310" s="111"/>
      <c r="WM310" s="111"/>
      <c r="WN310" s="111"/>
      <c r="WO310" s="111"/>
      <c r="WP310" s="111"/>
      <c r="WQ310" s="111"/>
      <c r="WR310" s="111"/>
      <c r="WS310" s="111"/>
      <c r="WT310" s="111"/>
      <c r="WU310" s="111"/>
      <c r="WV310" s="111"/>
      <c r="WW310" s="111"/>
      <c r="WX310" s="111"/>
      <c r="WY310" s="111"/>
      <c r="WZ310" s="111"/>
      <c r="XA310" s="111"/>
      <c r="XB310" s="111"/>
      <c r="XC310" s="111"/>
      <c r="XD310" s="111"/>
      <c r="XE310" s="111"/>
      <c r="XF310" s="111"/>
      <c r="XG310" s="111"/>
      <c r="XH310" s="111"/>
      <c r="XI310" s="111"/>
      <c r="XJ310" s="111"/>
      <c r="XK310" s="111"/>
      <c r="XL310" s="111"/>
      <c r="XM310" s="111"/>
      <c r="XN310" s="111"/>
      <c r="XO310" s="111"/>
      <c r="XP310" s="111"/>
      <c r="XQ310" s="111"/>
      <c r="XR310" s="111"/>
      <c r="XS310" s="111"/>
      <c r="XT310" s="111"/>
      <c r="XU310" s="111"/>
      <c r="XV310" s="111"/>
      <c r="XW310" s="111"/>
      <c r="XX310" s="111"/>
      <c r="XY310" s="111"/>
      <c r="XZ310" s="111"/>
      <c r="YA310" s="111"/>
      <c r="YB310" s="111"/>
      <c r="YC310" s="111"/>
      <c r="YD310" s="111"/>
      <c r="YE310" s="111"/>
      <c r="YF310" s="111"/>
      <c r="YG310" s="111"/>
      <c r="YH310" s="111"/>
      <c r="YI310" s="111"/>
      <c r="YJ310" s="111"/>
      <c r="YK310" s="111"/>
      <c r="YL310" s="111"/>
      <c r="YM310" s="111"/>
      <c r="YN310" s="111"/>
      <c r="YO310" s="111"/>
      <c r="YP310" s="111"/>
      <c r="YQ310" s="111"/>
      <c r="YR310" s="111"/>
      <c r="YS310" s="111"/>
      <c r="YT310" s="111"/>
      <c r="YU310" s="111"/>
      <c r="YV310" s="111"/>
      <c r="YW310" s="111"/>
      <c r="YX310" s="111"/>
      <c r="YY310" s="111"/>
      <c r="YZ310" s="111"/>
      <c r="ZA310" s="111"/>
      <c r="ZB310" s="111"/>
      <c r="ZC310" s="111"/>
      <c r="ZD310" s="111"/>
      <c r="ZE310" s="111"/>
      <c r="ZF310" s="111"/>
      <c r="ZG310" s="111"/>
      <c r="ZH310" s="111"/>
      <c r="ZI310" s="111"/>
      <c r="ZJ310" s="111"/>
      <c r="ZK310" s="111"/>
      <c r="ZL310" s="111"/>
      <c r="ZM310" s="111"/>
      <c r="ZN310" s="111"/>
      <c r="ZO310" s="111"/>
      <c r="ZP310" s="111"/>
      <c r="ZQ310" s="111"/>
      <c r="ZR310" s="111"/>
      <c r="ZS310" s="111"/>
      <c r="ZT310" s="111"/>
      <c r="ZU310" s="111"/>
      <c r="ZV310" s="111"/>
      <c r="ZW310" s="111"/>
      <c r="ZX310" s="111"/>
      <c r="ZY310" s="111"/>
      <c r="ZZ310" s="111"/>
    </row>
    <row r="311" spans="27:702"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UR311" s="111"/>
      <c r="US311" s="111"/>
      <c r="UT311" s="111"/>
      <c r="UU311" s="111"/>
      <c r="UV311" s="111"/>
      <c r="UW311" s="111"/>
      <c r="UX311" s="111"/>
      <c r="UY311" s="111"/>
      <c r="UZ311" s="111"/>
      <c r="VA311" s="111"/>
      <c r="VB311" s="111"/>
      <c r="VC311" s="111"/>
      <c r="VD311" s="111"/>
      <c r="VE311" s="111"/>
      <c r="VF311" s="111"/>
      <c r="VG311" s="111"/>
      <c r="VH311" s="111"/>
      <c r="VI311" s="111"/>
      <c r="VJ311" s="111"/>
      <c r="VK311" s="111"/>
      <c r="VL311" s="111"/>
      <c r="VM311" s="111"/>
      <c r="VN311" s="111"/>
      <c r="VO311" s="111"/>
      <c r="VP311" s="111"/>
      <c r="VQ311" s="111"/>
      <c r="VR311" s="111"/>
      <c r="VS311" s="111"/>
      <c r="VT311" s="111"/>
      <c r="VU311" s="111"/>
      <c r="VV311" s="111"/>
      <c r="VW311" s="111"/>
      <c r="VX311" s="111"/>
      <c r="VY311" s="111"/>
      <c r="VZ311" s="111"/>
      <c r="WA311" s="111"/>
      <c r="WB311" s="111"/>
      <c r="WC311" s="111"/>
      <c r="WD311" s="111"/>
      <c r="WE311" s="111"/>
      <c r="WF311" s="111"/>
      <c r="WG311" s="111"/>
      <c r="WH311" s="111"/>
      <c r="WI311" s="111"/>
      <c r="WJ311" s="111"/>
      <c r="WK311" s="111"/>
      <c r="WL311" s="111"/>
      <c r="WM311" s="111"/>
      <c r="WN311" s="111"/>
      <c r="WO311" s="111"/>
      <c r="WP311" s="111"/>
      <c r="WQ311" s="111"/>
      <c r="WR311" s="111"/>
      <c r="WS311" s="111"/>
      <c r="WT311" s="111"/>
      <c r="WU311" s="111"/>
      <c r="WV311" s="111"/>
      <c r="WW311" s="111"/>
      <c r="WX311" s="111"/>
      <c r="WY311" s="111"/>
      <c r="WZ311" s="111"/>
      <c r="XA311" s="111"/>
      <c r="XB311" s="111"/>
      <c r="XC311" s="111"/>
      <c r="XD311" s="111"/>
      <c r="XE311" s="111"/>
      <c r="XF311" s="111"/>
      <c r="XG311" s="111"/>
      <c r="XH311" s="111"/>
      <c r="XI311" s="111"/>
      <c r="XJ311" s="111"/>
      <c r="XK311" s="111"/>
      <c r="XL311" s="111"/>
      <c r="XM311" s="111"/>
      <c r="XN311" s="111"/>
      <c r="XO311" s="111"/>
      <c r="XP311" s="111"/>
      <c r="XQ311" s="111"/>
      <c r="XR311" s="111"/>
      <c r="XS311" s="111"/>
      <c r="XT311" s="111"/>
      <c r="XU311" s="111"/>
      <c r="XV311" s="111"/>
      <c r="XW311" s="111"/>
      <c r="XX311" s="111"/>
      <c r="XY311" s="111"/>
      <c r="XZ311" s="111"/>
      <c r="YA311" s="111"/>
      <c r="YB311" s="111"/>
      <c r="YC311" s="111"/>
      <c r="YD311" s="111"/>
      <c r="YE311" s="111"/>
      <c r="YF311" s="111"/>
      <c r="YG311" s="111"/>
      <c r="YH311" s="111"/>
      <c r="YI311" s="111"/>
      <c r="YJ311" s="111"/>
      <c r="YK311" s="111"/>
      <c r="YL311" s="111"/>
      <c r="YM311" s="111"/>
      <c r="YN311" s="111"/>
      <c r="YO311" s="111"/>
      <c r="YP311" s="111"/>
      <c r="YQ311" s="111"/>
      <c r="YR311" s="111"/>
      <c r="YS311" s="111"/>
      <c r="YT311" s="111"/>
      <c r="YU311" s="111"/>
      <c r="YV311" s="111"/>
      <c r="YW311" s="111"/>
      <c r="YX311" s="111"/>
      <c r="YY311" s="111"/>
      <c r="YZ311" s="111"/>
      <c r="ZA311" s="111"/>
      <c r="ZB311" s="111"/>
      <c r="ZC311" s="111"/>
      <c r="ZD311" s="111"/>
      <c r="ZE311" s="111"/>
      <c r="ZF311" s="111"/>
      <c r="ZG311" s="111"/>
      <c r="ZH311" s="111"/>
      <c r="ZI311" s="111"/>
      <c r="ZJ311" s="111"/>
      <c r="ZK311" s="111"/>
      <c r="ZL311" s="111"/>
      <c r="ZM311" s="111"/>
      <c r="ZN311" s="111"/>
      <c r="ZO311" s="111"/>
      <c r="ZP311" s="111"/>
      <c r="ZQ311" s="111"/>
      <c r="ZR311" s="111"/>
      <c r="ZS311" s="111"/>
      <c r="ZT311" s="111"/>
      <c r="ZU311" s="111"/>
      <c r="ZV311" s="111"/>
      <c r="ZW311" s="111"/>
      <c r="ZX311" s="111"/>
      <c r="ZY311" s="111"/>
      <c r="ZZ311" s="111"/>
    </row>
    <row r="312" spans="27:702"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UR312" s="111"/>
      <c r="US312" s="111"/>
      <c r="UT312" s="111"/>
      <c r="UU312" s="111"/>
      <c r="UV312" s="111"/>
      <c r="UW312" s="111"/>
      <c r="UX312" s="111"/>
      <c r="UY312" s="111"/>
      <c r="UZ312" s="111"/>
      <c r="VA312" s="111"/>
      <c r="VB312" s="111"/>
      <c r="VC312" s="111"/>
      <c r="VD312" s="111"/>
      <c r="VE312" s="111"/>
      <c r="VF312" s="111"/>
      <c r="VG312" s="111"/>
      <c r="VH312" s="111"/>
      <c r="VI312" s="111"/>
      <c r="VJ312" s="111"/>
      <c r="VK312" s="111"/>
      <c r="VL312" s="111"/>
      <c r="VM312" s="111"/>
      <c r="VN312" s="111"/>
      <c r="VO312" s="111"/>
      <c r="VP312" s="111"/>
      <c r="VQ312" s="111"/>
      <c r="VR312" s="111"/>
      <c r="VS312" s="111"/>
      <c r="VT312" s="111"/>
      <c r="VU312" s="111"/>
      <c r="VV312" s="111"/>
      <c r="VW312" s="111"/>
      <c r="VX312" s="111"/>
      <c r="VY312" s="111"/>
      <c r="VZ312" s="111"/>
      <c r="WA312" s="111"/>
      <c r="WB312" s="111"/>
      <c r="WC312" s="111"/>
      <c r="WD312" s="111"/>
      <c r="WE312" s="111"/>
      <c r="WF312" s="111"/>
      <c r="WG312" s="111"/>
      <c r="WH312" s="111"/>
      <c r="WI312" s="111"/>
      <c r="WJ312" s="111"/>
      <c r="WK312" s="111"/>
      <c r="WL312" s="111"/>
      <c r="WM312" s="111"/>
      <c r="WN312" s="111"/>
      <c r="WO312" s="111"/>
      <c r="WP312" s="111"/>
      <c r="WQ312" s="111"/>
      <c r="WR312" s="111"/>
      <c r="WS312" s="111"/>
      <c r="WT312" s="111"/>
      <c r="WU312" s="111"/>
      <c r="WV312" s="111"/>
      <c r="WW312" s="111"/>
      <c r="WX312" s="111"/>
      <c r="WY312" s="111"/>
      <c r="WZ312" s="111"/>
      <c r="XA312" s="111"/>
      <c r="XB312" s="111"/>
      <c r="XC312" s="111"/>
      <c r="XD312" s="111"/>
      <c r="XE312" s="111"/>
      <c r="XF312" s="111"/>
      <c r="XG312" s="111"/>
      <c r="XH312" s="111"/>
      <c r="XI312" s="111"/>
      <c r="XJ312" s="111"/>
      <c r="XK312" s="111"/>
      <c r="XL312" s="111"/>
      <c r="XM312" s="111"/>
      <c r="XN312" s="111"/>
      <c r="XO312" s="111"/>
      <c r="XP312" s="111"/>
      <c r="XQ312" s="111"/>
      <c r="XR312" s="111"/>
      <c r="XS312" s="111"/>
      <c r="XT312" s="111"/>
      <c r="XU312" s="111"/>
      <c r="XV312" s="111"/>
      <c r="XW312" s="111"/>
      <c r="XX312" s="111"/>
      <c r="XY312" s="111"/>
      <c r="XZ312" s="111"/>
      <c r="YA312" s="111"/>
      <c r="YB312" s="111"/>
      <c r="YC312" s="111"/>
      <c r="YD312" s="111"/>
      <c r="YE312" s="111"/>
      <c r="YF312" s="111"/>
      <c r="YG312" s="111"/>
      <c r="YH312" s="111"/>
      <c r="YI312" s="111"/>
      <c r="YJ312" s="111"/>
      <c r="YK312" s="111"/>
      <c r="YL312" s="111"/>
      <c r="YM312" s="111"/>
      <c r="YN312" s="111"/>
      <c r="YO312" s="111"/>
      <c r="YP312" s="111"/>
      <c r="YQ312" s="111"/>
      <c r="YR312" s="111"/>
      <c r="YS312" s="111"/>
      <c r="YT312" s="111"/>
      <c r="YU312" s="111"/>
      <c r="YV312" s="111"/>
      <c r="YW312" s="111"/>
      <c r="YX312" s="111"/>
      <c r="YY312" s="111"/>
      <c r="YZ312" s="111"/>
      <c r="ZA312" s="111"/>
      <c r="ZB312" s="111"/>
      <c r="ZC312" s="111"/>
      <c r="ZD312" s="111"/>
      <c r="ZE312" s="111"/>
      <c r="ZF312" s="111"/>
      <c r="ZG312" s="111"/>
      <c r="ZH312" s="111"/>
      <c r="ZI312" s="111"/>
      <c r="ZJ312" s="111"/>
      <c r="ZK312" s="111"/>
      <c r="ZL312" s="111"/>
      <c r="ZM312" s="111"/>
      <c r="ZN312" s="111"/>
      <c r="ZO312" s="111"/>
      <c r="ZP312" s="111"/>
      <c r="ZQ312" s="111"/>
      <c r="ZR312" s="111"/>
      <c r="ZS312" s="111"/>
      <c r="ZT312" s="111"/>
      <c r="ZU312" s="111"/>
      <c r="ZV312" s="111"/>
      <c r="ZW312" s="111"/>
      <c r="ZX312" s="111"/>
      <c r="ZY312" s="111"/>
      <c r="ZZ312" s="111"/>
    </row>
    <row r="313" spans="27:702"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UR313" s="111"/>
      <c r="US313" s="111"/>
      <c r="UT313" s="111"/>
      <c r="UU313" s="111"/>
      <c r="UV313" s="111"/>
      <c r="UW313" s="111"/>
      <c r="UX313" s="111"/>
      <c r="UY313" s="111"/>
      <c r="UZ313" s="111"/>
      <c r="VA313" s="111"/>
      <c r="VB313" s="111"/>
      <c r="VC313" s="111"/>
      <c r="VD313" s="111"/>
      <c r="VE313" s="111"/>
      <c r="VF313" s="111"/>
      <c r="VG313" s="111"/>
      <c r="VH313" s="111"/>
      <c r="VI313" s="111"/>
      <c r="VJ313" s="111"/>
      <c r="VK313" s="111"/>
      <c r="VL313" s="111"/>
      <c r="VM313" s="111"/>
      <c r="VN313" s="111"/>
      <c r="VO313" s="111"/>
      <c r="VP313" s="111"/>
      <c r="VQ313" s="111"/>
      <c r="VR313" s="111"/>
      <c r="VS313" s="111"/>
      <c r="VT313" s="111"/>
      <c r="VU313" s="111"/>
      <c r="VV313" s="111"/>
      <c r="VW313" s="111"/>
      <c r="VX313" s="111"/>
      <c r="VY313" s="111"/>
      <c r="VZ313" s="111"/>
      <c r="WA313" s="111"/>
      <c r="WB313" s="111"/>
      <c r="WC313" s="111"/>
      <c r="WD313" s="111"/>
      <c r="WE313" s="111"/>
      <c r="WF313" s="111"/>
      <c r="WG313" s="111"/>
      <c r="WH313" s="111"/>
      <c r="WI313" s="111"/>
      <c r="WJ313" s="111"/>
      <c r="WK313" s="111"/>
      <c r="WL313" s="111"/>
      <c r="WM313" s="111"/>
      <c r="WN313" s="111"/>
      <c r="WO313" s="111"/>
      <c r="WP313" s="111"/>
      <c r="WQ313" s="111"/>
      <c r="WR313" s="111"/>
      <c r="WS313" s="111"/>
      <c r="WT313" s="111"/>
      <c r="WU313" s="111"/>
      <c r="WV313" s="111"/>
      <c r="WW313" s="111"/>
      <c r="WX313" s="111"/>
      <c r="WY313" s="111"/>
      <c r="WZ313" s="111"/>
      <c r="XA313" s="111"/>
      <c r="XB313" s="111"/>
      <c r="XC313" s="111"/>
      <c r="XD313" s="111"/>
      <c r="XE313" s="111"/>
      <c r="XF313" s="111"/>
      <c r="XG313" s="111"/>
      <c r="XH313" s="111"/>
      <c r="XI313" s="111"/>
      <c r="XJ313" s="111"/>
      <c r="XK313" s="111"/>
      <c r="XL313" s="111"/>
      <c r="XM313" s="111"/>
      <c r="XN313" s="111"/>
      <c r="XO313" s="111"/>
      <c r="XP313" s="111"/>
      <c r="XQ313" s="111"/>
      <c r="XR313" s="111"/>
      <c r="XS313" s="111"/>
      <c r="XT313" s="111"/>
      <c r="XU313" s="111"/>
      <c r="XV313" s="111"/>
      <c r="XW313" s="111"/>
      <c r="XX313" s="111"/>
      <c r="XY313" s="111"/>
      <c r="XZ313" s="111"/>
      <c r="YA313" s="111"/>
      <c r="YB313" s="111"/>
      <c r="YC313" s="111"/>
      <c r="YD313" s="111"/>
      <c r="YE313" s="111"/>
      <c r="YF313" s="111"/>
      <c r="YG313" s="111"/>
      <c r="YH313" s="111"/>
      <c r="YI313" s="111"/>
      <c r="YJ313" s="111"/>
      <c r="YK313" s="111"/>
      <c r="YL313" s="111"/>
      <c r="YM313" s="111"/>
      <c r="YN313" s="111"/>
      <c r="YO313" s="111"/>
      <c r="YP313" s="111"/>
      <c r="YQ313" s="111"/>
      <c r="YR313" s="111"/>
      <c r="YS313" s="111"/>
      <c r="YT313" s="111"/>
      <c r="YU313" s="111"/>
      <c r="YV313" s="111"/>
      <c r="YW313" s="111"/>
      <c r="YX313" s="111"/>
      <c r="YY313" s="111"/>
      <c r="YZ313" s="111"/>
      <c r="ZA313" s="111"/>
      <c r="ZB313" s="111"/>
      <c r="ZC313" s="111"/>
      <c r="ZD313" s="111"/>
      <c r="ZE313" s="111"/>
      <c r="ZF313" s="111"/>
      <c r="ZG313" s="111"/>
      <c r="ZH313" s="111"/>
      <c r="ZI313" s="111"/>
      <c r="ZJ313" s="111"/>
      <c r="ZK313" s="111"/>
      <c r="ZL313" s="111"/>
      <c r="ZM313" s="111"/>
      <c r="ZN313" s="111"/>
      <c r="ZO313" s="111"/>
      <c r="ZP313" s="111"/>
      <c r="ZQ313" s="111"/>
      <c r="ZR313" s="111"/>
      <c r="ZS313" s="111"/>
      <c r="ZT313" s="111"/>
      <c r="ZU313" s="111"/>
      <c r="ZV313" s="111"/>
      <c r="ZW313" s="111"/>
      <c r="ZX313" s="111"/>
      <c r="ZY313" s="111"/>
      <c r="ZZ313" s="111"/>
    </row>
    <row r="314" spans="27:702"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UR314" s="111"/>
      <c r="US314" s="111"/>
      <c r="UT314" s="111"/>
      <c r="UU314" s="111"/>
      <c r="UV314" s="111"/>
      <c r="UW314" s="111"/>
      <c r="UX314" s="111"/>
      <c r="UY314" s="111"/>
      <c r="UZ314" s="111"/>
      <c r="VA314" s="111"/>
      <c r="VB314" s="111"/>
      <c r="VC314" s="111"/>
      <c r="VD314" s="111"/>
      <c r="VE314" s="111"/>
      <c r="VF314" s="111"/>
      <c r="VG314" s="111"/>
      <c r="VH314" s="111"/>
      <c r="VI314" s="111"/>
      <c r="VJ314" s="111"/>
      <c r="VK314" s="111"/>
      <c r="VL314" s="111"/>
      <c r="VM314" s="111"/>
      <c r="VN314" s="111"/>
      <c r="VO314" s="111"/>
      <c r="VP314" s="111"/>
      <c r="VQ314" s="111"/>
      <c r="VR314" s="111"/>
      <c r="VS314" s="111"/>
      <c r="VT314" s="111"/>
      <c r="VU314" s="111"/>
      <c r="VV314" s="111"/>
      <c r="VW314" s="111"/>
      <c r="VX314" s="111"/>
      <c r="VY314" s="111"/>
      <c r="VZ314" s="111"/>
      <c r="WA314" s="111"/>
      <c r="WB314" s="111"/>
      <c r="WC314" s="111"/>
      <c r="WD314" s="111"/>
      <c r="WE314" s="111"/>
      <c r="WF314" s="111"/>
      <c r="WG314" s="111"/>
      <c r="WH314" s="111"/>
      <c r="WI314" s="111"/>
      <c r="WJ314" s="111"/>
      <c r="WK314" s="111"/>
      <c r="WL314" s="111"/>
      <c r="WM314" s="111"/>
      <c r="WN314" s="111"/>
      <c r="WO314" s="111"/>
      <c r="WP314" s="111"/>
      <c r="WQ314" s="111"/>
      <c r="WR314" s="111"/>
      <c r="WS314" s="111"/>
      <c r="WT314" s="111"/>
      <c r="WU314" s="111"/>
      <c r="WV314" s="111"/>
      <c r="WW314" s="111"/>
      <c r="WX314" s="111"/>
      <c r="WY314" s="111"/>
      <c r="WZ314" s="111"/>
      <c r="XA314" s="111"/>
      <c r="XB314" s="111"/>
      <c r="XC314" s="111"/>
      <c r="XD314" s="111"/>
      <c r="XE314" s="111"/>
      <c r="XF314" s="111"/>
      <c r="XG314" s="111"/>
      <c r="XH314" s="111"/>
      <c r="XI314" s="111"/>
      <c r="XJ314" s="111"/>
      <c r="XK314" s="111"/>
      <c r="XL314" s="111"/>
      <c r="XM314" s="111"/>
      <c r="XN314" s="111"/>
      <c r="XO314" s="111"/>
      <c r="XP314" s="111"/>
      <c r="XQ314" s="111"/>
      <c r="XR314" s="111"/>
      <c r="XS314" s="111"/>
      <c r="XT314" s="111"/>
      <c r="XU314" s="111"/>
      <c r="XV314" s="111"/>
      <c r="XW314" s="111"/>
      <c r="XX314" s="111"/>
      <c r="XY314" s="111"/>
      <c r="XZ314" s="111"/>
      <c r="YA314" s="111"/>
      <c r="YB314" s="111"/>
      <c r="YC314" s="111"/>
      <c r="YD314" s="111"/>
      <c r="YE314" s="111"/>
      <c r="YF314" s="111"/>
      <c r="YG314" s="111"/>
      <c r="YH314" s="111"/>
      <c r="YI314" s="111"/>
      <c r="YJ314" s="111"/>
      <c r="YK314" s="111"/>
      <c r="YL314" s="111"/>
      <c r="YM314" s="111"/>
      <c r="YN314" s="111"/>
      <c r="YO314" s="111"/>
      <c r="YP314" s="111"/>
      <c r="YQ314" s="111"/>
      <c r="YR314" s="111"/>
      <c r="YS314" s="111"/>
      <c r="YT314" s="111"/>
      <c r="YU314" s="111"/>
      <c r="YV314" s="111"/>
      <c r="YW314" s="111"/>
      <c r="YX314" s="111"/>
      <c r="YY314" s="111"/>
      <c r="YZ314" s="111"/>
      <c r="ZA314" s="111"/>
      <c r="ZB314" s="111"/>
      <c r="ZC314" s="111"/>
      <c r="ZD314" s="111"/>
      <c r="ZE314" s="111"/>
      <c r="ZF314" s="111"/>
      <c r="ZG314" s="111"/>
      <c r="ZH314" s="111"/>
      <c r="ZI314" s="111"/>
      <c r="ZJ314" s="111"/>
      <c r="ZK314" s="111"/>
      <c r="ZL314" s="111"/>
      <c r="ZM314" s="111"/>
      <c r="ZN314" s="111"/>
      <c r="ZO314" s="111"/>
      <c r="ZP314" s="111"/>
      <c r="ZQ314" s="111"/>
      <c r="ZR314" s="111"/>
      <c r="ZS314" s="111"/>
      <c r="ZT314" s="111"/>
      <c r="ZU314" s="111"/>
      <c r="ZV314" s="111"/>
      <c r="ZW314" s="111"/>
      <c r="ZX314" s="111"/>
      <c r="ZY314" s="111"/>
      <c r="ZZ314" s="111"/>
    </row>
    <row r="315" spans="27:702"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UR315" s="111"/>
      <c r="US315" s="111"/>
      <c r="UT315" s="111"/>
      <c r="UU315" s="111"/>
      <c r="UV315" s="111"/>
      <c r="UW315" s="111"/>
      <c r="UX315" s="111"/>
      <c r="UY315" s="111"/>
      <c r="UZ315" s="111"/>
      <c r="VA315" s="111"/>
      <c r="VB315" s="111"/>
      <c r="VC315" s="111"/>
      <c r="VD315" s="111"/>
      <c r="VE315" s="111"/>
      <c r="VF315" s="111"/>
      <c r="VG315" s="111"/>
      <c r="VH315" s="111"/>
      <c r="VI315" s="111"/>
      <c r="VJ315" s="111"/>
      <c r="VK315" s="111"/>
      <c r="VL315" s="111"/>
      <c r="VM315" s="111"/>
      <c r="VN315" s="111"/>
      <c r="VO315" s="111"/>
      <c r="VP315" s="111"/>
      <c r="VQ315" s="111"/>
      <c r="VR315" s="111"/>
      <c r="VS315" s="111"/>
      <c r="VT315" s="111"/>
      <c r="VU315" s="111"/>
      <c r="VV315" s="111"/>
      <c r="VW315" s="111"/>
      <c r="VX315" s="111"/>
      <c r="VY315" s="111"/>
      <c r="VZ315" s="111"/>
      <c r="WA315" s="111"/>
      <c r="WB315" s="111"/>
      <c r="WC315" s="111"/>
      <c r="WD315" s="111"/>
      <c r="WE315" s="111"/>
      <c r="WF315" s="111"/>
      <c r="WG315" s="111"/>
      <c r="WH315" s="111"/>
      <c r="WI315" s="111"/>
      <c r="WJ315" s="111"/>
      <c r="WK315" s="111"/>
      <c r="WL315" s="111"/>
      <c r="WM315" s="111"/>
      <c r="WN315" s="111"/>
      <c r="WO315" s="111"/>
      <c r="WP315" s="111"/>
      <c r="WQ315" s="111"/>
      <c r="WR315" s="111"/>
      <c r="WS315" s="111"/>
      <c r="WT315" s="111"/>
      <c r="WU315" s="111"/>
      <c r="WV315" s="111"/>
      <c r="WW315" s="111"/>
      <c r="WX315" s="111"/>
      <c r="WY315" s="111"/>
      <c r="WZ315" s="111"/>
      <c r="XA315" s="111"/>
      <c r="XB315" s="111"/>
      <c r="XC315" s="111"/>
      <c r="XD315" s="111"/>
      <c r="XE315" s="111"/>
      <c r="XF315" s="111"/>
      <c r="XG315" s="111"/>
      <c r="XH315" s="111"/>
      <c r="XI315" s="111"/>
      <c r="XJ315" s="111"/>
      <c r="XK315" s="111"/>
      <c r="XL315" s="111"/>
      <c r="XM315" s="111"/>
      <c r="XN315" s="111"/>
      <c r="XO315" s="111"/>
      <c r="XP315" s="111"/>
      <c r="XQ315" s="111"/>
      <c r="XR315" s="111"/>
      <c r="XS315" s="111"/>
      <c r="XT315" s="111"/>
      <c r="XU315" s="111"/>
      <c r="XV315" s="111"/>
      <c r="XW315" s="111"/>
      <c r="XX315" s="111"/>
      <c r="XY315" s="111"/>
      <c r="XZ315" s="111"/>
      <c r="YA315" s="111"/>
      <c r="YB315" s="111"/>
      <c r="YC315" s="111"/>
      <c r="YD315" s="111"/>
      <c r="YE315" s="111"/>
      <c r="YF315" s="111"/>
      <c r="YG315" s="111"/>
      <c r="YH315" s="111"/>
      <c r="YI315" s="111"/>
      <c r="YJ315" s="111"/>
      <c r="YK315" s="111"/>
      <c r="YL315" s="111"/>
      <c r="YM315" s="111"/>
      <c r="YN315" s="111"/>
      <c r="YO315" s="111"/>
      <c r="YP315" s="111"/>
      <c r="YQ315" s="111"/>
      <c r="YR315" s="111"/>
      <c r="YS315" s="111"/>
      <c r="YT315" s="111"/>
      <c r="YU315" s="111"/>
      <c r="YV315" s="111"/>
      <c r="YW315" s="111"/>
      <c r="YX315" s="111"/>
      <c r="YY315" s="111"/>
      <c r="YZ315" s="111"/>
      <c r="ZA315" s="111"/>
      <c r="ZB315" s="111"/>
      <c r="ZC315" s="111"/>
      <c r="ZD315" s="111"/>
      <c r="ZE315" s="111"/>
      <c r="ZF315" s="111"/>
      <c r="ZG315" s="111"/>
      <c r="ZH315" s="111"/>
      <c r="ZI315" s="111"/>
      <c r="ZJ315" s="111"/>
      <c r="ZK315" s="111"/>
      <c r="ZL315" s="111"/>
      <c r="ZM315" s="111"/>
      <c r="ZN315" s="111"/>
      <c r="ZO315" s="111"/>
      <c r="ZP315" s="111"/>
      <c r="ZQ315" s="111"/>
      <c r="ZR315" s="111"/>
      <c r="ZS315" s="111"/>
      <c r="ZT315" s="111"/>
      <c r="ZU315" s="111"/>
      <c r="ZV315" s="111"/>
      <c r="ZW315" s="111"/>
      <c r="ZX315" s="111"/>
      <c r="ZY315" s="111"/>
      <c r="ZZ315" s="111"/>
    </row>
    <row r="316" spans="27:702"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UR316" s="111"/>
      <c r="US316" s="111"/>
      <c r="UT316" s="111"/>
      <c r="UU316" s="111"/>
      <c r="UV316" s="111"/>
      <c r="UW316" s="111"/>
      <c r="UX316" s="111"/>
      <c r="UY316" s="111"/>
      <c r="UZ316" s="111"/>
      <c r="VA316" s="111"/>
      <c r="VB316" s="111"/>
      <c r="VC316" s="111"/>
      <c r="VD316" s="111"/>
      <c r="VE316" s="111"/>
      <c r="VF316" s="111"/>
      <c r="VG316" s="111"/>
      <c r="VH316" s="111"/>
      <c r="VI316" s="111"/>
      <c r="VJ316" s="111"/>
      <c r="VK316" s="111"/>
      <c r="VL316" s="111"/>
      <c r="VM316" s="111"/>
      <c r="VN316" s="111"/>
      <c r="VO316" s="111"/>
      <c r="VP316" s="111"/>
      <c r="VQ316" s="111"/>
      <c r="VR316" s="111"/>
      <c r="VS316" s="111"/>
      <c r="VT316" s="111"/>
      <c r="VU316" s="111"/>
      <c r="VV316" s="111"/>
      <c r="VW316" s="111"/>
      <c r="VX316" s="111"/>
      <c r="VY316" s="111"/>
      <c r="VZ316" s="111"/>
      <c r="WA316" s="111"/>
      <c r="WB316" s="111"/>
      <c r="WC316" s="111"/>
      <c r="WD316" s="111"/>
      <c r="WE316" s="111"/>
      <c r="WF316" s="111"/>
      <c r="WG316" s="111"/>
      <c r="WH316" s="111"/>
      <c r="WI316" s="111"/>
      <c r="WJ316" s="111"/>
      <c r="WK316" s="111"/>
      <c r="WL316" s="111"/>
      <c r="WM316" s="111"/>
      <c r="WN316" s="111"/>
      <c r="WO316" s="111"/>
      <c r="WP316" s="111"/>
      <c r="WQ316" s="111"/>
      <c r="WR316" s="111"/>
      <c r="WS316" s="111"/>
      <c r="WT316" s="111"/>
      <c r="WU316" s="111"/>
      <c r="WV316" s="111"/>
      <c r="WW316" s="111"/>
      <c r="WX316" s="111"/>
      <c r="WY316" s="111"/>
      <c r="WZ316" s="111"/>
      <c r="XA316" s="111"/>
      <c r="XB316" s="111"/>
      <c r="XC316" s="111"/>
      <c r="XD316" s="111"/>
      <c r="XE316" s="111"/>
      <c r="XF316" s="111"/>
      <c r="XG316" s="111"/>
      <c r="XH316" s="111"/>
      <c r="XI316" s="111"/>
      <c r="XJ316" s="111"/>
      <c r="XK316" s="111"/>
      <c r="XL316" s="111"/>
      <c r="XM316" s="111"/>
      <c r="XN316" s="111"/>
      <c r="XO316" s="111"/>
      <c r="XP316" s="111"/>
      <c r="XQ316" s="111"/>
      <c r="XR316" s="111"/>
      <c r="XS316" s="111"/>
      <c r="XT316" s="111"/>
      <c r="XU316" s="111"/>
      <c r="XV316" s="111"/>
      <c r="XW316" s="111"/>
      <c r="XX316" s="111"/>
      <c r="XY316" s="111"/>
      <c r="XZ316" s="111"/>
      <c r="YA316" s="111"/>
      <c r="YB316" s="111"/>
      <c r="YC316" s="111"/>
      <c r="YD316" s="111"/>
      <c r="YE316" s="111"/>
      <c r="YF316" s="111"/>
      <c r="YG316" s="111"/>
      <c r="YH316" s="111"/>
      <c r="YI316" s="111"/>
      <c r="YJ316" s="111"/>
      <c r="YK316" s="111"/>
      <c r="YL316" s="111"/>
      <c r="YM316" s="111"/>
      <c r="YN316" s="111"/>
      <c r="YO316" s="111"/>
      <c r="YP316" s="111"/>
      <c r="YQ316" s="111"/>
      <c r="YR316" s="111"/>
      <c r="YS316" s="111"/>
      <c r="YT316" s="111"/>
      <c r="YU316" s="111"/>
      <c r="YV316" s="111"/>
      <c r="YW316" s="111"/>
      <c r="YX316" s="111"/>
      <c r="YY316" s="111"/>
      <c r="YZ316" s="111"/>
      <c r="ZA316" s="111"/>
      <c r="ZB316" s="111"/>
      <c r="ZC316" s="111"/>
      <c r="ZD316" s="111"/>
      <c r="ZE316" s="111"/>
      <c r="ZF316" s="111"/>
      <c r="ZG316" s="111"/>
      <c r="ZH316" s="111"/>
      <c r="ZI316" s="111"/>
      <c r="ZJ316" s="111"/>
      <c r="ZK316" s="111"/>
      <c r="ZL316" s="111"/>
      <c r="ZM316" s="111"/>
      <c r="ZN316" s="111"/>
      <c r="ZO316" s="111"/>
      <c r="ZP316" s="111"/>
      <c r="ZQ316" s="111"/>
      <c r="ZR316" s="111"/>
      <c r="ZS316" s="111"/>
      <c r="ZT316" s="111"/>
      <c r="ZU316" s="111"/>
      <c r="ZV316" s="111"/>
      <c r="ZW316" s="111"/>
      <c r="ZX316" s="111"/>
      <c r="ZY316" s="111"/>
      <c r="ZZ316" s="111"/>
    </row>
    <row r="317" spans="27:702"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UR317" s="111"/>
      <c r="US317" s="111"/>
      <c r="UT317" s="111"/>
      <c r="UU317" s="111"/>
      <c r="UV317" s="111"/>
      <c r="UW317" s="111"/>
      <c r="UX317" s="111"/>
      <c r="UY317" s="111"/>
      <c r="UZ317" s="111"/>
      <c r="VA317" s="111"/>
      <c r="VB317" s="111"/>
      <c r="VC317" s="111"/>
      <c r="VD317" s="111"/>
      <c r="VE317" s="111"/>
      <c r="VF317" s="111"/>
      <c r="VG317" s="111"/>
      <c r="VH317" s="111"/>
      <c r="VI317" s="111"/>
      <c r="VJ317" s="111"/>
      <c r="VK317" s="111"/>
      <c r="VL317" s="111"/>
      <c r="VM317" s="111"/>
      <c r="VN317" s="111"/>
      <c r="VO317" s="111"/>
      <c r="VP317" s="111"/>
      <c r="VQ317" s="111"/>
      <c r="VR317" s="111"/>
      <c r="VS317" s="111"/>
      <c r="VT317" s="111"/>
      <c r="VU317" s="111"/>
      <c r="VV317" s="111"/>
      <c r="VW317" s="111"/>
      <c r="VX317" s="111"/>
      <c r="VY317" s="111"/>
      <c r="VZ317" s="111"/>
      <c r="WA317" s="111"/>
      <c r="WB317" s="111"/>
      <c r="WC317" s="111"/>
      <c r="WD317" s="111"/>
      <c r="WE317" s="111"/>
      <c r="WF317" s="111"/>
      <c r="WG317" s="111"/>
      <c r="WH317" s="111"/>
      <c r="WI317" s="111"/>
      <c r="WJ317" s="111"/>
      <c r="WK317" s="111"/>
      <c r="WL317" s="111"/>
      <c r="WM317" s="111"/>
      <c r="WN317" s="111"/>
      <c r="WO317" s="111"/>
      <c r="WP317" s="111"/>
      <c r="WQ317" s="111"/>
      <c r="WR317" s="111"/>
      <c r="WS317" s="111"/>
      <c r="WT317" s="111"/>
      <c r="WU317" s="111"/>
      <c r="WV317" s="111"/>
      <c r="WW317" s="111"/>
      <c r="WX317" s="111"/>
      <c r="WY317" s="111"/>
      <c r="WZ317" s="111"/>
      <c r="XA317" s="111"/>
      <c r="XB317" s="111"/>
      <c r="XC317" s="111"/>
      <c r="XD317" s="111"/>
      <c r="XE317" s="111"/>
      <c r="XF317" s="111"/>
      <c r="XG317" s="111"/>
      <c r="XH317" s="111"/>
      <c r="XI317" s="111"/>
      <c r="XJ317" s="111"/>
      <c r="XK317" s="111"/>
      <c r="XL317" s="111"/>
      <c r="XM317" s="111"/>
      <c r="XN317" s="111"/>
      <c r="XO317" s="111"/>
      <c r="XP317" s="111"/>
      <c r="XQ317" s="111"/>
      <c r="XR317" s="111"/>
      <c r="XS317" s="111"/>
      <c r="XT317" s="111"/>
      <c r="XU317" s="111"/>
      <c r="XV317" s="111"/>
      <c r="XW317" s="111"/>
      <c r="XX317" s="111"/>
      <c r="XY317" s="111"/>
      <c r="XZ317" s="111"/>
      <c r="YA317" s="111"/>
      <c r="YB317" s="111"/>
      <c r="YC317" s="111"/>
      <c r="YD317" s="111"/>
      <c r="YE317" s="111"/>
      <c r="YF317" s="111"/>
      <c r="YG317" s="111"/>
      <c r="YH317" s="111"/>
      <c r="YI317" s="111"/>
      <c r="YJ317" s="111"/>
      <c r="YK317" s="111"/>
      <c r="YL317" s="111"/>
      <c r="YM317" s="111"/>
      <c r="YN317" s="111"/>
      <c r="YO317" s="111"/>
      <c r="YP317" s="111"/>
      <c r="YQ317" s="111"/>
      <c r="YR317" s="111"/>
      <c r="YS317" s="111"/>
      <c r="YT317" s="111"/>
      <c r="YU317" s="111"/>
      <c r="YV317" s="111"/>
      <c r="YW317" s="111"/>
      <c r="YX317" s="111"/>
      <c r="YY317" s="111"/>
      <c r="YZ317" s="111"/>
      <c r="ZA317" s="111"/>
      <c r="ZB317" s="111"/>
      <c r="ZC317" s="111"/>
      <c r="ZD317" s="111"/>
      <c r="ZE317" s="111"/>
      <c r="ZF317" s="111"/>
      <c r="ZG317" s="111"/>
      <c r="ZH317" s="111"/>
      <c r="ZI317" s="111"/>
      <c r="ZJ317" s="111"/>
      <c r="ZK317" s="111"/>
      <c r="ZL317" s="111"/>
      <c r="ZM317" s="111"/>
      <c r="ZN317" s="111"/>
      <c r="ZO317" s="111"/>
      <c r="ZP317" s="111"/>
      <c r="ZQ317" s="111"/>
      <c r="ZR317" s="111"/>
      <c r="ZS317" s="111"/>
      <c r="ZT317" s="111"/>
      <c r="ZU317" s="111"/>
      <c r="ZV317" s="111"/>
      <c r="ZW317" s="111"/>
      <c r="ZX317" s="111"/>
      <c r="ZY317" s="111"/>
      <c r="ZZ317" s="111"/>
    </row>
    <row r="318" spans="27:702"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UR318" s="111"/>
      <c r="US318" s="111"/>
      <c r="UT318" s="111"/>
      <c r="UU318" s="111"/>
      <c r="UV318" s="111"/>
      <c r="UW318" s="111"/>
      <c r="UX318" s="111"/>
      <c r="UY318" s="111"/>
      <c r="UZ318" s="111"/>
      <c r="VA318" s="111"/>
      <c r="VB318" s="111"/>
      <c r="VC318" s="111"/>
      <c r="VD318" s="111"/>
      <c r="VE318" s="111"/>
      <c r="VF318" s="111"/>
      <c r="VG318" s="111"/>
      <c r="VH318" s="111"/>
      <c r="VI318" s="111"/>
      <c r="VJ318" s="111"/>
      <c r="VK318" s="111"/>
      <c r="VL318" s="111"/>
      <c r="VM318" s="111"/>
      <c r="VN318" s="111"/>
      <c r="VO318" s="111"/>
      <c r="VP318" s="111"/>
      <c r="VQ318" s="111"/>
      <c r="VR318" s="111"/>
      <c r="VS318" s="111"/>
      <c r="VT318" s="111"/>
      <c r="VU318" s="111"/>
      <c r="VV318" s="111"/>
      <c r="VW318" s="111"/>
      <c r="VX318" s="111"/>
      <c r="VY318" s="111"/>
      <c r="VZ318" s="111"/>
      <c r="WA318" s="111"/>
      <c r="WB318" s="111"/>
      <c r="WC318" s="111"/>
      <c r="WD318" s="111"/>
      <c r="WE318" s="111"/>
      <c r="WF318" s="111"/>
      <c r="WG318" s="111"/>
      <c r="WH318" s="111"/>
      <c r="WI318" s="111"/>
      <c r="WJ318" s="111"/>
      <c r="WK318" s="111"/>
      <c r="WL318" s="111"/>
      <c r="WM318" s="111"/>
      <c r="WN318" s="111"/>
      <c r="WO318" s="111"/>
      <c r="WP318" s="111"/>
      <c r="WQ318" s="111"/>
      <c r="WR318" s="111"/>
      <c r="WS318" s="111"/>
      <c r="WT318" s="111"/>
      <c r="WU318" s="111"/>
      <c r="WV318" s="111"/>
      <c r="WW318" s="111"/>
      <c r="WX318" s="111"/>
      <c r="WY318" s="111"/>
      <c r="WZ318" s="111"/>
      <c r="XA318" s="111"/>
      <c r="XB318" s="111"/>
      <c r="XC318" s="111"/>
      <c r="XD318" s="111"/>
      <c r="XE318" s="111"/>
      <c r="XF318" s="111"/>
      <c r="XG318" s="111"/>
      <c r="XH318" s="111"/>
      <c r="XI318" s="111"/>
      <c r="XJ318" s="111"/>
      <c r="XK318" s="111"/>
      <c r="XL318" s="111"/>
      <c r="XM318" s="111"/>
      <c r="XN318" s="111"/>
      <c r="XO318" s="111"/>
      <c r="XP318" s="111"/>
      <c r="XQ318" s="111"/>
      <c r="XR318" s="111"/>
      <c r="XS318" s="111"/>
      <c r="XT318" s="111"/>
      <c r="XU318" s="111"/>
      <c r="XV318" s="111"/>
      <c r="XW318" s="111"/>
      <c r="XX318" s="111"/>
      <c r="XY318" s="111"/>
      <c r="XZ318" s="111"/>
      <c r="YA318" s="111"/>
      <c r="YB318" s="111"/>
      <c r="YC318" s="111"/>
      <c r="YD318" s="111"/>
      <c r="YE318" s="111"/>
      <c r="YF318" s="111"/>
      <c r="YG318" s="111"/>
      <c r="YH318" s="111"/>
      <c r="YI318" s="111"/>
      <c r="YJ318" s="111"/>
      <c r="YK318" s="111"/>
      <c r="YL318" s="111"/>
      <c r="YM318" s="111"/>
      <c r="YN318" s="111"/>
      <c r="YO318" s="111"/>
      <c r="YP318" s="111"/>
      <c r="YQ318" s="111"/>
      <c r="YR318" s="111"/>
      <c r="YS318" s="111"/>
      <c r="YT318" s="111"/>
      <c r="YU318" s="111"/>
      <c r="YV318" s="111"/>
      <c r="YW318" s="111"/>
      <c r="YX318" s="111"/>
      <c r="YY318" s="111"/>
      <c r="YZ318" s="111"/>
      <c r="ZA318" s="111"/>
      <c r="ZB318" s="111"/>
      <c r="ZC318" s="111"/>
      <c r="ZD318" s="111"/>
      <c r="ZE318" s="111"/>
      <c r="ZF318" s="111"/>
      <c r="ZG318" s="111"/>
      <c r="ZH318" s="111"/>
      <c r="ZI318" s="111"/>
      <c r="ZJ318" s="111"/>
      <c r="ZK318" s="111"/>
      <c r="ZL318" s="111"/>
      <c r="ZM318" s="111"/>
      <c r="ZN318" s="111"/>
      <c r="ZO318" s="111"/>
      <c r="ZP318" s="111"/>
      <c r="ZQ318" s="111"/>
      <c r="ZR318" s="111"/>
      <c r="ZS318" s="111"/>
      <c r="ZT318" s="111"/>
      <c r="ZU318" s="111"/>
      <c r="ZV318" s="111"/>
      <c r="ZW318" s="111"/>
      <c r="ZX318" s="111"/>
      <c r="ZY318" s="111"/>
      <c r="ZZ318" s="111"/>
    </row>
    <row r="319" spans="27:702"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UR319" s="111"/>
      <c r="US319" s="111"/>
      <c r="UT319" s="111"/>
      <c r="UU319" s="111"/>
      <c r="UV319" s="111"/>
      <c r="UW319" s="111"/>
      <c r="UX319" s="111"/>
      <c r="UY319" s="111"/>
      <c r="UZ319" s="111"/>
      <c r="VA319" s="111"/>
      <c r="VB319" s="111"/>
      <c r="VC319" s="111"/>
      <c r="VD319" s="111"/>
      <c r="VE319" s="111"/>
      <c r="VF319" s="111"/>
      <c r="VG319" s="111"/>
      <c r="VH319" s="111"/>
      <c r="VI319" s="111"/>
      <c r="VJ319" s="111"/>
      <c r="VK319" s="111"/>
      <c r="VL319" s="111"/>
      <c r="VM319" s="111"/>
      <c r="VN319" s="111"/>
      <c r="VO319" s="111"/>
      <c r="VP319" s="111"/>
      <c r="VQ319" s="111"/>
      <c r="VR319" s="111"/>
      <c r="VS319" s="111"/>
      <c r="VT319" s="111"/>
      <c r="VU319" s="111"/>
      <c r="VV319" s="111"/>
      <c r="VW319" s="111"/>
      <c r="VX319" s="111"/>
      <c r="VY319" s="111"/>
      <c r="VZ319" s="111"/>
      <c r="WA319" s="111"/>
      <c r="WB319" s="111"/>
      <c r="WC319" s="111"/>
      <c r="WD319" s="111"/>
      <c r="WE319" s="111"/>
      <c r="WF319" s="111"/>
      <c r="WG319" s="111"/>
      <c r="WH319" s="111"/>
      <c r="WI319" s="111"/>
      <c r="WJ319" s="111"/>
      <c r="WK319" s="111"/>
      <c r="WL319" s="111"/>
      <c r="WM319" s="111"/>
      <c r="WN319" s="111"/>
      <c r="WO319" s="111"/>
      <c r="WP319" s="111"/>
      <c r="WQ319" s="111"/>
      <c r="WR319" s="111"/>
      <c r="WS319" s="111"/>
      <c r="WT319" s="111"/>
      <c r="WU319" s="111"/>
      <c r="WV319" s="111"/>
      <c r="WW319" s="111"/>
      <c r="WX319" s="111"/>
      <c r="WY319" s="111"/>
      <c r="WZ319" s="111"/>
      <c r="XA319" s="111"/>
      <c r="XB319" s="111"/>
      <c r="XC319" s="111"/>
      <c r="XD319" s="111"/>
      <c r="XE319" s="111"/>
      <c r="XF319" s="111"/>
      <c r="XG319" s="111"/>
      <c r="XH319" s="111"/>
      <c r="XI319" s="111"/>
      <c r="XJ319" s="111"/>
      <c r="XK319" s="111"/>
      <c r="XL319" s="111"/>
      <c r="XM319" s="111"/>
      <c r="XN319" s="111"/>
      <c r="XO319" s="111"/>
      <c r="XP319" s="111"/>
      <c r="XQ319" s="111"/>
      <c r="XR319" s="111"/>
      <c r="XS319" s="111"/>
      <c r="XT319" s="111"/>
      <c r="XU319" s="111"/>
      <c r="XV319" s="111"/>
      <c r="XW319" s="111"/>
      <c r="XX319" s="111"/>
      <c r="XY319" s="111"/>
      <c r="XZ319" s="111"/>
      <c r="YA319" s="111"/>
      <c r="YB319" s="111"/>
      <c r="YC319" s="111"/>
      <c r="YD319" s="111"/>
      <c r="YE319" s="111"/>
      <c r="YF319" s="111"/>
      <c r="YG319" s="111"/>
      <c r="YH319" s="111"/>
      <c r="YI319" s="111"/>
      <c r="YJ319" s="111"/>
      <c r="YK319" s="111"/>
      <c r="YL319" s="111"/>
      <c r="YM319" s="111"/>
      <c r="YN319" s="111"/>
      <c r="YO319" s="111"/>
      <c r="YP319" s="111"/>
      <c r="YQ319" s="111"/>
      <c r="YR319" s="111"/>
      <c r="YS319" s="111"/>
      <c r="YT319" s="111"/>
      <c r="YU319" s="111"/>
      <c r="YV319" s="111"/>
      <c r="YW319" s="111"/>
      <c r="YX319" s="111"/>
      <c r="YY319" s="111"/>
      <c r="YZ319" s="111"/>
      <c r="ZA319" s="111"/>
      <c r="ZB319" s="111"/>
      <c r="ZC319" s="111"/>
      <c r="ZD319" s="111"/>
      <c r="ZE319" s="111"/>
      <c r="ZF319" s="111"/>
      <c r="ZG319" s="111"/>
      <c r="ZH319" s="111"/>
      <c r="ZI319" s="111"/>
      <c r="ZJ319" s="111"/>
      <c r="ZK319" s="111"/>
      <c r="ZL319" s="111"/>
      <c r="ZM319" s="111"/>
      <c r="ZN319" s="111"/>
      <c r="ZO319" s="111"/>
      <c r="ZP319" s="111"/>
      <c r="ZQ319" s="111"/>
      <c r="ZR319" s="111"/>
      <c r="ZS319" s="111"/>
      <c r="ZT319" s="111"/>
      <c r="ZU319" s="111"/>
      <c r="ZV319" s="111"/>
      <c r="ZW319" s="111"/>
      <c r="ZX319" s="111"/>
      <c r="ZY319" s="111"/>
      <c r="ZZ319" s="111"/>
    </row>
    <row r="320" spans="27:702"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UR320" s="111"/>
      <c r="US320" s="111"/>
      <c r="UT320" s="111"/>
      <c r="UU320" s="111"/>
      <c r="UV320" s="111"/>
      <c r="UW320" s="111"/>
      <c r="UX320" s="111"/>
      <c r="UY320" s="111"/>
      <c r="UZ320" s="111"/>
      <c r="VA320" s="111"/>
      <c r="VB320" s="111"/>
      <c r="VC320" s="111"/>
      <c r="VD320" s="111"/>
      <c r="VE320" s="111"/>
      <c r="VF320" s="111"/>
      <c r="VG320" s="111"/>
      <c r="VH320" s="111"/>
      <c r="VI320" s="111"/>
      <c r="VJ320" s="111"/>
      <c r="VK320" s="111"/>
      <c r="VL320" s="111"/>
      <c r="VM320" s="111"/>
      <c r="VN320" s="111"/>
      <c r="VO320" s="111"/>
      <c r="VP320" s="111"/>
      <c r="VQ320" s="111"/>
      <c r="VR320" s="111"/>
      <c r="VS320" s="111"/>
      <c r="VT320" s="111"/>
      <c r="VU320" s="111"/>
      <c r="VV320" s="111"/>
      <c r="VW320" s="111"/>
      <c r="VX320" s="111"/>
      <c r="VY320" s="111"/>
      <c r="VZ320" s="111"/>
      <c r="WA320" s="111"/>
      <c r="WB320" s="111"/>
      <c r="WC320" s="111"/>
      <c r="WD320" s="111"/>
      <c r="WE320" s="111"/>
      <c r="WF320" s="111"/>
      <c r="WG320" s="111"/>
      <c r="WH320" s="111"/>
      <c r="WI320" s="111"/>
      <c r="WJ320" s="111"/>
      <c r="WK320" s="111"/>
      <c r="WL320" s="111"/>
      <c r="WM320" s="111"/>
      <c r="WN320" s="111"/>
      <c r="WO320" s="111"/>
      <c r="WP320" s="111"/>
      <c r="WQ320" s="111"/>
      <c r="WR320" s="111"/>
      <c r="WS320" s="111"/>
      <c r="WT320" s="111"/>
      <c r="WU320" s="111"/>
      <c r="WV320" s="111"/>
      <c r="WW320" s="111"/>
      <c r="WX320" s="111"/>
      <c r="WY320" s="111"/>
      <c r="WZ320" s="111"/>
      <c r="XA320" s="111"/>
      <c r="XB320" s="111"/>
      <c r="XC320" s="111"/>
      <c r="XD320" s="111"/>
      <c r="XE320" s="111"/>
      <c r="XF320" s="111"/>
      <c r="XG320" s="111"/>
      <c r="XH320" s="111"/>
      <c r="XI320" s="111"/>
      <c r="XJ320" s="111"/>
      <c r="XK320" s="111"/>
      <c r="XL320" s="111"/>
      <c r="XM320" s="111"/>
      <c r="XN320" s="111"/>
      <c r="XO320" s="111"/>
      <c r="XP320" s="111"/>
      <c r="XQ320" s="111"/>
      <c r="XR320" s="111"/>
      <c r="XS320" s="111"/>
      <c r="XT320" s="111"/>
      <c r="XU320" s="111"/>
      <c r="XV320" s="111"/>
      <c r="XW320" s="111"/>
      <c r="XX320" s="111"/>
      <c r="XY320" s="111"/>
      <c r="XZ320" s="111"/>
      <c r="YA320" s="111"/>
      <c r="YB320" s="111"/>
      <c r="YC320" s="111"/>
      <c r="YD320" s="111"/>
      <c r="YE320" s="111"/>
      <c r="YF320" s="111"/>
      <c r="YG320" s="111"/>
      <c r="YH320" s="111"/>
      <c r="YI320" s="111"/>
      <c r="YJ320" s="111"/>
      <c r="YK320" s="111"/>
      <c r="YL320" s="111"/>
      <c r="YM320" s="111"/>
      <c r="YN320" s="111"/>
      <c r="YO320" s="111"/>
      <c r="YP320" s="111"/>
      <c r="YQ320" s="111"/>
      <c r="YR320" s="111"/>
      <c r="YS320" s="111"/>
      <c r="YT320" s="111"/>
      <c r="YU320" s="111"/>
      <c r="YV320" s="111"/>
      <c r="YW320" s="111"/>
      <c r="YX320" s="111"/>
      <c r="YY320" s="111"/>
      <c r="YZ320" s="111"/>
      <c r="ZA320" s="111"/>
      <c r="ZB320" s="111"/>
      <c r="ZC320" s="111"/>
      <c r="ZD320" s="111"/>
      <c r="ZE320" s="111"/>
      <c r="ZF320" s="111"/>
      <c r="ZG320" s="111"/>
      <c r="ZH320" s="111"/>
      <c r="ZI320" s="111"/>
      <c r="ZJ320" s="111"/>
      <c r="ZK320" s="111"/>
      <c r="ZL320" s="111"/>
      <c r="ZM320" s="111"/>
      <c r="ZN320" s="111"/>
      <c r="ZO320" s="111"/>
      <c r="ZP320" s="111"/>
      <c r="ZQ320" s="111"/>
      <c r="ZR320" s="111"/>
      <c r="ZS320" s="111"/>
      <c r="ZT320" s="111"/>
      <c r="ZU320" s="111"/>
      <c r="ZV320" s="111"/>
      <c r="ZW320" s="111"/>
      <c r="ZX320" s="111"/>
      <c r="ZY320" s="111"/>
      <c r="ZZ320" s="111"/>
    </row>
    <row r="321" spans="27:702"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UR321" s="111"/>
      <c r="US321" s="111"/>
      <c r="UT321" s="111"/>
      <c r="UU321" s="111"/>
      <c r="UV321" s="111"/>
      <c r="UW321" s="111"/>
      <c r="UX321" s="111"/>
      <c r="UY321" s="111"/>
      <c r="UZ321" s="111"/>
      <c r="VA321" s="111"/>
      <c r="VB321" s="111"/>
      <c r="VC321" s="111"/>
      <c r="VD321" s="111"/>
      <c r="VE321" s="111"/>
      <c r="VF321" s="111"/>
      <c r="VG321" s="111"/>
      <c r="VH321" s="111"/>
      <c r="VI321" s="111"/>
      <c r="VJ321" s="111"/>
      <c r="VK321" s="111"/>
      <c r="VL321" s="111"/>
      <c r="VM321" s="111"/>
      <c r="VN321" s="111"/>
      <c r="VO321" s="111"/>
      <c r="VP321" s="111"/>
      <c r="VQ321" s="111"/>
      <c r="VR321" s="111"/>
      <c r="VS321" s="111"/>
      <c r="VT321" s="111"/>
      <c r="VU321" s="111"/>
      <c r="VV321" s="111"/>
      <c r="VW321" s="111"/>
      <c r="VX321" s="111"/>
      <c r="VY321" s="111"/>
      <c r="VZ321" s="111"/>
      <c r="WA321" s="111"/>
      <c r="WB321" s="111"/>
      <c r="WC321" s="111"/>
      <c r="WD321" s="111"/>
      <c r="WE321" s="111"/>
      <c r="WF321" s="111"/>
      <c r="WG321" s="111"/>
      <c r="WH321" s="111"/>
      <c r="WI321" s="111"/>
      <c r="WJ321" s="111"/>
      <c r="WK321" s="111"/>
      <c r="WL321" s="111"/>
      <c r="WM321" s="111"/>
      <c r="WN321" s="111"/>
      <c r="WO321" s="111"/>
      <c r="WP321" s="111"/>
      <c r="WQ321" s="111"/>
      <c r="WR321" s="111"/>
      <c r="WS321" s="111"/>
      <c r="WT321" s="111"/>
      <c r="WU321" s="111"/>
      <c r="WV321" s="111"/>
      <c r="WW321" s="111"/>
      <c r="WX321" s="111"/>
      <c r="WY321" s="111"/>
      <c r="WZ321" s="111"/>
      <c r="XA321" s="111"/>
      <c r="XB321" s="111"/>
      <c r="XC321" s="111"/>
      <c r="XD321" s="111"/>
      <c r="XE321" s="111"/>
      <c r="XF321" s="111"/>
      <c r="XG321" s="111"/>
      <c r="XH321" s="111"/>
      <c r="XI321" s="111"/>
      <c r="XJ321" s="111"/>
      <c r="XK321" s="111"/>
      <c r="XL321" s="111"/>
      <c r="XM321" s="111"/>
      <c r="XN321" s="111"/>
      <c r="XO321" s="111"/>
      <c r="XP321" s="111"/>
      <c r="XQ321" s="111"/>
      <c r="XR321" s="111"/>
      <c r="XS321" s="111"/>
      <c r="XT321" s="111"/>
      <c r="XU321" s="111"/>
      <c r="XV321" s="111"/>
      <c r="XW321" s="111"/>
      <c r="XX321" s="111"/>
      <c r="XY321" s="111"/>
      <c r="XZ321" s="111"/>
      <c r="YA321" s="111"/>
      <c r="YB321" s="111"/>
      <c r="YC321" s="111"/>
      <c r="YD321" s="111"/>
      <c r="YE321" s="111"/>
      <c r="YF321" s="111"/>
      <c r="YG321" s="111"/>
      <c r="YH321" s="111"/>
      <c r="YI321" s="111"/>
      <c r="YJ321" s="111"/>
      <c r="YK321" s="111"/>
      <c r="YL321" s="111"/>
      <c r="YM321" s="111"/>
      <c r="YN321" s="111"/>
      <c r="YO321" s="111"/>
      <c r="YP321" s="111"/>
      <c r="YQ321" s="111"/>
      <c r="YR321" s="111"/>
      <c r="YS321" s="111"/>
      <c r="YT321" s="111"/>
      <c r="YU321" s="111"/>
      <c r="YV321" s="111"/>
      <c r="YW321" s="111"/>
      <c r="YX321" s="111"/>
      <c r="YY321" s="111"/>
      <c r="YZ321" s="111"/>
      <c r="ZA321" s="111"/>
      <c r="ZB321" s="111"/>
      <c r="ZC321" s="111"/>
      <c r="ZD321" s="111"/>
      <c r="ZE321" s="111"/>
      <c r="ZF321" s="111"/>
      <c r="ZG321" s="111"/>
      <c r="ZH321" s="111"/>
      <c r="ZI321" s="111"/>
      <c r="ZJ321" s="111"/>
      <c r="ZK321" s="111"/>
      <c r="ZL321" s="111"/>
      <c r="ZM321" s="111"/>
      <c r="ZN321" s="111"/>
      <c r="ZO321" s="111"/>
      <c r="ZP321" s="111"/>
      <c r="ZQ321" s="111"/>
      <c r="ZR321" s="111"/>
      <c r="ZS321" s="111"/>
      <c r="ZT321" s="111"/>
      <c r="ZU321" s="111"/>
      <c r="ZV321" s="111"/>
      <c r="ZW321" s="111"/>
      <c r="ZX321" s="111"/>
      <c r="ZY321" s="111"/>
      <c r="ZZ321" s="111"/>
    </row>
    <row r="322" spans="27:702"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UR322" s="111"/>
      <c r="US322" s="111"/>
      <c r="UT322" s="111"/>
      <c r="UU322" s="111"/>
      <c r="UV322" s="111"/>
      <c r="UW322" s="111"/>
      <c r="UX322" s="111"/>
      <c r="UY322" s="111"/>
      <c r="UZ322" s="111"/>
      <c r="VA322" s="111"/>
      <c r="VB322" s="111"/>
      <c r="VC322" s="111"/>
      <c r="VD322" s="111"/>
      <c r="VE322" s="111"/>
      <c r="VF322" s="111"/>
      <c r="VG322" s="111"/>
      <c r="VH322" s="111"/>
      <c r="VI322" s="111"/>
      <c r="VJ322" s="111"/>
      <c r="VK322" s="111"/>
      <c r="VL322" s="111"/>
      <c r="VM322" s="111"/>
      <c r="VN322" s="111"/>
      <c r="VO322" s="111"/>
      <c r="VP322" s="111"/>
      <c r="VQ322" s="111"/>
      <c r="VR322" s="111"/>
      <c r="VS322" s="111"/>
      <c r="VT322" s="111"/>
      <c r="VU322" s="111"/>
      <c r="VV322" s="111"/>
      <c r="VW322" s="111"/>
      <c r="VX322" s="111"/>
      <c r="VY322" s="111"/>
      <c r="VZ322" s="111"/>
      <c r="WA322" s="111"/>
      <c r="WB322" s="111"/>
      <c r="WC322" s="111"/>
      <c r="WD322" s="111"/>
      <c r="WE322" s="111"/>
      <c r="WF322" s="111"/>
      <c r="WG322" s="111"/>
      <c r="WH322" s="111"/>
      <c r="WI322" s="111"/>
      <c r="WJ322" s="111"/>
      <c r="WK322" s="111"/>
      <c r="WL322" s="111"/>
      <c r="WM322" s="111"/>
      <c r="WN322" s="111"/>
      <c r="WO322" s="111"/>
      <c r="WP322" s="111"/>
      <c r="WQ322" s="111"/>
      <c r="WR322" s="111"/>
      <c r="WS322" s="111"/>
      <c r="WT322" s="111"/>
      <c r="WU322" s="111"/>
      <c r="WV322" s="111"/>
      <c r="WW322" s="111"/>
      <c r="WX322" s="111"/>
      <c r="WY322" s="111"/>
      <c r="WZ322" s="111"/>
      <c r="XA322" s="111"/>
      <c r="XB322" s="111"/>
      <c r="XC322" s="111"/>
      <c r="XD322" s="111"/>
      <c r="XE322" s="111"/>
      <c r="XF322" s="111"/>
      <c r="XG322" s="111"/>
      <c r="XH322" s="111"/>
      <c r="XI322" s="111"/>
      <c r="XJ322" s="111"/>
      <c r="XK322" s="111"/>
      <c r="XL322" s="111"/>
      <c r="XM322" s="111"/>
      <c r="XN322" s="111"/>
      <c r="XO322" s="111"/>
      <c r="XP322" s="111"/>
      <c r="XQ322" s="111"/>
      <c r="XR322" s="111"/>
      <c r="XS322" s="111"/>
      <c r="XT322" s="111"/>
      <c r="XU322" s="111"/>
      <c r="XV322" s="111"/>
      <c r="XW322" s="111"/>
      <c r="XX322" s="111"/>
      <c r="XY322" s="111"/>
      <c r="XZ322" s="111"/>
      <c r="YA322" s="111"/>
      <c r="YB322" s="111"/>
      <c r="YC322" s="111"/>
      <c r="YD322" s="111"/>
      <c r="YE322" s="111"/>
      <c r="YF322" s="111"/>
      <c r="YG322" s="111"/>
      <c r="YH322" s="111"/>
      <c r="YI322" s="111"/>
      <c r="YJ322" s="111"/>
      <c r="YK322" s="111"/>
      <c r="YL322" s="111"/>
      <c r="YM322" s="111"/>
      <c r="YN322" s="111"/>
      <c r="YO322" s="111"/>
      <c r="YP322" s="111"/>
      <c r="YQ322" s="111"/>
      <c r="YR322" s="111"/>
      <c r="YS322" s="111"/>
      <c r="YT322" s="111"/>
      <c r="YU322" s="111"/>
      <c r="YV322" s="111"/>
      <c r="YW322" s="111"/>
      <c r="YX322" s="111"/>
      <c r="YY322" s="111"/>
      <c r="YZ322" s="111"/>
      <c r="ZA322" s="111"/>
      <c r="ZB322" s="111"/>
      <c r="ZC322" s="111"/>
      <c r="ZD322" s="111"/>
      <c r="ZE322" s="111"/>
      <c r="ZF322" s="111"/>
      <c r="ZG322" s="111"/>
      <c r="ZH322" s="111"/>
      <c r="ZI322" s="111"/>
      <c r="ZJ322" s="111"/>
      <c r="ZK322" s="111"/>
      <c r="ZL322" s="111"/>
      <c r="ZM322" s="111"/>
      <c r="ZN322" s="111"/>
      <c r="ZO322" s="111"/>
      <c r="ZP322" s="111"/>
      <c r="ZQ322" s="111"/>
      <c r="ZR322" s="111"/>
      <c r="ZS322" s="111"/>
      <c r="ZT322" s="111"/>
      <c r="ZU322" s="111"/>
      <c r="ZV322" s="111"/>
      <c r="ZW322" s="111"/>
      <c r="ZX322" s="111"/>
      <c r="ZY322" s="111"/>
      <c r="ZZ322" s="111"/>
    </row>
    <row r="323" spans="27:702"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UR323" s="111"/>
      <c r="US323" s="111"/>
      <c r="UT323" s="111"/>
      <c r="UU323" s="111"/>
      <c r="UV323" s="111"/>
      <c r="UW323" s="111"/>
      <c r="UX323" s="111"/>
      <c r="UY323" s="111"/>
      <c r="UZ323" s="111"/>
      <c r="VA323" s="111"/>
      <c r="VB323" s="111"/>
      <c r="VC323" s="111"/>
      <c r="VD323" s="111"/>
      <c r="VE323" s="111"/>
      <c r="VF323" s="111"/>
      <c r="VG323" s="111"/>
      <c r="VH323" s="111"/>
      <c r="VI323" s="111"/>
      <c r="VJ323" s="111"/>
      <c r="VK323" s="111"/>
      <c r="VL323" s="111"/>
      <c r="VM323" s="111"/>
      <c r="VN323" s="111"/>
      <c r="VO323" s="111"/>
      <c r="VP323" s="111"/>
      <c r="VQ323" s="111"/>
      <c r="VR323" s="111"/>
      <c r="VS323" s="111"/>
      <c r="VT323" s="111"/>
      <c r="VU323" s="111"/>
      <c r="VV323" s="111"/>
      <c r="VW323" s="111"/>
      <c r="VX323" s="111"/>
      <c r="VY323" s="111"/>
      <c r="VZ323" s="111"/>
      <c r="WA323" s="111"/>
      <c r="WB323" s="111"/>
      <c r="WC323" s="111"/>
      <c r="WD323" s="111"/>
      <c r="WE323" s="111"/>
      <c r="WF323" s="111"/>
      <c r="WG323" s="111"/>
      <c r="WH323" s="111"/>
      <c r="WI323" s="111"/>
      <c r="WJ323" s="111"/>
      <c r="WK323" s="111"/>
      <c r="WL323" s="111"/>
      <c r="WM323" s="111"/>
      <c r="WN323" s="111"/>
      <c r="WO323" s="111"/>
      <c r="WP323" s="111"/>
      <c r="WQ323" s="111"/>
      <c r="WR323" s="111"/>
      <c r="WS323" s="111"/>
      <c r="WT323" s="111"/>
      <c r="WU323" s="111"/>
      <c r="WV323" s="111"/>
      <c r="WW323" s="111"/>
      <c r="WX323" s="111"/>
      <c r="WY323" s="111"/>
      <c r="WZ323" s="111"/>
      <c r="XA323" s="111"/>
      <c r="XB323" s="111"/>
      <c r="XC323" s="111"/>
      <c r="XD323" s="111"/>
      <c r="XE323" s="111"/>
      <c r="XF323" s="111"/>
      <c r="XG323" s="111"/>
      <c r="XH323" s="111"/>
      <c r="XI323" s="111"/>
      <c r="XJ323" s="111"/>
      <c r="XK323" s="111"/>
      <c r="XL323" s="111"/>
      <c r="XM323" s="111"/>
      <c r="XN323" s="111"/>
      <c r="XO323" s="111"/>
      <c r="XP323" s="111"/>
      <c r="XQ323" s="111"/>
      <c r="XR323" s="111"/>
      <c r="XS323" s="111"/>
      <c r="XT323" s="111"/>
      <c r="XU323" s="111"/>
      <c r="XV323" s="111"/>
      <c r="XW323" s="111"/>
      <c r="XX323" s="111"/>
      <c r="XY323" s="111"/>
      <c r="XZ323" s="111"/>
      <c r="YA323" s="111"/>
      <c r="YB323" s="111"/>
      <c r="YC323" s="111"/>
      <c r="YD323" s="111"/>
      <c r="YE323" s="111"/>
      <c r="YF323" s="111"/>
      <c r="YG323" s="111"/>
      <c r="YH323" s="111"/>
      <c r="YI323" s="111"/>
      <c r="YJ323" s="111"/>
      <c r="YK323" s="111"/>
      <c r="YL323" s="111"/>
      <c r="YM323" s="111"/>
      <c r="YN323" s="111"/>
      <c r="YO323" s="111"/>
      <c r="YP323" s="111"/>
      <c r="YQ323" s="111"/>
      <c r="YR323" s="111"/>
      <c r="YS323" s="111"/>
      <c r="YT323" s="111"/>
      <c r="YU323" s="111"/>
      <c r="YV323" s="111"/>
      <c r="YW323" s="111"/>
      <c r="YX323" s="111"/>
      <c r="YY323" s="111"/>
      <c r="YZ323" s="111"/>
      <c r="ZA323" s="111"/>
      <c r="ZB323" s="111"/>
      <c r="ZC323" s="111"/>
      <c r="ZD323" s="111"/>
      <c r="ZE323" s="111"/>
      <c r="ZF323" s="111"/>
      <c r="ZG323" s="111"/>
      <c r="ZH323" s="111"/>
      <c r="ZI323" s="111"/>
      <c r="ZJ323" s="111"/>
      <c r="ZK323" s="111"/>
      <c r="ZL323" s="111"/>
      <c r="ZM323" s="111"/>
      <c r="ZN323" s="111"/>
      <c r="ZO323" s="111"/>
      <c r="ZP323" s="111"/>
      <c r="ZQ323" s="111"/>
      <c r="ZR323" s="111"/>
      <c r="ZS323" s="111"/>
      <c r="ZT323" s="111"/>
      <c r="ZU323" s="111"/>
      <c r="ZV323" s="111"/>
      <c r="ZW323" s="111"/>
      <c r="ZX323" s="111"/>
      <c r="ZY323" s="111"/>
      <c r="ZZ323" s="111"/>
    </row>
    <row r="324" spans="27:702"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UR324" s="111"/>
      <c r="US324" s="111"/>
      <c r="UT324" s="111"/>
      <c r="UU324" s="111"/>
      <c r="UV324" s="111"/>
      <c r="UW324" s="111"/>
      <c r="UX324" s="111"/>
      <c r="UY324" s="111"/>
      <c r="UZ324" s="111"/>
      <c r="VA324" s="111"/>
      <c r="VB324" s="111"/>
      <c r="VC324" s="111"/>
      <c r="VD324" s="111"/>
      <c r="VE324" s="111"/>
      <c r="VF324" s="111"/>
      <c r="VG324" s="111"/>
      <c r="VH324" s="111"/>
      <c r="VI324" s="111"/>
      <c r="VJ324" s="111"/>
      <c r="VK324" s="111"/>
      <c r="VL324" s="111"/>
      <c r="VM324" s="111"/>
      <c r="VN324" s="111"/>
      <c r="VO324" s="111"/>
      <c r="VP324" s="111"/>
      <c r="VQ324" s="111"/>
      <c r="VR324" s="111"/>
      <c r="VS324" s="111"/>
      <c r="VT324" s="111"/>
      <c r="VU324" s="111"/>
      <c r="VV324" s="111"/>
      <c r="VW324" s="111"/>
      <c r="VX324" s="111"/>
      <c r="VY324" s="111"/>
      <c r="VZ324" s="111"/>
      <c r="WA324" s="111"/>
      <c r="WB324" s="111"/>
      <c r="WC324" s="111"/>
      <c r="WD324" s="111"/>
      <c r="WE324" s="111"/>
      <c r="WF324" s="111"/>
      <c r="WG324" s="111"/>
      <c r="WH324" s="111"/>
      <c r="WI324" s="111"/>
      <c r="WJ324" s="111"/>
      <c r="WK324" s="111"/>
      <c r="WL324" s="111"/>
      <c r="WM324" s="111"/>
      <c r="WN324" s="111"/>
      <c r="WO324" s="111"/>
      <c r="WP324" s="111"/>
      <c r="WQ324" s="111"/>
      <c r="WR324" s="111"/>
      <c r="WS324" s="111"/>
      <c r="WT324" s="111"/>
      <c r="WU324" s="111"/>
      <c r="WV324" s="111"/>
      <c r="WW324" s="111"/>
      <c r="WX324" s="111"/>
      <c r="WY324" s="111"/>
      <c r="WZ324" s="111"/>
      <c r="XA324" s="111"/>
      <c r="XB324" s="111"/>
      <c r="XC324" s="111"/>
      <c r="XD324" s="111"/>
      <c r="XE324" s="111"/>
      <c r="XF324" s="111"/>
      <c r="XG324" s="111"/>
      <c r="XH324" s="111"/>
      <c r="XI324" s="111"/>
      <c r="XJ324" s="111"/>
      <c r="XK324" s="111"/>
      <c r="XL324" s="111"/>
      <c r="XM324" s="111"/>
      <c r="XN324" s="111"/>
      <c r="XO324" s="111"/>
      <c r="XP324" s="111"/>
      <c r="XQ324" s="111"/>
      <c r="XR324" s="111"/>
      <c r="XS324" s="111"/>
      <c r="XT324" s="111"/>
      <c r="XU324" s="111"/>
      <c r="XV324" s="111"/>
      <c r="XW324" s="111"/>
      <c r="XX324" s="111"/>
      <c r="XY324" s="111"/>
      <c r="XZ324" s="111"/>
      <c r="YA324" s="111"/>
      <c r="YB324" s="111"/>
      <c r="YC324" s="111"/>
      <c r="YD324" s="111"/>
      <c r="YE324" s="111"/>
      <c r="YF324" s="111"/>
      <c r="YG324" s="111"/>
      <c r="YH324" s="111"/>
      <c r="YI324" s="111"/>
      <c r="YJ324" s="111"/>
      <c r="YK324" s="111"/>
      <c r="YL324" s="111"/>
      <c r="YM324" s="111"/>
      <c r="YN324" s="111"/>
      <c r="YO324" s="111"/>
      <c r="YP324" s="111"/>
      <c r="YQ324" s="111"/>
      <c r="YR324" s="111"/>
      <c r="YS324" s="111"/>
      <c r="YT324" s="111"/>
      <c r="YU324" s="111"/>
      <c r="YV324" s="111"/>
      <c r="YW324" s="111"/>
      <c r="YX324" s="111"/>
      <c r="YY324" s="111"/>
      <c r="YZ324" s="111"/>
      <c r="ZA324" s="111"/>
      <c r="ZB324" s="111"/>
      <c r="ZC324" s="111"/>
      <c r="ZD324" s="111"/>
      <c r="ZE324" s="111"/>
      <c r="ZF324" s="111"/>
      <c r="ZG324" s="111"/>
      <c r="ZH324" s="111"/>
      <c r="ZI324" s="111"/>
      <c r="ZJ324" s="111"/>
      <c r="ZK324" s="111"/>
      <c r="ZL324" s="111"/>
      <c r="ZM324" s="111"/>
      <c r="ZN324" s="111"/>
      <c r="ZO324" s="111"/>
      <c r="ZP324" s="111"/>
      <c r="ZQ324" s="111"/>
      <c r="ZR324" s="111"/>
      <c r="ZS324" s="111"/>
      <c r="ZT324" s="111"/>
      <c r="ZU324" s="111"/>
      <c r="ZV324" s="111"/>
      <c r="ZW324" s="111"/>
      <c r="ZX324" s="111"/>
      <c r="ZY324" s="111"/>
      <c r="ZZ324" s="111"/>
    </row>
    <row r="325" spans="27:702"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UR325" s="111"/>
      <c r="US325" s="111"/>
      <c r="UT325" s="111"/>
      <c r="UU325" s="111"/>
      <c r="UV325" s="111"/>
      <c r="UW325" s="111"/>
      <c r="UX325" s="111"/>
      <c r="UY325" s="111"/>
      <c r="UZ325" s="111"/>
      <c r="VA325" s="111"/>
      <c r="VB325" s="111"/>
      <c r="VC325" s="111"/>
      <c r="VD325" s="111"/>
      <c r="VE325" s="111"/>
      <c r="VF325" s="111"/>
      <c r="VG325" s="111"/>
      <c r="VH325" s="111"/>
      <c r="VI325" s="111"/>
      <c r="VJ325" s="111"/>
      <c r="VK325" s="111"/>
      <c r="VL325" s="111"/>
      <c r="VM325" s="111"/>
      <c r="VN325" s="111"/>
      <c r="VO325" s="111"/>
      <c r="VP325" s="111"/>
      <c r="VQ325" s="111"/>
      <c r="VR325" s="111"/>
      <c r="VS325" s="111"/>
      <c r="VT325" s="111"/>
      <c r="VU325" s="111"/>
      <c r="VV325" s="111"/>
      <c r="VW325" s="111"/>
      <c r="VX325" s="111"/>
      <c r="VY325" s="111"/>
      <c r="VZ325" s="111"/>
      <c r="WA325" s="111"/>
      <c r="WB325" s="111"/>
      <c r="WC325" s="111"/>
      <c r="WD325" s="111"/>
      <c r="WE325" s="111"/>
      <c r="WF325" s="111"/>
      <c r="WG325" s="111"/>
      <c r="WH325" s="111"/>
      <c r="WI325" s="111"/>
      <c r="WJ325" s="111"/>
      <c r="WK325" s="111"/>
      <c r="WL325" s="111"/>
      <c r="WM325" s="111"/>
      <c r="WN325" s="111"/>
      <c r="WO325" s="111"/>
      <c r="WP325" s="111"/>
      <c r="WQ325" s="111"/>
      <c r="WR325" s="111"/>
      <c r="WS325" s="111"/>
      <c r="WT325" s="111"/>
      <c r="WU325" s="111"/>
      <c r="WV325" s="111"/>
      <c r="WW325" s="111"/>
      <c r="WX325" s="111"/>
      <c r="WY325" s="111"/>
      <c r="WZ325" s="111"/>
      <c r="XA325" s="111"/>
      <c r="XB325" s="111"/>
      <c r="XC325" s="111"/>
      <c r="XD325" s="111"/>
      <c r="XE325" s="111"/>
      <c r="XF325" s="111"/>
      <c r="XG325" s="111"/>
      <c r="XH325" s="111"/>
      <c r="XI325" s="111"/>
      <c r="XJ325" s="111"/>
      <c r="XK325" s="111"/>
      <c r="XL325" s="111"/>
      <c r="XM325" s="111"/>
      <c r="XN325" s="111"/>
      <c r="XO325" s="111"/>
      <c r="XP325" s="111"/>
      <c r="XQ325" s="111"/>
      <c r="XR325" s="111"/>
      <c r="XS325" s="111"/>
      <c r="XT325" s="111"/>
      <c r="XU325" s="111"/>
      <c r="XV325" s="111"/>
      <c r="XW325" s="111"/>
      <c r="XX325" s="111"/>
      <c r="XY325" s="111"/>
      <c r="XZ325" s="111"/>
      <c r="YA325" s="111"/>
      <c r="YB325" s="111"/>
      <c r="YC325" s="111"/>
      <c r="YD325" s="111"/>
      <c r="YE325" s="111"/>
      <c r="YF325" s="111"/>
      <c r="YG325" s="111"/>
      <c r="YH325" s="111"/>
      <c r="YI325" s="111"/>
      <c r="YJ325" s="111"/>
      <c r="YK325" s="111"/>
      <c r="YL325" s="111"/>
      <c r="YM325" s="111"/>
      <c r="YN325" s="111"/>
      <c r="YO325" s="111"/>
      <c r="YP325" s="111"/>
      <c r="YQ325" s="111"/>
      <c r="YR325" s="111"/>
      <c r="YS325" s="111"/>
      <c r="YT325" s="111"/>
      <c r="YU325" s="111"/>
      <c r="YV325" s="111"/>
      <c r="YW325" s="111"/>
      <c r="YX325" s="111"/>
      <c r="YY325" s="111"/>
      <c r="YZ325" s="111"/>
      <c r="ZA325" s="111"/>
      <c r="ZB325" s="111"/>
      <c r="ZC325" s="111"/>
      <c r="ZD325" s="111"/>
      <c r="ZE325" s="111"/>
      <c r="ZF325" s="111"/>
      <c r="ZG325" s="111"/>
      <c r="ZH325" s="111"/>
      <c r="ZI325" s="111"/>
      <c r="ZJ325" s="111"/>
      <c r="ZK325" s="111"/>
      <c r="ZL325" s="111"/>
      <c r="ZM325" s="111"/>
      <c r="ZN325" s="111"/>
      <c r="ZO325" s="111"/>
      <c r="ZP325" s="111"/>
      <c r="ZQ325" s="111"/>
      <c r="ZR325" s="111"/>
      <c r="ZS325" s="111"/>
      <c r="ZT325" s="111"/>
      <c r="ZU325" s="111"/>
      <c r="ZV325" s="111"/>
      <c r="ZW325" s="111"/>
      <c r="ZX325" s="111"/>
      <c r="ZY325" s="111"/>
      <c r="ZZ325" s="111"/>
    </row>
    <row r="326" spans="27:702"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UR326" s="111"/>
      <c r="US326" s="111"/>
      <c r="UT326" s="111"/>
      <c r="UU326" s="111"/>
      <c r="UV326" s="111"/>
      <c r="UW326" s="111"/>
      <c r="UX326" s="111"/>
      <c r="UY326" s="111"/>
      <c r="UZ326" s="111"/>
      <c r="VA326" s="111"/>
      <c r="VB326" s="111"/>
      <c r="VC326" s="111"/>
      <c r="VD326" s="111"/>
      <c r="VE326" s="111"/>
      <c r="VF326" s="111"/>
      <c r="VG326" s="111"/>
      <c r="VH326" s="111"/>
      <c r="VI326" s="111"/>
      <c r="VJ326" s="111"/>
      <c r="VK326" s="111"/>
      <c r="VL326" s="111"/>
      <c r="VM326" s="111"/>
      <c r="VN326" s="111"/>
      <c r="VO326" s="111"/>
      <c r="VP326" s="111"/>
      <c r="VQ326" s="111"/>
      <c r="VR326" s="111"/>
      <c r="VS326" s="111"/>
      <c r="VT326" s="111"/>
      <c r="VU326" s="111"/>
      <c r="VV326" s="111"/>
      <c r="VW326" s="111"/>
      <c r="VX326" s="111"/>
      <c r="VY326" s="111"/>
      <c r="VZ326" s="111"/>
      <c r="WA326" s="111"/>
      <c r="WB326" s="111"/>
      <c r="WC326" s="111"/>
      <c r="WD326" s="111"/>
      <c r="WE326" s="111"/>
      <c r="WF326" s="111"/>
      <c r="WG326" s="111"/>
      <c r="WH326" s="111"/>
      <c r="WI326" s="111"/>
      <c r="WJ326" s="111"/>
      <c r="WK326" s="111"/>
      <c r="WL326" s="111"/>
      <c r="WM326" s="111"/>
      <c r="WN326" s="111"/>
      <c r="WO326" s="111"/>
      <c r="WP326" s="111"/>
      <c r="WQ326" s="111"/>
      <c r="WR326" s="111"/>
      <c r="WS326" s="111"/>
      <c r="WT326" s="111"/>
      <c r="WU326" s="111"/>
      <c r="WV326" s="111"/>
      <c r="WW326" s="111"/>
      <c r="WX326" s="111"/>
      <c r="WY326" s="111"/>
      <c r="WZ326" s="111"/>
      <c r="XA326" s="111"/>
      <c r="XB326" s="111"/>
      <c r="XC326" s="111"/>
      <c r="XD326" s="111"/>
      <c r="XE326" s="111"/>
      <c r="XF326" s="111"/>
      <c r="XG326" s="111"/>
      <c r="XH326" s="111"/>
      <c r="XI326" s="111"/>
      <c r="XJ326" s="111"/>
      <c r="XK326" s="111"/>
      <c r="XL326" s="111"/>
      <c r="XM326" s="111"/>
      <c r="XN326" s="111"/>
      <c r="XO326" s="111"/>
      <c r="XP326" s="111"/>
      <c r="XQ326" s="111"/>
      <c r="XR326" s="111"/>
      <c r="XS326" s="111"/>
      <c r="XT326" s="111"/>
      <c r="XU326" s="111"/>
      <c r="XV326" s="111"/>
      <c r="XW326" s="111"/>
      <c r="XX326" s="111"/>
      <c r="XY326" s="111"/>
      <c r="XZ326" s="111"/>
      <c r="YA326" s="111"/>
      <c r="YB326" s="111"/>
      <c r="YC326" s="111"/>
      <c r="YD326" s="111"/>
      <c r="YE326" s="111"/>
      <c r="YF326" s="111"/>
      <c r="YG326" s="111"/>
      <c r="YH326" s="111"/>
      <c r="YI326" s="111"/>
      <c r="YJ326" s="111"/>
      <c r="YK326" s="111"/>
      <c r="YL326" s="111"/>
      <c r="YM326" s="111"/>
      <c r="YN326" s="111"/>
      <c r="YO326" s="111"/>
      <c r="YP326" s="111"/>
      <c r="YQ326" s="111"/>
      <c r="YR326" s="111"/>
      <c r="YS326" s="111"/>
      <c r="YT326" s="111"/>
      <c r="YU326" s="111"/>
      <c r="YV326" s="111"/>
      <c r="YW326" s="111"/>
      <c r="YX326" s="111"/>
      <c r="YY326" s="111"/>
      <c r="YZ326" s="111"/>
      <c r="ZA326" s="111"/>
      <c r="ZB326" s="111"/>
      <c r="ZC326" s="111"/>
      <c r="ZD326" s="111"/>
      <c r="ZE326" s="111"/>
      <c r="ZF326" s="111"/>
      <c r="ZG326" s="111"/>
      <c r="ZH326" s="111"/>
      <c r="ZI326" s="111"/>
      <c r="ZJ326" s="111"/>
      <c r="ZK326" s="111"/>
      <c r="ZL326" s="111"/>
      <c r="ZM326" s="111"/>
      <c r="ZN326" s="111"/>
      <c r="ZO326" s="111"/>
      <c r="ZP326" s="111"/>
      <c r="ZQ326" s="111"/>
      <c r="ZR326" s="111"/>
      <c r="ZS326" s="111"/>
      <c r="ZT326" s="111"/>
      <c r="ZU326" s="111"/>
      <c r="ZV326" s="111"/>
      <c r="ZW326" s="111"/>
      <c r="ZX326" s="111"/>
      <c r="ZY326" s="111"/>
      <c r="ZZ326" s="111"/>
    </row>
    <row r="327" spans="27:702"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UR327" s="111"/>
      <c r="US327" s="111"/>
      <c r="UT327" s="111"/>
      <c r="UU327" s="111"/>
      <c r="UV327" s="111"/>
      <c r="UW327" s="111"/>
      <c r="UX327" s="111"/>
      <c r="UY327" s="111"/>
      <c r="UZ327" s="111"/>
      <c r="VA327" s="111"/>
      <c r="VB327" s="111"/>
      <c r="VC327" s="111"/>
      <c r="VD327" s="111"/>
      <c r="VE327" s="111"/>
      <c r="VF327" s="111"/>
      <c r="VG327" s="111"/>
      <c r="VH327" s="111"/>
      <c r="VI327" s="111"/>
      <c r="VJ327" s="111"/>
      <c r="VK327" s="111"/>
      <c r="VL327" s="111"/>
      <c r="VM327" s="111"/>
      <c r="VN327" s="111"/>
      <c r="VO327" s="111"/>
      <c r="VP327" s="111"/>
      <c r="VQ327" s="111"/>
      <c r="VR327" s="111"/>
      <c r="VS327" s="111"/>
      <c r="VT327" s="111"/>
      <c r="VU327" s="111"/>
      <c r="VV327" s="111"/>
      <c r="VW327" s="111"/>
      <c r="VX327" s="111"/>
      <c r="VY327" s="111"/>
      <c r="VZ327" s="111"/>
      <c r="WA327" s="111"/>
      <c r="WB327" s="111"/>
      <c r="WC327" s="111"/>
      <c r="WD327" s="111"/>
      <c r="WE327" s="111"/>
      <c r="WF327" s="111"/>
      <c r="WG327" s="111"/>
      <c r="WH327" s="111"/>
      <c r="WI327" s="111"/>
      <c r="WJ327" s="111"/>
      <c r="WK327" s="111"/>
      <c r="WL327" s="111"/>
      <c r="WM327" s="111"/>
      <c r="WN327" s="111"/>
      <c r="WO327" s="111"/>
      <c r="WP327" s="111"/>
      <c r="WQ327" s="111"/>
      <c r="WR327" s="111"/>
      <c r="WS327" s="111"/>
      <c r="WT327" s="111"/>
      <c r="WU327" s="111"/>
      <c r="WV327" s="111"/>
      <c r="WW327" s="111"/>
      <c r="WX327" s="111"/>
      <c r="WY327" s="111"/>
      <c r="WZ327" s="111"/>
      <c r="XA327" s="111"/>
      <c r="XB327" s="111"/>
      <c r="XC327" s="111"/>
      <c r="XD327" s="111"/>
      <c r="XE327" s="111"/>
      <c r="XF327" s="111"/>
      <c r="XG327" s="111"/>
      <c r="XH327" s="111"/>
      <c r="XI327" s="111"/>
      <c r="XJ327" s="111"/>
      <c r="XK327" s="111"/>
      <c r="XL327" s="111"/>
      <c r="XM327" s="111"/>
      <c r="XN327" s="111"/>
      <c r="XO327" s="111"/>
      <c r="XP327" s="111"/>
      <c r="XQ327" s="111"/>
      <c r="XR327" s="111"/>
      <c r="XS327" s="111"/>
      <c r="XT327" s="111"/>
      <c r="XU327" s="111"/>
      <c r="XV327" s="111"/>
      <c r="XW327" s="111"/>
      <c r="XX327" s="111"/>
      <c r="XY327" s="111"/>
      <c r="XZ327" s="111"/>
      <c r="YA327" s="111"/>
      <c r="YB327" s="111"/>
      <c r="YC327" s="111"/>
      <c r="YD327" s="111"/>
      <c r="YE327" s="111"/>
      <c r="YF327" s="111"/>
      <c r="YG327" s="111"/>
      <c r="YH327" s="111"/>
      <c r="YI327" s="111"/>
      <c r="YJ327" s="111"/>
      <c r="YK327" s="111"/>
      <c r="YL327" s="111"/>
      <c r="YM327" s="111"/>
      <c r="YN327" s="111"/>
      <c r="YO327" s="111"/>
      <c r="YP327" s="111"/>
      <c r="YQ327" s="111"/>
      <c r="YR327" s="111"/>
      <c r="YS327" s="111"/>
      <c r="YT327" s="111"/>
      <c r="YU327" s="111"/>
      <c r="YV327" s="111"/>
      <c r="YW327" s="111"/>
      <c r="YX327" s="111"/>
      <c r="YY327" s="111"/>
      <c r="YZ327" s="111"/>
      <c r="ZA327" s="111"/>
      <c r="ZB327" s="111"/>
      <c r="ZC327" s="111"/>
      <c r="ZD327" s="111"/>
      <c r="ZE327" s="111"/>
      <c r="ZF327" s="111"/>
      <c r="ZG327" s="111"/>
      <c r="ZH327" s="111"/>
      <c r="ZI327" s="111"/>
      <c r="ZJ327" s="111"/>
      <c r="ZK327" s="111"/>
      <c r="ZL327" s="111"/>
      <c r="ZM327" s="111"/>
      <c r="ZN327" s="111"/>
      <c r="ZO327" s="111"/>
      <c r="ZP327" s="111"/>
      <c r="ZQ327" s="111"/>
      <c r="ZR327" s="111"/>
      <c r="ZS327" s="111"/>
      <c r="ZT327" s="111"/>
      <c r="ZU327" s="111"/>
      <c r="ZV327" s="111"/>
      <c r="ZW327" s="111"/>
      <c r="ZX327" s="111"/>
      <c r="ZY327" s="111"/>
      <c r="ZZ327" s="111"/>
    </row>
    <row r="328" spans="27:702"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UR328" s="111"/>
      <c r="US328" s="111"/>
      <c r="UT328" s="111"/>
      <c r="UU328" s="111"/>
      <c r="UV328" s="111"/>
      <c r="UW328" s="111"/>
      <c r="UX328" s="111"/>
      <c r="UY328" s="111"/>
      <c r="UZ328" s="111"/>
      <c r="VA328" s="111"/>
      <c r="VB328" s="111"/>
      <c r="VC328" s="111"/>
      <c r="VD328" s="111"/>
      <c r="VE328" s="111"/>
      <c r="VF328" s="111"/>
      <c r="VG328" s="111"/>
      <c r="VH328" s="111"/>
      <c r="VI328" s="111"/>
      <c r="VJ328" s="111"/>
      <c r="VK328" s="111"/>
      <c r="VL328" s="111"/>
      <c r="VM328" s="111"/>
      <c r="VN328" s="111"/>
      <c r="VO328" s="111"/>
      <c r="VP328" s="111"/>
      <c r="VQ328" s="111"/>
      <c r="VR328" s="111"/>
      <c r="VS328" s="111"/>
      <c r="VT328" s="111"/>
      <c r="VU328" s="111"/>
      <c r="VV328" s="111"/>
      <c r="VW328" s="111"/>
      <c r="VX328" s="111"/>
      <c r="VY328" s="111"/>
      <c r="VZ328" s="111"/>
      <c r="WA328" s="111"/>
      <c r="WB328" s="111"/>
      <c r="WC328" s="111"/>
      <c r="WD328" s="111"/>
      <c r="WE328" s="111"/>
      <c r="WF328" s="111"/>
      <c r="WG328" s="111"/>
      <c r="WH328" s="111"/>
      <c r="WI328" s="111"/>
      <c r="WJ328" s="111"/>
      <c r="WK328" s="111"/>
      <c r="WL328" s="111"/>
      <c r="WM328" s="111"/>
      <c r="WN328" s="111"/>
      <c r="WO328" s="111"/>
      <c r="WP328" s="111"/>
      <c r="WQ328" s="111"/>
      <c r="WR328" s="111"/>
      <c r="WS328" s="111"/>
      <c r="WT328" s="111"/>
      <c r="WU328" s="111"/>
      <c r="WV328" s="111"/>
      <c r="WW328" s="111"/>
      <c r="WX328" s="111"/>
      <c r="WY328" s="111"/>
      <c r="WZ328" s="111"/>
      <c r="XA328" s="111"/>
      <c r="XB328" s="111"/>
      <c r="XC328" s="111"/>
      <c r="XD328" s="111"/>
      <c r="XE328" s="111"/>
      <c r="XF328" s="111"/>
      <c r="XG328" s="111"/>
      <c r="XH328" s="111"/>
      <c r="XI328" s="111"/>
      <c r="XJ328" s="111"/>
      <c r="XK328" s="111"/>
      <c r="XL328" s="111"/>
      <c r="XM328" s="111"/>
      <c r="XN328" s="111"/>
      <c r="XO328" s="111"/>
      <c r="XP328" s="111"/>
      <c r="XQ328" s="111"/>
      <c r="XR328" s="111"/>
      <c r="XS328" s="111"/>
      <c r="XT328" s="111"/>
      <c r="XU328" s="111"/>
      <c r="XV328" s="111"/>
      <c r="XW328" s="111"/>
      <c r="XX328" s="111"/>
      <c r="XY328" s="111"/>
      <c r="XZ328" s="111"/>
      <c r="YA328" s="111"/>
      <c r="YB328" s="111"/>
      <c r="YC328" s="111"/>
      <c r="YD328" s="111"/>
      <c r="YE328" s="111"/>
      <c r="YF328" s="111"/>
      <c r="YG328" s="111"/>
      <c r="YH328" s="111"/>
      <c r="YI328" s="111"/>
      <c r="YJ328" s="111"/>
      <c r="YK328" s="111"/>
      <c r="YL328" s="111"/>
      <c r="YM328" s="111"/>
      <c r="YN328" s="111"/>
      <c r="YO328" s="111"/>
      <c r="YP328" s="111"/>
      <c r="YQ328" s="111"/>
      <c r="YR328" s="111"/>
      <c r="YS328" s="111"/>
      <c r="YT328" s="111"/>
      <c r="YU328" s="111"/>
      <c r="YV328" s="111"/>
      <c r="YW328" s="111"/>
      <c r="YX328" s="111"/>
      <c r="YY328" s="111"/>
      <c r="YZ328" s="111"/>
      <c r="ZA328" s="111"/>
      <c r="ZB328" s="111"/>
      <c r="ZC328" s="111"/>
      <c r="ZD328" s="111"/>
      <c r="ZE328" s="111"/>
      <c r="ZF328" s="111"/>
      <c r="ZG328" s="111"/>
      <c r="ZH328" s="111"/>
      <c r="ZI328" s="111"/>
      <c r="ZJ328" s="111"/>
      <c r="ZK328" s="111"/>
      <c r="ZL328" s="111"/>
      <c r="ZM328" s="111"/>
      <c r="ZN328" s="111"/>
      <c r="ZO328" s="111"/>
      <c r="ZP328" s="111"/>
      <c r="ZQ328" s="111"/>
      <c r="ZR328" s="111"/>
      <c r="ZS328" s="111"/>
      <c r="ZT328" s="111"/>
      <c r="ZU328" s="111"/>
      <c r="ZV328" s="111"/>
      <c r="ZW328" s="111"/>
      <c r="ZX328" s="111"/>
      <c r="ZY328" s="111"/>
      <c r="ZZ328" s="111"/>
    </row>
    <row r="329" spans="27:702"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UR329" s="111"/>
      <c r="US329" s="111"/>
      <c r="UT329" s="111"/>
      <c r="UU329" s="111"/>
      <c r="UV329" s="111"/>
      <c r="UW329" s="111"/>
      <c r="UX329" s="111"/>
      <c r="UY329" s="111"/>
      <c r="UZ329" s="111"/>
      <c r="VA329" s="111"/>
      <c r="VB329" s="111"/>
      <c r="VC329" s="111"/>
      <c r="VD329" s="111"/>
      <c r="VE329" s="111"/>
      <c r="VF329" s="111"/>
      <c r="VG329" s="111"/>
      <c r="VH329" s="111"/>
      <c r="VI329" s="111"/>
      <c r="VJ329" s="111"/>
      <c r="VK329" s="111"/>
      <c r="VL329" s="111"/>
      <c r="VM329" s="111"/>
      <c r="VN329" s="111"/>
      <c r="VO329" s="111"/>
      <c r="VP329" s="111"/>
      <c r="VQ329" s="111"/>
      <c r="VR329" s="111"/>
      <c r="VS329" s="111"/>
      <c r="VT329" s="111"/>
      <c r="VU329" s="111"/>
      <c r="VV329" s="111"/>
      <c r="VW329" s="111"/>
      <c r="VX329" s="111"/>
      <c r="VY329" s="111"/>
      <c r="VZ329" s="111"/>
      <c r="WA329" s="111"/>
      <c r="WB329" s="111"/>
      <c r="WC329" s="111"/>
      <c r="WD329" s="111"/>
      <c r="WE329" s="111"/>
      <c r="WF329" s="111"/>
      <c r="WG329" s="111"/>
      <c r="WH329" s="111"/>
      <c r="WI329" s="111"/>
      <c r="WJ329" s="111"/>
      <c r="WK329" s="111"/>
      <c r="WL329" s="111"/>
      <c r="WM329" s="111"/>
      <c r="WN329" s="111"/>
      <c r="WO329" s="111"/>
      <c r="WP329" s="111"/>
      <c r="WQ329" s="111"/>
      <c r="WR329" s="111"/>
      <c r="WS329" s="111"/>
      <c r="WT329" s="111"/>
      <c r="WU329" s="111"/>
      <c r="WV329" s="111"/>
      <c r="WW329" s="111"/>
      <c r="WX329" s="111"/>
      <c r="WY329" s="111"/>
      <c r="WZ329" s="111"/>
      <c r="XA329" s="111"/>
      <c r="XB329" s="111"/>
      <c r="XC329" s="111"/>
      <c r="XD329" s="111"/>
      <c r="XE329" s="111"/>
      <c r="XF329" s="111"/>
      <c r="XG329" s="111"/>
      <c r="XH329" s="111"/>
      <c r="XI329" s="111"/>
      <c r="XJ329" s="111"/>
      <c r="XK329" s="111"/>
      <c r="XL329" s="111"/>
      <c r="XM329" s="111"/>
      <c r="XN329" s="111"/>
      <c r="XO329" s="111"/>
      <c r="XP329" s="111"/>
      <c r="XQ329" s="111"/>
      <c r="XR329" s="111"/>
      <c r="XS329" s="111"/>
      <c r="XT329" s="111"/>
      <c r="XU329" s="111"/>
      <c r="XV329" s="111"/>
      <c r="XW329" s="111"/>
      <c r="XX329" s="111"/>
      <c r="XY329" s="111"/>
      <c r="XZ329" s="111"/>
      <c r="YA329" s="111"/>
      <c r="YB329" s="111"/>
      <c r="YC329" s="111"/>
      <c r="YD329" s="111"/>
      <c r="YE329" s="111"/>
      <c r="YF329" s="111"/>
      <c r="YG329" s="111"/>
      <c r="YH329" s="111"/>
      <c r="YI329" s="111"/>
      <c r="YJ329" s="111"/>
      <c r="YK329" s="111"/>
      <c r="YL329" s="111"/>
      <c r="YM329" s="111"/>
      <c r="YN329" s="111"/>
      <c r="YO329" s="111"/>
      <c r="YP329" s="111"/>
      <c r="YQ329" s="111"/>
      <c r="YR329" s="111"/>
      <c r="YS329" s="111"/>
      <c r="YT329" s="111"/>
      <c r="YU329" s="111"/>
      <c r="YV329" s="111"/>
      <c r="YW329" s="111"/>
      <c r="YX329" s="111"/>
      <c r="YY329" s="111"/>
      <c r="YZ329" s="111"/>
      <c r="ZA329" s="111"/>
      <c r="ZB329" s="111"/>
      <c r="ZC329" s="111"/>
      <c r="ZD329" s="111"/>
      <c r="ZE329" s="111"/>
      <c r="ZF329" s="111"/>
      <c r="ZG329" s="111"/>
      <c r="ZH329" s="111"/>
      <c r="ZI329" s="111"/>
      <c r="ZJ329" s="111"/>
      <c r="ZK329" s="111"/>
      <c r="ZL329" s="111"/>
      <c r="ZM329" s="111"/>
      <c r="ZN329" s="111"/>
      <c r="ZO329" s="111"/>
      <c r="ZP329" s="111"/>
      <c r="ZQ329" s="111"/>
      <c r="ZR329" s="111"/>
      <c r="ZS329" s="111"/>
      <c r="ZT329" s="111"/>
      <c r="ZU329" s="111"/>
      <c r="ZV329" s="111"/>
      <c r="ZW329" s="111"/>
      <c r="ZX329" s="111"/>
      <c r="ZY329" s="111"/>
      <c r="ZZ329" s="111"/>
    </row>
    <row r="330" spans="27:702"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UR330" s="111"/>
      <c r="US330" s="111"/>
      <c r="UT330" s="111"/>
      <c r="UU330" s="111"/>
      <c r="UV330" s="111"/>
      <c r="UW330" s="111"/>
      <c r="UX330" s="111"/>
      <c r="UY330" s="111"/>
      <c r="UZ330" s="111"/>
      <c r="VA330" s="111"/>
      <c r="VB330" s="111"/>
      <c r="VC330" s="111"/>
      <c r="VD330" s="111"/>
      <c r="VE330" s="111"/>
      <c r="VF330" s="111"/>
      <c r="VG330" s="111"/>
      <c r="VH330" s="111"/>
      <c r="VI330" s="111"/>
      <c r="VJ330" s="111"/>
      <c r="VK330" s="111"/>
      <c r="VL330" s="111"/>
      <c r="VM330" s="111"/>
      <c r="VN330" s="111"/>
      <c r="VO330" s="111"/>
      <c r="VP330" s="111"/>
      <c r="VQ330" s="111"/>
      <c r="VR330" s="111"/>
      <c r="VS330" s="111"/>
      <c r="VT330" s="111"/>
      <c r="VU330" s="111"/>
      <c r="VV330" s="111"/>
      <c r="VW330" s="111"/>
      <c r="VX330" s="111"/>
      <c r="VY330" s="111"/>
      <c r="VZ330" s="111"/>
      <c r="WA330" s="111"/>
      <c r="WB330" s="111"/>
      <c r="WC330" s="111"/>
      <c r="WD330" s="111"/>
      <c r="WE330" s="111"/>
      <c r="WF330" s="111"/>
      <c r="WG330" s="111"/>
      <c r="WH330" s="111"/>
      <c r="WI330" s="111"/>
      <c r="WJ330" s="111"/>
      <c r="WK330" s="111"/>
      <c r="WL330" s="111"/>
      <c r="WM330" s="111"/>
      <c r="WN330" s="111"/>
      <c r="WO330" s="111"/>
      <c r="WP330" s="111"/>
      <c r="WQ330" s="111"/>
      <c r="WR330" s="111"/>
      <c r="WS330" s="111"/>
      <c r="WT330" s="111"/>
      <c r="WU330" s="111"/>
      <c r="WV330" s="111"/>
      <c r="WW330" s="111"/>
      <c r="WX330" s="111"/>
      <c r="WY330" s="111"/>
      <c r="WZ330" s="111"/>
      <c r="XA330" s="111"/>
      <c r="XB330" s="111"/>
      <c r="XC330" s="111"/>
      <c r="XD330" s="111"/>
      <c r="XE330" s="111"/>
      <c r="XF330" s="111"/>
      <c r="XG330" s="111"/>
      <c r="XH330" s="111"/>
      <c r="XI330" s="111"/>
      <c r="XJ330" s="111"/>
      <c r="XK330" s="111"/>
      <c r="XL330" s="111"/>
      <c r="XM330" s="111"/>
      <c r="XN330" s="111"/>
      <c r="XO330" s="111"/>
      <c r="XP330" s="111"/>
      <c r="XQ330" s="111"/>
      <c r="XR330" s="111"/>
      <c r="XS330" s="111"/>
      <c r="XT330" s="111"/>
      <c r="XU330" s="111"/>
      <c r="XV330" s="111"/>
      <c r="XW330" s="111"/>
      <c r="XX330" s="111"/>
      <c r="XY330" s="111"/>
      <c r="XZ330" s="111"/>
      <c r="YA330" s="111"/>
      <c r="YB330" s="111"/>
      <c r="YC330" s="111"/>
      <c r="YD330" s="111"/>
      <c r="YE330" s="111"/>
      <c r="YF330" s="111"/>
      <c r="YG330" s="111"/>
      <c r="YH330" s="111"/>
      <c r="YI330" s="111"/>
      <c r="YJ330" s="111"/>
      <c r="YK330" s="111"/>
      <c r="YL330" s="111"/>
      <c r="YM330" s="111"/>
      <c r="YN330" s="111"/>
      <c r="YO330" s="111"/>
      <c r="YP330" s="111"/>
      <c r="YQ330" s="111"/>
      <c r="YR330" s="111"/>
      <c r="YS330" s="111"/>
      <c r="YT330" s="111"/>
      <c r="YU330" s="111"/>
      <c r="YV330" s="111"/>
      <c r="YW330" s="111"/>
      <c r="YX330" s="111"/>
      <c r="YY330" s="111"/>
      <c r="YZ330" s="111"/>
      <c r="ZA330" s="111"/>
      <c r="ZB330" s="111"/>
      <c r="ZC330" s="111"/>
      <c r="ZD330" s="111"/>
      <c r="ZE330" s="111"/>
      <c r="ZF330" s="111"/>
      <c r="ZG330" s="111"/>
      <c r="ZH330" s="111"/>
      <c r="ZI330" s="111"/>
      <c r="ZJ330" s="111"/>
      <c r="ZK330" s="111"/>
      <c r="ZL330" s="111"/>
      <c r="ZM330" s="111"/>
      <c r="ZN330" s="111"/>
      <c r="ZO330" s="111"/>
      <c r="ZP330" s="111"/>
      <c r="ZQ330" s="111"/>
      <c r="ZR330" s="111"/>
      <c r="ZS330" s="111"/>
      <c r="ZT330" s="111"/>
      <c r="ZU330" s="111"/>
      <c r="ZV330" s="111"/>
      <c r="ZW330" s="111"/>
      <c r="ZX330" s="111"/>
      <c r="ZY330" s="111"/>
      <c r="ZZ330" s="111"/>
    </row>
    <row r="331" spans="27:702"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UR331" s="111"/>
      <c r="US331" s="111"/>
      <c r="UT331" s="111"/>
      <c r="UU331" s="111"/>
      <c r="UV331" s="111"/>
      <c r="UW331" s="111"/>
      <c r="UX331" s="111"/>
      <c r="UY331" s="111"/>
      <c r="UZ331" s="111"/>
      <c r="VA331" s="111"/>
      <c r="VB331" s="111"/>
      <c r="VC331" s="111"/>
      <c r="VD331" s="111"/>
      <c r="VE331" s="111"/>
      <c r="VF331" s="111"/>
      <c r="VG331" s="111"/>
      <c r="VH331" s="111"/>
      <c r="VI331" s="111"/>
      <c r="VJ331" s="111"/>
      <c r="VK331" s="111"/>
      <c r="VL331" s="111"/>
      <c r="VM331" s="111"/>
      <c r="VN331" s="111"/>
      <c r="VO331" s="111"/>
      <c r="VP331" s="111"/>
      <c r="VQ331" s="111"/>
      <c r="VR331" s="111"/>
      <c r="VS331" s="111"/>
      <c r="VT331" s="111"/>
      <c r="VU331" s="111"/>
      <c r="VV331" s="111"/>
      <c r="VW331" s="111"/>
      <c r="VX331" s="111"/>
      <c r="VY331" s="111"/>
      <c r="VZ331" s="111"/>
      <c r="WA331" s="111"/>
      <c r="WB331" s="111"/>
      <c r="WC331" s="111"/>
      <c r="WD331" s="111"/>
      <c r="WE331" s="111"/>
      <c r="WF331" s="111"/>
      <c r="WG331" s="111"/>
      <c r="WH331" s="111"/>
      <c r="WI331" s="111"/>
      <c r="WJ331" s="111"/>
      <c r="WK331" s="111"/>
      <c r="WL331" s="111"/>
      <c r="WM331" s="111"/>
      <c r="WN331" s="111"/>
      <c r="WO331" s="111"/>
      <c r="WP331" s="111"/>
      <c r="WQ331" s="111"/>
      <c r="WR331" s="111"/>
      <c r="WS331" s="111"/>
      <c r="WT331" s="111"/>
      <c r="WU331" s="111"/>
      <c r="WV331" s="111"/>
      <c r="WW331" s="111"/>
      <c r="WX331" s="111"/>
      <c r="WY331" s="111"/>
      <c r="WZ331" s="111"/>
      <c r="XA331" s="111"/>
      <c r="XB331" s="111"/>
      <c r="XC331" s="111"/>
      <c r="XD331" s="111"/>
      <c r="XE331" s="111"/>
      <c r="XF331" s="111"/>
      <c r="XG331" s="111"/>
      <c r="XH331" s="111"/>
      <c r="XI331" s="111"/>
      <c r="XJ331" s="111"/>
      <c r="XK331" s="111"/>
      <c r="XL331" s="111"/>
      <c r="XM331" s="111"/>
      <c r="XN331" s="111"/>
      <c r="XO331" s="111"/>
      <c r="XP331" s="111"/>
      <c r="XQ331" s="111"/>
      <c r="XR331" s="111"/>
      <c r="XS331" s="111"/>
      <c r="XT331" s="111"/>
      <c r="XU331" s="111"/>
      <c r="XV331" s="111"/>
      <c r="XW331" s="111"/>
      <c r="XX331" s="111"/>
      <c r="XY331" s="111"/>
      <c r="XZ331" s="111"/>
      <c r="YA331" s="111"/>
      <c r="YB331" s="111"/>
      <c r="YC331" s="111"/>
      <c r="YD331" s="111"/>
      <c r="YE331" s="111"/>
      <c r="YF331" s="111"/>
      <c r="YG331" s="111"/>
      <c r="YH331" s="111"/>
      <c r="YI331" s="111"/>
      <c r="YJ331" s="111"/>
      <c r="YK331" s="111"/>
      <c r="YL331" s="111"/>
      <c r="YM331" s="111"/>
      <c r="YN331" s="111"/>
      <c r="YO331" s="111"/>
      <c r="YP331" s="111"/>
      <c r="YQ331" s="111"/>
      <c r="YR331" s="111"/>
      <c r="YS331" s="111"/>
      <c r="YT331" s="111"/>
      <c r="YU331" s="111"/>
      <c r="YV331" s="111"/>
      <c r="YW331" s="111"/>
      <c r="YX331" s="111"/>
      <c r="YY331" s="111"/>
      <c r="YZ331" s="111"/>
      <c r="ZA331" s="111"/>
      <c r="ZB331" s="111"/>
      <c r="ZC331" s="111"/>
      <c r="ZD331" s="111"/>
      <c r="ZE331" s="111"/>
      <c r="ZF331" s="111"/>
      <c r="ZG331" s="111"/>
      <c r="ZH331" s="111"/>
      <c r="ZI331" s="111"/>
      <c r="ZJ331" s="111"/>
      <c r="ZK331" s="111"/>
      <c r="ZL331" s="111"/>
      <c r="ZM331" s="111"/>
      <c r="ZN331" s="111"/>
      <c r="ZO331" s="111"/>
      <c r="ZP331" s="111"/>
      <c r="ZQ331" s="111"/>
      <c r="ZR331" s="111"/>
      <c r="ZS331" s="111"/>
      <c r="ZT331" s="111"/>
      <c r="ZU331" s="111"/>
      <c r="ZV331" s="111"/>
      <c r="ZW331" s="111"/>
      <c r="ZX331" s="111"/>
      <c r="ZY331" s="111"/>
      <c r="ZZ331" s="111"/>
    </row>
    <row r="332" spans="27:702"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UR332" s="111"/>
      <c r="US332" s="111"/>
      <c r="UT332" s="111"/>
      <c r="UU332" s="111"/>
      <c r="UV332" s="111"/>
      <c r="UW332" s="111"/>
      <c r="UX332" s="111"/>
      <c r="UY332" s="111"/>
      <c r="UZ332" s="111"/>
      <c r="VA332" s="111"/>
      <c r="VB332" s="111"/>
      <c r="VC332" s="111"/>
      <c r="VD332" s="111"/>
      <c r="VE332" s="111"/>
      <c r="VF332" s="111"/>
      <c r="VG332" s="111"/>
      <c r="VH332" s="111"/>
      <c r="VI332" s="111"/>
      <c r="VJ332" s="111"/>
      <c r="VK332" s="111"/>
      <c r="VL332" s="111"/>
      <c r="VM332" s="111"/>
      <c r="VN332" s="111"/>
      <c r="VO332" s="111"/>
      <c r="VP332" s="111"/>
      <c r="VQ332" s="111"/>
      <c r="VR332" s="111"/>
      <c r="VS332" s="111"/>
      <c r="VT332" s="111"/>
      <c r="VU332" s="111"/>
      <c r="VV332" s="111"/>
      <c r="VW332" s="111"/>
      <c r="VX332" s="111"/>
      <c r="VY332" s="111"/>
      <c r="VZ332" s="111"/>
      <c r="WA332" s="111"/>
      <c r="WB332" s="111"/>
      <c r="WC332" s="111"/>
      <c r="WD332" s="111"/>
      <c r="WE332" s="111"/>
      <c r="WF332" s="111"/>
      <c r="WG332" s="111"/>
      <c r="WH332" s="111"/>
      <c r="WI332" s="111"/>
      <c r="WJ332" s="111"/>
      <c r="WK332" s="111"/>
      <c r="WL332" s="111"/>
      <c r="WM332" s="111"/>
      <c r="WN332" s="111"/>
      <c r="WO332" s="111"/>
      <c r="WP332" s="111"/>
      <c r="WQ332" s="111"/>
      <c r="WR332" s="111"/>
      <c r="WS332" s="111"/>
      <c r="WT332" s="111"/>
      <c r="WU332" s="111"/>
      <c r="WV332" s="111"/>
      <c r="WW332" s="111"/>
      <c r="WX332" s="111"/>
      <c r="WY332" s="111"/>
      <c r="WZ332" s="111"/>
      <c r="XA332" s="111"/>
      <c r="XB332" s="111"/>
      <c r="XC332" s="111"/>
      <c r="XD332" s="111"/>
      <c r="XE332" s="111"/>
      <c r="XF332" s="111"/>
      <c r="XG332" s="111"/>
      <c r="XH332" s="111"/>
      <c r="XI332" s="111"/>
      <c r="XJ332" s="111"/>
      <c r="XK332" s="111"/>
      <c r="XL332" s="111"/>
      <c r="XM332" s="111"/>
      <c r="XN332" s="111"/>
      <c r="XO332" s="111"/>
      <c r="XP332" s="111"/>
      <c r="XQ332" s="111"/>
      <c r="XR332" s="111"/>
      <c r="XS332" s="111"/>
      <c r="XT332" s="111"/>
      <c r="XU332" s="111"/>
      <c r="XV332" s="111"/>
      <c r="XW332" s="111"/>
      <c r="XX332" s="111"/>
      <c r="XY332" s="111"/>
      <c r="XZ332" s="111"/>
      <c r="YA332" s="111"/>
      <c r="YB332" s="111"/>
      <c r="YC332" s="111"/>
      <c r="YD332" s="111"/>
      <c r="YE332" s="111"/>
      <c r="YF332" s="111"/>
      <c r="YG332" s="111"/>
      <c r="YH332" s="111"/>
      <c r="YI332" s="111"/>
      <c r="YJ332" s="111"/>
      <c r="YK332" s="111"/>
      <c r="YL332" s="111"/>
      <c r="YM332" s="111"/>
      <c r="YN332" s="111"/>
      <c r="YO332" s="111"/>
      <c r="YP332" s="111"/>
      <c r="YQ332" s="111"/>
      <c r="YR332" s="111"/>
      <c r="YS332" s="111"/>
      <c r="YT332" s="111"/>
      <c r="YU332" s="111"/>
      <c r="YV332" s="111"/>
      <c r="YW332" s="111"/>
      <c r="YX332" s="111"/>
      <c r="YY332" s="111"/>
      <c r="YZ332" s="111"/>
      <c r="ZA332" s="111"/>
      <c r="ZB332" s="111"/>
      <c r="ZC332" s="111"/>
      <c r="ZD332" s="111"/>
      <c r="ZE332" s="111"/>
      <c r="ZF332" s="111"/>
      <c r="ZG332" s="111"/>
      <c r="ZH332" s="111"/>
      <c r="ZI332" s="111"/>
      <c r="ZJ332" s="111"/>
      <c r="ZK332" s="111"/>
      <c r="ZL332" s="111"/>
      <c r="ZM332" s="111"/>
      <c r="ZN332" s="111"/>
      <c r="ZO332" s="111"/>
      <c r="ZP332" s="111"/>
      <c r="ZQ332" s="111"/>
      <c r="ZR332" s="111"/>
      <c r="ZS332" s="111"/>
      <c r="ZT332" s="111"/>
      <c r="ZU332" s="111"/>
      <c r="ZV332" s="111"/>
      <c r="ZW332" s="111"/>
      <c r="ZX332" s="111"/>
      <c r="ZY332" s="111"/>
      <c r="ZZ332" s="111"/>
    </row>
    <row r="333" spans="27:702"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UR333" s="111"/>
      <c r="US333" s="111"/>
      <c r="UT333" s="111"/>
      <c r="UU333" s="111"/>
      <c r="UV333" s="111"/>
      <c r="UW333" s="111"/>
      <c r="UX333" s="111"/>
      <c r="UY333" s="111"/>
      <c r="UZ333" s="111"/>
      <c r="VA333" s="111"/>
      <c r="VB333" s="111"/>
      <c r="VC333" s="111"/>
      <c r="VD333" s="111"/>
      <c r="VE333" s="111"/>
      <c r="VF333" s="111"/>
      <c r="VG333" s="111"/>
      <c r="VH333" s="111"/>
      <c r="VI333" s="111"/>
      <c r="VJ333" s="111"/>
      <c r="VK333" s="111"/>
      <c r="VL333" s="111"/>
      <c r="VM333" s="111"/>
      <c r="VN333" s="111"/>
      <c r="VO333" s="111"/>
      <c r="VP333" s="111"/>
      <c r="VQ333" s="111"/>
      <c r="VR333" s="111"/>
      <c r="VS333" s="111"/>
      <c r="VT333" s="111"/>
      <c r="VU333" s="111"/>
      <c r="VV333" s="111"/>
      <c r="VW333" s="111"/>
      <c r="VX333" s="111"/>
      <c r="VY333" s="111"/>
      <c r="VZ333" s="111"/>
      <c r="WA333" s="111"/>
      <c r="WB333" s="111"/>
      <c r="WC333" s="111"/>
      <c r="WD333" s="111"/>
      <c r="WE333" s="111"/>
      <c r="WF333" s="111"/>
      <c r="WG333" s="111"/>
      <c r="WH333" s="111"/>
      <c r="WI333" s="111"/>
      <c r="WJ333" s="111"/>
      <c r="WK333" s="111"/>
      <c r="WL333" s="111"/>
      <c r="WM333" s="111"/>
      <c r="WN333" s="111"/>
      <c r="WO333" s="111"/>
      <c r="WP333" s="111"/>
      <c r="WQ333" s="111"/>
      <c r="WR333" s="111"/>
      <c r="WS333" s="111"/>
      <c r="WT333" s="111"/>
      <c r="WU333" s="111"/>
      <c r="WV333" s="111"/>
      <c r="WW333" s="111"/>
      <c r="WX333" s="111"/>
      <c r="WY333" s="111"/>
      <c r="WZ333" s="111"/>
      <c r="XA333" s="111"/>
      <c r="XB333" s="111"/>
      <c r="XC333" s="111"/>
      <c r="XD333" s="111"/>
      <c r="XE333" s="111"/>
      <c r="XF333" s="111"/>
      <c r="XG333" s="111"/>
      <c r="XH333" s="111"/>
      <c r="XI333" s="111"/>
      <c r="XJ333" s="111"/>
      <c r="XK333" s="111"/>
      <c r="XL333" s="111"/>
      <c r="XM333" s="111"/>
      <c r="XN333" s="111"/>
      <c r="XO333" s="111"/>
      <c r="XP333" s="111"/>
      <c r="XQ333" s="111"/>
      <c r="XR333" s="111"/>
      <c r="XS333" s="111"/>
      <c r="XT333" s="111"/>
      <c r="XU333" s="111"/>
      <c r="XV333" s="111"/>
      <c r="XW333" s="111"/>
      <c r="XX333" s="111"/>
      <c r="XY333" s="111"/>
      <c r="XZ333" s="111"/>
      <c r="YA333" s="111"/>
      <c r="YB333" s="111"/>
      <c r="YC333" s="111"/>
      <c r="YD333" s="111"/>
      <c r="YE333" s="111"/>
      <c r="YF333" s="111"/>
      <c r="YG333" s="111"/>
      <c r="YH333" s="111"/>
      <c r="YI333" s="111"/>
      <c r="YJ333" s="111"/>
      <c r="YK333" s="111"/>
      <c r="YL333" s="111"/>
      <c r="YM333" s="111"/>
      <c r="YN333" s="111"/>
      <c r="YO333" s="111"/>
      <c r="YP333" s="111"/>
      <c r="YQ333" s="111"/>
      <c r="YR333" s="111"/>
      <c r="YS333" s="111"/>
      <c r="YT333" s="111"/>
      <c r="YU333" s="111"/>
      <c r="YV333" s="111"/>
      <c r="YW333" s="111"/>
      <c r="YX333" s="111"/>
      <c r="YY333" s="111"/>
      <c r="YZ333" s="111"/>
      <c r="ZA333" s="111"/>
      <c r="ZB333" s="111"/>
      <c r="ZC333" s="111"/>
      <c r="ZD333" s="111"/>
      <c r="ZE333" s="111"/>
      <c r="ZF333" s="111"/>
      <c r="ZG333" s="111"/>
      <c r="ZH333" s="111"/>
      <c r="ZI333" s="111"/>
      <c r="ZJ333" s="111"/>
      <c r="ZK333" s="111"/>
      <c r="ZL333" s="111"/>
      <c r="ZM333" s="111"/>
      <c r="ZN333" s="111"/>
      <c r="ZO333" s="111"/>
      <c r="ZP333" s="111"/>
      <c r="ZQ333" s="111"/>
      <c r="ZR333" s="111"/>
      <c r="ZS333" s="111"/>
      <c r="ZT333" s="111"/>
      <c r="ZU333" s="111"/>
      <c r="ZV333" s="111"/>
      <c r="ZW333" s="111"/>
      <c r="ZX333" s="111"/>
      <c r="ZY333" s="111"/>
      <c r="ZZ333" s="111"/>
    </row>
    <row r="334" spans="27:702"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UR334" s="111"/>
      <c r="US334" s="111"/>
      <c r="UT334" s="111"/>
      <c r="UU334" s="111"/>
      <c r="UV334" s="111"/>
      <c r="UW334" s="111"/>
      <c r="UX334" s="111"/>
      <c r="UY334" s="111"/>
      <c r="UZ334" s="111"/>
      <c r="VA334" s="111"/>
      <c r="VB334" s="111"/>
      <c r="VC334" s="111"/>
      <c r="VD334" s="111"/>
      <c r="VE334" s="111"/>
      <c r="VF334" s="111"/>
      <c r="VG334" s="111"/>
      <c r="VH334" s="111"/>
      <c r="VI334" s="111"/>
      <c r="VJ334" s="111"/>
      <c r="VK334" s="111"/>
      <c r="VL334" s="111"/>
      <c r="VM334" s="111"/>
      <c r="VN334" s="111"/>
      <c r="VO334" s="111"/>
      <c r="VP334" s="111"/>
      <c r="VQ334" s="111"/>
      <c r="VR334" s="111"/>
      <c r="VS334" s="111"/>
      <c r="VT334" s="111"/>
      <c r="VU334" s="111"/>
      <c r="VV334" s="111"/>
      <c r="VW334" s="111"/>
      <c r="VX334" s="111"/>
      <c r="VY334" s="111"/>
      <c r="VZ334" s="111"/>
      <c r="WA334" s="111"/>
      <c r="WB334" s="111"/>
      <c r="WC334" s="111"/>
      <c r="WD334" s="111"/>
      <c r="WE334" s="111"/>
      <c r="WF334" s="111"/>
      <c r="WG334" s="111"/>
      <c r="WH334" s="111"/>
      <c r="WI334" s="111"/>
      <c r="WJ334" s="111"/>
      <c r="WK334" s="111"/>
      <c r="WL334" s="111"/>
      <c r="WM334" s="111"/>
      <c r="WN334" s="111"/>
      <c r="WO334" s="111"/>
      <c r="WP334" s="111"/>
      <c r="WQ334" s="111"/>
      <c r="WR334" s="111"/>
      <c r="WS334" s="111"/>
      <c r="WT334" s="111"/>
      <c r="WU334" s="111"/>
      <c r="WV334" s="111"/>
      <c r="WW334" s="111"/>
      <c r="WX334" s="111"/>
      <c r="WY334" s="111"/>
      <c r="WZ334" s="111"/>
      <c r="XA334" s="111"/>
      <c r="XB334" s="111"/>
      <c r="XC334" s="111"/>
      <c r="XD334" s="111"/>
      <c r="XE334" s="111"/>
      <c r="XF334" s="111"/>
      <c r="XG334" s="111"/>
      <c r="XH334" s="111"/>
      <c r="XI334" s="111"/>
      <c r="XJ334" s="111"/>
      <c r="XK334" s="111"/>
      <c r="XL334" s="111"/>
      <c r="XM334" s="111"/>
      <c r="XN334" s="111"/>
      <c r="XO334" s="111"/>
      <c r="XP334" s="111"/>
      <c r="XQ334" s="111"/>
      <c r="XR334" s="111"/>
      <c r="XS334" s="111"/>
      <c r="XT334" s="111"/>
      <c r="XU334" s="111"/>
      <c r="XV334" s="111"/>
      <c r="XW334" s="111"/>
      <c r="XX334" s="111"/>
      <c r="XY334" s="111"/>
      <c r="XZ334" s="111"/>
      <c r="YA334" s="111"/>
      <c r="YB334" s="111"/>
      <c r="YC334" s="111"/>
      <c r="YD334" s="111"/>
      <c r="YE334" s="111"/>
      <c r="YF334" s="111"/>
      <c r="YG334" s="111"/>
      <c r="YH334" s="111"/>
      <c r="YI334" s="111"/>
      <c r="YJ334" s="111"/>
      <c r="YK334" s="111"/>
      <c r="YL334" s="111"/>
      <c r="YM334" s="111"/>
      <c r="YN334" s="111"/>
      <c r="YO334" s="111"/>
      <c r="YP334" s="111"/>
      <c r="YQ334" s="111"/>
      <c r="YR334" s="111"/>
      <c r="YS334" s="111"/>
      <c r="YT334" s="111"/>
      <c r="YU334" s="111"/>
      <c r="YV334" s="111"/>
      <c r="YW334" s="111"/>
      <c r="YX334" s="111"/>
      <c r="YY334" s="111"/>
      <c r="YZ334" s="111"/>
      <c r="ZA334" s="111"/>
      <c r="ZB334" s="111"/>
      <c r="ZC334" s="111"/>
      <c r="ZD334" s="111"/>
      <c r="ZE334" s="111"/>
      <c r="ZF334" s="111"/>
      <c r="ZG334" s="111"/>
      <c r="ZH334" s="111"/>
      <c r="ZI334" s="111"/>
      <c r="ZJ334" s="111"/>
      <c r="ZK334" s="111"/>
      <c r="ZL334" s="111"/>
      <c r="ZM334" s="111"/>
      <c r="ZN334" s="111"/>
      <c r="ZO334" s="111"/>
      <c r="ZP334" s="111"/>
      <c r="ZQ334" s="111"/>
      <c r="ZR334" s="111"/>
      <c r="ZS334" s="111"/>
      <c r="ZT334" s="111"/>
      <c r="ZU334" s="111"/>
      <c r="ZV334" s="111"/>
      <c r="ZW334" s="111"/>
      <c r="ZX334" s="111"/>
      <c r="ZY334" s="111"/>
      <c r="ZZ334" s="111"/>
    </row>
    <row r="335" spans="27:702"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UR335" s="111"/>
      <c r="US335" s="111"/>
      <c r="UT335" s="111"/>
      <c r="UU335" s="111"/>
      <c r="UV335" s="111"/>
      <c r="UW335" s="111"/>
      <c r="UX335" s="111"/>
      <c r="UY335" s="111"/>
      <c r="UZ335" s="111"/>
      <c r="VA335" s="111"/>
      <c r="VB335" s="111"/>
      <c r="VC335" s="111"/>
      <c r="VD335" s="111"/>
      <c r="VE335" s="111"/>
      <c r="VF335" s="111"/>
      <c r="VG335" s="111"/>
      <c r="VH335" s="111"/>
      <c r="VI335" s="111"/>
      <c r="VJ335" s="111"/>
      <c r="VK335" s="111"/>
      <c r="VL335" s="111"/>
      <c r="VM335" s="111"/>
      <c r="VN335" s="111"/>
      <c r="VO335" s="111"/>
      <c r="VP335" s="111"/>
      <c r="VQ335" s="111"/>
      <c r="VR335" s="111"/>
      <c r="VS335" s="111"/>
      <c r="VT335" s="111"/>
      <c r="VU335" s="111"/>
      <c r="VV335" s="111"/>
      <c r="VW335" s="111"/>
      <c r="VX335" s="111"/>
      <c r="VY335" s="111"/>
      <c r="VZ335" s="111"/>
      <c r="WA335" s="111"/>
      <c r="WB335" s="111"/>
      <c r="WC335" s="111"/>
      <c r="WD335" s="111"/>
      <c r="WE335" s="111"/>
      <c r="WF335" s="111"/>
      <c r="WG335" s="111"/>
      <c r="WH335" s="111"/>
      <c r="WI335" s="111"/>
      <c r="WJ335" s="111"/>
      <c r="WK335" s="111"/>
      <c r="WL335" s="111"/>
      <c r="WM335" s="111"/>
      <c r="WN335" s="111"/>
      <c r="WO335" s="111"/>
      <c r="WP335" s="111"/>
      <c r="WQ335" s="111"/>
      <c r="WR335" s="111"/>
      <c r="WS335" s="111"/>
      <c r="WT335" s="111"/>
      <c r="WU335" s="111"/>
      <c r="WV335" s="111"/>
      <c r="WW335" s="111"/>
      <c r="WX335" s="111"/>
      <c r="WY335" s="111"/>
      <c r="WZ335" s="111"/>
      <c r="XA335" s="111"/>
      <c r="XB335" s="111"/>
      <c r="XC335" s="111"/>
      <c r="XD335" s="111"/>
      <c r="XE335" s="111"/>
      <c r="XF335" s="111"/>
      <c r="XG335" s="111"/>
      <c r="XH335" s="111"/>
      <c r="XI335" s="111"/>
      <c r="XJ335" s="111"/>
      <c r="XK335" s="111"/>
      <c r="XL335" s="111"/>
      <c r="XM335" s="111"/>
      <c r="XN335" s="111"/>
      <c r="XO335" s="111"/>
      <c r="XP335" s="111"/>
      <c r="XQ335" s="111"/>
      <c r="XR335" s="111"/>
      <c r="XS335" s="111"/>
      <c r="XT335" s="111"/>
      <c r="XU335" s="111"/>
      <c r="XV335" s="111"/>
      <c r="XW335" s="111"/>
      <c r="XX335" s="111"/>
      <c r="XY335" s="111"/>
      <c r="XZ335" s="111"/>
      <c r="YA335" s="111"/>
      <c r="YB335" s="111"/>
      <c r="YC335" s="111"/>
      <c r="YD335" s="111"/>
      <c r="YE335" s="111"/>
      <c r="YF335" s="111"/>
      <c r="YG335" s="111"/>
      <c r="YH335" s="111"/>
      <c r="YI335" s="111"/>
      <c r="YJ335" s="111"/>
      <c r="YK335" s="111"/>
      <c r="YL335" s="111"/>
      <c r="YM335" s="111"/>
      <c r="YN335" s="111"/>
      <c r="YO335" s="111"/>
      <c r="YP335" s="111"/>
      <c r="YQ335" s="111"/>
      <c r="YR335" s="111"/>
      <c r="YS335" s="111"/>
      <c r="YT335" s="111"/>
      <c r="YU335" s="111"/>
      <c r="YV335" s="111"/>
      <c r="YW335" s="111"/>
      <c r="YX335" s="111"/>
      <c r="YY335" s="111"/>
      <c r="YZ335" s="111"/>
      <c r="ZA335" s="111"/>
      <c r="ZB335" s="111"/>
      <c r="ZC335" s="111"/>
      <c r="ZD335" s="111"/>
      <c r="ZE335" s="111"/>
      <c r="ZF335" s="111"/>
      <c r="ZG335" s="111"/>
      <c r="ZH335" s="111"/>
      <c r="ZI335" s="111"/>
      <c r="ZJ335" s="111"/>
      <c r="ZK335" s="111"/>
      <c r="ZL335" s="111"/>
      <c r="ZM335" s="111"/>
      <c r="ZN335" s="111"/>
      <c r="ZO335" s="111"/>
      <c r="ZP335" s="111"/>
      <c r="ZQ335" s="111"/>
      <c r="ZR335" s="111"/>
      <c r="ZS335" s="111"/>
      <c r="ZT335" s="111"/>
      <c r="ZU335" s="111"/>
      <c r="ZV335" s="111"/>
      <c r="ZW335" s="111"/>
      <c r="ZX335" s="111"/>
      <c r="ZY335" s="111"/>
      <c r="ZZ335" s="111"/>
    </row>
    <row r="336" spans="27:702"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UR336" s="111"/>
      <c r="US336" s="111"/>
      <c r="UT336" s="111"/>
      <c r="UU336" s="111"/>
      <c r="UV336" s="111"/>
      <c r="UW336" s="111"/>
      <c r="UX336" s="111"/>
      <c r="UY336" s="111"/>
      <c r="UZ336" s="111"/>
      <c r="VA336" s="111"/>
      <c r="VB336" s="111"/>
      <c r="VC336" s="111"/>
      <c r="VD336" s="111"/>
      <c r="VE336" s="111"/>
      <c r="VF336" s="111"/>
      <c r="VG336" s="111"/>
      <c r="VH336" s="111"/>
      <c r="VI336" s="111"/>
      <c r="VJ336" s="111"/>
      <c r="VK336" s="111"/>
      <c r="VL336" s="111"/>
      <c r="VM336" s="111"/>
      <c r="VN336" s="111"/>
      <c r="VO336" s="111"/>
      <c r="VP336" s="111"/>
      <c r="VQ336" s="111"/>
      <c r="VR336" s="111"/>
      <c r="VS336" s="111"/>
      <c r="VT336" s="111"/>
      <c r="VU336" s="111"/>
      <c r="VV336" s="111"/>
      <c r="VW336" s="111"/>
      <c r="VX336" s="111"/>
      <c r="VY336" s="111"/>
      <c r="VZ336" s="111"/>
      <c r="WA336" s="111"/>
      <c r="WB336" s="111"/>
      <c r="WC336" s="111"/>
      <c r="WD336" s="111"/>
      <c r="WE336" s="111"/>
      <c r="WF336" s="111"/>
      <c r="WG336" s="111"/>
      <c r="WH336" s="111"/>
      <c r="WI336" s="111"/>
      <c r="WJ336" s="111"/>
      <c r="WK336" s="111"/>
      <c r="WL336" s="111"/>
      <c r="WM336" s="111"/>
      <c r="WN336" s="111"/>
      <c r="WO336" s="111"/>
      <c r="WP336" s="111"/>
      <c r="WQ336" s="111"/>
      <c r="WR336" s="111"/>
      <c r="WS336" s="111"/>
      <c r="WT336" s="111"/>
      <c r="WU336" s="111"/>
      <c r="WV336" s="111"/>
      <c r="WW336" s="111"/>
      <c r="WX336" s="111"/>
      <c r="WY336" s="111"/>
      <c r="WZ336" s="111"/>
      <c r="XA336" s="111"/>
      <c r="XB336" s="111"/>
      <c r="XC336" s="111"/>
      <c r="XD336" s="111"/>
      <c r="XE336" s="111"/>
      <c r="XF336" s="111"/>
      <c r="XG336" s="111"/>
      <c r="XH336" s="111"/>
      <c r="XI336" s="111"/>
      <c r="XJ336" s="111"/>
      <c r="XK336" s="111"/>
      <c r="XL336" s="111"/>
      <c r="XM336" s="111"/>
      <c r="XN336" s="111"/>
      <c r="XO336" s="111"/>
      <c r="XP336" s="111"/>
      <c r="XQ336" s="111"/>
      <c r="XR336" s="111"/>
      <c r="XS336" s="111"/>
      <c r="XT336" s="111"/>
      <c r="XU336" s="111"/>
      <c r="XV336" s="111"/>
      <c r="XW336" s="111"/>
      <c r="XX336" s="111"/>
      <c r="XY336" s="111"/>
      <c r="XZ336" s="111"/>
      <c r="YA336" s="111"/>
      <c r="YB336" s="111"/>
      <c r="YC336" s="111"/>
      <c r="YD336" s="111"/>
      <c r="YE336" s="111"/>
      <c r="YF336" s="111"/>
      <c r="YG336" s="111"/>
      <c r="YH336" s="111"/>
      <c r="YI336" s="111"/>
      <c r="YJ336" s="111"/>
      <c r="YK336" s="111"/>
      <c r="YL336" s="111"/>
      <c r="YM336" s="111"/>
      <c r="YN336" s="111"/>
      <c r="YO336" s="111"/>
      <c r="YP336" s="111"/>
      <c r="YQ336" s="111"/>
      <c r="YR336" s="111"/>
      <c r="YS336" s="111"/>
      <c r="YT336" s="111"/>
      <c r="YU336" s="111"/>
      <c r="YV336" s="111"/>
      <c r="YW336" s="111"/>
      <c r="YX336" s="111"/>
      <c r="YY336" s="111"/>
      <c r="YZ336" s="111"/>
      <c r="ZA336" s="111"/>
      <c r="ZB336" s="111"/>
      <c r="ZC336" s="111"/>
      <c r="ZD336" s="111"/>
      <c r="ZE336" s="111"/>
      <c r="ZF336" s="111"/>
      <c r="ZG336" s="111"/>
      <c r="ZH336" s="111"/>
      <c r="ZI336" s="111"/>
      <c r="ZJ336" s="111"/>
      <c r="ZK336" s="111"/>
      <c r="ZL336" s="111"/>
      <c r="ZM336" s="111"/>
      <c r="ZN336" s="111"/>
      <c r="ZO336" s="111"/>
      <c r="ZP336" s="111"/>
      <c r="ZQ336" s="111"/>
      <c r="ZR336" s="111"/>
      <c r="ZS336" s="111"/>
      <c r="ZT336" s="111"/>
      <c r="ZU336" s="111"/>
      <c r="ZV336" s="111"/>
      <c r="ZW336" s="111"/>
      <c r="ZX336" s="111"/>
      <c r="ZY336" s="111"/>
      <c r="ZZ336" s="111"/>
    </row>
    <row r="337" spans="27:702"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UR337" s="111"/>
      <c r="US337" s="111"/>
      <c r="UT337" s="111"/>
      <c r="UU337" s="111"/>
      <c r="UV337" s="111"/>
      <c r="UW337" s="111"/>
      <c r="UX337" s="111"/>
      <c r="UY337" s="111"/>
      <c r="UZ337" s="111"/>
      <c r="VA337" s="111"/>
      <c r="VB337" s="111"/>
      <c r="VC337" s="111"/>
      <c r="VD337" s="111"/>
      <c r="VE337" s="111"/>
      <c r="VF337" s="111"/>
      <c r="VG337" s="111"/>
      <c r="VH337" s="111"/>
      <c r="VI337" s="111"/>
      <c r="VJ337" s="111"/>
      <c r="VK337" s="111"/>
      <c r="VL337" s="111"/>
      <c r="VM337" s="111"/>
      <c r="VN337" s="111"/>
      <c r="VO337" s="111"/>
      <c r="VP337" s="111"/>
      <c r="VQ337" s="111"/>
      <c r="VR337" s="111"/>
      <c r="VS337" s="111"/>
      <c r="VT337" s="111"/>
      <c r="VU337" s="111"/>
      <c r="VV337" s="111"/>
      <c r="VW337" s="111"/>
      <c r="VX337" s="111"/>
      <c r="VY337" s="111"/>
      <c r="VZ337" s="111"/>
      <c r="WA337" s="111"/>
      <c r="WB337" s="111"/>
      <c r="WC337" s="111"/>
      <c r="WD337" s="111"/>
      <c r="WE337" s="111"/>
      <c r="WF337" s="111"/>
      <c r="WG337" s="111"/>
      <c r="WH337" s="111"/>
      <c r="WI337" s="111"/>
      <c r="WJ337" s="111"/>
      <c r="WK337" s="111"/>
      <c r="WL337" s="111"/>
      <c r="WM337" s="111"/>
      <c r="WN337" s="111"/>
      <c r="WO337" s="111"/>
      <c r="WP337" s="111"/>
      <c r="WQ337" s="111"/>
      <c r="WR337" s="111"/>
      <c r="WS337" s="111"/>
      <c r="WT337" s="111"/>
      <c r="WU337" s="111"/>
      <c r="WV337" s="111"/>
      <c r="WW337" s="111"/>
      <c r="WX337" s="111"/>
      <c r="WY337" s="111"/>
      <c r="WZ337" s="111"/>
      <c r="XA337" s="111"/>
      <c r="XB337" s="111"/>
      <c r="XC337" s="111"/>
      <c r="XD337" s="111"/>
      <c r="XE337" s="111"/>
      <c r="XF337" s="111"/>
      <c r="XG337" s="111"/>
      <c r="XH337" s="111"/>
      <c r="XI337" s="111"/>
      <c r="XJ337" s="111"/>
      <c r="XK337" s="111"/>
      <c r="XL337" s="111"/>
      <c r="XM337" s="111"/>
      <c r="XN337" s="111"/>
      <c r="XO337" s="111"/>
      <c r="XP337" s="111"/>
      <c r="XQ337" s="111"/>
      <c r="XR337" s="111"/>
      <c r="XS337" s="111"/>
      <c r="XT337" s="111"/>
      <c r="XU337" s="111"/>
      <c r="XV337" s="111"/>
      <c r="XW337" s="111"/>
      <c r="XX337" s="111"/>
      <c r="XY337" s="111"/>
      <c r="XZ337" s="111"/>
      <c r="YA337" s="111"/>
      <c r="YB337" s="111"/>
      <c r="YC337" s="111"/>
      <c r="YD337" s="111"/>
      <c r="YE337" s="111"/>
      <c r="YF337" s="111"/>
      <c r="YG337" s="111"/>
      <c r="YH337" s="111"/>
      <c r="YI337" s="111"/>
      <c r="YJ337" s="111"/>
      <c r="YK337" s="111"/>
      <c r="YL337" s="111"/>
      <c r="YM337" s="111"/>
      <c r="YN337" s="111"/>
      <c r="YO337" s="111"/>
      <c r="YP337" s="111"/>
      <c r="YQ337" s="111"/>
      <c r="YR337" s="111"/>
      <c r="YS337" s="111"/>
      <c r="YT337" s="111"/>
      <c r="YU337" s="111"/>
      <c r="YV337" s="111"/>
      <c r="YW337" s="111"/>
      <c r="YX337" s="111"/>
      <c r="YY337" s="111"/>
      <c r="YZ337" s="111"/>
      <c r="ZA337" s="111"/>
      <c r="ZB337" s="111"/>
      <c r="ZC337" s="111"/>
      <c r="ZD337" s="111"/>
      <c r="ZE337" s="111"/>
      <c r="ZF337" s="111"/>
      <c r="ZG337" s="111"/>
      <c r="ZH337" s="111"/>
      <c r="ZI337" s="111"/>
      <c r="ZJ337" s="111"/>
      <c r="ZK337" s="111"/>
      <c r="ZL337" s="111"/>
      <c r="ZM337" s="111"/>
      <c r="ZN337" s="111"/>
      <c r="ZO337" s="111"/>
      <c r="ZP337" s="111"/>
      <c r="ZQ337" s="111"/>
      <c r="ZR337" s="111"/>
      <c r="ZS337" s="111"/>
      <c r="ZT337" s="111"/>
      <c r="ZU337" s="111"/>
      <c r="ZV337" s="111"/>
      <c r="ZW337" s="111"/>
      <c r="ZX337" s="111"/>
      <c r="ZY337" s="111"/>
      <c r="ZZ337" s="111"/>
    </row>
    <row r="338" spans="27:702"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UR338" s="111"/>
      <c r="US338" s="111"/>
      <c r="UT338" s="111"/>
      <c r="UU338" s="111"/>
      <c r="UV338" s="111"/>
      <c r="UW338" s="111"/>
      <c r="UX338" s="111"/>
      <c r="UY338" s="111"/>
      <c r="UZ338" s="111"/>
      <c r="VA338" s="111"/>
      <c r="VB338" s="111"/>
      <c r="VC338" s="111"/>
      <c r="VD338" s="111"/>
      <c r="VE338" s="111"/>
      <c r="VF338" s="111"/>
      <c r="VG338" s="111"/>
      <c r="VH338" s="111"/>
      <c r="VI338" s="111"/>
      <c r="VJ338" s="111"/>
      <c r="VK338" s="111"/>
      <c r="VL338" s="111"/>
      <c r="VM338" s="111"/>
      <c r="VN338" s="111"/>
      <c r="VO338" s="111"/>
      <c r="VP338" s="111"/>
      <c r="VQ338" s="111"/>
      <c r="VR338" s="111"/>
      <c r="VS338" s="111"/>
      <c r="VT338" s="111"/>
      <c r="VU338" s="111"/>
      <c r="VV338" s="111"/>
      <c r="VW338" s="111"/>
      <c r="VX338" s="111"/>
      <c r="VY338" s="111"/>
      <c r="VZ338" s="111"/>
      <c r="WA338" s="111"/>
      <c r="WB338" s="111"/>
      <c r="WC338" s="111"/>
      <c r="WD338" s="111"/>
      <c r="WE338" s="111"/>
      <c r="WF338" s="111"/>
      <c r="WG338" s="111"/>
      <c r="WH338" s="111"/>
      <c r="WI338" s="111"/>
      <c r="WJ338" s="111"/>
      <c r="WK338" s="111"/>
      <c r="WL338" s="111"/>
      <c r="WM338" s="111"/>
      <c r="WN338" s="111"/>
      <c r="WO338" s="111"/>
      <c r="WP338" s="111"/>
      <c r="WQ338" s="111"/>
      <c r="WR338" s="111"/>
      <c r="WS338" s="111"/>
      <c r="WT338" s="111"/>
      <c r="WU338" s="111"/>
      <c r="WV338" s="111"/>
      <c r="WW338" s="111"/>
      <c r="WX338" s="111"/>
      <c r="WY338" s="111"/>
      <c r="WZ338" s="111"/>
      <c r="XA338" s="111"/>
      <c r="XB338" s="111"/>
      <c r="XC338" s="111"/>
      <c r="XD338" s="111"/>
      <c r="XE338" s="111"/>
      <c r="XF338" s="111"/>
      <c r="XG338" s="111"/>
      <c r="XH338" s="111"/>
      <c r="XI338" s="111"/>
      <c r="XJ338" s="111"/>
      <c r="XK338" s="111"/>
      <c r="XL338" s="111"/>
      <c r="XM338" s="111"/>
      <c r="XN338" s="111"/>
      <c r="XO338" s="111"/>
      <c r="XP338" s="111"/>
      <c r="XQ338" s="111"/>
      <c r="XR338" s="111"/>
      <c r="XS338" s="111"/>
      <c r="XT338" s="111"/>
      <c r="XU338" s="111"/>
      <c r="XV338" s="111"/>
      <c r="XW338" s="111"/>
      <c r="XX338" s="111"/>
      <c r="XY338" s="111"/>
      <c r="XZ338" s="111"/>
      <c r="YA338" s="111"/>
      <c r="YB338" s="111"/>
      <c r="YC338" s="111"/>
      <c r="YD338" s="111"/>
      <c r="YE338" s="111"/>
      <c r="YF338" s="111"/>
      <c r="YG338" s="111"/>
      <c r="YH338" s="111"/>
      <c r="YI338" s="111"/>
      <c r="YJ338" s="111"/>
      <c r="YK338" s="111"/>
      <c r="YL338" s="111"/>
      <c r="YM338" s="111"/>
      <c r="YN338" s="111"/>
      <c r="YO338" s="111"/>
      <c r="YP338" s="111"/>
      <c r="YQ338" s="111"/>
      <c r="YR338" s="111"/>
      <c r="YS338" s="111"/>
      <c r="YT338" s="111"/>
      <c r="YU338" s="111"/>
      <c r="YV338" s="111"/>
      <c r="YW338" s="111"/>
      <c r="YX338" s="111"/>
      <c r="YY338" s="111"/>
      <c r="YZ338" s="111"/>
      <c r="ZA338" s="111"/>
      <c r="ZB338" s="111"/>
      <c r="ZC338" s="111"/>
      <c r="ZD338" s="111"/>
      <c r="ZE338" s="111"/>
      <c r="ZF338" s="111"/>
      <c r="ZG338" s="111"/>
      <c r="ZH338" s="111"/>
      <c r="ZI338" s="111"/>
      <c r="ZJ338" s="111"/>
      <c r="ZK338" s="111"/>
      <c r="ZL338" s="111"/>
      <c r="ZM338" s="111"/>
      <c r="ZN338" s="111"/>
      <c r="ZO338" s="111"/>
      <c r="ZP338" s="111"/>
      <c r="ZQ338" s="111"/>
      <c r="ZR338" s="111"/>
      <c r="ZS338" s="111"/>
      <c r="ZT338" s="111"/>
      <c r="ZU338" s="111"/>
      <c r="ZV338" s="111"/>
      <c r="ZW338" s="111"/>
      <c r="ZX338" s="111"/>
      <c r="ZY338" s="111"/>
      <c r="ZZ338" s="111"/>
    </row>
    <row r="339" spans="27:702"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UR339" s="111"/>
      <c r="US339" s="111"/>
      <c r="UT339" s="111"/>
      <c r="UU339" s="111"/>
      <c r="UV339" s="111"/>
      <c r="UW339" s="111"/>
      <c r="UX339" s="111"/>
      <c r="UY339" s="111"/>
      <c r="UZ339" s="111"/>
      <c r="VA339" s="111"/>
      <c r="VB339" s="111"/>
      <c r="VC339" s="111"/>
      <c r="VD339" s="111"/>
      <c r="VE339" s="111"/>
      <c r="VF339" s="111"/>
      <c r="VG339" s="111"/>
      <c r="VH339" s="111"/>
      <c r="VI339" s="111"/>
      <c r="VJ339" s="111"/>
      <c r="VK339" s="111"/>
      <c r="VL339" s="111"/>
      <c r="VM339" s="111"/>
      <c r="VN339" s="111"/>
      <c r="VO339" s="111"/>
      <c r="VP339" s="111"/>
      <c r="VQ339" s="111"/>
      <c r="VR339" s="111"/>
      <c r="VS339" s="111"/>
      <c r="VT339" s="111"/>
      <c r="VU339" s="111"/>
      <c r="VV339" s="111"/>
      <c r="VW339" s="111"/>
      <c r="VX339" s="111"/>
      <c r="VY339" s="111"/>
      <c r="VZ339" s="111"/>
      <c r="WA339" s="111"/>
      <c r="WB339" s="111"/>
      <c r="WC339" s="111"/>
      <c r="WD339" s="111"/>
      <c r="WE339" s="111"/>
      <c r="WF339" s="111"/>
      <c r="WG339" s="111"/>
      <c r="WH339" s="111"/>
      <c r="WI339" s="111"/>
      <c r="WJ339" s="111"/>
      <c r="WK339" s="111"/>
      <c r="WL339" s="111"/>
      <c r="WM339" s="111"/>
      <c r="WN339" s="111"/>
      <c r="WO339" s="111"/>
      <c r="WP339" s="111"/>
      <c r="WQ339" s="111"/>
      <c r="WR339" s="111"/>
      <c r="WS339" s="111"/>
      <c r="WT339" s="111"/>
      <c r="WU339" s="111"/>
      <c r="WV339" s="111"/>
      <c r="WW339" s="111"/>
      <c r="WX339" s="111"/>
      <c r="WY339" s="111"/>
      <c r="WZ339" s="111"/>
      <c r="XA339" s="111"/>
      <c r="XB339" s="111"/>
      <c r="XC339" s="111"/>
      <c r="XD339" s="111"/>
      <c r="XE339" s="111"/>
      <c r="XF339" s="111"/>
      <c r="XG339" s="111"/>
      <c r="XH339" s="111"/>
      <c r="XI339" s="111"/>
      <c r="XJ339" s="111"/>
      <c r="XK339" s="111"/>
      <c r="XL339" s="111"/>
      <c r="XM339" s="111"/>
      <c r="XN339" s="111"/>
      <c r="XO339" s="111"/>
      <c r="XP339" s="111"/>
      <c r="XQ339" s="111"/>
      <c r="XR339" s="111"/>
      <c r="XS339" s="111"/>
      <c r="XT339" s="111"/>
      <c r="XU339" s="111"/>
      <c r="XV339" s="111"/>
      <c r="XW339" s="111"/>
      <c r="XX339" s="111"/>
      <c r="XY339" s="111"/>
      <c r="XZ339" s="111"/>
      <c r="YA339" s="111"/>
      <c r="YB339" s="111"/>
      <c r="YC339" s="111"/>
      <c r="YD339" s="111"/>
      <c r="YE339" s="111"/>
      <c r="YF339" s="111"/>
      <c r="YG339" s="111"/>
      <c r="YH339" s="111"/>
      <c r="YI339" s="111"/>
      <c r="YJ339" s="111"/>
      <c r="YK339" s="111"/>
      <c r="YL339" s="111"/>
      <c r="YM339" s="111"/>
      <c r="YN339" s="111"/>
      <c r="YO339" s="111"/>
      <c r="YP339" s="111"/>
      <c r="YQ339" s="111"/>
      <c r="YR339" s="111"/>
      <c r="YS339" s="111"/>
      <c r="YT339" s="111"/>
      <c r="YU339" s="111"/>
      <c r="YV339" s="111"/>
      <c r="YW339" s="111"/>
      <c r="YX339" s="111"/>
      <c r="YY339" s="111"/>
      <c r="YZ339" s="111"/>
      <c r="ZA339" s="111"/>
      <c r="ZB339" s="111"/>
      <c r="ZC339" s="111"/>
      <c r="ZD339" s="111"/>
      <c r="ZE339" s="111"/>
      <c r="ZF339" s="111"/>
      <c r="ZG339" s="111"/>
      <c r="ZH339" s="111"/>
      <c r="ZI339" s="111"/>
      <c r="ZJ339" s="111"/>
      <c r="ZK339" s="111"/>
      <c r="ZL339" s="111"/>
      <c r="ZM339" s="111"/>
      <c r="ZN339" s="111"/>
      <c r="ZO339" s="111"/>
      <c r="ZP339" s="111"/>
      <c r="ZQ339" s="111"/>
      <c r="ZR339" s="111"/>
      <c r="ZS339" s="111"/>
      <c r="ZT339" s="111"/>
      <c r="ZU339" s="111"/>
      <c r="ZV339" s="111"/>
      <c r="ZW339" s="111"/>
      <c r="ZX339" s="111"/>
      <c r="ZY339" s="111"/>
      <c r="ZZ339" s="111"/>
    </row>
    <row r="340" spans="27:702"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UR340" s="111"/>
      <c r="US340" s="111"/>
      <c r="UT340" s="111"/>
      <c r="UU340" s="111"/>
      <c r="UV340" s="111"/>
      <c r="UW340" s="111"/>
      <c r="UX340" s="111"/>
      <c r="UY340" s="111"/>
      <c r="UZ340" s="111"/>
      <c r="VA340" s="111"/>
      <c r="VB340" s="111"/>
      <c r="VC340" s="111"/>
      <c r="VD340" s="111"/>
      <c r="VE340" s="111"/>
      <c r="VF340" s="111"/>
      <c r="VG340" s="111"/>
      <c r="VH340" s="111"/>
      <c r="VI340" s="111"/>
      <c r="VJ340" s="111"/>
      <c r="VK340" s="111"/>
      <c r="VL340" s="111"/>
      <c r="VM340" s="111"/>
      <c r="VN340" s="111"/>
      <c r="VO340" s="111"/>
      <c r="VP340" s="111"/>
      <c r="VQ340" s="111"/>
      <c r="VR340" s="111"/>
      <c r="VS340" s="111"/>
      <c r="VT340" s="111"/>
      <c r="VU340" s="111"/>
      <c r="VV340" s="111"/>
      <c r="VW340" s="111"/>
      <c r="VX340" s="111"/>
      <c r="VY340" s="111"/>
      <c r="VZ340" s="111"/>
      <c r="WA340" s="111"/>
      <c r="WB340" s="111"/>
      <c r="WC340" s="111"/>
      <c r="WD340" s="111"/>
      <c r="WE340" s="111"/>
      <c r="WF340" s="111"/>
      <c r="WG340" s="111"/>
      <c r="WH340" s="111"/>
      <c r="WI340" s="111"/>
      <c r="WJ340" s="111"/>
      <c r="WK340" s="111"/>
      <c r="WL340" s="111"/>
      <c r="WM340" s="111"/>
      <c r="WN340" s="111"/>
      <c r="WO340" s="111"/>
      <c r="WP340" s="111"/>
      <c r="WQ340" s="111"/>
      <c r="WR340" s="111"/>
      <c r="WS340" s="111"/>
      <c r="WT340" s="111"/>
      <c r="WU340" s="111"/>
      <c r="WV340" s="111"/>
      <c r="WW340" s="111"/>
      <c r="WX340" s="111"/>
      <c r="WY340" s="111"/>
      <c r="WZ340" s="111"/>
      <c r="XA340" s="111"/>
      <c r="XB340" s="111"/>
      <c r="XC340" s="111"/>
      <c r="XD340" s="111"/>
      <c r="XE340" s="111"/>
      <c r="XF340" s="111"/>
      <c r="XG340" s="111"/>
      <c r="XH340" s="111"/>
      <c r="XI340" s="111"/>
      <c r="XJ340" s="111"/>
      <c r="XK340" s="111"/>
      <c r="XL340" s="111"/>
      <c r="XM340" s="111"/>
      <c r="XN340" s="111"/>
      <c r="XO340" s="111"/>
      <c r="XP340" s="111"/>
      <c r="XQ340" s="111"/>
      <c r="XR340" s="111"/>
      <c r="XS340" s="111"/>
      <c r="XT340" s="111"/>
      <c r="XU340" s="111"/>
      <c r="XV340" s="111"/>
      <c r="XW340" s="111"/>
      <c r="XX340" s="111"/>
      <c r="XY340" s="111"/>
      <c r="XZ340" s="111"/>
      <c r="YA340" s="111"/>
      <c r="YB340" s="111"/>
      <c r="YC340" s="111"/>
      <c r="YD340" s="111"/>
      <c r="YE340" s="111"/>
      <c r="YF340" s="111"/>
      <c r="YG340" s="111"/>
      <c r="YH340" s="111"/>
      <c r="YI340" s="111"/>
      <c r="YJ340" s="111"/>
      <c r="YK340" s="111"/>
      <c r="YL340" s="111"/>
      <c r="YM340" s="111"/>
      <c r="YN340" s="111"/>
      <c r="YO340" s="111"/>
      <c r="YP340" s="111"/>
      <c r="YQ340" s="111"/>
      <c r="YR340" s="111"/>
      <c r="YS340" s="111"/>
      <c r="YT340" s="111"/>
      <c r="YU340" s="111"/>
      <c r="YV340" s="111"/>
      <c r="YW340" s="111"/>
      <c r="YX340" s="111"/>
      <c r="YY340" s="111"/>
      <c r="YZ340" s="111"/>
      <c r="ZA340" s="111"/>
      <c r="ZB340" s="111"/>
      <c r="ZC340" s="111"/>
      <c r="ZD340" s="111"/>
      <c r="ZE340" s="111"/>
      <c r="ZF340" s="111"/>
      <c r="ZG340" s="111"/>
      <c r="ZH340" s="111"/>
      <c r="ZI340" s="111"/>
      <c r="ZJ340" s="111"/>
      <c r="ZK340" s="111"/>
      <c r="ZL340" s="111"/>
      <c r="ZM340" s="111"/>
      <c r="ZN340" s="111"/>
      <c r="ZO340" s="111"/>
      <c r="ZP340" s="111"/>
      <c r="ZQ340" s="111"/>
      <c r="ZR340" s="111"/>
      <c r="ZS340" s="111"/>
      <c r="ZT340" s="111"/>
      <c r="ZU340" s="111"/>
      <c r="ZV340" s="111"/>
      <c r="ZW340" s="111"/>
      <c r="ZX340" s="111"/>
      <c r="ZY340" s="111"/>
      <c r="ZZ340" s="111"/>
    </row>
    <row r="341" spans="27:702"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UR341" s="111"/>
      <c r="US341" s="111"/>
      <c r="UT341" s="111"/>
      <c r="UU341" s="111"/>
      <c r="UV341" s="111"/>
      <c r="UW341" s="111"/>
      <c r="UX341" s="111"/>
      <c r="UY341" s="111"/>
      <c r="UZ341" s="111"/>
      <c r="VA341" s="111"/>
      <c r="VB341" s="111"/>
      <c r="VC341" s="111"/>
      <c r="VD341" s="111"/>
      <c r="VE341" s="111"/>
      <c r="VF341" s="111"/>
      <c r="VG341" s="111"/>
      <c r="VH341" s="111"/>
      <c r="VI341" s="111"/>
      <c r="VJ341" s="111"/>
      <c r="VK341" s="111"/>
      <c r="VL341" s="111"/>
      <c r="VM341" s="111"/>
      <c r="VN341" s="111"/>
      <c r="VO341" s="111"/>
      <c r="VP341" s="111"/>
      <c r="VQ341" s="111"/>
      <c r="VR341" s="111"/>
      <c r="VS341" s="111"/>
      <c r="VT341" s="111"/>
      <c r="VU341" s="111"/>
      <c r="VV341" s="111"/>
      <c r="VW341" s="111"/>
      <c r="VX341" s="111"/>
      <c r="VY341" s="111"/>
      <c r="VZ341" s="111"/>
      <c r="WA341" s="111"/>
      <c r="WB341" s="111"/>
      <c r="WC341" s="111"/>
      <c r="WD341" s="111"/>
      <c r="WE341" s="111"/>
      <c r="WF341" s="111"/>
      <c r="WG341" s="111"/>
      <c r="WH341" s="111"/>
      <c r="WI341" s="111"/>
      <c r="WJ341" s="111"/>
      <c r="WK341" s="111"/>
      <c r="WL341" s="111"/>
      <c r="WM341" s="111"/>
      <c r="WN341" s="111"/>
      <c r="WO341" s="111"/>
      <c r="WP341" s="111"/>
      <c r="WQ341" s="111"/>
      <c r="WR341" s="111"/>
      <c r="WS341" s="111"/>
      <c r="WT341" s="111"/>
      <c r="WU341" s="111"/>
      <c r="WV341" s="111"/>
      <c r="WW341" s="111"/>
      <c r="WX341" s="111"/>
      <c r="WY341" s="111"/>
      <c r="WZ341" s="111"/>
      <c r="XA341" s="111"/>
      <c r="XB341" s="111"/>
      <c r="XC341" s="111"/>
      <c r="XD341" s="111"/>
      <c r="XE341" s="111"/>
      <c r="XF341" s="111"/>
      <c r="XG341" s="111"/>
      <c r="XH341" s="111"/>
      <c r="XI341" s="111"/>
      <c r="XJ341" s="111"/>
      <c r="XK341" s="111"/>
      <c r="XL341" s="111"/>
      <c r="XM341" s="111"/>
      <c r="XN341" s="111"/>
      <c r="XO341" s="111"/>
      <c r="XP341" s="111"/>
      <c r="XQ341" s="111"/>
      <c r="XR341" s="111"/>
      <c r="XS341" s="111"/>
      <c r="XT341" s="111"/>
      <c r="XU341" s="111"/>
      <c r="XV341" s="111"/>
      <c r="XW341" s="111"/>
      <c r="XX341" s="111"/>
      <c r="XY341" s="111"/>
      <c r="XZ341" s="111"/>
      <c r="YA341" s="111"/>
      <c r="YB341" s="111"/>
      <c r="YC341" s="111"/>
      <c r="YD341" s="111"/>
      <c r="YE341" s="111"/>
      <c r="YF341" s="111"/>
      <c r="YG341" s="111"/>
      <c r="YH341" s="111"/>
      <c r="YI341" s="111"/>
      <c r="YJ341" s="111"/>
      <c r="YK341" s="111"/>
      <c r="YL341" s="111"/>
      <c r="YM341" s="111"/>
      <c r="YN341" s="111"/>
      <c r="YO341" s="111"/>
      <c r="YP341" s="111"/>
      <c r="YQ341" s="111"/>
      <c r="YR341" s="111"/>
      <c r="YS341" s="111"/>
      <c r="YT341" s="111"/>
      <c r="YU341" s="111"/>
      <c r="YV341" s="111"/>
      <c r="YW341" s="111"/>
      <c r="YX341" s="111"/>
      <c r="YY341" s="111"/>
      <c r="YZ341" s="111"/>
      <c r="ZA341" s="111"/>
      <c r="ZB341" s="111"/>
      <c r="ZC341" s="111"/>
      <c r="ZD341" s="111"/>
      <c r="ZE341" s="111"/>
      <c r="ZF341" s="111"/>
      <c r="ZG341" s="111"/>
      <c r="ZH341" s="111"/>
      <c r="ZI341" s="111"/>
      <c r="ZJ341" s="111"/>
      <c r="ZK341" s="111"/>
      <c r="ZL341" s="111"/>
      <c r="ZM341" s="111"/>
      <c r="ZN341" s="111"/>
      <c r="ZO341" s="111"/>
      <c r="ZP341" s="111"/>
      <c r="ZQ341" s="111"/>
      <c r="ZR341" s="111"/>
      <c r="ZS341" s="111"/>
      <c r="ZT341" s="111"/>
      <c r="ZU341" s="111"/>
      <c r="ZV341" s="111"/>
      <c r="ZW341" s="111"/>
      <c r="ZX341" s="111"/>
      <c r="ZY341" s="111"/>
      <c r="ZZ341" s="111"/>
    </row>
    <row r="342" spans="27:702"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UR342" s="111"/>
      <c r="US342" s="111"/>
      <c r="UT342" s="111"/>
      <c r="UU342" s="111"/>
      <c r="UV342" s="111"/>
      <c r="UW342" s="111"/>
      <c r="UX342" s="111"/>
      <c r="UY342" s="111"/>
      <c r="UZ342" s="111"/>
      <c r="VA342" s="111"/>
      <c r="VB342" s="111"/>
      <c r="VC342" s="111"/>
      <c r="VD342" s="111"/>
      <c r="VE342" s="111"/>
      <c r="VF342" s="111"/>
      <c r="VG342" s="111"/>
      <c r="VH342" s="111"/>
      <c r="VI342" s="111"/>
      <c r="VJ342" s="111"/>
      <c r="VK342" s="111"/>
      <c r="VL342" s="111"/>
      <c r="VM342" s="111"/>
      <c r="VN342" s="111"/>
      <c r="VO342" s="111"/>
      <c r="VP342" s="111"/>
      <c r="VQ342" s="111"/>
      <c r="VR342" s="111"/>
      <c r="VS342" s="111"/>
      <c r="VT342" s="111"/>
      <c r="VU342" s="111"/>
      <c r="VV342" s="111"/>
      <c r="VW342" s="111"/>
      <c r="VX342" s="111"/>
      <c r="VY342" s="111"/>
      <c r="VZ342" s="111"/>
      <c r="WA342" s="111"/>
      <c r="WB342" s="111"/>
      <c r="WC342" s="111"/>
      <c r="WD342" s="111"/>
      <c r="WE342" s="111"/>
      <c r="WF342" s="111"/>
      <c r="WG342" s="111"/>
      <c r="WH342" s="111"/>
      <c r="WI342" s="111"/>
      <c r="WJ342" s="111"/>
      <c r="WK342" s="111"/>
      <c r="WL342" s="111"/>
      <c r="WM342" s="111"/>
      <c r="WN342" s="111"/>
      <c r="WO342" s="111"/>
      <c r="WP342" s="111"/>
      <c r="WQ342" s="111"/>
      <c r="WR342" s="111"/>
      <c r="WS342" s="111"/>
      <c r="WT342" s="111"/>
      <c r="WU342" s="111"/>
      <c r="WV342" s="111"/>
      <c r="WW342" s="111"/>
      <c r="WX342" s="111"/>
      <c r="WY342" s="111"/>
      <c r="WZ342" s="111"/>
      <c r="XA342" s="111"/>
      <c r="XB342" s="111"/>
      <c r="XC342" s="111"/>
      <c r="XD342" s="111"/>
      <c r="XE342" s="111"/>
      <c r="XF342" s="111"/>
      <c r="XG342" s="111"/>
      <c r="XH342" s="111"/>
      <c r="XI342" s="111"/>
      <c r="XJ342" s="111"/>
      <c r="XK342" s="111"/>
      <c r="XL342" s="111"/>
      <c r="XM342" s="111"/>
      <c r="XN342" s="111"/>
      <c r="XO342" s="111"/>
      <c r="XP342" s="111"/>
      <c r="XQ342" s="111"/>
      <c r="XR342" s="111"/>
      <c r="XS342" s="111"/>
      <c r="XT342" s="111"/>
      <c r="XU342" s="111"/>
      <c r="XV342" s="111"/>
      <c r="XW342" s="111"/>
      <c r="XX342" s="111"/>
      <c r="XY342" s="111"/>
      <c r="XZ342" s="111"/>
      <c r="YA342" s="111"/>
      <c r="YB342" s="111"/>
      <c r="YC342" s="111"/>
      <c r="YD342" s="111"/>
      <c r="YE342" s="111"/>
      <c r="YF342" s="111"/>
      <c r="YG342" s="111"/>
      <c r="YH342" s="111"/>
      <c r="YI342" s="111"/>
      <c r="YJ342" s="111"/>
      <c r="YK342" s="111"/>
      <c r="YL342" s="111"/>
      <c r="YM342" s="111"/>
      <c r="YN342" s="111"/>
      <c r="YO342" s="111"/>
      <c r="YP342" s="111"/>
      <c r="YQ342" s="111"/>
      <c r="YR342" s="111"/>
      <c r="YS342" s="111"/>
      <c r="YT342" s="111"/>
      <c r="YU342" s="111"/>
      <c r="YV342" s="111"/>
      <c r="YW342" s="111"/>
      <c r="YX342" s="111"/>
      <c r="YY342" s="111"/>
      <c r="YZ342" s="111"/>
      <c r="ZA342" s="111"/>
      <c r="ZB342" s="111"/>
      <c r="ZC342" s="111"/>
      <c r="ZD342" s="111"/>
      <c r="ZE342" s="111"/>
      <c r="ZF342" s="111"/>
      <c r="ZG342" s="111"/>
      <c r="ZH342" s="111"/>
      <c r="ZI342" s="111"/>
      <c r="ZJ342" s="111"/>
      <c r="ZK342" s="111"/>
      <c r="ZL342" s="111"/>
      <c r="ZM342" s="111"/>
      <c r="ZN342" s="111"/>
      <c r="ZO342" s="111"/>
      <c r="ZP342" s="111"/>
      <c r="ZQ342" s="111"/>
      <c r="ZR342" s="111"/>
      <c r="ZS342" s="111"/>
      <c r="ZT342" s="111"/>
      <c r="ZU342" s="111"/>
      <c r="ZV342" s="111"/>
      <c r="ZW342" s="111"/>
      <c r="ZX342" s="111"/>
      <c r="ZY342" s="111"/>
      <c r="ZZ342" s="111"/>
    </row>
    <row r="343" spans="27:702"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UR343" s="111"/>
      <c r="US343" s="111"/>
      <c r="UT343" s="111"/>
      <c r="UU343" s="111"/>
      <c r="UV343" s="111"/>
      <c r="UW343" s="111"/>
      <c r="UX343" s="111"/>
      <c r="UY343" s="111"/>
      <c r="UZ343" s="111"/>
      <c r="VA343" s="111"/>
      <c r="VB343" s="111"/>
      <c r="VC343" s="111"/>
      <c r="VD343" s="111"/>
      <c r="VE343" s="111"/>
      <c r="VF343" s="111"/>
      <c r="VG343" s="111"/>
      <c r="VH343" s="111"/>
      <c r="VI343" s="111"/>
      <c r="VJ343" s="111"/>
      <c r="VK343" s="111"/>
      <c r="VL343" s="111"/>
      <c r="VM343" s="111"/>
      <c r="VN343" s="111"/>
      <c r="VO343" s="111"/>
      <c r="VP343" s="111"/>
      <c r="VQ343" s="111"/>
      <c r="VR343" s="111"/>
      <c r="VS343" s="111"/>
      <c r="VT343" s="111"/>
      <c r="VU343" s="111"/>
      <c r="VV343" s="111"/>
      <c r="VW343" s="111"/>
      <c r="VX343" s="111"/>
      <c r="VY343" s="111"/>
      <c r="VZ343" s="111"/>
      <c r="WA343" s="111"/>
      <c r="WB343" s="111"/>
      <c r="WC343" s="111"/>
      <c r="WD343" s="111"/>
      <c r="WE343" s="111"/>
      <c r="WF343" s="111"/>
      <c r="WG343" s="111"/>
      <c r="WH343" s="111"/>
      <c r="WI343" s="111"/>
      <c r="WJ343" s="111"/>
      <c r="WK343" s="111"/>
      <c r="WL343" s="111"/>
      <c r="WM343" s="111"/>
      <c r="WN343" s="111"/>
      <c r="WO343" s="111"/>
      <c r="WP343" s="111"/>
      <c r="WQ343" s="111"/>
      <c r="WR343" s="111"/>
      <c r="WS343" s="111"/>
      <c r="WT343" s="111"/>
      <c r="WU343" s="111"/>
      <c r="WV343" s="111"/>
      <c r="WW343" s="111"/>
      <c r="WX343" s="111"/>
      <c r="WY343" s="111"/>
      <c r="WZ343" s="111"/>
      <c r="XA343" s="111"/>
      <c r="XB343" s="111"/>
      <c r="XC343" s="111"/>
      <c r="XD343" s="111"/>
      <c r="XE343" s="111"/>
      <c r="XF343" s="111"/>
      <c r="XG343" s="111"/>
      <c r="XH343" s="111"/>
      <c r="XI343" s="111"/>
      <c r="XJ343" s="111"/>
      <c r="XK343" s="111"/>
      <c r="XL343" s="111"/>
      <c r="XM343" s="111"/>
      <c r="XN343" s="111"/>
      <c r="XO343" s="111"/>
      <c r="XP343" s="111"/>
      <c r="XQ343" s="111"/>
      <c r="XR343" s="111"/>
      <c r="XS343" s="111"/>
      <c r="XT343" s="111"/>
      <c r="XU343" s="111"/>
      <c r="XV343" s="111"/>
      <c r="XW343" s="111"/>
      <c r="XX343" s="111"/>
      <c r="XY343" s="111"/>
      <c r="XZ343" s="111"/>
      <c r="YA343" s="111"/>
      <c r="YB343" s="111"/>
      <c r="YC343" s="111"/>
      <c r="YD343" s="111"/>
      <c r="YE343" s="111"/>
      <c r="YF343" s="111"/>
      <c r="YG343" s="111"/>
      <c r="YH343" s="111"/>
      <c r="YI343" s="111"/>
      <c r="YJ343" s="111"/>
      <c r="YK343" s="111"/>
      <c r="YL343" s="111"/>
      <c r="YM343" s="111"/>
      <c r="YN343" s="111"/>
      <c r="YO343" s="111"/>
      <c r="YP343" s="111"/>
      <c r="YQ343" s="111"/>
      <c r="YR343" s="111"/>
      <c r="YS343" s="111"/>
      <c r="YT343" s="111"/>
      <c r="YU343" s="111"/>
      <c r="YV343" s="111"/>
      <c r="YW343" s="111"/>
      <c r="YX343" s="111"/>
      <c r="YY343" s="111"/>
      <c r="YZ343" s="111"/>
      <c r="ZA343" s="111"/>
      <c r="ZB343" s="111"/>
      <c r="ZC343" s="111"/>
      <c r="ZD343" s="111"/>
      <c r="ZE343" s="111"/>
      <c r="ZF343" s="111"/>
      <c r="ZG343" s="111"/>
      <c r="ZH343" s="111"/>
      <c r="ZI343" s="111"/>
      <c r="ZJ343" s="111"/>
      <c r="ZK343" s="111"/>
      <c r="ZL343" s="111"/>
      <c r="ZM343" s="111"/>
      <c r="ZN343" s="111"/>
      <c r="ZO343" s="111"/>
      <c r="ZP343" s="111"/>
      <c r="ZQ343" s="111"/>
      <c r="ZR343" s="111"/>
      <c r="ZS343" s="111"/>
      <c r="ZT343" s="111"/>
      <c r="ZU343" s="111"/>
      <c r="ZV343" s="111"/>
      <c r="ZW343" s="111"/>
      <c r="ZX343" s="111"/>
      <c r="ZY343" s="111"/>
      <c r="ZZ343" s="111"/>
    </row>
    <row r="344" spans="27:702"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UR344" s="111"/>
      <c r="US344" s="111"/>
      <c r="UT344" s="111"/>
      <c r="UU344" s="111"/>
      <c r="UV344" s="111"/>
      <c r="UW344" s="111"/>
      <c r="UX344" s="111"/>
      <c r="UY344" s="111"/>
      <c r="UZ344" s="111"/>
      <c r="VA344" s="111"/>
      <c r="VB344" s="111"/>
      <c r="VC344" s="111"/>
      <c r="VD344" s="111"/>
      <c r="VE344" s="111"/>
      <c r="VF344" s="111"/>
      <c r="VG344" s="111"/>
      <c r="VH344" s="111"/>
      <c r="VI344" s="111"/>
      <c r="VJ344" s="111"/>
      <c r="VK344" s="111"/>
      <c r="VL344" s="111"/>
      <c r="VM344" s="111"/>
      <c r="VN344" s="111"/>
      <c r="VO344" s="111"/>
      <c r="VP344" s="111"/>
      <c r="VQ344" s="111"/>
      <c r="VR344" s="111"/>
      <c r="VS344" s="111"/>
      <c r="VT344" s="111"/>
      <c r="VU344" s="111"/>
      <c r="VV344" s="111"/>
      <c r="VW344" s="111"/>
      <c r="VX344" s="111"/>
      <c r="VY344" s="111"/>
      <c r="VZ344" s="111"/>
      <c r="WA344" s="111"/>
      <c r="WB344" s="111"/>
      <c r="WC344" s="111"/>
      <c r="WD344" s="111"/>
      <c r="WE344" s="111"/>
      <c r="WF344" s="111"/>
      <c r="WG344" s="111"/>
      <c r="WH344" s="111"/>
      <c r="WI344" s="111"/>
      <c r="WJ344" s="111"/>
      <c r="WK344" s="111"/>
      <c r="WL344" s="111"/>
      <c r="WM344" s="111"/>
      <c r="WN344" s="111"/>
      <c r="WO344" s="111"/>
      <c r="WP344" s="111"/>
      <c r="WQ344" s="111"/>
      <c r="WR344" s="111"/>
      <c r="WS344" s="111"/>
      <c r="WT344" s="111"/>
      <c r="WU344" s="111"/>
      <c r="WV344" s="111"/>
      <c r="WW344" s="111"/>
      <c r="WX344" s="111"/>
      <c r="WY344" s="111"/>
      <c r="WZ344" s="111"/>
      <c r="XA344" s="111"/>
      <c r="XB344" s="111"/>
      <c r="XC344" s="111"/>
      <c r="XD344" s="111"/>
      <c r="XE344" s="111"/>
      <c r="XF344" s="111"/>
      <c r="XG344" s="111"/>
      <c r="XH344" s="111"/>
      <c r="XI344" s="111"/>
      <c r="XJ344" s="111"/>
      <c r="XK344" s="111"/>
      <c r="XL344" s="111"/>
      <c r="XM344" s="111"/>
      <c r="XN344" s="111"/>
      <c r="XO344" s="111"/>
      <c r="XP344" s="111"/>
      <c r="XQ344" s="111"/>
      <c r="XR344" s="111"/>
      <c r="XS344" s="111"/>
      <c r="XT344" s="111"/>
      <c r="XU344" s="111"/>
      <c r="XV344" s="111"/>
      <c r="XW344" s="111"/>
      <c r="XX344" s="111"/>
      <c r="XY344" s="111"/>
      <c r="XZ344" s="111"/>
      <c r="YA344" s="111"/>
      <c r="YB344" s="111"/>
      <c r="YC344" s="111"/>
      <c r="YD344" s="111"/>
      <c r="YE344" s="111"/>
      <c r="YF344" s="111"/>
      <c r="YG344" s="111"/>
      <c r="YH344" s="111"/>
      <c r="YI344" s="111"/>
      <c r="YJ344" s="111"/>
      <c r="YK344" s="111"/>
      <c r="YL344" s="111"/>
      <c r="YM344" s="111"/>
      <c r="YN344" s="111"/>
      <c r="YO344" s="111"/>
      <c r="YP344" s="111"/>
      <c r="YQ344" s="111"/>
      <c r="YR344" s="111"/>
      <c r="YS344" s="111"/>
      <c r="YT344" s="111"/>
      <c r="YU344" s="111"/>
      <c r="YV344" s="111"/>
      <c r="YW344" s="111"/>
      <c r="YX344" s="111"/>
      <c r="YY344" s="111"/>
      <c r="YZ344" s="111"/>
      <c r="ZA344" s="111"/>
      <c r="ZB344" s="111"/>
      <c r="ZC344" s="111"/>
      <c r="ZD344" s="111"/>
      <c r="ZE344" s="111"/>
      <c r="ZF344" s="111"/>
      <c r="ZG344" s="111"/>
      <c r="ZH344" s="111"/>
      <c r="ZI344" s="111"/>
      <c r="ZJ344" s="111"/>
      <c r="ZK344" s="111"/>
      <c r="ZL344" s="111"/>
      <c r="ZM344" s="111"/>
      <c r="ZN344" s="111"/>
      <c r="ZO344" s="111"/>
      <c r="ZP344" s="111"/>
      <c r="ZQ344" s="111"/>
      <c r="ZR344" s="111"/>
      <c r="ZS344" s="111"/>
      <c r="ZT344" s="111"/>
      <c r="ZU344" s="111"/>
      <c r="ZV344" s="111"/>
      <c r="ZW344" s="111"/>
      <c r="ZX344" s="111"/>
      <c r="ZY344" s="111"/>
      <c r="ZZ344" s="111"/>
    </row>
    <row r="345" spans="27:702"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UR345" s="111"/>
      <c r="US345" s="111"/>
      <c r="UT345" s="111"/>
      <c r="UU345" s="111"/>
      <c r="UV345" s="111"/>
      <c r="UW345" s="111"/>
      <c r="UX345" s="111"/>
      <c r="UY345" s="111"/>
      <c r="UZ345" s="111"/>
      <c r="VA345" s="111"/>
      <c r="VB345" s="111"/>
      <c r="VC345" s="111"/>
      <c r="VD345" s="111"/>
      <c r="VE345" s="111"/>
      <c r="VF345" s="111"/>
      <c r="VG345" s="111"/>
      <c r="VH345" s="111"/>
      <c r="VI345" s="111"/>
      <c r="VJ345" s="111"/>
      <c r="VK345" s="111"/>
      <c r="VL345" s="111"/>
      <c r="VM345" s="111"/>
      <c r="VN345" s="111"/>
      <c r="VO345" s="111"/>
      <c r="VP345" s="111"/>
      <c r="VQ345" s="111"/>
      <c r="VR345" s="111"/>
      <c r="VS345" s="111"/>
      <c r="VT345" s="111"/>
      <c r="VU345" s="111"/>
      <c r="VV345" s="111"/>
      <c r="VW345" s="111"/>
      <c r="VX345" s="111"/>
      <c r="VY345" s="111"/>
      <c r="VZ345" s="111"/>
      <c r="WA345" s="111"/>
      <c r="WB345" s="111"/>
      <c r="WC345" s="111"/>
      <c r="WD345" s="111"/>
      <c r="WE345" s="111"/>
      <c r="WF345" s="111"/>
      <c r="WG345" s="111"/>
      <c r="WH345" s="111"/>
      <c r="WI345" s="111"/>
      <c r="WJ345" s="111"/>
      <c r="WK345" s="111"/>
      <c r="WL345" s="111"/>
      <c r="WM345" s="111"/>
      <c r="WN345" s="111"/>
      <c r="WO345" s="111"/>
      <c r="WP345" s="111"/>
      <c r="WQ345" s="111"/>
      <c r="WR345" s="111"/>
      <c r="WS345" s="111"/>
      <c r="WT345" s="111"/>
      <c r="WU345" s="111"/>
      <c r="WV345" s="111"/>
      <c r="WW345" s="111"/>
      <c r="WX345" s="111"/>
      <c r="WY345" s="111"/>
      <c r="WZ345" s="111"/>
      <c r="XA345" s="111"/>
      <c r="XB345" s="111"/>
      <c r="XC345" s="111"/>
      <c r="XD345" s="111"/>
      <c r="XE345" s="111"/>
      <c r="XF345" s="111"/>
      <c r="XG345" s="111"/>
      <c r="XH345" s="111"/>
      <c r="XI345" s="111"/>
      <c r="XJ345" s="111"/>
      <c r="XK345" s="111"/>
      <c r="XL345" s="111"/>
      <c r="XM345" s="111"/>
      <c r="XN345" s="111"/>
      <c r="XO345" s="111"/>
      <c r="XP345" s="111"/>
      <c r="XQ345" s="111"/>
      <c r="XR345" s="111"/>
      <c r="XS345" s="111"/>
      <c r="XT345" s="111"/>
      <c r="XU345" s="111"/>
      <c r="XV345" s="111"/>
      <c r="XW345" s="111"/>
      <c r="XX345" s="111"/>
      <c r="XY345" s="111"/>
      <c r="XZ345" s="111"/>
      <c r="YA345" s="111"/>
      <c r="YB345" s="111"/>
      <c r="YC345" s="111"/>
      <c r="YD345" s="111"/>
      <c r="YE345" s="111"/>
      <c r="YF345" s="111"/>
      <c r="YG345" s="111"/>
      <c r="YH345" s="111"/>
      <c r="YI345" s="111"/>
      <c r="YJ345" s="111"/>
      <c r="YK345" s="111"/>
      <c r="YL345" s="111"/>
      <c r="YM345" s="111"/>
      <c r="YN345" s="111"/>
      <c r="YO345" s="111"/>
      <c r="YP345" s="111"/>
      <c r="YQ345" s="111"/>
      <c r="YR345" s="111"/>
      <c r="YS345" s="111"/>
      <c r="YT345" s="111"/>
      <c r="YU345" s="111"/>
      <c r="YV345" s="111"/>
      <c r="YW345" s="111"/>
      <c r="YX345" s="111"/>
      <c r="YY345" s="111"/>
      <c r="YZ345" s="111"/>
      <c r="ZA345" s="111"/>
      <c r="ZB345" s="111"/>
      <c r="ZC345" s="111"/>
      <c r="ZD345" s="111"/>
      <c r="ZE345" s="111"/>
      <c r="ZF345" s="111"/>
      <c r="ZG345" s="111"/>
      <c r="ZH345" s="111"/>
      <c r="ZI345" s="111"/>
      <c r="ZJ345" s="111"/>
      <c r="ZK345" s="111"/>
      <c r="ZL345" s="111"/>
      <c r="ZM345" s="111"/>
      <c r="ZN345" s="111"/>
      <c r="ZO345" s="111"/>
      <c r="ZP345" s="111"/>
      <c r="ZQ345" s="111"/>
      <c r="ZR345" s="111"/>
      <c r="ZS345" s="111"/>
      <c r="ZT345" s="111"/>
      <c r="ZU345" s="111"/>
      <c r="ZV345" s="111"/>
      <c r="ZW345" s="111"/>
      <c r="ZX345" s="111"/>
      <c r="ZY345" s="111"/>
      <c r="ZZ345" s="111"/>
    </row>
    <row r="346" spans="27:702"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UR346" s="111"/>
      <c r="US346" s="111"/>
      <c r="UT346" s="111"/>
      <c r="UU346" s="111"/>
      <c r="UV346" s="111"/>
      <c r="UW346" s="111"/>
      <c r="UX346" s="111"/>
      <c r="UY346" s="111"/>
      <c r="UZ346" s="111"/>
      <c r="VA346" s="111"/>
      <c r="VB346" s="111"/>
      <c r="VC346" s="111"/>
      <c r="VD346" s="111"/>
      <c r="VE346" s="111"/>
      <c r="VF346" s="111"/>
      <c r="VG346" s="111"/>
      <c r="VH346" s="111"/>
      <c r="VI346" s="111"/>
      <c r="VJ346" s="111"/>
      <c r="VK346" s="111"/>
      <c r="VL346" s="111"/>
      <c r="VM346" s="111"/>
      <c r="VN346" s="111"/>
      <c r="VO346" s="111"/>
      <c r="VP346" s="111"/>
      <c r="VQ346" s="111"/>
      <c r="VR346" s="111"/>
      <c r="VS346" s="111"/>
      <c r="VT346" s="111"/>
      <c r="VU346" s="111"/>
      <c r="VV346" s="111"/>
      <c r="VW346" s="111"/>
      <c r="VX346" s="111"/>
      <c r="VY346" s="111"/>
      <c r="VZ346" s="111"/>
      <c r="WA346" s="111"/>
      <c r="WB346" s="111"/>
      <c r="WC346" s="111"/>
      <c r="WD346" s="111"/>
      <c r="WE346" s="111"/>
      <c r="WF346" s="111"/>
      <c r="WG346" s="111"/>
      <c r="WH346" s="111"/>
      <c r="WI346" s="111"/>
      <c r="WJ346" s="111"/>
      <c r="WK346" s="111"/>
      <c r="WL346" s="111"/>
      <c r="WM346" s="111"/>
      <c r="WN346" s="111"/>
      <c r="WO346" s="111"/>
      <c r="WP346" s="111"/>
      <c r="WQ346" s="111"/>
      <c r="WR346" s="111"/>
      <c r="WS346" s="111"/>
      <c r="WT346" s="111"/>
      <c r="WU346" s="111"/>
      <c r="WV346" s="111"/>
      <c r="WW346" s="111"/>
      <c r="WX346" s="111"/>
      <c r="WY346" s="111"/>
      <c r="WZ346" s="111"/>
      <c r="XA346" s="111"/>
      <c r="XB346" s="111"/>
      <c r="XC346" s="111"/>
      <c r="XD346" s="111"/>
      <c r="XE346" s="111"/>
      <c r="XF346" s="111"/>
      <c r="XG346" s="111"/>
      <c r="XH346" s="111"/>
      <c r="XI346" s="111"/>
      <c r="XJ346" s="111"/>
      <c r="XK346" s="111"/>
      <c r="XL346" s="111"/>
      <c r="XM346" s="111"/>
      <c r="XN346" s="111"/>
      <c r="XO346" s="111"/>
      <c r="XP346" s="111"/>
      <c r="XQ346" s="111"/>
      <c r="XR346" s="111"/>
      <c r="XS346" s="111"/>
      <c r="XT346" s="111"/>
      <c r="XU346" s="111"/>
      <c r="XV346" s="111"/>
      <c r="XW346" s="111"/>
      <c r="XX346" s="111"/>
      <c r="XY346" s="111"/>
      <c r="XZ346" s="111"/>
      <c r="YA346" s="111"/>
      <c r="YB346" s="111"/>
      <c r="YC346" s="111"/>
      <c r="YD346" s="111"/>
      <c r="YE346" s="111"/>
      <c r="YF346" s="111"/>
      <c r="YG346" s="111"/>
      <c r="YH346" s="111"/>
      <c r="YI346" s="111"/>
      <c r="YJ346" s="111"/>
      <c r="YK346" s="111"/>
      <c r="YL346" s="111"/>
      <c r="YM346" s="111"/>
      <c r="YN346" s="111"/>
      <c r="YO346" s="111"/>
      <c r="YP346" s="111"/>
      <c r="YQ346" s="111"/>
      <c r="YR346" s="111"/>
      <c r="YS346" s="111"/>
      <c r="YT346" s="111"/>
      <c r="YU346" s="111"/>
      <c r="YV346" s="111"/>
      <c r="YW346" s="111"/>
      <c r="YX346" s="111"/>
      <c r="YY346" s="111"/>
      <c r="YZ346" s="111"/>
      <c r="ZA346" s="111"/>
      <c r="ZB346" s="111"/>
      <c r="ZC346" s="111"/>
      <c r="ZD346" s="111"/>
      <c r="ZE346" s="111"/>
      <c r="ZF346" s="111"/>
      <c r="ZG346" s="111"/>
      <c r="ZH346" s="111"/>
      <c r="ZI346" s="111"/>
      <c r="ZJ346" s="111"/>
      <c r="ZK346" s="111"/>
      <c r="ZL346" s="111"/>
      <c r="ZM346" s="111"/>
      <c r="ZN346" s="111"/>
      <c r="ZO346" s="111"/>
      <c r="ZP346" s="111"/>
      <c r="ZQ346" s="111"/>
      <c r="ZR346" s="111"/>
      <c r="ZS346" s="111"/>
      <c r="ZT346" s="111"/>
      <c r="ZU346" s="111"/>
      <c r="ZV346" s="111"/>
      <c r="ZW346" s="111"/>
      <c r="ZX346" s="111"/>
      <c r="ZY346" s="111"/>
      <c r="ZZ346" s="111"/>
    </row>
    <row r="347" spans="27:702"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UR347" s="111"/>
      <c r="US347" s="111"/>
      <c r="UT347" s="111"/>
      <c r="UU347" s="111"/>
      <c r="UV347" s="111"/>
      <c r="UW347" s="111"/>
      <c r="UX347" s="111"/>
      <c r="UY347" s="111"/>
      <c r="UZ347" s="111"/>
      <c r="VA347" s="111"/>
      <c r="VB347" s="111"/>
      <c r="VC347" s="111"/>
      <c r="VD347" s="111"/>
      <c r="VE347" s="111"/>
      <c r="VF347" s="111"/>
      <c r="VG347" s="111"/>
      <c r="VH347" s="111"/>
      <c r="VI347" s="111"/>
      <c r="VJ347" s="111"/>
      <c r="VK347" s="111"/>
      <c r="VL347" s="111"/>
      <c r="VM347" s="111"/>
      <c r="VN347" s="111"/>
      <c r="VO347" s="111"/>
      <c r="VP347" s="111"/>
      <c r="VQ347" s="111"/>
      <c r="VR347" s="111"/>
      <c r="VS347" s="111"/>
      <c r="VT347" s="111"/>
      <c r="VU347" s="111"/>
      <c r="VV347" s="111"/>
      <c r="VW347" s="111"/>
      <c r="VX347" s="111"/>
      <c r="VY347" s="111"/>
      <c r="VZ347" s="111"/>
      <c r="WA347" s="111"/>
      <c r="WB347" s="111"/>
      <c r="WC347" s="111"/>
      <c r="WD347" s="111"/>
      <c r="WE347" s="111"/>
      <c r="WF347" s="111"/>
      <c r="WG347" s="111"/>
      <c r="WH347" s="111"/>
      <c r="WI347" s="111"/>
      <c r="WJ347" s="111"/>
      <c r="WK347" s="111"/>
      <c r="WL347" s="111"/>
      <c r="WM347" s="111"/>
      <c r="WN347" s="111"/>
      <c r="WO347" s="111"/>
      <c r="WP347" s="111"/>
      <c r="WQ347" s="111"/>
      <c r="WR347" s="111"/>
      <c r="WS347" s="111"/>
      <c r="WT347" s="111"/>
      <c r="WU347" s="111"/>
      <c r="WV347" s="111"/>
      <c r="WW347" s="111"/>
      <c r="WX347" s="111"/>
      <c r="WY347" s="111"/>
      <c r="WZ347" s="111"/>
      <c r="XA347" s="111"/>
      <c r="XB347" s="111"/>
      <c r="XC347" s="111"/>
      <c r="XD347" s="111"/>
      <c r="XE347" s="111"/>
      <c r="XF347" s="111"/>
      <c r="XG347" s="111"/>
      <c r="XH347" s="111"/>
      <c r="XI347" s="111"/>
      <c r="XJ347" s="111"/>
      <c r="XK347" s="111"/>
      <c r="XL347" s="111"/>
      <c r="XM347" s="111"/>
      <c r="XN347" s="111"/>
      <c r="XO347" s="111"/>
      <c r="XP347" s="111"/>
      <c r="XQ347" s="111"/>
      <c r="XR347" s="111"/>
      <c r="XS347" s="111"/>
      <c r="XT347" s="111"/>
      <c r="XU347" s="111"/>
      <c r="XV347" s="111"/>
      <c r="XW347" s="111"/>
      <c r="XX347" s="111"/>
      <c r="XY347" s="111"/>
      <c r="XZ347" s="111"/>
      <c r="YA347" s="111"/>
      <c r="YB347" s="111"/>
      <c r="YC347" s="111"/>
      <c r="YD347" s="111"/>
      <c r="YE347" s="111"/>
      <c r="YF347" s="111"/>
      <c r="YG347" s="111"/>
      <c r="YH347" s="111"/>
      <c r="YI347" s="111"/>
      <c r="YJ347" s="111"/>
      <c r="YK347" s="111"/>
      <c r="YL347" s="111"/>
      <c r="YM347" s="111"/>
      <c r="YN347" s="111"/>
      <c r="YO347" s="111"/>
      <c r="YP347" s="111"/>
      <c r="YQ347" s="111"/>
      <c r="YR347" s="111"/>
      <c r="YS347" s="111"/>
      <c r="YT347" s="111"/>
      <c r="YU347" s="111"/>
      <c r="YV347" s="111"/>
      <c r="YW347" s="111"/>
      <c r="YX347" s="111"/>
      <c r="YY347" s="111"/>
      <c r="YZ347" s="111"/>
      <c r="ZA347" s="111"/>
      <c r="ZB347" s="111"/>
      <c r="ZC347" s="111"/>
      <c r="ZD347" s="111"/>
      <c r="ZE347" s="111"/>
      <c r="ZF347" s="111"/>
      <c r="ZG347" s="111"/>
      <c r="ZH347" s="111"/>
      <c r="ZI347" s="111"/>
      <c r="ZJ347" s="111"/>
      <c r="ZK347" s="111"/>
      <c r="ZL347" s="111"/>
      <c r="ZM347" s="111"/>
      <c r="ZN347" s="111"/>
      <c r="ZO347" s="111"/>
      <c r="ZP347" s="111"/>
      <c r="ZQ347" s="111"/>
      <c r="ZR347" s="111"/>
      <c r="ZS347" s="111"/>
      <c r="ZT347" s="111"/>
      <c r="ZU347" s="111"/>
      <c r="ZV347" s="111"/>
      <c r="ZW347" s="111"/>
      <c r="ZX347" s="111"/>
      <c r="ZY347" s="111"/>
      <c r="ZZ347" s="111"/>
    </row>
    <row r="348" spans="27:702"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UR348" s="111"/>
      <c r="US348" s="111"/>
      <c r="UT348" s="111"/>
      <c r="UU348" s="111"/>
      <c r="UV348" s="111"/>
      <c r="UW348" s="111"/>
      <c r="UX348" s="111"/>
      <c r="UY348" s="111"/>
      <c r="UZ348" s="111"/>
      <c r="VA348" s="111"/>
      <c r="VB348" s="111"/>
      <c r="VC348" s="111"/>
      <c r="VD348" s="111"/>
      <c r="VE348" s="111"/>
      <c r="VF348" s="111"/>
      <c r="VG348" s="111"/>
      <c r="VH348" s="111"/>
      <c r="VI348" s="111"/>
      <c r="VJ348" s="111"/>
      <c r="VK348" s="111"/>
      <c r="VL348" s="111"/>
      <c r="VM348" s="111"/>
      <c r="VN348" s="111"/>
      <c r="VO348" s="111"/>
      <c r="VP348" s="111"/>
      <c r="VQ348" s="111"/>
      <c r="VR348" s="111"/>
      <c r="VS348" s="111"/>
      <c r="VT348" s="111"/>
      <c r="VU348" s="111"/>
      <c r="VV348" s="111"/>
      <c r="VW348" s="111"/>
      <c r="VX348" s="111"/>
      <c r="VY348" s="111"/>
      <c r="VZ348" s="111"/>
      <c r="WA348" s="111"/>
      <c r="WB348" s="111"/>
      <c r="WC348" s="111"/>
      <c r="WD348" s="111"/>
      <c r="WE348" s="111"/>
      <c r="WF348" s="111"/>
      <c r="WG348" s="111"/>
      <c r="WH348" s="111"/>
      <c r="WI348" s="111"/>
      <c r="WJ348" s="111"/>
      <c r="WK348" s="111"/>
      <c r="WL348" s="111"/>
      <c r="WM348" s="111"/>
      <c r="WN348" s="111"/>
      <c r="WO348" s="111"/>
      <c r="WP348" s="111"/>
      <c r="WQ348" s="111"/>
      <c r="WR348" s="111"/>
      <c r="WS348" s="111"/>
      <c r="WT348" s="111"/>
      <c r="WU348" s="111"/>
      <c r="WV348" s="111"/>
      <c r="WW348" s="111"/>
      <c r="WX348" s="111"/>
      <c r="WY348" s="111"/>
      <c r="WZ348" s="111"/>
      <c r="XA348" s="111"/>
      <c r="XB348" s="111"/>
      <c r="XC348" s="111"/>
      <c r="XD348" s="111"/>
      <c r="XE348" s="111"/>
      <c r="XF348" s="111"/>
      <c r="XG348" s="111"/>
      <c r="XH348" s="111"/>
      <c r="XI348" s="111"/>
      <c r="XJ348" s="111"/>
      <c r="XK348" s="111"/>
      <c r="XL348" s="111"/>
      <c r="XM348" s="111"/>
      <c r="XN348" s="111"/>
      <c r="XO348" s="111"/>
      <c r="XP348" s="111"/>
      <c r="XQ348" s="111"/>
      <c r="XR348" s="111"/>
      <c r="XS348" s="111"/>
      <c r="XT348" s="111"/>
      <c r="XU348" s="111"/>
      <c r="XV348" s="111"/>
      <c r="XW348" s="111"/>
      <c r="XX348" s="111"/>
      <c r="XY348" s="111"/>
      <c r="XZ348" s="111"/>
      <c r="YA348" s="111"/>
      <c r="YB348" s="111"/>
      <c r="YC348" s="111"/>
      <c r="YD348" s="111"/>
      <c r="YE348" s="111"/>
      <c r="YF348" s="111"/>
      <c r="YG348" s="111"/>
      <c r="YH348" s="111"/>
      <c r="YI348" s="111"/>
      <c r="YJ348" s="111"/>
      <c r="YK348" s="111"/>
      <c r="YL348" s="111"/>
      <c r="YM348" s="111"/>
      <c r="YN348" s="111"/>
      <c r="YO348" s="111"/>
      <c r="YP348" s="111"/>
      <c r="YQ348" s="111"/>
      <c r="YR348" s="111"/>
      <c r="YS348" s="111"/>
      <c r="YT348" s="111"/>
      <c r="YU348" s="111"/>
      <c r="YV348" s="111"/>
      <c r="YW348" s="111"/>
      <c r="YX348" s="111"/>
      <c r="YY348" s="111"/>
      <c r="YZ348" s="111"/>
      <c r="ZA348" s="111"/>
      <c r="ZB348" s="111"/>
      <c r="ZC348" s="111"/>
      <c r="ZD348" s="111"/>
      <c r="ZE348" s="111"/>
      <c r="ZF348" s="111"/>
      <c r="ZG348" s="111"/>
      <c r="ZH348" s="111"/>
      <c r="ZI348" s="111"/>
      <c r="ZJ348" s="111"/>
      <c r="ZK348" s="111"/>
      <c r="ZL348" s="111"/>
      <c r="ZM348" s="111"/>
      <c r="ZN348" s="111"/>
      <c r="ZO348" s="111"/>
      <c r="ZP348" s="111"/>
      <c r="ZQ348" s="111"/>
      <c r="ZR348" s="111"/>
      <c r="ZS348" s="111"/>
      <c r="ZT348" s="111"/>
      <c r="ZU348" s="111"/>
      <c r="ZV348" s="111"/>
      <c r="ZW348" s="111"/>
      <c r="ZX348" s="111"/>
      <c r="ZY348" s="111"/>
      <c r="ZZ348" s="111"/>
    </row>
    <row r="349" spans="27:702"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UR349" s="111"/>
      <c r="US349" s="111"/>
      <c r="UT349" s="111"/>
      <c r="UU349" s="111"/>
      <c r="UV349" s="111"/>
      <c r="UW349" s="111"/>
      <c r="UX349" s="111"/>
      <c r="UY349" s="111"/>
      <c r="UZ349" s="111"/>
      <c r="VA349" s="111"/>
      <c r="VB349" s="111"/>
      <c r="VC349" s="111"/>
      <c r="VD349" s="111"/>
      <c r="VE349" s="111"/>
      <c r="VF349" s="111"/>
      <c r="VG349" s="111"/>
      <c r="VH349" s="111"/>
      <c r="VI349" s="111"/>
      <c r="VJ349" s="111"/>
      <c r="VK349" s="111"/>
      <c r="VL349" s="111"/>
      <c r="VM349" s="111"/>
      <c r="VN349" s="111"/>
      <c r="VO349" s="111"/>
      <c r="VP349" s="111"/>
      <c r="VQ349" s="111"/>
      <c r="VR349" s="111"/>
      <c r="VS349" s="111"/>
      <c r="VT349" s="111"/>
      <c r="VU349" s="111"/>
      <c r="VV349" s="111"/>
      <c r="VW349" s="111"/>
      <c r="VX349" s="111"/>
      <c r="VY349" s="111"/>
      <c r="VZ349" s="111"/>
      <c r="WA349" s="111"/>
      <c r="WB349" s="111"/>
      <c r="WC349" s="111"/>
      <c r="WD349" s="111"/>
      <c r="WE349" s="111"/>
      <c r="WF349" s="111"/>
      <c r="WG349" s="111"/>
      <c r="WH349" s="111"/>
      <c r="WI349" s="111"/>
      <c r="WJ349" s="111"/>
      <c r="WK349" s="111"/>
      <c r="WL349" s="111"/>
      <c r="WM349" s="111"/>
      <c r="WN349" s="111"/>
      <c r="WO349" s="111"/>
      <c r="WP349" s="111"/>
      <c r="WQ349" s="111"/>
      <c r="WR349" s="111"/>
      <c r="WS349" s="111"/>
      <c r="WT349" s="111"/>
      <c r="WU349" s="111"/>
      <c r="WV349" s="111"/>
      <c r="WW349" s="111"/>
      <c r="WX349" s="111"/>
      <c r="WY349" s="111"/>
      <c r="WZ349" s="111"/>
      <c r="XA349" s="111"/>
      <c r="XB349" s="111"/>
      <c r="XC349" s="111"/>
      <c r="XD349" s="111"/>
      <c r="XE349" s="111"/>
      <c r="XF349" s="111"/>
      <c r="XG349" s="111"/>
      <c r="XH349" s="111"/>
      <c r="XI349" s="111"/>
      <c r="XJ349" s="111"/>
      <c r="XK349" s="111"/>
      <c r="XL349" s="111"/>
      <c r="XM349" s="111"/>
      <c r="XN349" s="111"/>
      <c r="XO349" s="111"/>
      <c r="XP349" s="111"/>
      <c r="XQ349" s="111"/>
      <c r="XR349" s="111"/>
      <c r="XS349" s="111"/>
      <c r="XT349" s="111"/>
      <c r="XU349" s="111"/>
      <c r="XV349" s="111"/>
      <c r="XW349" s="111"/>
      <c r="XX349" s="111"/>
      <c r="XY349" s="111"/>
      <c r="XZ349" s="111"/>
      <c r="YA349" s="111"/>
      <c r="YB349" s="111"/>
      <c r="YC349" s="111"/>
      <c r="YD349" s="111"/>
      <c r="YE349" s="111"/>
      <c r="YF349" s="111"/>
      <c r="YG349" s="111"/>
      <c r="YH349" s="111"/>
      <c r="YI349" s="111"/>
      <c r="YJ349" s="111"/>
      <c r="YK349" s="111"/>
      <c r="YL349" s="111"/>
      <c r="YM349" s="111"/>
      <c r="YN349" s="111"/>
      <c r="YO349" s="111"/>
      <c r="YP349" s="111"/>
      <c r="YQ349" s="111"/>
      <c r="YR349" s="111"/>
      <c r="YS349" s="111"/>
      <c r="YT349" s="111"/>
      <c r="YU349" s="111"/>
      <c r="YV349" s="111"/>
      <c r="YW349" s="111"/>
      <c r="YX349" s="111"/>
      <c r="YY349" s="111"/>
      <c r="YZ349" s="111"/>
      <c r="ZA349" s="111"/>
      <c r="ZB349" s="111"/>
      <c r="ZC349" s="111"/>
      <c r="ZD349" s="111"/>
      <c r="ZE349" s="111"/>
      <c r="ZF349" s="111"/>
      <c r="ZG349" s="111"/>
      <c r="ZH349" s="111"/>
      <c r="ZI349" s="111"/>
      <c r="ZJ349" s="111"/>
      <c r="ZK349" s="111"/>
      <c r="ZL349" s="111"/>
      <c r="ZM349" s="111"/>
      <c r="ZN349" s="111"/>
      <c r="ZO349" s="111"/>
      <c r="ZP349" s="111"/>
      <c r="ZQ349" s="111"/>
      <c r="ZR349" s="111"/>
      <c r="ZS349" s="111"/>
      <c r="ZT349" s="111"/>
      <c r="ZU349" s="111"/>
      <c r="ZV349" s="111"/>
      <c r="ZW349" s="111"/>
      <c r="ZX349" s="111"/>
      <c r="ZY349" s="111"/>
      <c r="ZZ349" s="111"/>
    </row>
    <row r="350" spans="27:702"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UR350" s="111"/>
      <c r="US350" s="111"/>
      <c r="UT350" s="111"/>
      <c r="UU350" s="111"/>
      <c r="UV350" s="111"/>
      <c r="UW350" s="111"/>
      <c r="UX350" s="111"/>
      <c r="UY350" s="111"/>
      <c r="UZ350" s="111"/>
      <c r="VA350" s="111"/>
      <c r="VB350" s="111"/>
      <c r="VC350" s="111"/>
      <c r="VD350" s="111"/>
      <c r="VE350" s="111"/>
      <c r="VF350" s="111"/>
      <c r="VG350" s="111"/>
      <c r="VH350" s="111"/>
      <c r="VI350" s="111"/>
      <c r="VJ350" s="111"/>
      <c r="VK350" s="111"/>
      <c r="VL350" s="111"/>
      <c r="VM350" s="111"/>
      <c r="VN350" s="111"/>
      <c r="VO350" s="111"/>
      <c r="VP350" s="111"/>
      <c r="VQ350" s="111"/>
      <c r="VR350" s="111"/>
      <c r="VS350" s="111"/>
      <c r="VT350" s="111"/>
      <c r="VU350" s="111"/>
      <c r="VV350" s="111"/>
      <c r="VW350" s="111"/>
      <c r="VX350" s="111"/>
      <c r="VY350" s="111"/>
      <c r="VZ350" s="111"/>
      <c r="WA350" s="111"/>
      <c r="WB350" s="111"/>
      <c r="WC350" s="111"/>
      <c r="WD350" s="111"/>
      <c r="WE350" s="111"/>
      <c r="WF350" s="111"/>
      <c r="WG350" s="111"/>
      <c r="WH350" s="111"/>
      <c r="WI350" s="111"/>
      <c r="WJ350" s="111"/>
      <c r="WK350" s="111"/>
      <c r="WL350" s="111"/>
      <c r="WM350" s="111"/>
      <c r="WN350" s="111"/>
      <c r="WO350" s="111"/>
      <c r="WP350" s="111"/>
      <c r="WQ350" s="111"/>
      <c r="WR350" s="111"/>
      <c r="WS350" s="111"/>
      <c r="WT350" s="111"/>
      <c r="WU350" s="111"/>
      <c r="WV350" s="111"/>
      <c r="WW350" s="111"/>
      <c r="WX350" s="111"/>
      <c r="WY350" s="111"/>
      <c r="WZ350" s="111"/>
      <c r="XA350" s="111"/>
      <c r="XB350" s="111"/>
      <c r="XC350" s="111"/>
      <c r="XD350" s="111"/>
      <c r="XE350" s="111"/>
      <c r="XF350" s="111"/>
      <c r="XG350" s="111"/>
      <c r="XH350" s="111"/>
      <c r="XI350" s="111"/>
      <c r="XJ350" s="111"/>
      <c r="XK350" s="111"/>
      <c r="XL350" s="111"/>
      <c r="XM350" s="111"/>
      <c r="XN350" s="111"/>
      <c r="XO350" s="111"/>
      <c r="XP350" s="111"/>
      <c r="XQ350" s="111"/>
      <c r="XR350" s="111"/>
      <c r="XS350" s="111"/>
      <c r="XT350" s="111"/>
      <c r="XU350" s="111"/>
      <c r="XV350" s="111"/>
      <c r="XW350" s="111"/>
      <c r="XX350" s="111"/>
      <c r="XY350" s="111"/>
      <c r="XZ350" s="111"/>
      <c r="YA350" s="111"/>
      <c r="YB350" s="111"/>
      <c r="YC350" s="111"/>
      <c r="YD350" s="111"/>
      <c r="YE350" s="111"/>
      <c r="YF350" s="111"/>
      <c r="YG350" s="111"/>
      <c r="YH350" s="111"/>
      <c r="YI350" s="111"/>
      <c r="YJ350" s="111"/>
      <c r="YK350" s="111"/>
      <c r="YL350" s="111"/>
      <c r="YM350" s="111"/>
      <c r="YN350" s="111"/>
      <c r="YO350" s="111"/>
      <c r="YP350" s="111"/>
      <c r="YQ350" s="111"/>
      <c r="YR350" s="111"/>
      <c r="YS350" s="111"/>
      <c r="YT350" s="111"/>
      <c r="YU350" s="111"/>
      <c r="YV350" s="111"/>
      <c r="YW350" s="111"/>
      <c r="YX350" s="111"/>
      <c r="YY350" s="111"/>
      <c r="YZ350" s="111"/>
      <c r="ZA350" s="111"/>
      <c r="ZB350" s="111"/>
      <c r="ZC350" s="111"/>
      <c r="ZD350" s="111"/>
      <c r="ZE350" s="111"/>
      <c r="ZF350" s="111"/>
      <c r="ZG350" s="111"/>
      <c r="ZH350" s="111"/>
      <c r="ZI350" s="111"/>
      <c r="ZJ350" s="111"/>
      <c r="ZK350" s="111"/>
      <c r="ZL350" s="111"/>
      <c r="ZM350" s="111"/>
      <c r="ZN350" s="111"/>
      <c r="ZO350" s="111"/>
      <c r="ZP350" s="111"/>
      <c r="ZQ350" s="111"/>
      <c r="ZR350" s="111"/>
      <c r="ZS350" s="111"/>
      <c r="ZT350" s="111"/>
      <c r="ZU350" s="111"/>
      <c r="ZV350" s="111"/>
      <c r="ZW350" s="111"/>
      <c r="ZX350" s="111"/>
      <c r="ZY350" s="111"/>
      <c r="ZZ350" s="111"/>
    </row>
    <row r="351" spans="27:702"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UR351" s="111"/>
      <c r="US351" s="111"/>
      <c r="UT351" s="111"/>
      <c r="UU351" s="111"/>
      <c r="UV351" s="111"/>
      <c r="UW351" s="111"/>
      <c r="UX351" s="111"/>
      <c r="UY351" s="111"/>
      <c r="UZ351" s="111"/>
      <c r="VA351" s="111"/>
      <c r="VB351" s="111"/>
      <c r="VC351" s="111"/>
      <c r="VD351" s="111"/>
      <c r="VE351" s="111"/>
      <c r="VF351" s="111"/>
      <c r="VG351" s="111"/>
      <c r="VH351" s="111"/>
      <c r="VI351" s="111"/>
      <c r="VJ351" s="111"/>
      <c r="VK351" s="111"/>
      <c r="VL351" s="111"/>
      <c r="VM351" s="111"/>
      <c r="VN351" s="111"/>
      <c r="VO351" s="111"/>
      <c r="VP351" s="111"/>
      <c r="VQ351" s="111"/>
      <c r="VR351" s="111"/>
      <c r="VS351" s="111"/>
      <c r="VT351" s="111"/>
      <c r="VU351" s="111"/>
      <c r="VV351" s="111"/>
      <c r="VW351" s="111"/>
      <c r="VX351" s="111"/>
      <c r="VY351" s="111"/>
      <c r="VZ351" s="111"/>
      <c r="WA351" s="111"/>
      <c r="WB351" s="111"/>
      <c r="WC351" s="111"/>
      <c r="WD351" s="111"/>
      <c r="WE351" s="111"/>
      <c r="WF351" s="111"/>
      <c r="WG351" s="111"/>
      <c r="WH351" s="111"/>
      <c r="WI351" s="111"/>
      <c r="WJ351" s="111"/>
      <c r="WK351" s="111"/>
      <c r="WL351" s="111"/>
      <c r="WM351" s="111"/>
      <c r="WN351" s="111"/>
      <c r="WO351" s="111"/>
      <c r="WP351" s="111"/>
      <c r="WQ351" s="111"/>
      <c r="WR351" s="111"/>
      <c r="WS351" s="111"/>
      <c r="WT351" s="111"/>
      <c r="WU351" s="111"/>
      <c r="WV351" s="111"/>
      <c r="WW351" s="111"/>
      <c r="WX351" s="111"/>
      <c r="WY351" s="111"/>
      <c r="WZ351" s="111"/>
      <c r="XA351" s="111"/>
      <c r="XB351" s="111"/>
      <c r="XC351" s="111"/>
      <c r="XD351" s="111"/>
      <c r="XE351" s="111"/>
      <c r="XF351" s="111"/>
      <c r="XG351" s="111"/>
      <c r="XH351" s="111"/>
      <c r="XI351" s="111"/>
      <c r="XJ351" s="111"/>
      <c r="XK351" s="111"/>
      <c r="XL351" s="111"/>
      <c r="XM351" s="111"/>
      <c r="XN351" s="111"/>
      <c r="XO351" s="111"/>
      <c r="XP351" s="111"/>
      <c r="XQ351" s="111"/>
      <c r="XR351" s="111"/>
      <c r="XS351" s="111"/>
      <c r="XT351" s="111"/>
      <c r="XU351" s="111"/>
      <c r="XV351" s="111"/>
      <c r="XW351" s="111"/>
      <c r="XX351" s="111"/>
      <c r="XY351" s="111"/>
      <c r="XZ351" s="111"/>
      <c r="YA351" s="111"/>
      <c r="YB351" s="111"/>
      <c r="YC351" s="111"/>
      <c r="YD351" s="111"/>
      <c r="YE351" s="111"/>
      <c r="YF351" s="111"/>
      <c r="YG351" s="111"/>
      <c r="YH351" s="111"/>
      <c r="YI351" s="111"/>
      <c r="YJ351" s="111"/>
      <c r="YK351" s="111"/>
      <c r="YL351" s="111"/>
      <c r="YM351" s="111"/>
      <c r="YN351" s="111"/>
      <c r="YO351" s="111"/>
      <c r="YP351" s="111"/>
      <c r="YQ351" s="111"/>
      <c r="YR351" s="111"/>
      <c r="YS351" s="111"/>
      <c r="YT351" s="111"/>
      <c r="YU351" s="111"/>
      <c r="YV351" s="111"/>
      <c r="YW351" s="111"/>
      <c r="YX351" s="111"/>
      <c r="YY351" s="111"/>
      <c r="YZ351" s="111"/>
      <c r="ZA351" s="111"/>
      <c r="ZB351" s="111"/>
      <c r="ZC351" s="111"/>
      <c r="ZD351" s="111"/>
      <c r="ZE351" s="111"/>
      <c r="ZF351" s="111"/>
      <c r="ZG351" s="111"/>
      <c r="ZH351" s="111"/>
      <c r="ZI351" s="111"/>
      <c r="ZJ351" s="111"/>
      <c r="ZK351" s="111"/>
      <c r="ZL351" s="111"/>
      <c r="ZM351" s="111"/>
      <c r="ZN351" s="111"/>
      <c r="ZO351" s="111"/>
      <c r="ZP351" s="111"/>
      <c r="ZQ351" s="111"/>
      <c r="ZR351" s="111"/>
      <c r="ZS351" s="111"/>
      <c r="ZT351" s="111"/>
      <c r="ZU351" s="111"/>
      <c r="ZV351" s="111"/>
      <c r="ZW351" s="111"/>
      <c r="ZX351" s="111"/>
      <c r="ZY351" s="111"/>
      <c r="ZZ351" s="111"/>
    </row>
    <row r="352" spans="27:702"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UR352" s="111"/>
      <c r="US352" s="111"/>
      <c r="UT352" s="111"/>
      <c r="UU352" s="111"/>
      <c r="UV352" s="111"/>
      <c r="UW352" s="111"/>
      <c r="UX352" s="111"/>
      <c r="UY352" s="111"/>
      <c r="UZ352" s="111"/>
      <c r="VA352" s="111"/>
      <c r="VB352" s="111"/>
      <c r="VC352" s="111"/>
      <c r="VD352" s="111"/>
      <c r="VE352" s="111"/>
      <c r="VF352" s="111"/>
      <c r="VG352" s="111"/>
      <c r="VH352" s="111"/>
      <c r="VI352" s="111"/>
      <c r="VJ352" s="111"/>
      <c r="VK352" s="111"/>
      <c r="VL352" s="111"/>
      <c r="VM352" s="111"/>
      <c r="VN352" s="111"/>
      <c r="VO352" s="111"/>
      <c r="VP352" s="111"/>
      <c r="VQ352" s="111"/>
      <c r="VR352" s="111"/>
      <c r="VS352" s="111"/>
      <c r="VT352" s="111"/>
      <c r="VU352" s="111"/>
      <c r="VV352" s="111"/>
      <c r="VW352" s="111"/>
      <c r="VX352" s="111"/>
      <c r="VY352" s="111"/>
      <c r="VZ352" s="111"/>
      <c r="WA352" s="111"/>
      <c r="WB352" s="111"/>
      <c r="WC352" s="111"/>
      <c r="WD352" s="111"/>
      <c r="WE352" s="111"/>
      <c r="WF352" s="111"/>
      <c r="WG352" s="111"/>
      <c r="WH352" s="111"/>
      <c r="WI352" s="111"/>
      <c r="WJ352" s="111"/>
      <c r="WK352" s="111"/>
      <c r="WL352" s="111"/>
      <c r="WM352" s="111"/>
      <c r="WN352" s="111"/>
      <c r="WO352" s="111"/>
      <c r="WP352" s="111"/>
      <c r="WQ352" s="111"/>
      <c r="WR352" s="111"/>
      <c r="WS352" s="111"/>
      <c r="WT352" s="111"/>
      <c r="WU352" s="111"/>
      <c r="WV352" s="111"/>
      <c r="WW352" s="111"/>
      <c r="WX352" s="111"/>
      <c r="WY352" s="111"/>
      <c r="WZ352" s="111"/>
      <c r="XA352" s="111"/>
      <c r="XB352" s="111"/>
      <c r="XC352" s="111"/>
      <c r="XD352" s="111"/>
      <c r="XE352" s="111"/>
      <c r="XF352" s="111"/>
      <c r="XG352" s="111"/>
      <c r="XH352" s="111"/>
      <c r="XI352" s="111"/>
      <c r="XJ352" s="111"/>
      <c r="XK352" s="111"/>
      <c r="XL352" s="111"/>
      <c r="XM352" s="111"/>
      <c r="XN352" s="111"/>
      <c r="XO352" s="111"/>
      <c r="XP352" s="111"/>
      <c r="XQ352" s="111"/>
      <c r="XR352" s="111"/>
      <c r="XS352" s="111"/>
      <c r="XT352" s="111"/>
      <c r="XU352" s="111"/>
      <c r="XV352" s="111"/>
      <c r="XW352" s="111"/>
      <c r="XX352" s="111"/>
      <c r="XY352" s="111"/>
      <c r="XZ352" s="111"/>
      <c r="YA352" s="111"/>
      <c r="YB352" s="111"/>
      <c r="YC352" s="111"/>
      <c r="YD352" s="111"/>
      <c r="YE352" s="111"/>
      <c r="YF352" s="111"/>
      <c r="YG352" s="111"/>
      <c r="YH352" s="111"/>
      <c r="YI352" s="111"/>
      <c r="YJ352" s="111"/>
      <c r="YK352" s="111"/>
      <c r="YL352" s="111"/>
      <c r="YM352" s="111"/>
      <c r="YN352" s="111"/>
      <c r="YO352" s="111"/>
      <c r="YP352" s="111"/>
      <c r="YQ352" s="111"/>
      <c r="YR352" s="111"/>
      <c r="YS352" s="111"/>
      <c r="YT352" s="111"/>
      <c r="YU352" s="111"/>
      <c r="YV352" s="111"/>
      <c r="YW352" s="111"/>
      <c r="YX352" s="111"/>
      <c r="YY352" s="111"/>
      <c r="YZ352" s="111"/>
      <c r="ZA352" s="111"/>
      <c r="ZB352" s="111"/>
      <c r="ZC352" s="111"/>
      <c r="ZD352" s="111"/>
      <c r="ZE352" s="111"/>
      <c r="ZF352" s="111"/>
      <c r="ZG352" s="111"/>
      <c r="ZH352" s="111"/>
      <c r="ZI352" s="111"/>
      <c r="ZJ352" s="111"/>
      <c r="ZK352" s="111"/>
      <c r="ZL352" s="111"/>
      <c r="ZM352" s="111"/>
      <c r="ZN352" s="111"/>
      <c r="ZO352" s="111"/>
      <c r="ZP352" s="111"/>
      <c r="ZQ352" s="111"/>
      <c r="ZR352" s="111"/>
      <c r="ZS352" s="111"/>
      <c r="ZT352" s="111"/>
      <c r="ZU352" s="111"/>
      <c r="ZV352" s="111"/>
      <c r="ZW352" s="111"/>
      <c r="ZX352" s="111"/>
      <c r="ZY352" s="111"/>
      <c r="ZZ352" s="111"/>
    </row>
    <row r="353" spans="27:702"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UR353" s="111"/>
      <c r="US353" s="111"/>
      <c r="UT353" s="111"/>
      <c r="UU353" s="111"/>
      <c r="UV353" s="111"/>
      <c r="UW353" s="111"/>
      <c r="UX353" s="111"/>
      <c r="UY353" s="111"/>
      <c r="UZ353" s="111"/>
      <c r="VA353" s="111"/>
      <c r="VB353" s="111"/>
      <c r="VC353" s="111"/>
      <c r="VD353" s="111"/>
      <c r="VE353" s="111"/>
      <c r="VF353" s="111"/>
      <c r="VG353" s="111"/>
      <c r="VH353" s="111"/>
      <c r="VI353" s="111"/>
      <c r="VJ353" s="111"/>
      <c r="VK353" s="111"/>
      <c r="VL353" s="111"/>
      <c r="VM353" s="111"/>
      <c r="VN353" s="111"/>
      <c r="VO353" s="111"/>
      <c r="VP353" s="111"/>
      <c r="VQ353" s="111"/>
      <c r="VR353" s="111"/>
      <c r="VS353" s="111"/>
      <c r="VT353" s="111"/>
      <c r="VU353" s="111"/>
      <c r="VV353" s="111"/>
      <c r="VW353" s="111"/>
      <c r="VX353" s="111"/>
      <c r="VY353" s="111"/>
      <c r="VZ353" s="111"/>
      <c r="WA353" s="111"/>
      <c r="WB353" s="111"/>
      <c r="WC353" s="111"/>
      <c r="WD353" s="111"/>
      <c r="WE353" s="111"/>
      <c r="WF353" s="111"/>
      <c r="WG353" s="111"/>
      <c r="WH353" s="111"/>
      <c r="WI353" s="111"/>
      <c r="WJ353" s="111"/>
      <c r="WK353" s="111"/>
      <c r="WL353" s="111"/>
      <c r="WM353" s="111"/>
      <c r="WN353" s="111"/>
      <c r="WO353" s="111"/>
      <c r="WP353" s="111"/>
      <c r="WQ353" s="111"/>
      <c r="WR353" s="111"/>
      <c r="WS353" s="111"/>
      <c r="WT353" s="111"/>
      <c r="WU353" s="111"/>
      <c r="WV353" s="111"/>
      <c r="WW353" s="111"/>
      <c r="WX353" s="111"/>
      <c r="WY353" s="111"/>
      <c r="WZ353" s="111"/>
      <c r="XA353" s="111"/>
      <c r="XB353" s="111"/>
      <c r="XC353" s="111"/>
      <c r="XD353" s="111"/>
      <c r="XE353" s="111"/>
      <c r="XF353" s="111"/>
      <c r="XG353" s="111"/>
      <c r="XH353" s="111"/>
      <c r="XI353" s="111"/>
      <c r="XJ353" s="111"/>
      <c r="XK353" s="111"/>
      <c r="XL353" s="111"/>
      <c r="XM353" s="111"/>
      <c r="XN353" s="111"/>
      <c r="XO353" s="111"/>
      <c r="XP353" s="111"/>
      <c r="XQ353" s="111"/>
      <c r="XR353" s="111"/>
      <c r="XS353" s="111"/>
      <c r="XT353" s="111"/>
      <c r="XU353" s="111"/>
      <c r="XV353" s="111"/>
      <c r="XW353" s="111"/>
      <c r="XX353" s="111"/>
      <c r="XY353" s="111"/>
      <c r="XZ353" s="111"/>
      <c r="YA353" s="111"/>
      <c r="YB353" s="111"/>
      <c r="YC353" s="111"/>
      <c r="YD353" s="111"/>
      <c r="YE353" s="111"/>
      <c r="YF353" s="111"/>
      <c r="YG353" s="111"/>
      <c r="YH353" s="111"/>
      <c r="YI353" s="111"/>
      <c r="YJ353" s="111"/>
      <c r="YK353" s="111"/>
      <c r="YL353" s="111"/>
      <c r="YM353" s="111"/>
      <c r="YN353" s="111"/>
      <c r="YO353" s="111"/>
      <c r="YP353" s="111"/>
      <c r="YQ353" s="111"/>
      <c r="YR353" s="111"/>
      <c r="YS353" s="111"/>
      <c r="YT353" s="111"/>
      <c r="YU353" s="111"/>
      <c r="YV353" s="111"/>
      <c r="YW353" s="111"/>
      <c r="YX353" s="111"/>
      <c r="YY353" s="111"/>
      <c r="YZ353" s="111"/>
      <c r="ZA353" s="111"/>
      <c r="ZB353" s="111"/>
      <c r="ZC353" s="111"/>
      <c r="ZD353" s="111"/>
      <c r="ZE353" s="111"/>
      <c r="ZF353" s="111"/>
      <c r="ZG353" s="111"/>
      <c r="ZH353" s="111"/>
      <c r="ZI353" s="111"/>
      <c r="ZJ353" s="111"/>
      <c r="ZK353" s="111"/>
      <c r="ZL353" s="111"/>
      <c r="ZM353" s="111"/>
      <c r="ZN353" s="111"/>
      <c r="ZO353" s="111"/>
      <c r="ZP353" s="111"/>
      <c r="ZQ353" s="111"/>
      <c r="ZR353" s="111"/>
      <c r="ZS353" s="111"/>
      <c r="ZT353" s="111"/>
      <c r="ZU353" s="111"/>
      <c r="ZV353" s="111"/>
      <c r="ZW353" s="111"/>
      <c r="ZX353" s="111"/>
      <c r="ZY353" s="111"/>
      <c r="ZZ353" s="111"/>
    </row>
    <row r="354" spans="27:702"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UR354" s="111"/>
      <c r="US354" s="111"/>
      <c r="UT354" s="111"/>
      <c r="UU354" s="111"/>
      <c r="UV354" s="111"/>
      <c r="UW354" s="111"/>
      <c r="UX354" s="111"/>
      <c r="UY354" s="111"/>
      <c r="UZ354" s="111"/>
      <c r="VA354" s="111"/>
      <c r="VB354" s="111"/>
      <c r="VC354" s="111"/>
      <c r="VD354" s="111"/>
      <c r="VE354" s="111"/>
      <c r="VF354" s="111"/>
      <c r="VG354" s="111"/>
      <c r="VH354" s="111"/>
      <c r="VI354" s="111"/>
      <c r="VJ354" s="111"/>
      <c r="VK354" s="111"/>
      <c r="VL354" s="111"/>
      <c r="VM354" s="111"/>
      <c r="VN354" s="111"/>
      <c r="VO354" s="111"/>
      <c r="VP354" s="111"/>
      <c r="VQ354" s="111"/>
      <c r="VR354" s="111"/>
      <c r="VS354" s="111"/>
      <c r="VT354" s="111"/>
      <c r="VU354" s="111"/>
      <c r="VV354" s="111"/>
      <c r="VW354" s="111"/>
      <c r="VX354" s="111"/>
      <c r="VY354" s="111"/>
      <c r="VZ354" s="111"/>
      <c r="WA354" s="111"/>
      <c r="WB354" s="111"/>
      <c r="WC354" s="111"/>
      <c r="WD354" s="111"/>
      <c r="WE354" s="111"/>
      <c r="WF354" s="111"/>
      <c r="WG354" s="111"/>
      <c r="WH354" s="111"/>
      <c r="WI354" s="111"/>
      <c r="WJ354" s="111"/>
      <c r="WK354" s="111"/>
      <c r="WL354" s="111"/>
      <c r="WM354" s="111"/>
      <c r="WN354" s="111"/>
      <c r="WO354" s="111"/>
      <c r="WP354" s="111"/>
      <c r="WQ354" s="111"/>
      <c r="WR354" s="111"/>
      <c r="WS354" s="111"/>
      <c r="WT354" s="111"/>
      <c r="WU354" s="111"/>
      <c r="WV354" s="111"/>
      <c r="WW354" s="111"/>
      <c r="WX354" s="111"/>
      <c r="WY354" s="111"/>
      <c r="WZ354" s="111"/>
      <c r="XA354" s="111"/>
      <c r="XB354" s="111"/>
      <c r="XC354" s="111"/>
      <c r="XD354" s="111"/>
      <c r="XE354" s="111"/>
      <c r="XF354" s="111"/>
      <c r="XG354" s="111"/>
      <c r="XH354" s="111"/>
      <c r="XI354" s="111"/>
      <c r="XJ354" s="111"/>
      <c r="XK354" s="111"/>
      <c r="XL354" s="111"/>
      <c r="XM354" s="111"/>
      <c r="XN354" s="111"/>
      <c r="XO354" s="111"/>
      <c r="XP354" s="111"/>
      <c r="XQ354" s="111"/>
      <c r="XR354" s="111"/>
      <c r="XS354" s="111"/>
      <c r="XT354" s="111"/>
      <c r="XU354" s="111"/>
      <c r="XV354" s="111"/>
      <c r="XW354" s="111"/>
      <c r="XX354" s="111"/>
      <c r="XY354" s="111"/>
      <c r="XZ354" s="111"/>
      <c r="YA354" s="111"/>
      <c r="YB354" s="111"/>
      <c r="YC354" s="111"/>
      <c r="YD354" s="111"/>
      <c r="YE354" s="111"/>
      <c r="YF354" s="111"/>
      <c r="YG354" s="111"/>
      <c r="YH354" s="111"/>
      <c r="YI354" s="111"/>
      <c r="YJ354" s="111"/>
      <c r="YK354" s="111"/>
      <c r="YL354" s="111"/>
      <c r="YM354" s="111"/>
      <c r="YN354" s="111"/>
      <c r="YO354" s="111"/>
      <c r="YP354" s="111"/>
      <c r="YQ354" s="111"/>
      <c r="YR354" s="111"/>
      <c r="YS354" s="111"/>
      <c r="YT354" s="111"/>
      <c r="YU354" s="111"/>
      <c r="YV354" s="111"/>
      <c r="YW354" s="111"/>
      <c r="YX354" s="111"/>
      <c r="YY354" s="111"/>
      <c r="YZ354" s="111"/>
      <c r="ZA354" s="111"/>
      <c r="ZB354" s="111"/>
      <c r="ZC354" s="111"/>
      <c r="ZD354" s="111"/>
      <c r="ZE354" s="111"/>
      <c r="ZF354" s="111"/>
      <c r="ZG354" s="111"/>
      <c r="ZH354" s="111"/>
      <c r="ZI354" s="111"/>
      <c r="ZJ354" s="111"/>
      <c r="ZK354" s="111"/>
      <c r="ZL354" s="111"/>
      <c r="ZM354" s="111"/>
      <c r="ZN354" s="111"/>
      <c r="ZO354" s="111"/>
      <c r="ZP354" s="111"/>
      <c r="ZQ354" s="111"/>
      <c r="ZR354" s="111"/>
      <c r="ZS354" s="111"/>
      <c r="ZT354" s="111"/>
      <c r="ZU354" s="111"/>
      <c r="ZV354" s="111"/>
      <c r="ZW354" s="111"/>
      <c r="ZX354" s="111"/>
      <c r="ZY354" s="111"/>
      <c r="ZZ354" s="111"/>
    </row>
    <row r="355" spans="27:702"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UR355" s="111"/>
      <c r="US355" s="111"/>
      <c r="UT355" s="111"/>
      <c r="UU355" s="111"/>
      <c r="UV355" s="111"/>
      <c r="UW355" s="111"/>
      <c r="UX355" s="111"/>
      <c r="UY355" s="111"/>
      <c r="UZ355" s="111"/>
      <c r="VA355" s="111"/>
      <c r="VB355" s="111"/>
      <c r="VC355" s="111"/>
      <c r="VD355" s="111"/>
      <c r="VE355" s="111"/>
      <c r="VF355" s="111"/>
      <c r="VG355" s="111"/>
      <c r="VH355" s="111"/>
      <c r="VI355" s="111"/>
      <c r="VJ355" s="111"/>
      <c r="VK355" s="111"/>
      <c r="VL355" s="111"/>
      <c r="VM355" s="111"/>
      <c r="VN355" s="111"/>
      <c r="VO355" s="111"/>
      <c r="VP355" s="111"/>
      <c r="VQ355" s="111"/>
      <c r="VR355" s="111"/>
      <c r="VS355" s="111"/>
      <c r="VT355" s="111"/>
      <c r="VU355" s="111"/>
      <c r="VV355" s="111"/>
      <c r="VW355" s="111"/>
      <c r="VX355" s="111"/>
      <c r="VY355" s="111"/>
      <c r="VZ355" s="111"/>
      <c r="WA355" s="111"/>
      <c r="WB355" s="111"/>
      <c r="WC355" s="111"/>
      <c r="WD355" s="111"/>
      <c r="WE355" s="111"/>
      <c r="WF355" s="111"/>
      <c r="WG355" s="111"/>
      <c r="WH355" s="111"/>
      <c r="WI355" s="111"/>
      <c r="WJ355" s="111"/>
      <c r="WK355" s="111"/>
      <c r="WL355" s="111"/>
      <c r="WM355" s="111"/>
      <c r="WN355" s="111"/>
      <c r="WO355" s="111"/>
      <c r="WP355" s="111"/>
      <c r="WQ355" s="111"/>
      <c r="WR355" s="111"/>
      <c r="WS355" s="111"/>
      <c r="WT355" s="111"/>
      <c r="WU355" s="111"/>
      <c r="WV355" s="111"/>
      <c r="WW355" s="111"/>
      <c r="WX355" s="111"/>
      <c r="WY355" s="111"/>
      <c r="WZ355" s="111"/>
      <c r="XA355" s="111"/>
      <c r="XB355" s="111"/>
      <c r="XC355" s="111"/>
      <c r="XD355" s="111"/>
      <c r="XE355" s="111"/>
      <c r="XF355" s="111"/>
      <c r="XG355" s="111"/>
      <c r="XH355" s="111"/>
      <c r="XI355" s="111"/>
      <c r="XJ355" s="111"/>
      <c r="XK355" s="111"/>
      <c r="XL355" s="111"/>
      <c r="XM355" s="111"/>
      <c r="XN355" s="111"/>
      <c r="XO355" s="111"/>
      <c r="XP355" s="111"/>
      <c r="XQ355" s="111"/>
      <c r="XR355" s="111"/>
      <c r="XS355" s="111"/>
      <c r="XT355" s="111"/>
      <c r="XU355" s="111"/>
      <c r="XV355" s="111"/>
      <c r="XW355" s="111"/>
      <c r="XX355" s="111"/>
      <c r="XY355" s="111"/>
      <c r="XZ355" s="111"/>
      <c r="YA355" s="111"/>
      <c r="YB355" s="111"/>
      <c r="YC355" s="111"/>
      <c r="YD355" s="111"/>
      <c r="YE355" s="111"/>
      <c r="YF355" s="111"/>
      <c r="YG355" s="111"/>
      <c r="YH355" s="111"/>
      <c r="YI355" s="111"/>
      <c r="YJ355" s="111"/>
      <c r="YK355" s="111"/>
      <c r="YL355" s="111"/>
      <c r="YM355" s="111"/>
      <c r="YN355" s="111"/>
      <c r="YO355" s="111"/>
      <c r="YP355" s="111"/>
      <c r="YQ355" s="111"/>
      <c r="YR355" s="111"/>
      <c r="YS355" s="111"/>
      <c r="YT355" s="111"/>
      <c r="YU355" s="111"/>
      <c r="YV355" s="111"/>
      <c r="YW355" s="111"/>
      <c r="YX355" s="111"/>
      <c r="YY355" s="111"/>
      <c r="YZ355" s="111"/>
      <c r="ZA355" s="111"/>
      <c r="ZB355" s="111"/>
      <c r="ZC355" s="111"/>
      <c r="ZD355" s="111"/>
      <c r="ZE355" s="111"/>
      <c r="ZF355" s="111"/>
      <c r="ZG355" s="111"/>
      <c r="ZH355" s="111"/>
      <c r="ZI355" s="111"/>
      <c r="ZJ355" s="111"/>
      <c r="ZK355" s="111"/>
      <c r="ZL355" s="111"/>
      <c r="ZM355" s="111"/>
      <c r="ZN355" s="111"/>
      <c r="ZO355" s="111"/>
      <c r="ZP355" s="111"/>
      <c r="ZQ355" s="111"/>
      <c r="ZR355" s="111"/>
      <c r="ZS355" s="111"/>
      <c r="ZT355" s="111"/>
      <c r="ZU355" s="111"/>
      <c r="ZV355" s="111"/>
      <c r="ZW355" s="111"/>
      <c r="ZX355" s="111"/>
      <c r="ZY355" s="111"/>
      <c r="ZZ355" s="111"/>
    </row>
    <row r="356" spans="27:702"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UR356" s="111"/>
      <c r="US356" s="111"/>
      <c r="UT356" s="111"/>
      <c r="UU356" s="111"/>
      <c r="UV356" s="111"/>
      <c r="UW356" s="111"/>
      <c r="UX356" s="111"/>
      <c r="UY356" s="111"/>
      <c r="UZ356" s="111"/>
      <c r="VA356" s="111"/>
      <c r="VB356" s="111"/>
      <c r="VC356" s="111"/>
      <c r="VD356" s="111"/>
      <c r="VE356" s="111"/>
      <c r="VF356" s="111"/>
      <c r="VG356" s="111"/>
      <c r="VH356" s="111"/>
      <c r="VI356" s="111"/>
      <c r="VJ356" s="111"/>
      <c r="VK356" s="111"/>
      <c r="VL356" s="111"/>
      <c r="VM356" s="111"/>
      <c r="VN356" s="111"/>
      <c r="VO356" s="111"/>
      <c r="VP356" s="111"/>
      <c r="VQ356" s="111"/>
      <c r="VR356" s="111"/>
      <c r="VS356" s="111"/>
      <c r="VT356" s="111"/>
      <c r="VU356" s="111"/>
      <c r="VV356" s="111"/>
      <c r="VW356" s="111"/>
      <c r="VX356" s="111"/>
      <c r="VY356" s="111"/>
      <c r="VZ356" s="111"/>
      <c r="WA356" s="111"/>
      <c r="WB356" s="111"/>
      <c r="WC356" s="111"/>
      <c r="WD356" s="111"/>
      <c r="WE356" s="111"/>
      <c r="WF356" s="111"/>
      <c r="WG356" s="111"/>
      <c r="WH356" s="111"/>
      <c r="WI356" s="111"/>
      <c r="WJ356" s="111"/>
      <c r="WK356" s="111"/>
      <c r="WL356" s="111"/>
      <c r="WM356" s="111"/>
      <c r="WN356" s="111"/>
      <c r="WO356" s="111"/>
      <c r="WP356" s="111"/>
      <c r="WQ356" s="111"/>
      <c r="WR356" s="111"/>
      <c r="WS356" s="111"/>
      <c r="WT356" s="111"/>
      <c r="WU356" s="111"/>
      <c r="WV356" s="111"/>
      <c r="WW356" s="111"/>
      <c r="WX356" s="111"/>
      <c r="WY356" s="111"/>
      <c r="WZ356" s="111"/>
      <c r="XA356" s="111"/>
      <c r="XB356" s="111"/>
      <c r="XC356" s="111"/>
      <c r="XD356" s="111"/>
      <c r="XE356" s="111"/>
      <c r="XF356" s="111"/>
      <c r="XG356" s="111"/>
      <c r="XH356" s="111"/>
      <c r="XI356" s="111"/>
      <c r="XJ356" s="111"/>
      <c r="XK356" s="111"/>
      <c r="XL356" s="111"/>
      <c r="XM356" s="111"/>
      <c r="XN356" s="111"/>
      <c r="XO356" s="111"/>
      <c r="XP356" s="111"/>
      <c r="XQ356" s="111"/>
      <c r="XR356" s="111"/>
      <c r="XS356" s="111"/>
      <c r="XT356" s="111"/>
      <c r="XU356" s="111"/>
      <c r="XV356" s="111"/>
      <c r="XW356" s="111"/>
      <c r="XX356" s="111"/>
      <c r="XY356" s="111"/>
      <c r="XZ356" s="111"/>
      <c r="YA356" s="111"/>
      <c r="YB356" s="111"/>
      <c r="YC356" s="111"/>
      <c r="YD356" s="111"/>
      <c r="YE356" s="111"/>
      <c r="YF356" s="111"/>
      <c r="YG356" s="111"/>
      <c r="YH356" s="111"/>
      <c r="YI356" s="111"/>
      <c r="YJ356" s="111"/>
      <c r="YK356" s="111"/>
      <c r="YL356" s="111"/>
      <c r="YM356" s="111"/>
      <c r="YN356" s="111"/>
      <c r="YO356" s="111"/>
      <c r="YP356" s="111"/>
      <c r="YQ356" s="111"/>
      <c r="YR356" s="111"/>
      <c r="YS356" s="111"/>
      <c r="YT356" s="111"/>
      <c r="YU356" s="111"/>
      <c r="YV356" s="111"/>
      <c r="YW356" s="111"/>
      <c r="YX356" s="111"/>
      <c r="YY356" s="111"/>
      <c r="YZ356" s="111"/>
      <c r="ZA356" s="111"/>
      <c r="ZB356" s="111"/>
      <c r="ZC356" s="111"/>
      <c r="ZD356" s="111"/>
      <c r="ZE356" s="111"/>
      <c r="ZF356" s="111"/>
      <c r="ZG356" s="111"/>
      <c r="ZH356" s="111"/>
      <c r="ZI356" s="111"/>
      <c r="ZJ356" s="111"/>
      <c r="ZK356" s="111"/>
      <c r="ZL356" s="111"/>
      <c r="ZM356" s="111"/>
      <c r="ZN356" s="111"/>
      <c r="ZO356" s="111"/>
      <c r="ZP356" s="111"/>
      <c r="ZQ356" s="111"/>
      <c r="ZR356" s="111"/>
      <c r="ZS356" s="111"/>
      <c r="ZT356" s="111"/>
      <c r="ZU356" s="111"/>
      <c r="ZV356" s="111"/>
      <c r="ZW356" s="111"/>
      <c r="ZX356" s="111"/>
      <c r="ZY356" s="111"/>
      <c r="ZZ356" s="111"/>
    </row>
    <row r="357" spans="27:702"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UR357" s="111"/>
      <c r="US357" s="111"/>
      <c r="UT357" s="111"/>
      <c r="UU357" s="111"/>
      <c r="UV357" s="111"/>
      <c r="UW357" s="111"/>
      <c r="UX357" s="111"/>
      <c r="UY357" s="111"/>
      <c r="UZ357" s="111"/>
      <c r="VA357" s="111"/>
      <c r="VB357" s="111"/>
      <c r="VC357" s="111"/>
      <c r="VD357" s="111"/>
      <c r="VE357" s="111"/>
      <c r="VF357" s="111"/>
      <c r="VG357" s="111"/>
      <c r="VH357" s="111"/>
      <c r="VI357" s="111"/>
      <c r="VJ357" s="111"/>
      <c r="VK357" s="111"/>
      <c r="VL357" s="111"/>
      <c r="VM357" s="111"/>
      <c r="VN357" s="111"/>
      <c r="VO357" s="111"/>
      <c r="VP357" s="111"/>
      <c r="VQ357" s="111"/>
      <c r="VR357" s="111"/>
      <c r="VS357" s="111"/>
      <c r="VT357" s="111"/>
      <c r="VU357" s="111"/>
      <c r="VV357" s="111"/>
      <c r="VW357" s="111"/>
      <c r="VX357" s="111"/>
      <c r="VY357" s="111"/>
      <c r="VZ357" s="111"/>
      <c r="WA357" s="111"/>
      <c r="WB357" s="111"/>
      <c r="WC357" s="111"/>
      <c r="WD357" s="111"/>
      <c r="WE357" s="111"/>
      <c r="WF357" s="111"/>
      <c r="WG357" s="111"/>
      <c r="WH357" s="111"/>
      <c r="WI357" s="111"/>
      <c r="WJ357" s="111"/>
      <c r="WK357" s="111"/>
      <c r="WL357" s="111"/>
      <c r="WM357" s="111"/>
      <c r="WN357" s="111"/>
      <c r="WO357" s="111"/>
      <c r="WP357" s="111"/>
      <c r="WQ357" s="111"/>
      <c r="WR357" s="111"/>
      <c r="WS357" s="111"/>
      <c r="WT357" s="111"/>
      <c r="WU357" s="111"/>
      <c r="WV357" s="111"/>
      <c r="WW357" s="111"/>
      <c r="WX357" s="111"/>
      <c r="WY357" s="111"/>
      <c r="WZ357" s="111"/>
      <c r="XA357" s="111"/>
      <c r="XB357" s="111"/>
      <c r="XC357" s="111"/>
      <c r="XD357" s="111"/>
      <c r="XE357" s="111"/>
      <c r="XF357" s="111"/>
      <c r="XG357" s="111"/>
      <c r="XH357" s="111"/>
      <c r="XI357" s="111"/>
      <c r="XJ357" s="111"/>
      <c r="XK357" s="111"/>
      <c r="XL357" s="111"/>
      <c r="XM357" s="111"/>
      <c r="XN357" s="111"/>
      <c r="XO357" s="111"/>
      <c r="XP357" s="111"/>
      <c r="XQ357" s="111"/>
      <c r="XR357" s="111"/>
      <c r="XS357" s="111"/>
      <c r="XT357" s="111"/>
      <c r="XU357" s="111"/>
      <c r="XV357" s="111"/>
      <c r="XW357" s="111"/>
      <c r="XX357" s="111"/>
      <c r="XY357" s="111"/>
      <c r="XZ357" s="111"/>
      <c r="YA357" s="111"/>
      <c r="YB357" s="111"/>
      <c r="YC357" s="111"/>
      <c r="YD357" s="111"/>
      <c r="YE357" s="111"/>
      <c r="YF357" s="111"/>
      <c r="YG357" s="111"/>
      <c r="YH357" s="111"/>
      <c r="YI357" s="111"/>
      <c r="YJ357" s="111"/>
      <c r="YK357" s="111"/>
      <c r="YL357" s="111"/>
      <c r="YM357" s="111"/>
      <c r="YN357" s="111"/>
      <c r="YO357" s="111"/>
      <c r="YP357" s="111"/>
      <c r="YQ357" s="111"/>
      <c r="YR357" s="111"/>
      <c r="YS357" s="111"/>
      <c r="YT357" s="111"/>
      <c r="YU357" s="111"/>
      <c r="YV357" s="111"/>
      <c r="YW357" s="111"/>
      <c r="YX357" s="111"/>
      <c r="YY357" s="111"/>
      <c r="YZ357" s="111"/>
      <c r="ZA357" s="111"/>
      <c r="ZB357" s="111"/>
      <c r="ZC357" s="111"/>
      <c r="ZD357" s="111"/>
      <c r="ZE357" s="111"/>
      <c r="ZF357" s="111"/>
      <c r="ZG357" s="111"/>
      <c r="ZH357" s="111"/>
      <c r="ZI357" s="111"/>
      <c r="ZJ357" s="111"/>
      <c r="ZK357" s="111"/>
      <c r="ZL357" s="111"/>
      <c r="ZM357" s="111"/>
      <c r="ZN357" s="111"/>
      <c r="ZO357" s="111"/>
      <c r="ZP357" s="111"/>
      <c r="ZQ357" s="111"/>
      <c r="ZR357" s="111"/>
      <c r="ZS357" s="111"/>
      <c r="ZT357" s="111"/>
      <c r="ZU357" s="111"/>
      <c r="ZV357" s="111"/>
      <c r="ZW357" s="111"/>
      <c r="ZX357" s="111"/>
      <c r="ZY357" s="111"/>
      <c r="ZZ357" s="111"/>
    </row>
    <row r="358" spans="27:702"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UR358" s="111"/>
      <c r="US358" s="111"/>
      <c r="UT358" s="111"/>
      <c r="UU358" s="111"/>
      <c r="UV358" s="111"/>
      <c r="UW358" s="111"/>
      <c r="UX358" s="111"/>
      <c r="UY358" s="111"/>
      <c r="UZ358" s="111"/>
      <c r="VA358" s="111"/>
      <c r="VB358" s="111"/>
      <c r="VC358" s="111"/>
      <c r="VD358" s="111"/>
      <c r="VE358" s="111"/>
      <c r="VF358" s="111"/>
      <c r="VG358" s="111"/>
      <c r="VH358" s="111"/>
      <c r="VI358" s="111"/>
      <c r="VJ358" s="111"/>
      <c r="VK358" s="111"/>
      <c r="VL358" s="111"/>
      <c r="VM358" s="111"/>
      <c r="VN358" s="111"/>
      <c r="VO358" s="111"/>
      <c r="VP358" s="111"/>
      <c r="VQ358" s="111"/>
      <c r="VR358" s="111"/>
      <c r="VS358" s="111"/>
      <c r="VT358" s="111"/>
      <c r="VU358" s="111"/>
      <c r="VV358" s="111"/>
      <c r="VW358" s="111"/>
      <c r="VX358" s="111"/>
      <c r="VY358" s="111"/>
      <c r="VZ358" s="111"/>
      <c r="WA358" s="111"/>
      <c r="WB358" s="111"/>
      <c r="WC358" s="111"/>
      <c r="WD358" s="111"/>
      <c r="WE358" s="111"/>
      <c r="WF358" s="111"/>
      <c r="WG358" s="111"/>
      <c r="WH358" s="111"/>
      <c r="WI358" s="111"/>
      <c r="WJ358" s="111"/>
      <c r="WK358" s="111"/>
      <c r="WL358" s="111"/>
      <c r="WM358" s="111"/>
      <c r="WN358" s="111"/>
      <c r="WO358" s="111"/>
      <c r="WP358" s="111"/>
      <c r="WQ358" s="111"/>
      <c r="WR358" s="111"/>
      <c r="WS358" s="111"/>
      <c r="WT358" s="111"/>
      <c r="WU358" s="111"/>
      <c r="WV358" s="111"/>
      <c r="WW358" s="111"/>
      <c r="WX358" s="111"/>
      <c r="WY358" s="111"/>
      <c r="WZ358" s="111"/>
      <c r="XA358" s="111"/>
      <c r="XB358" s="111"/>
      <c r="XC358" s="111"/>
      <c r="XD358" s="111"/>
      <c r="XE358" s="111"/>
      <c r="XF358" s="111"/>
      <c r="XG358" s="111"/>
      <c r="XH358" s="111"/>
      <c r="XI358" s="111"/>
      <c r="XJ358" s="111"/>
      <c r="XK358" s="111"/>
      <c r="XL358" s="111"/>
      <c r="XM358" s="111"/>
      <c r="XN358" s="111"/>
      <c r="XO358" s="111"/>
      <c r="XP358" s="111"/>
      <c r="XQ358" s="111"/>
      <c r="XR358" s="111"/>
      <c r="XS358" s="111"/>
      <c r="XT358" s="111"/>
      <c r="XU358" s="111"/>
      <c r="XV358" s="111"/>
      <c r="XW358" s="111"/>
      <c r="XX358" s="111"/>
      <c r="XY358" s="111"/>
      <c r="XZ358" s="111"/>
      <c r="YA358" s="111"/>
      <c r="YB358" s="111"/>
      <c r="YC358" s="111"/>
      <c r="YD358" s="111"/>
      <c r="YE358" s="111"/>
      <c r="YF358" s="111"/>
      <c r="YG358" s="111"/>
      <c r="YH358" s="111"/>
      <c r="YI358" s="111"/>
      <c r="YJ358" s="111"/>
      <c r="YK358" s="111"/>
      <c r="YL358" s="111"/>
      <c r="YM358" s="111"/>
      <c r="YN358" s="111"/>
      <c r="YO358" s="111"/>
      <c r="YP358" s="111"/>
      <c r="YQ358" s="111"/>
      <c r="YR358" s="111"/>
      <c r="YS358" s="111"/>
      <c r="YT358" s="111"/>
      <c r="YU358" s="111"/>
      <c r="YV358" s="111"/>
      <c r="YW358" s="111"/>
      <c r="YX358" s="111"/>
      <c r="YY358" s="111"/>
      <c r="YZ358" s="111"/>
      <c r="ZA358" s="111"/>
      <c r="ZB358" s="111"/>
      <c r="ZC358" s="111"/>
      <c r="ZD358" s="111"/>
      <c r="ZE358" s="111"/>
      <c r="ZF358" s="111"/>
      <c r="ZG358" s="111"/>
      <c r="ZH358" s="111"/>
      <c r="ZI358" s="111"/>
      <c r="ZJ358" s="111"/>
      <c r="ZK358" s="111"/>
      <c r="ZL358" s="111"/>
      <c r="ZM358" s="111"/>
      <c r="ZN358" s="111"/>
      <c r="ZO358" s="111"/>
      <c r="ZP358" s="111"/>
      <c r="ZQ358" s="111"/>
      <c r="ZR358" s="111"/>
      <c r="ZS358" s="111"/>
      <c r="ZT358" s="111"/>
      <c r="ZU358" s="111"/>
      <c r="ZV358" s="111"/>
      <c r="ZW358" s="111"/>
      <c r="ZX358" s="111"/>
      <c r="ZY358" s="111"/>
      <c r="ZZ358" s="111"/>
    </row>
    <row r="359" spans="27:702"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UR359" s="111"/>
      <c r="US359" s="111"/>
      <c r="UT359" s="111"/>
      <c r="UU359" s="111"/>
      <c r="UV359" s="111"/>
      <c r="UW359" s="111"/>
      <c r="UX359" s="111"/>
      <c r="UY359" s="111"/>
      <c r="UZ359" s="111"/>
      <c r="VA359" s="111"/>
      <c r="VB359" s="111"/>
      <c r="VC359" s="111"/>
      <c r="VD359" s="111"/>
      <c r="VE359" s="111"/>
      <c r="VF359" s="111"/>
      <c r="VG359" s="111"/>
      <c r="VH359" s="111"/>
      <c r="VI359" s="111"/>
      <c r="VJ359" s="111"/>
      <c r="VK359" s="111"/>
      <c r="VL359" s="111"/>
      <c r="VM359" s="111"/>
      <c r="VN359" s="111"/>
      <c r="VO359" s="111"/>
      <c r="VP359" s="111"/>
      <c r="VQ359" s="111"/>
      <c r="VR359" s="111"/>
      <c r="VS359" s="111"/>
      <c r="VT359" s="111"/>
      <c r="VU359" s="111"/>
      <c r="VV359" s="111"/>
      <c r="VW359" s="111"/>
      <c r="VX359" s="111"/>
      <c r="VY359" s="111"/>
      <c r="VZ359" s="111"/>
      <c r="WA359" s="111"/>
      <c r="WB359" s="111"/>
      <c r="WC359" s="111"/>
      <c r="WD359" s="111"/>
      <c r="WE359" s="111"/>
      <c r="WF359" s="111"/>
      <c r="WG359" s="111"/>
      <c r="WH359" s="111"/>
      <c r="WI359" s="111"/>
      <c r="WJ359" s="111"/>
      <c r="WK359" s="111"/>
      <c r="WL359" s="111"/>
      <c r="WM359" s="111"/>
      <c r="WN359" s="111"/>
      <c r="WO359" s="111"/>
      <c r="WP359" s="111"/>
      <c r="WQ359" s="111"/>
      <c r="WR359" s="111"/>
      <c r="WS359" s="111"/>
      <c r="WT359" s="111"/>
      <c r="WU359" s="111"/>
      <c r="WV359" s="111"/>
      <c r="WW359" s="111"/>
      <c r="WX359" s="111"/>
      <c r="WY359" s="111"/>
      <c r="WZ359" s="111"/>
      <c r="XA359" s="111"/>
      <c r="XB359" s="111"/>
      <c r="XC359" s="111"/>
      <c r="XD359" s="111"/>
      <c r="XE359" s="111"/>
      <c r="XF359" s="111"/>
      <c r="XG359" s="111"/>
      <c r="XH359" s="111"/>
      <c r="XI359" s="111"/>
      <c r="XJ359" s="111"/>
      <c r="XK359" s="111"/>
      <c r="XL359" s="111"/>
      <c r="XM359" s="111"/>
      <c r="XN359" s="111"/>
      <c r="XO359" s="111"/>
      <c r="XP359" s="111"/>
      <c r="XQ359" s="111"/>
      <c r="XR359" s="111"/>
      <c r="XS359" s="111"/>
      <c r="XT359" s="111"/>
      <c r="XU359" s="111"/>
      <c r="XV359" s="111"/>
      <c r="XW359" s="111"/>
      <c r="XX359" s="111"/>
      <c r="XY359" s="111"/>
      <c r="XZ359" s="111"/>
      <c r="YA359" s="111"/>
      <c r="YB359" s="111"/>
      <c r="YC359" s="111"/>
      <c r="YD359" s="111"/>
      <c r="YE359" s="111"/>
      <c r="YF359" s="111"/>
      <c r="YG359" s="111"/>
      <c r="YH359" s="111"/>
      <c r="YI359" s="111"/>
      <c r="YJ359" s="111"/>
      <c r="YK359" s="111"/>
      <c r="YL359" s="111"/>
      <c r="YM359" s="111"/>
      <c r="YN359" s="111"/>
      <c r="YO359" s="111"/>
      <c r="YP359" s="111"/>
      <c r="YQ359" s="111"/>
      <c r="YR359" s="111"/>
      <c r="YS359" s="111"/>
      <c r="YT359" s="111"/>
      <c r="YU359" s="111"/>
      <c r="YV359" s="111"/>
      <c r="YW359" s="111"/>
      <c r="YX359" s="111"/>
      <c r="YY359" s="111"/>
      <c r="YZ359" s="111"/>
      <c r="ZA359" s="111"/>
      <c r="ZB359" s="111"/>
      <c r="ZC359" s="111"/>
      <c r="ZD359" s="111"/>
      <c r="ZE359" s="111"/>
      <c r="ZF359" s="111"/>
      <c r="ZG359" s="111"/>
      <c r="ZH359" s="111"/>
      <c r="ZI359" s="111"/>
      <c r="ZJ359" s="111"/>
      <c r="ZK359" s="111"/>
      <c r="ZL359" s="111"/>
      <c r="ZM359" s="111"/>
      <c r="ZN359" s="111"/>
      <c r="ZO359" s="111"/>
      <c r="ZP359" s="111"/>
      <c r="ZQ359" s="111"/>
      <c r="ZR359" s="111"/>
      <c r="ZS359" s="111"/>
      <c r="ZT359" s="111"/>
      <c r="ZU359" s="111"/>
      <c r="ZV359" s="111"/>
      <c r="ZW359" s="111"/>
      <c r="ZX359" s="111"/>
      <c r="ZY359" s="111"/>
      <c r="ZZ359" s="111"/>
    </row>
    <row r="360" spans="27:702"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UR360" s="111"/>
      <c r="US360" s="111"/>
      <c r="UT360" s="111"/>
      <c r="UU360" s="111"/>
      <c r="UV360" s="111"/>
      <c r="UW360" s="111"/>
      <c r="UX360" s="111"/>
      <c r="UY360" s="111"/>
      <c r="UZ360" s="111"/>
      <c r="VA360" s="111"/>
      <c r="VB360" s="111"/>
      <c r="VC360" s="111"/>
      <c r="VD360" s="111"/>
      <c r="VE360" s="111"/>
      <c r="VF360" s="111"/>
      <c r="VG360" s="111"/>
      <c r="VH360" s="111"/>
      <c r="VI360" s="111"/>
      <c r="VJ360" s="111"/>
      <c r="VK360" s="111"/>
      <c r="VL360" s="111"/>
      <c r="VM360" s="111"/>
      <c r="VN360" s="111"/>
      <c r="VO360" s="111"/>
      <c r="VP360" s="111"/>
      <c r="VQ360" s="111"/>
      <c r="VR360" s="111"/>
      <c r="VS360" s="111"/>
      <c r="VT360" s="111"/>
      <c r="VU360" s="111"/>
      <c r="VV360" s="111"/>
      <c r="VW360" s="111"/>
      <c r="VX360" s="111"/>
      <c r="VY360" s="111"/>
      <c r="VZ360" s="111"/>
      <c r="WA360" s="111"/>
      <c r="WB360" s="111"/>
      <c r="WC360" s="111"/>
      <c r="WD360" s="111"/>
      <c r="WE360" s="111"/>
      <c r="WF360" s="111"/>
      <c r="WG360" s="111"/>
      <c r="WH360" s="111"/>
      <c r="WI360" s="111"/>
      <c r="WJ360" s="111"/>
      <c r="WK360" s="111"/>
      <c r="WL360" s="111"/>
      <c r="WM360" s="111"/>
      <c r="WN360" s="111"/>
      <c r="WO360" s="111"/>
      <c r="WP360" s="111"/>
      <c r="WQ360" s="111"/>
      <c r="WR360" s="111"/>
      <c r="WS360" s="111"/>
      <c r="WT360" s="111"/>
      <c r="WU360" s="111"/>
      <c r="WV360" s="111"/>
      <c r="WW360" s="111"/>
      <c r="WX360" s="111"/>
      <c r="WY360" s="111"/>
      <c r="WZ360" s="111"/>
      <c r="XA360" s="111"/>
      <c r="XB360" s="111"/>
      <c r="XC360" s="111"/>
      <c r="XD360" s="111"/>
      <c r="XE360" s="111"/>
      <c r="XF360" s="111"/>
      <c r="XG360" s="111"/>
      <c r="XH360" s="111"/>
      <c r="XI360" s="111"/>
      <c r="XJ360" s="111"/>
      <c r="XK360" s="111"/>
      <c r="XL360" s="111"/>
      <c r="XM360" s="111"/>
      <c r="XN360" s="111"/>
      <c r="XO360" s="111"/>
      <c r="XP360" s="111"/>
      <c r="XQ360" s="111"/>
      <c r="XR360" s="111"/>
      <c r="XS360" s="111"/>
      <c r="XT360" s="111"/>
      <c r="XU360" s="111"/>
      <c r="XV360" s="111"/>
      <c r="XW360" s="111"/>
      <c r="XX360" s="111"/>
      <c r="XY360" s="111"/>
      <c r="XZ360" s="111"/>
      <c r="YA360" s="111"/>
      <c r="YB360" s="111"/>
      <c r="YC360" s="111"/>
      <c r="YD360" s="111"/>
      <c r="YE360" s="111"/>
      <c r="YF360" s="111"/>
      <c r="YG360" s="111"/>
      <c r="YH360" s="111"/>
      <c r="YI360" s="111"/>
      <c r="YJ360" s="111"/>
      <c r="YK360" s="111"/>
      <c r="YL360" s="111"/>
      <c r="YM360" s="111"/>
      <c r="YN360" s="111"/>
      <c r="YO360" s="111"/>
      <c r="YP360" s="111"/>
      <c r="YQ360" s="111"/>
      <c r="YR360" s="111"/>
      <c r="YS360" s="111"/>
      <c r="YT360" s="111"/>
      <c r="YU360" s="111"/>
      <c r="YV360" s="111"/>
      <c r="YW360" s="111"/>
      <c r="YX360" s="111"/>
      <c r="YY360" s="111"/>
      <c r="YZ360" s="111"/>
      <c r="ZA360" s="111"/>
      <c r="ZB360" s="111"/>
      <c r="ZC360" s="111"/>
      <c r="ZD360" s="111"/>
      <c r="ZE360" s="111"/>
      <c r="ZF360" s="111"/>
      <c r="ZG360" s="111"/>
      <c r="ZH360" s="111"/>
      <c r="ZI360" s="111"/>
      <c r="ZJ360" s="111"/>
      <c r="ZK360" s="111"/>
      <c r="ZL360" s="111"/>
      <c r="ZM360" s="111"/>
      <c r="ZN360" s="111"/>
      <c r="ZO360" s="111"/>
      <c r="ZP360" s="111"/>
      <c r="ZQ360" s="111"/>
      <c r="ZR360" s="111"/>
      <c r="ZS360" s="111"/>
      <c r="ZT360" s="111"/>
      <c r="ZU360" s="111"/>
      <c r="ZV360" s="111"/>
      <c r="ZW360" s="111"/>
      <c r="ZX360" s="111"/>
      <c r="ZY360" s="111"/>
      <c r="ZZ360" s="111"/>
    </row>
    <row r="361" spans="27:702"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UR361" s="111"/>
      <c r="US361" s="111"/>
      <c r="UT361" s="111"/>
      <c r="UU361" s="111"/>
      <c r="UV361" s="111"/>
      <c r="UW361" s="111"/>
      <c r="UX361" s="111"/>
      <c r="UY361" s="111"/>
      <c r="UZ361" s="111"/>
      <c r="VA361" s="111"/>
      <c r="VB361" s="111"/>
      <c r="VC361" s="111"/>
      <c r="VD361" s="111"/>
      <c r="VE361" s="111"/>
      <c r="VF361" s="111"/>
      <c r="VG361" s="111"/>
      <c r="VH361" s="111"/>
      <c r="VI361" s="111"/>
      <c r="VJ361" s="111"/>
      <c r="VK361" s="111"/>
      <c r="VL361" s="111"/>
      <c r="VM361" s="111"/>
      <c r="VN361" s="111"/>
      <c r="VO361" s="111"/>
      <c r="VP361" s="111"/>
      <c r="VQ361" s="111"/>
      <c r="VR361" s="111"/>
      <c r="VS361" s="111"/>
      <c r="VT361" s="111"/>
      <c r="VU361" s="111"/>
      <c r="VV361" s="111"/>
      <c r="VW361" s="111"/>
      <c r="VX361" s="111"/>
      <c r="VY361" s="111"/>
      <c r="VZ361" s="111"/>
      <c r="WA361" s="111"/>
      <c r="WB361" s="111"/>
      <c r="WC361" s="111"/>
      <c r="WD361" s="111"/>
      <c r="WE361" s="111"/>
      <c r="WF361" s="111"/>
      <c r="WG361" s="111"/>
      <c r="WH361" s="111"/>
      <c r="WI361" s="111"/>
      <c r="WJ361" s="111"/>
      <c r="WK361" s="111"/>
      <c r="WL361" s="111"/>
      <c r="WM361" s="111"/>
      <c r="WN361" s="111"/>
      <c r="WO361" s="111"/>
      <c r="WP361" s="111"/>
      <c r="WQ361" s="111"/>
      <c r="WR361" s="111"/>
      <c r="WS361" s="111"/>
      <c r="WT361" s="111"/>
      <c r="WU361" s="111"/>
      <c r="WV361" s="111"/>
      <c r="WW361" s="111"/>
      <c r="WX361" s="111"/>
      <c r="WY361" s="111"/>
      <c r="WZ361" s="111"/>
      <c r="XA361" s="111"/>
      <c r="XB361" s="111"/>
      <c r="XC361" s="111"/>
      <c r="XD361" s="111"/>
      <c r="XE361" s="111"/>
      <c r="XF361" s="111"/>
      <c r="XG361" s="111"/>
      <c r="XH361" s="111"/>
      <c r="XI361" s="111"/>
      <c r="XJ361" s="111"/>
      <c r="XK361" s="111"/>
      <c r="XL361" s="111"/>
      <c r="XM361" s="111"/>
      <c r="XN361" s="111"/>
      <c r="XO361" s="111"/>
      <c r="XP361" s="111"/>
      <c r="XQ361" s="111"/>
      <c r="XR361" s="111"/>
      <c r="XS361" s="111"/>
      <c r="XT361" s="111"/>
      <c r="XU361" s="111"/>
      <c r="XV361" s="111"/>
      <c r="XW361" s="111"/>
      <c r="XX361" s="111"/>
      <c r="XY361" s="111"/>
      <c r="XZ361" s="111"/>
      <c r="YA361" s="111"/>
      <c r="YB361" s="111"/>
      <c r="YC361" s="111"/>
      <c r="YD361" s="111"/>
      <c r="YE361" s="111"/>
      <c r="YF361" s="111"/>
      <c r="YG361" s="111"/>
      <c r="YH361" s="111"/>
      <c r="YI361" s="111"/>
      <c r="YJ361" s="111"/>
      <c r="YK361" s="111"/>
      <c r="YL361" s="111"/>
      <c r="YM361" s="111"/>
      <c r="YN361" s="111"/>
      <c r="YO361" s="111"/>
      <c r="YP361" s="111"/>
      <c r="YQ361" s="111"/>
      <c r="YR361" s="111"/>
      <c r="YS361" s="111"/>
      <c r="YT361" s="111"/>
      <c r="YU361" s="111"/>
      <c r="YV361" s="111"/>
      <c r="YW361" s="111"/>
      <c r="YX361" s="111"/>
      <c r="YY361" s="111"/>
      <c r="YZ361" s="111"/>
      <c r="ZA361" s="111"/>
      <c r="ZB361" s="111"/>
      <c r="ZC361" s="111"/>
      <c r="ZD361" s="111"/>
      <c r="ZE361" s="111"/>
      <c r="ZF361" s="111"/>
      <c r="ZG361" s="111"/>
      <c r="ZH361" s="111"/>
      <c r="ZI361" s="111"/>
      <c r="ZJ361" s="111"/>
      <c r="ZK361" s="111"/>
      <c r="ZL361" s="111"/>
      <c r="ZM361" s="111"/>
      <c r="ZN361" s="111"/>
      <c r="ZO361" s="111"/>
      <c r="ZP361" s="111"/>
      <c r="ZQ361" s="111"/>
      <c r="ZR361" s="111"/>
      <c r="ZS361" s="111"/>
      <c r="ZT361" s="111"/>
      <c r="ZU361" s="111"/>
      <c r="ZV361" s="111"/>
      <c r="ZW361" s="111"/>
      <c r="ZX361" s="111"/>
      <c r="ZY361" s="111"/>
      <c r="ZZ361" s="111"/>
    </row>
    <row r="362" spans="27:702"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UR362" s="111"/>
      <c r="US362" s="111"/>
      <c r="UT362" s="111"/>
      <c r="UU362" s="111"/>
      <c r="UV362" s="111"/>
      <c r="UW362" s="111"/>
      <c r="UX362" s="111"/>
      <c r="UY362" s="111"/>
      <c r="UZ362" s="111"/>
      <c r="VA362" s="111"/>
      <c r="VB362" s="111"/>
      <c r="VC362" s="111"/>
      <c r="VD362" s="111"/>
      <c r="VE362" s="111"/>
      <c r="VF362" s="111"/>
      <c r="VG362" s="111"/>
      <c r="VH362" s="111"/>
      <c r="VI362" s="111"/>
      <c r="VJ362" s="111"/>
      <c r="VK362" s="111"/>
      <c r="VL362" s="111"/>
      <c r="VM362" s="111"/>
      <c r="VN362" s="111"/>
      <c r="VO362" s="111"/>
      <c r="VP362" s="111"/>
      <c r="VQ362" s="111"/>
      <c r="VR362" s="111"/>
      <c r="VS362" s="111"/>
      <c r="VT362" s="111"/>
      <c r="VU362" s="111"/>
      <c r="VV362" s="111"/>
      <c r="VW362" s="111"/>
      <c r="VX362" s="111"/>
      <c r="VY362" s="111"/>
      <c r="VZ362" s="111"/>
      <c r="WA362" s="111"/>
      <c r="WB362" s="111"/>
      <c r="WC362" s="111"/>
      <c r="WD362" s="111"/>
      <c r="WE362" s="111"/>
      <c r="WF362" s="111"/>
      <c r="WG362" s="111"/>
      <c r="WH362" s="111"/>
      <c r="WI362" s="111"/>
      <c r="WJ362" s="111"/>
      <c r="WK362" s="111"/>
      <c r="WL362" s="111"/>
      <c r="WM362" s="111"/>
      <c r="WN362" s="111"/>
      <c r="WO362" s="111"/>
      <c r="WP362" s="111"/>
      <c r="WQ362" s="111"/>
      <c r="WR362" s="111"/>
      <c r="WS362" s="111"/>
      <c r="WT362" s="111"/>
      <c r="WU362" s="111"/>
      <c r="WV362" s="111"/>
      <c r="WW362" s="111"/>
      <c r="WX362" s="111"/>
      <c r="WY362" s="111"/>
      <c r="WZ362" s="111"/>
      <c r="XA362" s="111"/>
      <c r="XB362" s="111"/>
      <c r="XC362" s="111"/>
      <c r="XD362" s="111"/>
      <c r="XE362" s="111"/>
      <c r="XF362" s="111"/>
      <c r="XG362" s="111"/>
      <c r="XH362" s="111"/>
      <c r="XI362" s="111"/>
      <c r="XJ362" s="111"/>
      <c r="XK362" s="111"/>
      <c r="XL362" s="111"/>
      <c r="XM362" s="111"/>
      <c r="XN362" s="111"/>
      <c r="XO362" s="111"/>
      <c r="XP362" s="111"/>
      <c r="XQ362" s="111"/>
      <c r="XR362" s="111"/>
      <c r="XS362" s="111"/>
      <c r="XT362" s="111"/>
      <c r="XU362" s="111"/>
      <c r="XV362" s="111"/>
      <c r="XW362" s="111"/>
      <c r="XX362" s="111"/>
      <c r="XY362" s="111"/>
      <c r="XZ362" s="111"/>
      <c r="YA362" s="111"/>
      <c r="YB362" s="111"/>
      <c r="YC362" s="111"/>
      <c r="YD362" s="111"/>
      <c r="YE362" s="111"/>
      <c r="YF362" s="111"/>
      <c r="YG362" s="111"/>
      <c r="YH362" s="111"/>
      <c r="YI362" s="111"/>
      <c r="YJ362" s="111"/>
      <c r="YK362" s="111"/>
      <c r="YL362" s="111"/>
      <c r="YM362" s="111"/>
      <c r="YN362" s="111"/>
      <c r="YO362" s="111"/>
      <c r="YP362" s="111"/>
      <c r="YQ362" s="111"/>
      <c r="YR362" s="111"/>
      <c r="YS362" s="111"/>
      <c r="YT362" s="111"/>
      <c r="YU362" s="111"/>
      <c r="YV362" s="111"/>
      <c r="YW362" s="111"/>
      <c r="YX362" s="111"/>
      <c r="YY362" s="111"/>
      <c r="YZ362" s="111"/>
      <c r="ZA362" s="111"/>
      <c r="ZB362" s="111"/>
      <c r="ZC362" s="111"/>
      <c r="ZD362" s="111"/>
      <c r="ZE362" s="111"/>
      <c r="ZF362" s="111"/>
      <c r="ZG362" s="111"/>
      <c r="ZH362" s="111"/>
      <c r="ZI362" s="111"/>
      <c r="ZJ362" s="111"/>
      <c r="ZK362" s="111"/>
      <c r="ZL362" s="111"/>
      <c r="ZM362" s="111"/>
      <c r="ZN362" s="111"/>
      <c r="ZO362" s="111"/>
      <c r="ZP362" s="111"/>
      <c r="ZQ362" s="111"/>
      <c r="ZR362" s="111"/>
      <c r="ZS362" s="111"/>
      <c r="ZT362" s="111"/>
      <c r="ZU362" s="111"/>
      <c r="ZV362" s="111"/>
      <c r="ZW362" s="111"/>
      <c r="ZX362" s="111"/>
      <c r="ZY362" s="111"/>
      <c r="ZZ362" s="111"/>
    </row>
    <row r="363" spans="27:702"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UR363" s="111"/>
      <c r="US363" s="111"/>
      <c r="UT363" s="111"/>
      <c r="UU363" s="111"/>
      <c r="UV363" s="111"/>
      <c r="UW363" s="111"/>
      <c r="UX363" s="111"/>
      <c r="UY363" s="111"/>
      <c r="UZ363" s="111"/>
      <c r="VA363" s="111"/>
      <c r="VB363" s="111"/>
      <c r="VC363" s="111"/>
      <c r="VD363" s="111"/>
      <c r="VE363" s="111"/>
      <c r="VF363" s="111"/>
      <c r="VG363" s="111"/>
      <c r="VH363" s="111"/>
      <c r="VI363" s="111"/>
      <c r="VJ363" s="111"/>
      <c r="VK363" s="111"/>
      <c r="VL363" s="111"/>
      <c r="VM363" s="111"/>
      <c r="VN363" s="111"/>
      <c r="VO363" s="111"/>
      <c r="VP363" s="111"/>
      <c r="VQ363" s="111"/>
      <c r="VR363" s="111"/>
      <c r="VS363" s="111"/>
      <c r="VT363" s="111"/>
      <c r="VU363" s="111"/>
      <c r="VV363" s="111"/>
      <c r="VW363" s="111"/>
      <c r="VX363" s="111"/>
      <c r="VY363" s="111"/>
      <c r="VZ363" s="111"/>
      <c r="WA363" s="111"/>
      <c r="WB363" s="111"/>
      <c r="WC363" s="111"/>
      <c r="WD363" s="111"/>
      <c r="WE363" s="111"/>
      <c r="WF363" s="111"/>
      <c r="WG363" s="111"/>
      <c r="WH363" s="111"/>
      <c r="WI363" s="111"/>
      <c r="WJ363" s="111"/>
      <c r="WK363" s="111"/>
      <c r="WL363" s="111"/>
      <c r="WM363" s="111"/>
      <c r="WN363" s="111"/>
      <c r="WO363" s="111"/>
      <c r="WP363" s="111"/>
      <c r="WQ363" s="111"/>
      <c r="WR363" s="111"/>
      <c r="WS363" s="111"/>
      <c r="WT363" s="111"/>
      <c r="WU363" s="111"/>
      <c r="WV363" s="111"/>
      <c r="WW363" s="111"/>
      <c r="WX363" s="111"/>
      <c r="WY363" s="111"/>
      <c r="WZ363" s="111"/>
      <c r="XA363" s="111"/>
      <c r="XB363" s="111"/>
      <c r="XC363" s="111"/>
      <c r="XD363" s="111"/>
      <c r="XE363" s="111"/>
      <c r="XF363" s="111"/>
      <c r="XG363" s="111"/>
      <c r="XH363" s="111"/>
      <c r="XI363" s="111"/>
      <c r="XJ363" s="111"/>
      <c r="XK363" s="111"/>
      <c r="XL363" s="111"/>
      <c r="XM363" s="111"/>
      <c r="XN363" s="111"/>
      <c r="XO363" s="111"/>
      <c r="XP363" s="111"/>
      <c r="XQ363" s="111"/>
      <c r="XR363" s="111"/>
      <c r="XS363" s="111"/>
      <c r="XT363" s="111"/>
      <c r="XU363" s="111"/>
      <c r="XV363" s="111"/>
      <c r="XW363" s="111"/>
      <c r="XX363" s="111"/>
      <c r="XY363" s="111"/>
      <c r="XZ363" s="111"/>
      <c r="YA363" s="111"/>
      <c r="YB363" s="111"/>
      <c r="YC363" s="111"/>
      <c r="YD363" s="111"/>
      <c r="YE363" s="111"/>
      <c r="YF363" s="111"/>
      <c r="YG363" s="111"/>
      <c r="YH363" s="111"/>
      <c r="YI363" s="111"/>
      <c r="YJ363" s="111"/>
      <c r="YK363" s="111"/>
      <c r="YL363" s="111"/>
      <c r="YM363" s="111"/>
      <c r="YN363" s="111"/>
      <c r="YO363" s="111"/>
      <c r="YP363" s="111"/>
      <c r="YQ363" s="111"/>
      <c r="YR363" s="111"/>
      <c r="YS363" s="111"/>
      <c r="YT363" s="111"/>
      <c r="YU363" s="111"/>
      <c r="YV363" s="111"/>
      <c r="YW363" s="111"/>
      <c r="YX363" s="111"/>
      <c r="YY363" s="111"/>
      <c r="YZ363" s="111"/>
      <c r="ZA363" s="111"/>
      <c r="ZB363" s="111"/>
      <c r="ZC363" s="111"/>
      <c r="ZD363" s="111"/>
      <c r="ZE363" s="111"/>
      <c r="ZF363" s="111"/>
      <c r="ZG363" s="111"/>
      <c r="ZH363" s="111"/>
      <c r="ZI363" s="111"/>
      <c r="ZJ363" s="111"/>
      <c r="ZK363" s="111"/>
      <c r="ZL363" s="111"/>
      <c r="ZM363" s="111"/>
      <c r="ZN363" s="111"/>
      <c r="ZO363" s="111"/>
      <c r="ZP363" s="111"/>
      <c r="ZQ363" s="111"/>
      <c r="ZR363" s="111"/>
      <c r="ZS363" s="111"/>
      <c r="ZT363" s="111"/>
      <c r="ZU363" s="111"/>
      <c r="ZV363" s="111"/>
      <c r="ZW363" s="111"/>
      <c r="ZX363" s="111"/>
      <c r="ZY363" s="111"/>
      <c r="ZZ363" s="111"/>
    </row>
    <row r="364" spans="27:702"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UR364" s="111"/>
      <c r="US364" s="111"/>
      <c r="UT364" s="111"/>
      <c r="UU364" s="111"/>
      <c r="UV364" s="111"/>
      <c r="UW364" s="111"/>
      <c r="UX364" s="111"/>
      <c r="UY364" s="111"/>
      <c r="UZ364" s="111"/>
      <c r="VA364" s="111"/>
      <c r="VB364" s="111"/>
      <c r="VC364" s="111"/>
      <c r="VD364" s="111"/>
      <c r="VE364" s="111"/>
      <c r="VF364" s="111"/>
      <c r="VG364" s="111"/>
      <c r="VH364" s="111"/>
      <c r="VI364" s="111"/>
      <c r="VJ364" s="111"/>
      <c r="VK364" s="111"/>
      <c r="VL364" s="111"/>
      <c r="VM364" s="111"/>
      <c r="VN364" s="111"/>
      <c r="VO364" s="111"/>
      <c r="VP364" s="111"/>
      <c r="VQ364" s="111"/>
      <c r="VR364" s="111"/>
      <c r="VS364" s="111"/>
      <c r="VT364" s="111"/>
      <c r="VU364" s="111"/>
      <c r="VV364" s="111"/>
      <c r="VW364" s="111"/>
      <c r="VX364" s="111"/>
      <c r="VY364" s="111"/>
      <c r="VZ364" s="111"/>
      <c r="WA364" s="111"/>
      <c r="WB364" s="111"/>
      <c r="WC364" s="111"/>
      <c r="WD364" s="111"/>
      <c r="WE364" s="111"/>
      <c r="WF364" s="111"/>
      <c r="WG364" s="111"/>
      <c r="WH364" s="111"/>
      <c r="WI364" s="111"/>
      <c r="WJ364" s="111"/>
      <c r="WK364" s="111"/>
      <c r="WL364" s="111"/>
      <c r="WM364" s="111"/>
      <c r="WN364" s="111"/>
      <c r="WO364" s="111"/>
      <c r="WP364" s="111"/>
      <c r="WQ364" s="111"/>
      <c r="WR364" s="111"/>
      <c r="WS364" s="111"/>
      <c r="WT364" s="111"/>
      <c r="WU364" s="111"/>
      <c r="WV364" s="111"/>
      <c r="WW364" s="111"/>
      <c r="WX364" s="111"/>
      <c r="WY364" s="111"/>
      <c r="WZ364" s="111"/>
      <c r="XA364" s="111"/>
      <c r="XB364" s="111"/>
      <c r="XC364" s="111"/>
      <c r="XD364" s="111"/>
      <c r="XE364" s="111"/>
      <c r="XF364" s="111"/>
      <c r="XG364" s="111"/>
      <c r="XH364" s="111"/>
      <c r="XI364" s="111"/>
      <c r="XJ364" s="111"/>
      <c r="XK364" s="111"/>
      <c r="XL364" s="111"/>
      <c r="XM364" s="111"/>
      <c r="XN364" s="111"/>
      <c r="XO364" s="111"/>
      <c r="XP364" s="111"/>
      <c r="XQ364" s="111"/>
      <c r="XR364" s="111"/>
      <c r="XS364" s="111"/>
      <c r="XT364" s="111"/>
      <c r="XU364" s="111"/>
      <c r="XV364" s="111"/>
      <c r="XW364" s="111"/>
      <c r="XX364" s="111"/>
      <c r="XY364" s="111"/>
      <c r="XZ364" s="111"/>
      <c r="YA364" s="111"/>
      <c r="YB364" s="111"/>
      <c r="YC364" s="111"/>
      <c r="YD364" s="111"/>
      <c r="YE364" s="111"/>
      <c r="YF364" s="111"/>
      <c r="YG364" s="111"/>
      <c r="YH364" s="111"/>
      <c r="YI364" s="111"/>
      <c r="YJ364" s="111"/>
      <c r="YK364" s="111"/>
      <c r="YL364" s="111"/>
      <c r="YM364" s="111"/>
      <c r="YN364" s="111"/>
      <c r="YO364" s="111"/>
      <c r="YP364" s="111"/>
      <c r="YQ364" s="111"/>
      <c r="YR364" s="111"/>
      <c r="YS364" s="111"/>
      <c r="YT364" s="111"/>
      <c r="YU364" s="111"/>
      <c r="YV364" s="111"/>
      <c r="YW364" s="111"/>
      <c r="YX364" s="111"/>
      <c r="YY364" s="111"/>
      <c r="YZ364" s="111"/>
      <c r="ZA364" s="111"/>
      <c r="ZB364" s="111"/>
      <c r="ZC364" s="111"/>
      <c r="ZD364" s="111"/>
      <c r="ZE364" s="111"/>
      <c r="ZF364" s="111"/>
      <c r="ZG364" s="111"/>
      <c r="ZH364" s="111"/>
      <c r="ZI364" s="111"/>
      <c r="ZJ364" s="111"/>
      <c r="ZK364" s="111"/>
      <c r="ZL364" s="111"/>
      <c r="ZM364" s="111"/>
      <c r="ZN364" s="111"/>
      <c r="ZO364" s="111"/>
      <c r="ZP364" s="111"/>
      <c r="ZQ364" s="111"/>
      <c r="ZR364" s="111"/>
      <c r="ZS364" s="111"/>
      <c r="ZT364" s="111"/>
      <c r="ZU364" s="111"/>
      <c r="ZV364" s="111"/>
      <c r="ZW364" s="111"/>
      <c r="ZX364" s="111"/>
      <c r="ZY364" s="111"/>
      <c r="ZZ364" s="111"/>
    </row>
    <row r="365" spans="27:702"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UR365" s="111"/>
      <c r="US365" s="111"/>
      <c r="UT365" s="111"/>
      <c r="UU365" s="111"/>
      <c r="UV365" s="111"/>
      <c r="UW365" s="111"/>
      <c r="UX365" s="111"/>
      <c r="UY365" s="111"/>
      <c r="UZ365" s="111"/>
      <c r="VA365" s="111"/>
      <c r="VB365" s="111"/>
      <c r="VC365" s="111"/>
      <c r="VD365" s="111"/>
      <c r="VE365" s="111"/>
      <c r="VF365" s="111"/>
      <c r="VG365" s="111"/>
      <c r="VH365" s="111"/>
      <c r="VI365" s="111"/>
      <c r="VJ365" s="111"/>
      <c r="VK365" s="111"/>
      <c r="VL365" s="111"/>
      <c r="VM365" s="111"/>
      <c r="VN365" s="111"/>
      <c r="VO365" s="111"/>
      <c r="VP365" s="111"/>
      <c r="VQ365" s="111"/>
      <c r="VR365" s="111"/>
      <c r="VS365" s="111"/>
      <c r="VT365" s="111"/>
      <c r="VU365" s="111"/>
      <c r="VV365" s="111"/>
      <c r="VW365" s="111"/>
      <c r="VX365" s="111"/>
      <c r="VY365" s="111"/>
      <c r="VZ365" s="111"/>
      <c r="WA365" s="111"/>
      <c r="WB365" s="111"/>
      <c r="WC365" s="111"/>
      <c r="WD365" s="111"/>
      <c r="WE365" s="111"/>
      <c r="WF365" s="111"/>
      <c r="WG365" s="111"/>
      <c r="WH365" s="111"/>
      <c r="WI365" s="111"/>
      <c r="WJ365" s="111"/>
      <c r="WK365" s="111"/>
      <c r="WL365" s="111"/>
      <c r="WM365" s="111"/>
      <c r="WN365" s="111"/>
      <c r="WO365" s="111"/>
      <c r="WP365" s="111"/>
      <c r="WQ365" s="111"/>
      <c r="WR365" s="111"/>
      <c r="WS365" s="111"/>
      <c r="WT365" s="111"/>
      <c r="WU365" s="111"/>
      <c r="WV365" s="111"/>
      <c r="WW365" s="111"/>
      <c r="WX365" s="111"/>
      <c r="WY365" s="111"/>
      <c r="WZ365" s="111"/>
      <c r="XA365" s="111"/>
      <c r="XB365" s="111"/>
      <c r="XC365" s="111"/>
      <c r="XD365" s="111"/>
      <c r="XE365" s="111"/>
      <c r="XF365" s="111"/>
      <c r="XG365" s="111"/>
      <c r="XH365" s="111"/>
      <c r="XI365" s="111"/>
      <c r="XJ365" s="111"/>
      <c r="XK365" s="111"/>
      <c r="XL365" s="111"/>
      <c r="XM365" s="111"/>
      <c r="XN365" s="111"/>
      <c r="XO365" s="111"/>
      <c r="XP365" s="111"/>
      <c r="XQ365" s="111"/>
      <c r="XR365" s="111"/>
      <c r="XS365" s="111"/>
      <c r="XT365" s="111"/>
      <c r="XU365" s="111"/>
      <c r="XV365" s="111"/>
      <c r="XW365" s="111"/>
      <c r="XX365" s="111"/>
      <c r="XY365" s="111"/>
      <c r="XZ365" s="111"/>
      <c r="YA365" s="111"/>
      <c r="YB365" s="111"/>
      <c r="YC365" s="111"/>
      <c r="YD365" s="111"/>
      <c r="YE365" s="111"/>
      <c r="YF365" s="111"/>
      <c r="YG365" s="111"/>
      <c r="YH365" s="111"/>
      <c r="YI365" s="111"/>
      <c r="YJ365" s="111"/>
      <c r="YK365" s="111"/>
      <c r="YL365" s="111"/>
      <c r="YM365" s="111"/>
      <c r="YN365" s="111"/>
      <c r="YO365" s="111"/>
      <c r="YP365" s="111"/>
      <c r="YQ365" s="111"/>
      <c r="YR365" s="111"/>
      <c r="YS365" s="111"/>
      <c r="YT365" s="111"/>
      <c r="YU365" s="111"/>
      <c r="YV365" s="111"/>
      <c r="YW365" s="111"/>
      <c r="YX365" s="111"/>
      <c r="YY365" s="111"/>
      <c r="YZ365" s="111"/>
      <c r="ZA365" s="111"/>
      <c r="ZB365" s="111"/>
      <c r="ZC365" s="111"/>
      <c r="ZD365" s="111"/>
      <c r="ZE365" s="111"/>
      <c r="ZF365" s="111"/>
      <c r="ZG365" s="111"/>
      <c r="ZH365" s="111"/>
      <c r="ZI365" s="111"/>
      <c r="ZJ365" s="111"/>
      <c r="ZK365" s="111"/>
      <c r="ZL365" s="111"/>
      <c r="ZM365" s="111"/>
      <c r="ZN365" s="111"/>
      <c r="ZO365" s="111"/>
      <c r="ZP365" s="111"/>
      <c r="ZQ365" s="111"/>
      <c r="ZR365" s="111"/>
      <c r="ZS365" s="111"/>
      <c r="ZT365" s="111"/>
      <c r="ZU365" s="111"/>
      <c r="ZV365" s="111"/>
      <c r="ZW365" s="111"/>
      <c r="ZX365" s="111"/>
      <c r="ZY365" s="111"/>
      <c r="ZZ365" s="111"/>
    </row>
    <row r="366" spans="27:702"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UR366" s="111"/>
      <c r="US366" s="111"/>
      <c r="UT366" s="111"/>
      <c r="UU366" s="111"/>
      <c r="UV366" s="111"/>
      <c r="UW366" s="111"/>
      <c r="UX366" s="111"/>
      <c r="UY366" s="111"/>
      <c r="UZ366" s="111"/>
      <c r="VA366" s="111"/>
      <c r="VB366" s="111"/>
      <c r="VC366" s="111"/>
      <c r="VD366" s="111"/>
      <c r="VE366" s="111"/>
      <c r="VF366" s="111"/>
      <c r="VG366" s="111"/>
      <c r="VH366" s="111"/>
      <c r="VI366" s="111"/>
      <c r="VJ366" s="111"/>
      <c r="VK366" s="111"/>
      <c r="VL366" s="111"/>
      <c r="VM366" s="111"/>
      <c r="VN366" s="111"/>
      <c r="VO366" s="111"/>
      <c r="VP366" s="111"/>
      <c r="VQ366" s="111"/>
      <c r="VR366" s="111"/>
      <c r="VS366" s="111"/>
      <c r="VT366" s="111"/>
      <c r="VU366" s="111"/>
      <c r="VV366" s="111"/>
      <c r="VW366" s="111"/>
      <c r="VX366" s="111"/>
      <c r="VY366" s="111"/>
      <c r="VZ366" s="111"/>
      <c r="WA366" s="111"/>
      <c r="WB366" s="111"/>
      <c r="WC366" s="111"/>
      <c r="WD366" s="111"/>
      <c r="WE366" s="111"/>
      <c r="WF366" s="111"/>
      <c r="WG366" s="111"/>
      <c r="WH366" s="111"/>
      <c r="WI366" s="111"/>
      <c r="WJ366" s="111"/>
      <c r="WK366" s="111"/>
      <c r="WL366" s="111"/>
      <c r="WM366" s="111"/>
      <c r="WN366" s="111"/>
      <c r="WO366" s="111"/>
      <c r="WP366" s="111"/>
      <c r="WQ366" s="111"/>
      <c r="WR366" s="111"/>
      <c r="WS366" s="111"/>
      <c r="WT366" s="111"/>
      <c r="WU366" s="111"/>
      <c r="WV366" s="111"/>
      <c r="WW366" s="111"/>
      <c r="WX366" s="111"/>
      <c r="WY366" s="111"/>
      <c r="WZ366" s="111"/>
      <c r="XA366" s="111"/>
      <c r="XB366" s="111"/>
      <c r="XC366" s="111"/>
      <c r="XD366" s="111"/>
      <c r="XE366" s="111"/>
      <c r="XF366" s="111"/>
      <c r="XG366" s="111"/>
      <c r="XH366" s="111"/>
      <c r="XI366" s="111"/>
      <c r="XJ366" s="111"/>
      <c r="XK366" s="111"/>
      <c r="XL366" s="111"/>
      <c r="XM366" s="111"/>
      <c r="XN366" s="111"/>
      <c r="XO366" s="111"/>
      <c r="XP366" s="111"/>
      <c r="XQ366" s="111"/>
      <c r="XR366" s="111"/>
      <c r="XS366" s="111"/>
      <c r="XT366" s="111"/>
      <c r="XU366" s="111"/>
      <c r="XV366" s="111"/>
      <c r="XW366" s="111"/>
      <c r="XX366" s="111"/>
      <c r="XY366" s="111"/>
      <c r="XZ366" s="111"/>
      <c r="YA366" s="111"/>
      <c r="YB366" s="111"/>
      <c r="YC366" s="111"/>
      <c r="YD366" s="111"/>
      <c r="YE366" s="111"/>
      <c r="YF366" s="111"/>
      <c r="YG366" s="111"/>
      <c r="YH366" s="111"/>
      <c r="YI366" s="111"/>
      <c r="YJ366" s="111"/>
      <c r="YK366" s="111"/>
      <c r="YL366" s="111"/>
      <c r="YM366" s="111"/>
      <c r="YN366" s="111"/>
      <c r="YO366" s="111"/>
      <c r="YP366" s="111"/>
      <c r="YQ366" s="111"/>
      <c r="YR366" s="111"/>
      <c r="YS366" s="111"/>
      <c r="YT366" s="111"/>
      <c r="YU366" s="111"/>
      <c r="YV366" s="111"/>
      <c r="YW366" s="111"/>
      <c r="YX366" s="111"/>
      <c r="YY366" s="111"/>
      <c r="YZ366" s="111"/>
      <c r="ZA366" s="111"/>
      <c r="ZB366" s="111"/>
      <c r="ZC366" s="111"/>
      <c r="ZD366" s="111"/>
      <c r="ZE366" s="111"/>
      <c r="ZF366" s="111"/>
      <c r="ZG366" s="111"/>
      <c r="ZH366" s="111"/>
      <c r="ZI366" s="111"/>
      <c r="ZJ366" s="111"/>
      <c r="ZK366" s="111"/>
      <c r="ZL366" s="111"/>
      <c r="ZM366" s="111"/>
      <c r="ZN366" s="111"/>
      <c r="ZO366" s="111"/>
      <c r="ZP366" s="111"/>
      <c r="ZQ366" s="111"/>
      <c r="ZR366" s="111"/>
      <c r="ZS366" s="111"/>
      <c r="ZT366" s="111"/>
      <c r="ZU366" s="111"/>
      <c r="ZV366" s="111"/>
      <c r="ZW366" s="111"/>
      <c r="ZX366" s="111"/>
      <c r="ZY366" s="111"/>
      <c r="ZZ366" s="111"/>
    </row>
    <row r="367" spans="27:702"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UR367" s="111"/>
      <c r="US367" s="111"/>
      <c r="UT367" s="111"/>
      <c r="UU367" s="111"/>
      <c r="UV367" s="111"/>
      <c r="UW367" s="111"/>
      <c r="UX367" s="111"/>
      <c r="UY367" s="111"/>
      <c r="UZ367" s="111"/>
      <c r="VA367" s="111"/>
      <c r="VB367" s="111"/>
      <c r="VC367" s="111"/>
      <c r="VD367" s="111"/>
      <c r="VE367" s="111"/>
      <c r="VF367" s="111"/>
      <c r="VG367" s="111"/>
      <c r="VH367" s="111"/>
      <c r="VI367" s="111"/>
      <c r="VJ367" s="111"/>
      <c r="VK367" s="111"/>
      <c r="VL367" s="111"/>
      <c r="VM367" s="111"/>
      <c r="VN367" s="111"/>
      <c r="VO367" s="111"/>
      <c r="VP367" s="111"/>
      <c r="VQ367" s="111"/>
      <c r="VR367" s="111"/>
      <c r="VS367" s="111"/>
      <c r="VT367" s="111"/>
      <c r="VU367" s="111"/>
      <c r="VV367" s="111"/>
      <c r="VW367" s="111"/>
      <c r="VX367" s="111"/>
      <c r="VY367" s="111"/>
      <c r="VZ367" s="111"/>
      <c r="WA367" s="111"/>
      <c r="WB367" s="111"/>
      <c r="WC367" s="111"/>
      <c r="WD367" s="111"/>
      <c r="WE367" s="111"/>
      <c r="WF367" s="111"/>
      <c r="WG367" s="111"/>
      <c r="WH367" s="111"/>
      <c r="WI367" s="111"/>
      <c r="WJ367" s="111"/>
      <c r="WK367" s="111"/>
      <c r="WL367" s="111"/>
      <c r="WM367" s="111"/>
      <c r="WN367" s="111"/>
      <c r="WO367" s="111"/>
      <c r="WP367" s="111"/>
      <c r="WQ367" s="111"/>
      <c r="WR367" s="111"/>
      <c r="WS367" s="111"/>
      <c r="WT367" s="111"/>
      <c r="WU367" s="111"/>
      <c r="WV367" s="111"/>
      <c r="WW367" s="111"/>
      <c r="WX367" s="111"/>
      <c r="WY367" s="111"/>
      <c r="WZ367" s="111"/>
      <c r="XA367" s="111"/>
      <c r="XB367" s="111"/>
      <c r="XC367" s="111"/>
      <c r="XD367" s="111"/>
      <c r="XE367" s="111"/>
      <c r="XF367" s="111"/>
      <c r="XG367" s="111"/>
      <c r="XH367" s="111"/>
      <c r="XI367" s="111"/>
      <c r="XJ367" s="111"/>
      <c r="XK367" s="111"/>
      <c r="XL367" s="111"/>
      <c r="XM367" s="111"/>
      <c r="XN367" s="111"/>
      <c r="XO367" s="111"/>
      <c r="XP367" s="111"/>
      <c r="XQ367" s="111"/>
      <c r="XR367" s="111"/>
      <c r="XS367" s="111"/>
      <c r="XT367" s="111"/>
      <c r="XU367" s="111"/>
      <c r="XV367" s="111"/>
      <c r="XW367" s="111"/>
      <c r="XX367" s="111"/>
      <c r="XY367" s="111"/>
      <c r="XZ367" s="111"/>
      <c r="YA367" s="111"/>
      <c r="YB367" s="111"/>
      <c r="YC367" s="111"/>
      <c r="YD367" s="111"/>
      <c r="YE367" s="111"/>
      <c r="YF367" s="111"/>
      <c r="YG367" s="111"/>
      <c r="YH367" s="111"/>
      <c r="YI367" s="111"/>
      <c r="YJ367" s="111"/>
      <c r="YK367" s="111"/>
      <c r="YL367" s="111"/>
      <c r="YM367" s="111"/>
      <c r="YN367" s="111"/>
      <c r="YO367" s="111"/>
      <c r="YP367" s="111"/>
      <c r="YQ367" s="111"/>
      <c r="YR367" s="111"/>
      <c r="YS367" s="111"/>
      <c r="YT367" s="111"/>
      <c r="YU367" s="111"/>
      <c r="YV367" s="111"/>
      <c r="YW367" s="111"/>
      <c r="YX367" s="111"/>
      <c r="YY367" s="111"/>
      <c r="YZ367" s="111"/>
      <c r="ZA367" s="111"/>
      <c r="ZB367" s="111"/>
      <c r="ZC367" s="111"/>
      <c r="ZD367" s="111"/>
      <c r="ZE367" s="111"/>
      <c r="ZF367" s="111"/>
      <c r="ZG367" s="111"/>
      <c r="ZH367" s="111"/>
      <c r="ZI367" s="111"/>
      <c r="ZJ367" s="111"/>
      <c r="ZK367" s="111"/>
      <c r="ZL367" s="111"/>
      <c r="ZM367" s="111"/>
      <c r="ZN367" s="111"/>
      <c r="ZO367" s="111"/>
      <c r="ZP367" s="111"/>
      <c r="ZQ367" s="111"/>
      <c r="ZR367" s="111"/>
      <c r="ZS367" s="111"/>
      <c r="ZT367" s="111"/>
      <c r="ZU367" s="111"/>
      <c r="ZV367" s="111"/>
      <c r="ZW367" s="111"/>
      <c r="ZX367" s="111"/>
      <c r="ZY367" s="111"/>
      <c r="ZZ367" s="111"/>
    </row>
    <row r="368" spans="27:702"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UR368" s="111"/>
      <c r="US368" s="111"/>
      <c r="UT368" s="111"/>
      <c r="UU368" s="111"/>
      <c r="UV368" s="111"/>
      <c r="UW368" s="111"/>
      <c r="UX368" s="111"/>
      <c r="UY368" s="111"/>
      <c r="UZ368" s="111"/>
      <c r="VA368" s="111"/>
      <c r="VB368" s="111"/>
      <c r="VC368" s="111"/>
      <c r="VD368" s="111"/>
      <c r="VE368" s="111"/>
      <c r="VF368" s="111"/>
      <c r="VG368" s="111"/>
      <c r="VH368" s="111"/>
      <c r="VI368" s="111"/>
      <c r="VJ368" s="111"/>
      <c r="VK368" s="111"/>
      <c r="VL368" s="111"/>
      <c r="VM368" s="111"/>
      <c r="VN368" s="111"/>
      <c r="VO368" s="111"/>
      <c r="VP368" s="111"/>
      <c r="VQ368" s="111"/>
      <c r="VR368" s="111"/>
      <c r="VS368" s="111"/>
      <c r="VT368" s="111"/>
      <c r="VU368" s="111"/>
      <c r="VV368" s="111"/>
      <c r="VW368" s="111"/>
      <c r="VX368" s="111"/>
      <c r="VY368" s="111"/>
      <c r="VZ368" s="111"/>
      <c r="WA368" s="111"/>
      <c r="WB368" s="111"/>
      <c r="WC368" s="111"/>
      <c r="WD368" s="111"/>
      <c r="WE368" s="111"/>
      <c r="WF368" s="111"/>
      <c r="WG368" s="111"/>
      <c r="WH368" s="111"/>
      <c r="WI368" s="111"/>
      <c r="WJ368" s="111"/>
      <c r="WK368" s="111"/>
      <c r="WL368" s="111"/>
      <c r="WM368" s="111"/>
      <c r="WN368" s="111"/>
      <c r="WO368" s="111"/>
      <c r="WP368" s="111"/>
      <c r="WQ368" s="111"/>
      <c r="WR368" s="111"/>
      <c r="WS368" s="111"/>
      <c r="WT368" s="111"/>
      <c r="WU368" s="111"/>
      <c r="WV368" s="111"/>
      <c r="WW368" s="111"/>
      <c r="WX368" s="111"/>
      <c r="WY368" s="111"/>
      <c r="WZ368" s="111"/>
      <c r="XA368" s="111"/>
      <c r="XB368" s="111"/>
      <c r="XC368" s="111"/>
      <c r="XD368" s="111"/>
      <c r="XE368" s="111"/>
      <c r="XF368" s="111"/>
      <c r="XG368" s="111"/>
      <c r="XH368" s="111"/>
      <c r="XI368" s="111"/>
      <c r="XJ368" s="111"/>
      <c r="XK368" s="111"/>
      <c r="XL368" s="111"/>
      <c r="XM368" s="111"/>
      <c r="XN368" s="111"/>
      <c r="XO368" s="111"/>
      <c r="XP368" s="111"/>
      <c r="XQ368" s="111"/>
      <c r="XR368" s="111"/>
      <c r="XS368" s="111"/>
      <c r="XT368" s="111"/>
      <c r="XU368" s="111"/>
      <c r="XV368" s="111"/>
      <c r="XW368" s="111"/>
      <c r="XX368" s="111"/>
      <c r="XY368" s="111"/>
      <c r="XZ368" s="111"/>
      <c r="YA368" s="111"/>
      <c r="YB368" s="111"/>
      <c r="YC368" s="111"/>
      <c r="YD368" s="111"/>
      <c r="YE368" s="111"/>
      <c r="YF368" s="111"/>
      <c r="YG368" s="111"/>
      <c r="YH368" s="111"/>
      <c r="YI368" s="111"/>
      <c r="YJ368" s="111"/>
      <c r="YK368" s="111"/>
      <c r="YL368" s="111"/>
      <c r="YM368" s="111"/>
      <c r="YN368" s="111"/>
      <c r="YO368" s="111"/>
      <c r="YP368" s="111"/>
      <c r="YQ368" s="111"/>
      <c r="YR368" s="111"/>
      <c r="YS368" s="111"/>
      <c r="YT368" s="111"/>
      <c r="YU368" s="111"/>
      <c r="YV368" s="111"/>
      <c r="YW368" s="111"/>
      <c r="YX368" s="111"/>
      <c r="YY368" s="111"/>
      <c r="YZ368" s="111"/>
      <c r="ZA368" s="111"/>
      <c r="ZB368" s="111"/>
      <c r="ZC368" s="111"/>
      <c r="ZD368" s="111"/>
      <c r="ZE368" s="111"/>
      <c r="ZF368" s="111"/>
      <c r="ZG368" s="111"/>
      <c r="ZH368" s="111"/>
      <c r="ZI368" s="111"/>
      <c r="ZJ368" s="111"/>
      <c r="ZK368" s="111"/>
      <c r="ZL368" s="111"/>
      <c r="ZM368" s="111"/>
      <c r="ZN368" s="111"/>
      <c r="ZO368" s="111"/>
      <c r="ZP368" s="111"/>
      <c r="ZQ368" s="111"/>
      <c r="ZR368" s="111"/>
      <c r="ZS368" s="111"/>
      <c r="ZT368" s="111"/>
      <c r="ZU368" s="111"/>
      <c r="ZV368" s="111"/>
      <c r="ZW368" s="111"/>
      <c r="ZX368" s="111"/>
      <c r="ZY368" s="111"/>
      <c r="ZZ368" s="111"/>
    </row>
    <row r="369" spans="27:702"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UR369" s="111"/>
      <c r="US369" s="111"/>
      <c r="UT369" s="111"/>
      <c r="UU369" s="111"/>
      <c r="UV369" s="111"/>
      <c r="UW369" s="111"/>
      <c r="UX369" s="111"/>
      <c r="UY369" s="111"/>
      <c r="UZ369" s="111"/>
      <c r="VA369" s="111"/>
      <c r="VB369" s="111"/>
      <c r="VC369" s="111"/>
      <c r="VD369" s="111"/>
      <c r="VE369" s="111"/>
      <c r="VF369" s="111"/>
      <c r="VG369" s="111"/>
      <c r="VH369" s="111"/>
      <c r="VI369" s="111"/>
      <c r="VJ369" s="111"/>
      <c r="VK369" s="111"/>
      <c r="VL369" s="111"/>
      <c r="VM369" s="111"/>
      <c r="VN369" s="111"/>
      <c r="VO369" s="111"/>
      <c r="VP369" s="111"/>
      <c r="VQ369" s="111"/>
      <c r="VR369" s="111"/>
      <c r="VS369" s="111"/>
      <c r="VT369" s="111"/>
      <c r="VU369" s="111"/>
      <c r="VV369" s="111"/>
      <c r="VW369" s="111"/>
      <c r="VX369" s="111"/>
      <c r="VY369" s="111"/>
      <c r="VZ369" s="111"/>
      <c r="WA369" s="111"/>
      <c r="WB369" s="111"/>
      <c r="WC369" s="111"/>
      <c r="WD369" s="111"/>
      <c r="WE369" s="111"/>
      <c r="WF369" s="111"/>
      <c r="WG369" s="111"/>
      <c r="WH369" s="111"/>
      <c r="WI369" s="111"/>
      <c r="WJ369" s="111"/>
      <c r="WK369" s="111"/>
      <c r="WL369" s="111"/>
      <c r="WM369" s="111"/>
      <c r="WN369" s="111"/>
      <c r="WO369" s="111"/>
      <c r="WP369" s="111"/>
      <c r="WQ369" s="111"/>
      <c r="WR369" s="111"/>
      <c r="WS369" s="111"/>
      <c r="WT369" s="111"/>
      <c r="WU369" s="111"/>
      <c r="WV369" s="111"/>
      <c r="WW369" s="111"/>
      <c r="WX369" s="111"/>
      <c r="WY369" s="111"/>
      <c r="WZ369" s="111"/>
      <c r="XA369" s="111"/>
      <c r="XB369" s="111"/>
      <c r="XC369" s="111"/>
      <c r="XD369" s="111"/>
      <c r="XE369" s="111"/>
      <c r="XF369" s="111"/>
      <c r="XG369" s="111"/>
      <c r="XH369" s="111"/>
      <c r="XI369" s="111"/>
      <c r="XJ369" s="111"/>
      <c r="XK369" s="111"/>
      <c r="XL369" s="111"/>
      <c r="XM369" s="111"/>
      <c r="XN369" s="111"/>
      <c r="XO369" s="111"/>
      <c r="XP369" s="111"/>
      <c r="XQ369" s="111"/>
      <c r="XR369" s="111"/>
      <c r="XS369" s="111"/>
      <c r="XT369" s="111"/>
      <c r="XU369" s="111"/>
      <c r="XV369" s="111"/>
      <c r="XW369" s="111"/>
      <c r="XX369" s="111"/>
      <c r="XY369" s="111"/>
      <c r="XZ369" s="111"/>
      <c r="YA369" s="111"/>
      <c r="YB369" s="111"/>
      <c r="YC369" s="111"/>
      <c r="YD369" s="111"/>
      <c r="YE369" s="111"/>
      <c r="YF369" s="111"/>
      <c r="YG369" s="111"/>
      <c r="YH369" s="111"/>
      <c r="YI369" s="111"/>
      <c r="YJ369" s="111"/>
      <c r="YK369" s="111"/>
      <c r="YL369" s="111"/>
      <c r="YM369" s="111"/>
      <c r="YN369" s="111"/>
      <c r="YO369" s="111"/>
      <c r="YP369" s="111"/>
      <c r="YQ369" s="111"/>
      <c r="YR369" s="111"/>
      <c r="YS369" s="111"/>
      <c r="YT369" s="111"/>
      <c r="YU369" s="111"/>
      <c r="YV369" s="111"/>
      <c r="YW369" s="111"/>
      <c r="YX369" s="111"/>
      <c r="YY369" s="111"/>
      <c r="YZ369" s="111"/>
      <c r="ZA369" s="111"/>
      <c r="ZB369" s="111"/>
      <c r="ZC369" s="111"/>
      <c r="ZD369" s="111"/>
      <c r="ZE369" s="111"/>
      <c r="ZF369" s="111"/>
      <c r="ZG369" s="111"/>
      <c r="ZH369" s="111"/>
      <c r="ZI369" s="111"/>
      <c r="ZJ369" s="111"/>
      <c r="ZK369" s="111"/>
      <c r="ZL369" s="111"/>
      <c r="ZM369" s="111"/>
      <c r="ZN369" s="111"/>
      <c r="ZO369" s="111"/>
      <c r="ZP369" s="111"/>
      <c r="ZQ369" s="111"/>
      <c r="ZR369" s="111"/>
      <c r="ZS369" s="111"/>
      <c r="ZT369" s="111"/>
      <c r="ZU369" s="111"/>
      <c r="ZV369" s="111"/>
      <c r="ZW369" s="111"/>
      <c r="ZX369" s="111"/>
      <c r="ZY369" s="111"/>
      <c r="ZZ369" s="111"/>
    </row>
    <row r="370" spans="27:702"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UR370" s="111"/>
      <c r="US370" s="111"/>
      <c r="UT370" s="111"/>
      <c r="UU370" s="111"/>
      <c r="UV370" s="111"/>
      <c r="UW370" s="111"/>
      <c r="UX370" s="111"/>
      <c r="UY370" s="111"/>
      <c r="UZ370" s="111"/>
      <c r="VA370" s="111"/>
      <c r="VB370" s="111"/>
      <c r="VC370" s="111"/>
      <c r="VD370" s="111"/>
      <c r="VE370" s="111"/>
      <c r="VF370" s="111"/>
      <c r="VG370" s="111"/>
      <c r="VH370" s="111"/>
      <c r="VI370" s="111"/>
      <c r="VJ370" s="111"/>
      <c r="VK370" s="111"/>
      <c r="VL370" s="111"/>
      <c r="VM370" s="111"/>
      <c r="VN370" s="111"/>
      <c r="VO370" s="111"/>
      <c r="VP370" s="111"/>
      <c r="VQ370" s="111"/>
      <c r="VR370" s="111"/>
      <c r="VS370" s="111"/>
      <c r="VT370" s="111"/>
      <c r="VU370" s="111"/>
      <c r="VV370" s="111"/>
      <c r="VW370" s="111"/>
      <c r="VX370" s="111"/>
      <c r="VY370" s="111"/>
      <c r="VZ370" s="111"/>
      <c r="WA370" s="111"/>
      <c r="WB370" s="111"/>
      <c r="WC370" s="111"/>
      <c r="WD370" s="111"/>
      <c r="WE370" s="111"/>
      <c r="WF370" s="111"/>
      <c r="WG370" s="111"/>
      <c r="WH370" s="111"/>
      <c r="WI370" s="111"/>
      <c r="WJ370" s="111"/>
      <c r="WK370" s="111"/>
      <c r="WL370" s="111"/>
      <c r="WM370" s="111"/>
      <c r="WN370" s="111"/>
      <c r="WO370" s="111"/>
      <c r="WP370" s="111"/>
      <c r="WQ370" s="111"/>
      <c r="WR370" s="111"/>
      <c r="WS370" s="111"/>
      <c r="WT370" s="111"/>
      <c r="WU370" s="111"/>
      <c r="WV370" s="111"/>
      <c r="WW370" s="111"/>
      <c r="WX370" s="111"/>
      <c r="WY370" s="111"/>
      <c r="WZ370" s="111"/>
      <c r="XA370" s="111"/>
      <c r="XB370" s="111"/>
      <c r="XC370" s="111"/>
      <c r="XD370" s="111"/>
      <c r="XE370" s="111"/>
      <c r="XF370" s="111"/>
      <c r="XG370" s="111"/>
      <c r="XH370" s="111"/>
      <c r="XI370" s="111"/>
      <c r="XJ370" s="111"/>
      <c r="XK370" s="111"/>
      <c r="XL370" s="111"/>
      <c r="XM370" s="111"/>
      <c r="XN370" s="111"/>
      <c r="XO370" s="111"/>
      <c r="XP370" s="111"/>
      <c r="XQ370" s="111"/>
      <c r="XR370" s="111"/>
      <c r="XS370" s="111"/>
      <c r="XT370" s="111"/>
      <c r="XU370" s="111"/>
      <c r="XV370" s="111"/>
      <c r="XW370" s="111"/>
      <c r="XX370" s="111"/>
      <c r="XY370" s="111"/>
      <c r="XZ370" s="111"/>
      <c r="YA370" s="111"/>
      <c r="YB370" s="111"/>
      <c r="YC370" s="111"/>
      <c r="YD370" s="111"/>
      <c r="YE370" s="111"/>
      <c r="YF370" s="111"/>
      <c r="YG370" s="111"/>
      <c r="YH370" s="111"/>
      <c r="YI370" s="111"/>
      <c r="YJ370" s="111"/>
      <c r="YK370" s="111"/>
      <c r="YL370" s="111"/>
      <c r="YM370" s="111"/>
      <c r="YN370" s="111"/>
      <c r="YO370" s="111"/>
      <c r="YP370" s="111"/>
      <c r="YQ370" s="111"/>
      <c r="YR370" s="111"/>
      <c r="YS370" s="111"/>
      <c r="YT370" s="111"/>
      <c r="YU370" s="111"/>
      <c r="YV370" s="111"/>
      <c r="YW370" s="111"/>
      <c r="YX370" s="111"/>
      <c r="YY370" s="111"/>
      <c r="YZ370" s="111"/>
      <c r="ZA370" s="111"/>
      <c r="ZB370" s="111"/>
      <c r="ZC370" s="111"/>
      <c r="ZD370" s="111"/>
      <c r="ZE370" s="111"/>
      <c r="ZF370" s="111"/>
      <c r="ZG370" s="111"/>
      <c r="ZH370" s="111"/>
      <c r="ZI370" s="111"/>
      <c r="ZJ370" s="111"/>
      <c r="ZK370" s="111"/>
      <c r="ZL370" s="111"/>
      <c r="ZM370" s="111"/>
      <c r="ZN370" s="111"/>
      <c r="ZO370" s="111"/>
      <c r="ZP370" s="111"/>
      <c r="ZQ370" s="111"/>
      <c r="ZR370" s="111"/>
      <c r="ZS370" s="111"/>
      <c r="ZT370" s="111"/>
      <c r="ZU370" s="111"/>
      <c r="ZV370" s="111"/>
      <c r="ZW370" s="111"/>
      <c r="ZX370" s="111"/>
      <c r="ZY370" s="111"/>
      <c r="ZZ370" s="111"/>
    </row>
    <row r="371" spans="27:702"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UR371" s="111"/>
      <c r="US371" s="111"/>
      <c r="UT371" s="111"/>
      <c r="UU371" s="111"/>
      <c r="UV371" s="111"/>
      <c r="UW371" s="111"/>
      <c r="UX371" s="111"/>
      <c r="UY371" s="111"/>
      <c r="UZ371" s="111"/>
      <c r="VA371" s="111"/>
      <c r="VB371" s="111"/>
      <c r="VC371" s="111"/>
      <c r="VD371" s="111"/>
      <c r="VE371" s="111"/>
      <c r="VF371" s="111"/>
      <c r="VG371" s="111"/>
      <c r="VH371" s="111"/>
      <c r="VI371" s="111"/>
      <c r="VJ371" s="111"/>
      <c r="VK371" s="111"/>
      <c r="VL371" s="111"/>
      <c r="VM371" s="111"/>
      <c r="VN371" s="111"/>
      <c r="VO371" s="111"/>
      <c r="VP371" s="111"/>
      <c r="VQ371" s="111"/>
      <c r="VR371" s="111"/>
      <c r="VS371" s="111"/>
      <c r="VT371" s="111"/>
      <c r="VU371" s="111"/>
      <c r="VV371" s="111"/>
      <c r="VW371" s="111"/>
      <c r="VX371" s="111"/>
      <c r="VY371" s="111"/>
      <c r="VZ371" s="111"/>
      <c r="WA371" s="111"/>
      <c r="WB371" s="111"/>
      <c r="WC371" s="111"/>
      <c r="WD371" s="111"/>
      <c r="WE371" s="111"/>
      <c r="WF371" s="111"/>
      <c r="WG371" s="111"/>
      <c r="WH371" s="111"/>
      <c r="WI371" s="111"/>
      <c r="WJ371" s="111"/>
      <c r="WK371" s="111"/>
      <c r="WL371" s="111"/>
      <c r="WM371" s="111"/>
      <c r="WN371" s="111"/>
      <c r="WO371" s="111"/>
      <c r="WP371" s="111"/>
      <c r="WQ371" s="111"/>
      <c r="WR371" s="111"/>
      <c r="WS371" s="111"/>
      <c r="WT371" s="111"/>
      <c r="WU371" s="111"/>
      <c r="WV371" s="111"/>
      <c r="WW371" s="111"/>
      <c r="WX371" s="111"/>
      <c r="WY371" s="111"/>
      <c r="WZ371" s="111"/>
      <c r="XA371" s="111"/>
      <c r="XB371" s="111"/>
      <c r="XC371" s="111"/>
      <c r="XD371" s="111"/>
      <c r="XE371" s="111"/>
      <c r="XF371" s="111"/>
      <c r="XG371" s="111"/>
      <c r="XH371" s="111"/>
      <c r="XI371" s="111"/>
      <c r="XJ371" s="111"/>
      <c r="XK371" s="111"/>
      <c r="XL371" s="111"/>
      <c r="XM371" s="111"/>
      <c r="XN371" s="111"/>
      <c r="XO371" s="111"/>
      <c r="XP371" s="111"/>
      <c r="XQ371" s="111"/>
      <c r="XR371" s="111"/>
      <c r="XS371" s="111"/>
      <c r="XT371" s="111"/>
      <c r="XU371" s="111"/>
      <c r="XV371" s="111"/>
      <c r="XW371" s="111"/>
      <c r="XX371" s="111"/>
      <c r="XY371" s="111"/>
      <c r="XZ371" s="111"/>
      <c r="YA371" s="111"/>
      <c r="YB371" s="111"/>
      <c r="YC371" s="111"/>
      <c r="YD371" s="111"/>
      <c r="YE371" s="111"/>
      <c r="YF371" s="111"/>
      <c r="YG371" s="111"/>
      <c r="YH371" s="111"/>
      <c r="YI371" s="111"/>
      <c r="YJ371" s="111"/>
      <c r="YK371" s="111"/>
      <c r="YL371" s="111"/>
      <c r="YM371" s="111"/>
      <c r="YN371" s="111"/>
      <c r="YO371" s="111"/>
      <c r="YP371" s="111"/>
      <c r="YQ371" s="111"/>
      <c r="YR371" s="111"/>
      <c r="YS371" s="111"/>
      <c r="YT371" s="111"/>
      <c r="YU371" s="111"/>
      <c r="YV371" s="111"/>
      <c r="YW371" s="111"/>
      <c r="YX371" s="111"/>
      <c r="YY371" s="111"/>
      <c r="YZ371" s="111"/>
      <c r="ZA371" s="111"/>
      <c r="ZB371" s="111"/>
      <c r="ZC371" s="111"/>
      <c r="ZD371" s="111"/>
      <c r="ZE371" s="111"/>
      <c r="ZF371" s="111"/>
      <c r="ZG371" s="111"/>
      <c r="ZH371" s="111"/>
      <c r="ZI371" s="111"/>
      <c r="ZJ371" s="111"/>
      <c r="ZK371" s="111"/>
      <c r="ZL371" s="111"/>
      <c r="ZM371" s="111"/>
      <c r="ZN371" s="111"/>
      <c r="ZO371" s="111"/>
      <c r="ZP371" s="111"/>
      <c r="ZQ371" s="111"/>
      <c r="ZR371" s="111"/>
      <c r="ZS371" s="111"/>
      <c r="ZT371" s="111"/>
      <c r="ZU371" s="111"/>
      <c r="ZV371" s="111"/>
      <c r="ZW371" s="111"/>
      <c r="ZX371" s="111"/>
      <c r="ZY371" s="111"/>
      <c r="ZZ371" s="111"/>
    </row>
    <row r="372" spans="27:702"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UR372" s="111"/>
      <c r="US372" s="111"/>
      <c r="UT372" s="111"/>
      <c r="UU372" s="111"/>
      <c r="UV372" s="111"/>
      <c r="UW372" s="111"/>
      <c r="UX372" s="111"/>
      <c r="UY372" s="111"/>
      <c r="UZ372" s="111"/>
      <c r="VA372" s="111"/>
      <c r="VB372" s="111"/>
      <c r="VC372" s="111"/>
      <c r="VD372" s="111"/>
      <c r="VE372" s="111"/>
      <c r="VF372" s="111"/>
      <c r="VG372" s="111"/>
      <c r="VH372" s="111"/>
      <c r="VI372" s="111"/>
      <c r="VJ372" s="111"/>
      <c r="VK372" s="111"/>
      <c r="VL372" s="111"/>
      <c r="VM372" s="111"/>
      <c r="VN372" s="111"/>
      <c r="VO372" s="111"/>
      <c r="VP372" s="111"/>
      <c r="VQ372" s="111"/>
      <c r="VR372" s="111"/>
      <c r="VS372" s="111"/>
      <c r="VT372" s="111"/>
      <c r="VU372" s="111"/>
      <c r="VV372" s="111"/>
      <c r="VW372" s="111"/>
      <c r="VX372" s="111"/>
      <c r="VY372" s="111"/>
      <c r="VZ372" s="111"/>
      <c r="WA372" s="111"/>
      <c r="WB372" s="111"/>
      <c r="WC372" s="111"/>
      <c r="WD372" s="111"/>
      <c r="WE372" s="111"/>
      <c r="WF372" s="111"/>
      <c r="WG372" s="111"/>
      <c r="WH372" s="111"/>
      <c r="WI372" s="111"/>
      <c r="WJ372" s="111"/>
      <c r="WK372" s="111"/>
      <c r="WL372" s="111"/>
      <c r="WM372" s="111"/>
      <c r="WN372" s="111"/>
      <c r="WO372" s="111"/>
      <c r="WP372" s="111"/>
      <c r="WQ372" s="111"/>
      <c r="WR372" s="111"/>
      <c r="WS372" s="111"/>
      <c r="WT372" s="111"/>
      <c r="WU372" s="111"/>
      <c r="WV372" s="111"/>
      <c r="WW372" s="111"/>
      <c r="WX372" s="111"/>
      <c r="WY372" s="111"/>
      <c r="WZ372" s="111"/>
      <c r="XA372" s="111"/>
      <c r="XB372" s="111"/>
      <c r="XC372" s="111"/>
      <c r="XD372" s="111"/>
      <c r="XE372" s="111"/>
      <c r="XF372" s="111"/>
      <c r="XG372" s="111"/>
      <c r="XH372" s="111"/>
      <c r="XI372" s="111"/>
      <c r="XJ372" s="111"/>
      <c r="XK372" s="111"/>
      <c r="XL372" s="111"/>
      <c r="XM372" s="111"/>
      <c r="XN372" s="111"/>
      <c r="XO372" s="111"/>
      <c r="XP372" s="111"/>
      <c r="XQ372" s="111"/>
      <c r="XR372" s="111"/>
      <c r="XS372" s="111"/>
      <c r="XT372" s="111"/>
      <c r="XU372" s="111"/>
      <c r="XV372" s="111"/>
      <c r="XW372" s="111"/>
      <c r="XX372" s="111"/>
      <c r="XY372" s="111"/>
      <c r="XZ372" s="111"/>
      <c r="YA372" s="111"/>
      <c r="YB372" s="111"/>
      <c r="YC372" s="111"/>
      <c r="YD372" s="111"/>
      <c r="YE372" s="111"/>
      <c r="YF372" s="111"/>
      <c r="YG372" s="111"/>
      <c r="YH372" s="111"/>
      <c r="YI372" s="111"/>
      <c r="YJ372" s="111"/>
      <c r="YK372" s="111"/>
      <c r="YL372" s="111"/>
      <c r="YM372" s="111"/>
      <c r="YN372" s="111"/>
      <c r="YO372" s="111"/>
      <c r="YP372" s="111"/>
      <c r="YQ372" s="111"/>
      <c r="YR372" s="111"/>
      <c r="YS372" s="111"/>
      <c r="YT372" s="111"/>
      <c r="YU372" s="111"/>
      <c r="YV372" s="111"/>
      <c r="YW372" s="111"/>
      <c r="YX372" s="111"/>
      <c r="YY372" s="111"/>
      <c r="YZ372" s="111"/>
      <c r="ZA372" s="111"/>
      <c r="ZB372" s="111"/>
      <c r="ZC372" s="111"/>
      <c r="ZD372" s="111"/>
      <c r="ZE372" s="111"/>
      <c r="ZF372" s="111"/>
      <c r="ZG372" s="111"/>
      <c r="ZH372" s="111"/>
      <c r="ZI372" s="111"/>
      <c r="ZJ372" s="111"/>
      <c r="ZK372" s="111"/>
      <c r="ZL372" s="111"/>
      <c r="ZM372" s="111"/>
      <c r="ZN372" s="111"/>
      <c r="ZO372" s="111"/>
      <c r="ZP372" s="111"/>
      <c r="ZQ372" s="111"/>
      <c r="ZR372" s="111"/>
      <c r="ZS372" s="111"/>
      <c r="ZT372" s="111"/>
      <c r="ZU372" s="111"/>
      <c r="ZV372" s="111"/>
      <c r="ZW372" s="111"/>
      <c r="ZX372" s="111"/>
      <c r="ZY372" s="111"/>
      <c r="ZZ372" s="111"/>
    </row>
    <row r="373" spans="27:702"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UR373" s="111"/>
      <c r="US373" s="111"/>
      <c r="UT373" s="111"/>
      <c r="UU373" s="111"/>
      <c r="UV373" s="111"/>
      <c r="UW373" s="111"/>
      <c r="UX373" s="111"/>
      <c r="UY373" s="111"/>
      <c r="UZ373" s="111"/>
      <c r="VA373" s="111"/>
      <c r="VB373" s="111"/>
      <c r="VC373" s="111"/>
      <c r="VD373" s="111"/>
      <c r="VE373" s="111"/>
      <c r="VF373" s="111"/>
      <c r="VG373" s="111"/>
      <c r="VH373" s="111"/>
      <c r="VI373" s="111"/>
      <c r="VJ373" s="111"/>
      <c r="VK373" s="111"/>
      <c r="VL373" s="111"/>
      <c r="VM373" s="111"/>
      <c r="VN373" s="111"/>
      <c r="VO373" s="111"/>
      <c r="VP373" s="111"/>
      <c r="VQ373" s="111"/>
      <c r="VR373" s="111"/>
      <c r="VS373" s="111"/>
      <c r="VT373" s="111"/>
      <c r="VU373" s="111"/>
      <c r="VV373" s="111"/>
      <c r="VW373" s="111"/>
      <c r="VX373" s="111"/>
      <c r="VY373" s="111"/>
      <c r="VZ373" s="111"/>
      <c r="WA373" s="111"/>
      <c r="WB373" s="111"/>
      <c r="WC373" s="111"/>
      <c r="WD373" s="111"/>
      <c r="WE373" s="111"/>
      <c r="WF373" s="111"/>
      <c r="WG373" s="111"/>
      <c r="WH373" s="111"/>
      <c r="WI373" s="111"/>
      <c r="WJ373" s="111"/>
      <c r="WK373" s="111"/>
      <c r="WL373" s="111"/>
      <c r="WM373" s="111"/>
      <c r="WN373" s="111"/>
      <c r="WO373" s="111"/>
      <c r="WP373" s="111"/>
      <c r="WQ373" s="111"/>
      <c r="WR373" s="111"/>
      <c r="WS373" s="111"/>
      <c r="WT373" s="111"/>
      <c r="WU373" s="111"/>
      <c r="WV373" s="111"/>
      <c r="WW373" s="111"/>
      <c r="WX373" s="111"/>
      <c r="WY373" s="111"/>
      <c r="WZ373" s="111"/>
      <c r="XA373" s="111"/>
      <c r="XB373" s="111"/>
      <c r="XC373" s="111"/>
      <c r="XD373" s="111"/>
      <c r="XE373" s="111"/>
      <c r="XF373" s="111"/>
      <c r="XG373" s="111"/>
      <c r="XH373" s="111"/>
      <c r="XI373" s="111"/>
      <c r="XJ373" s="111"/>
      <c r="XK373" s="111"/>
      <c r="XL373" s="111"/>
      <c r="XM373" s="111"/>
      <c r="XN373" s="111"/>
      <c r="XO373" s="111"/>
      <c r="XP373" s="111"/>
      <c r="XQ373" s="111"/>
      <c r="XR373" s="111"/>
      <c r="XS373" s="111"/>
      <c r="XT373" s="111"/>
      <c r="XU373" s="111"/>
      <c r="XV373" s="111"/>
      <c r="XW373" s="111"/>
      <c r="XX373" s="111"/>
      <c r="XY373" s="111"/>
      <c r="XZ373" s="111"/>
      <c r="YA373" s="111"/>
      <c r="YB373" s="111"/>
      <c r="YC373" s="111"/>
      <c r="YD373" s="111"/>
      <c r="YE373" s="111"/>
      <c r="YF373" s="111"/>
      <c r="YG373" s="111"/>
      <c r="YH373" s="111"/>
      <c r="YI373" s="111"/>
      <c r="YJ373" s="111"/>
      <c r="YK373" s="111"/>
      <c r="YL373" s="111"/>
      <c r="YM373" s="111"/>
      <c r="YN373" s="111"/>
      <c r="YO373" s="111"/>
      <c r="YP373" s="111"/>
      <c r="YQ373" s="111"/>
      <c r="YR373" s="111"/>
      <c r="YS373" s="111"/>
      <c r="YT373" s="111"/>
      <c r="YU373" s="111"/>
      <c r="YV373" s="111"/>
      <c r="YW373" s="111"/>
      <c r="YX373" s="111"/>
      <c r="YY373" s="111"/>
      <c r="YZ373" s="111"/>
      <c r="ZA373" s="111"/>
      <c r="ZB373" s="111"/>
      <c r="ZC373" s="111"/>
      <c r="ZD373" s="111"/>
      <c r="ZE373" s="111"/>
      <c r="ZF373" s="111"/>
      <c r="ZG373" s="111"/>
      <c r="ZH373" s="111"/>
      <c r="ZI373" s="111"/>
      <c r="ZJ373" s="111"/>
      <c r="ZK373" s="111"/>
      <c r="ZL373" s="111"/>
      <c r="ZM373" s="111"/>
      <c r="ZN373" s="111"/>
      <c r="ZO373" s="111"/>
      <c r="ZP373" s="111"/>
      <c r="ZQ373" s="111"/>
      <c r="ZR373" s="111"/>
      <c r="ZS373" s="111"/>
      <c r="ZT373" s="111"/>
      <c r="ZU373" s="111"/>
      <c r="ZV373" s="111"/>
      <c r="ZW373" s="111"/>
      <c r="ZX373" s="111"/>
      <c r="ZY373" s="111"/>
      <c r="ZZ373" s="111"/>
    </row>
    <row r="374" spans="27:702"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UR374" s="111"/>
      <c r="US374" s="111"/>
      <c r="UT374" s="111"/>
      <c r="UU374" s="111"/>
      <c r="UV374" s="111"/>
      <c r="UW374" s="111"/>
      <c r="UX374" s="111"/>
      <c r="UY374" s="111"/>
      <c r="UZ374" s="111"/>
      <c r="VA374" s="111"/>
      <c r="VB374" s="111"/>
      <c r="VC374" s="111"/>
      <c r="VD374" s="111"/>
      <c r="VE374" s="111"/>
      <c r="VF374" s="111"/>
      <c r="VG374" s="111"/>
      <c r="VH374" s="111"/>
      <c r="VI374" s="111"/>
      <c r="VJ374" s="111"/>
      <c r="VK374" s="111"/>
      <c r="VL374" s="111"/>
      <c r="VM374" s="111"/>
      <c r="VN374" s="111"/>
      <c r="VO374" s="111"/>
      <c r="VP374" s="111"/>
      <c r="VQ374" s="111"/>
      <c r="VR374" s="111"/>
      <c r="VS374" s="111"/>
      <c r="VT374" s="111"/>
      <c r="VU374" s="111"/>
      <c r="VV374" s="111"/>
      <c r="VW374" s="111"/>
      <c r="VX374" s="111"/>
      <c r="VY374" s="111"/>
      <c r="VZ374" s="111"/>
      <c r="WA374" s="111"/>
      <c r="WB374" s="111"/>
      <c r="WC374" s="111"/>
      <c r="WD374" s="111"/>
      <c r="WE374" s="111"/>
      <c r="WF374" s="111"/>
      <c r="WG374" s="111"/>
      <c r="WH374" s="111"/>
      <c r="WI374" s="111"/>
      <c r="WJ374" s="111"/>
      <c r="WK374" s="111"/>
      <c r="WL374" s="111"/>
      <c r="WM374" s="111"/>
      <c r="WN374" s="111"/>
      <c r="WO374" s="111"/>
      <c r="WP374" s="111"/>
      <c r="WQ374" s="111"/>
      <c r="WR374" s="111"/>
      <c r="WS374" s="111"/>
      <c r="WT374" s="111"/>
      <c r="WU374" s="111"/>
      <c r="WV374" s="111"/>
      <c r="WW374" s="111"/>
      <c r="WX374" s="111"/>
      <c r="WY374" s="111"/>
      <c r="WZ374" s="111"/>
      <c r="XA374" s="111"/>
      <c r="XB374" s="111"/>
      <c r="XC374" s="111"/>
      <c r="XD374" s="111"/>
      <c r="XE374" s="111"/>
      <c r="XF374" s="111"/>
      <c r="XG374" s="111"/>
      <c r="XH374" s="111"/>
      <c r="XI374" s="111"/>
      <c r="XJ374" s="111"/>
      <c r="XK374" s="111"/>
      <c r="XL374" s="111"/>
      <c r="XM374" s="111"/>
      <c r="XN374" s="111"/>
      <c r="XO374" s="111"/>
      <c r="XP374" s="111"/>
      <c r="XQ374" s="111"/>
      <c r="XR374" s="111"/>
      <c r="XS374" s="111"/>
      <c r="XT374" s="111"/>
      <c r="XU374" s="111"/>
      <c r="XV374" s="111"/>
      <c r="XW374" s="111"/>
      <c r="XX374" s="111"/>
      <c r="XY374" s="111"/>
      <c r="XZ374" s="111"/>
      <c r="YA374" s="111"/>
      <c r="YB374" s="111"/>
      <c r="YC374" s="111"/>
      <c r="YD374" s="111"/>
      <c r="YE374" s="111"/>
      <c r="YF374" s="111"/>
      <c r="YG374" s="111"/>
      <c r="YH374" s="111"/>
      <c r="YI374" s="111"/>
      <c r="YJ374" s="111"/>
      <c r="YK374" s="111"/>
      <c r="YL374" s="111"/>
      <c r="YM374" s="111"/>
      <c r="YN374" s="111"/>
      <c r="YO374" s="111"/>
      <c r="YP374" s="111"/>
      <c r="YQ374" s="111"/>
      <c r="YR374" s="111"/>
      <c r="YS374" s="111"/>
      <c r="YT374" s="111"/>
      <c r="YU374" s="111"/>
      <c r="YV374" s="111"/>
      <c r="YW374" s="111"/>
      <c r="YX374" s="111"/>
      <c r="YY374" s="111"/>
      <c r="YZ374" s="111"/>
      <c r="ZA374" s="111"/>
      <c r="ZB374" s="111"/>
      <c r="ZC374" s="111"/>
      <c r="ZD374" s="111"/>
      <c r="ZE374" s="111"/>
      <c r="ZF374" s="111"/>
      <c r="ZG374" s="111"/>
      <c r="ZH374" s="111"/>
      <c r="ZI374" s="111"/>
      <c r="ZJ374" s="111"/>
      <c r="ZK374" s="111"/>
      <c r="ZL374" s="111"/>
      <c r="ZM374" s="111"/>
      <c r="ZN374" s="111"/>
      <c r="ZO374" s="111"/>
      <c r="ZP374" s="111"/>
      <c r="ZQ374" s="111"/>
      <c r="ZR374" s="111"/>
      <c r="ZS374" s="111"/>
      <c r="ZT374" s="111"/>
      <c r="ZU374" s="111"/>
      <c r="ZV374" s="111"/>
      <c r="ZW374" s="111"/>
      <c r="ZX374" s="111"/>
      <c r="ZY374" s="111"/>
      <c r="ZZ374" s="111"/>
    </row>
    <row r="375" spans="27:702"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UR375" s="111"/>
      <c r="US375" s="111"/>
      <c r="UT375" s="111"/>
      <c r="UU375" s="111"/>
      <c r="UV375" s="111"/>
      <c r="UW375" s="111"/>
      <c r="UX375" s="111"/>
      <c r="UY375" s="111"/>
      <c r="UZ375" s="111"/>
      <c r="VA375" s="111"/>
      <c r="VB375" s="111"/>
      <c r="VC375" s="111"/>
      <c r="VD375" s="111"/>
      <c r="VE375" s="111"/>
      <c r="VF375" s="111"/>
      <c r="VG375" s="111"/>
      <c r="VH375" s="111"/>
      <c r="VI375" s="111"/>
      <c r="VJ375" s="111"/>
      <c r="VK375" s="111"/>
      <c r="VL375" s="111"/>
      <c r="VM375" s="111"/>
      <c r="VN375" s="111"/>
      <c r="VO375" s="111"/>
      <c r="VP375" s="111"/>
      <c r="VQ375" s="111"/>
      <c r="VR375" s="111"/>
      <c r="VS375" s="111"/>
      <c r="VT375" s="111"/>
      <c r="VU375" s="111"/>
      <c r="VV375" s="111"/>
      <c r="VW375" s="111"/>
      <c r="VX375" s="111"/>
      <c r="VY375" s="111"/>
      <c r="VZ375" s="111"/>
      <c r="WA375" s="111"/>
      <c r="WB375" s="111"/>
      <c r="WC375" s="111"/>
      <c r="WD375" s="111"/>
      <c r="WE375" s="111"/>
      <c r="WF375" s="111"/>
      <c r="WG375" s="111"/>
      <c r="WH375" s="111"/>
      <c r="WI375" s="111"/>
      <c r="WJ375" s="111"/>
      <c r="WK375" s="111"/>
      <c r="WL375" s="111"/>
      <c r="WM375" s="111"/>
      <c r="WN375" s="111"/>
      <c r="WO375" s="111"/>
      <c r="WP375" s="111"/>
      <c r="WQ375" s="111"/>
      <c r="WR375" s="111"/>
      <c r="WS375" s="111"/>
      <c r="WT375" s="111"/>
      <c r="WU375" s="111"/>
      <c r="WV375" s="111"/>
      <c r="WW375" s="111"/>
      <c r="WX375" s="111"/>
      <c r="WY375" s="111"/>
      <c r="WZ375" s="111"/>
      <c r="XA375" s="111"/>
      <c r="XB375" s="111"/>
      <c r="XC375" s="111"/>
      <c r="XD375" s="111"/>
      <c r="XE375" s="111"/>
      <c r="XF375" s="111"/>
      <c r="XG375" s="111"/>
      <c r="XH375" s="111"/>
      <c r="XI375" s="111"/>
      <c r="XJ375" s="111"/>
      <c r="XK375" s="111"/>
      <c r="XL375" s="111"/>
      <c r="XM375" s="111"/>
      <c r="XN375" s="111"/>
      <c r="XO375" s="111"/>
      <c r="XP375" s="111"/>
      <c r="XQ375" s="111"/>
      <c r="XR375" s="111"/>
      <c r="XS375" s="111"/>
      <c r="XT375" s="111"/>
      <c r="XU375" s="111"/>
      <c r="XV375" s="111"/>
      <c r="XW375" s="111"/>
      <c r="XX375" s="111"/>
      <c r="XY375" s="111"/>
      <c r="XZ375" s="111"/>
      <c r="YA375" s="111"/>
      <c r="YB375" s="111"/>
      <c r="YC375" s="111"/>
      <c r="YD375" s="111"/>
      <c r="YE375" s="111"/>
      <c r="YF375" s="111"/>
      <c r="YG375" s="111"/>
      <c r="YH375" s="111"/>
      <c r="YI375" s="111"/>
      <c r="YJ375" s="111"/>
      <c r="YK375" s="111"/>
      <c r="YL375" s="111"/>
      <c r="YM375" s="111"/>
      <c r="YN375" s="111"/>
      <c r="YO375" s="111"/>
      <c r="YP375" s="111"/>
      <c r="YQ375" s="111"/>
      <c r="YR375" s="111"/>
      <c r="YS375" s="111"/>
      <c r="YT375" s="111"/>
      <c r="YU375" s="111"/>
      <c r="YV375" s="111"/>
      <c r="YW375" s="111"/>
      <c r="YX375" s="111"/>
      <c r="YY375" s="111"/>
      <c r="YZ375" s="111"/>
      <c r="ZA375" s="111"/>
      <c r="ZB375" s="111"/>
      <c r="ZC375" s="111"/>
      <c r="ZD375" s="111"/>
      <c r="ZE375" s="111"/>
      <c r="ZF375" s="111"/>
      <c r="ZG375" s="111"/>
      <c r="ZH375" s="111"/>
      <c r="ZI375" s="111"/>
      <c r="ZJ375" s="111"/>
      <c r="ZK375" s="111"/>
      <c r="ZL375" s="111"/>
      <c r="ZM375" s="111"/>
      <c r="ZN375" s="111"/>
      <c r="ZO375" s="111"/>
      <c r="ZP375" s="111"/>
      <c r="ZQ375" s="111"/>
      <c r="ZR375" s="111"/>
      <c r="ZS375" s="111"/>
      <c r="ZT375" s="111"/>
      <c r="ZU375" s="111"/>
      <c r="ZV375" s="111"/>
      <c r="ZW375" s="111"/>
      <c r="ZX375" s="111"/>
      <c r="ZY375" s="111"/>
      <c r="ZZ375" s="111"/>
    </row>
    <row r="376" spans="27:702"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UR376" s="111"/>
      <c r="US376" s="111"/>
      <c r="UT376" s="111"/>
      <c r="UU376" s="111"/>
      <c r="UV376" s="111"/>
      <c r="UW376" s="111"/>
      <c r="UX376" s="111"/>
      <c r="UY376" s="111"/>
      <c r="UZ376" s="111"/>
      <c r="VA376" s="111"/>
      <c r="VB376" s="111"/>
      <c r="VC376" s="111"/>
      <c r="VD376" s="111"/>
      <c r="VE376" s="111"/>
      <c r="VF376" s="111"/>
      <c r="VG376" s="111"/>
      <c r="VH376" s="111"/>
      <c r="VI376" s="111"/>
      <c r="VJ376" s="111"/>
      <c r="VK376" s="111"/>
      <c r="VL376" s="111"/>
      <c r="VM376" s="111"/>
      <c r="VN376" s="111"/>
      <c r="VO376" s="111"/>
      <c r="VP376" s="111"/>
      <c r="VQ376" s="111"/>
      <c r="VR376" s="111"/>
      <c r="VS376" s="111"/>
      <c r="VT376" s="111"/>
      <c r="VU376" s="111"/>
      <c r="VV376" s="111"/>
      <c r="VW376" s="111"/>
      <c r="VX376" s="111"/>
      <c r="VY376" s="111"/>
      <c r="VZ376" s="111"/>
      <c r="WA376" s="111"/>
      <c r="WB376" s="111"/>
      <c r="WC376" s="111"/>
      <c r="WD376" s="111"/>
      <c r="WE376" s="111"/>
      <c r="WF376" s="111"/>
      <c r="WG376" s="111"/>
      <c r="WH376" s="111"/>
      <c r="WI376" s="111"/>
      <c r="WJ376" s="111"/>
      <c r="WK376" s="111"/>
      <c r="WL376" s="111"/>
      <c r="WM376" s="111"/>
      <c r="WN376" s="111"/>
      <c r="WO376" s="111"/>
      <c r="WP376" s="111"/>
      <c r="WQ376" s="111"/>
      <c r="WR376" s="111"/>
      <c r="WS376" s="111"/>
      <c r="WT376" s="111"/>
      <c r="WU376" s="111"/>
      <c r="WV376" s="111"/>
      <c r="WW376" s="111"/>
      <c r="WX376" s="111"/>
      <c r="WY376" s="111"/>
      <c r="WZ376" s="111"/>
      <c r="XA376" s="111"/>
      <c r="XB376" s="111"/>
      <c r="XC376" s="111"/>
      <c r="XD376" s="111"/>
      <c r="XE376" s="111"/>
      <c r="XF376" s="111"/>
      <c r="XG376" s="111"/>
      <c r="XH376" s="111"/>
      <c r="XI376" s="111"/>
      <c r="XJ376" s="111"/>
      <c r="XK376" s="111"/>
      <c r="XL376" s="111"/>
      <c r="XM376" s="111"/>
      <c r="XN376" s="111"/>
      <c r="XO376" s="111"/>
      <c r="XP376" s="111"/>
      <c r="XQ376" s="111"/>
      <c r="XR376" s="111"/>
      <c r="XS376" s="111"/>
      <c r="XT376" s="111"/>
      <c r="XU376" s="111"/>
      <c r="XV376" s="111"/>
      <c r="XW376" s="111"/>
      <c r="XX376" s="111"/>
      <c r="XY376" s="111"/>
      <c r="XZ376" s="111"/>
      <c r="YA376" s="111"/>
      <c r="YB376" s="111"/>
      <c r="YC376" s="111"/>
      <c r="YD376" s="111"/>
      <c r="YE376" s="111"/>
      <c r="YF376" s="111"/>
      <c r="YG376" s="111"/>
      <c r="YH376" s="111"/>
      <c r="YI376" s="111"/>
      <c r="YJ376" s="111"/>
      <c r="YK376" s="111"/>
      <c r="YL376" s="111"/>
      <c r="YM376" s="111"/>
      <c r="YN376" s="111"/>
      <c r="YO376" s="111"/>
      <c r="YP376" s="111"/>
      <c r="YQ376" s="111"/>
      <c r="YR376" s="111"/>
      <c r="YS376" s="111"/>
      <c r="YT376" s="111"/>
      <c r="YU376" s="111"/>
      <c r="YV376" s="111"/>
      <c r="YW376" s="111"/>
      <c r="YX376" s="111"/>
      <c r="YY376" s="111"/>
      <c r="YZ376" s="111"/>
      <c r="ZA376" s="111"/>
      <c r="ZB376" s="111"/>
      <c r="ZC376" s="111"/>
      <c r="ZD376" s="111"/>
      <c r="ZE376" s="111"/>
      <c r="ZF376" s="111"/>
      <c r="ZG376" s="111"/>
      <c r="ZH376" s="111"/>
      <c r="ZI376" s="111"/>
      <c r="ZJ376" s="111"/>
      <c r="ZK376" s="111"/>
      <c r="ZL376" s="111"/>
      <c r="ZM376" s="111"/>
      <c r="ZN376" s="111"/>
      <c r="ZO376" s="111"/>
      <c r="ZP376" s="111"/>
      <c r="ZQ376" s="111"/>
      <c r="ZR376" s="111"/>
      <c r="ZS376" s="111"/>
      <c r="ZT376" s="111"/>
      <c r="ZU376" s="111"/>
      <c r="ZV376" s="111"/>
      <c r="ZW376" s="111"/>
      <c r="ZX376" s="111"/>
      <c r="ZY376" s="111"/>
      <c r="ZZ376" s="111"/>
    </row>
    <row r="377" spans="27:702"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UR377" s="111"/>
      <c r="US377" s="111"/>
      <c r="UT377" s="111"/>
      <c r="UU377" s="111"/>
      <c r="UV377" s="111"/>
      <c r="UW377" s="111"/>
      <c r="UX377" s="111"/>
      <c r="UY377" s="111"/>
      <c r="UZ377" s="111"/>
      <c r="VA377" s="111"/>
      <c r="VB377" s="111"/>
      <c r="VC377" s="111"/>
      <c r="VD377" s="111"/>
      <c r="VE377" s="111"/>
      <c r="VF377" s="111"/>
      <c r="VG377" s="111"/>
      <c r="VH377" s="111"/>
      <c r="VI377" s="111"/>
      <c r="VJ377" s="111"/>
      <c r="VK377" s="111"/>
      <c r="VL377" s="111"/>
      <c r="VM377" s="111"/>
      <c r="VN377" s="111"/>
      <c r="VO377" s="111"/>
      <c r="VP377" s="111"/>
      <c r="VQ377" s="111"/>
      <c r="VR377" s="111"/>
      <c r="VS377" s="111"/>
      <c r="VT377" s="111"/>
      <c r="VU377" s="111"/>
      <c r="VV377" s="111"/>
      <c r="VW377" s="111"/>
      <c r="VX377" s="111"/>
      <c r="VY377" s="111"/>
      <c r="VZ377" s="111"/>
      <c r="WA377" s="111"/>
      <c r="WB377" s="111"/>
      <c r="WC377" s="111"/>
      <c r="WD377" s="111"/>
      <c r="WE377" s="111"/>
      <c r="WF377" s="111"/>
      <c r="WG377" s="111"/>
      <c r="WH377" s="111"/>
      <c r="WI377" s="111"/>
      <c r="WJ377" s="111"/>
      <c r="WK377" s="111"/>
      <c r="WL377" s="111"/>
      <c r="WM377" s="111"/>
      <c r="WN377" s="111"/>
      <c r="WO377" s="111"/>
      <c r="WP377" s="111"/>
      <c r="WQ377" s="111"/>
      <c r="WR377" s="111"/>
      <c r="WS377" s="111"/>
      <c r="WT377" s="111"/>
      <c r="WU377" s="111"/>
      <c r="WV377" s="111"/>
      <c r="WW377" s="111"/>
      <c r="WX377" s="111"/>
      <c r="WY377" s="111"/>
      <c r="WZ377" s="111"/>
      <c r="XA377" s="111"/>
      <c r="XB377" s="111"/>
      <c r="XC377" s="111"/>
      <c r="XD377" s="111"/>
      <c r="XE377" s="111"/>
      <c r="XF377" s="111"/>
      <c r="XG377" s="111"/>
      <c r="XH377" s="111"/>
      <c r="XI377" s="111"/>
      <c r="XJ377" s="111"/>
      <c r="XK377" s="111"/>
      <c r="XL377" s="111"/>
      <c r="XM377" s="111"/>
      <c r="XN377" s="111"/>
      <c r="XO377" s="111"/>
      <c r="XP377" s="111"/>
      <c r="XQ377" s="111"/>
      <c r="XR377" s="111"/>
      <c r="XS377" s="111"/>
      <c r="XT377" s="111"/>
      <c r="XU377" s="111"/>
      <c r="XV377" s="111"/>
      <c r="XW377" s="111"/>
      <c r="XX377" s="111"/>
      <c r="XY377" s="111"/>
      <c r="XZ377" s="111"/>
      <c r="YA377" s="111"/>
      <c r="YB377" s="111"/>
      <c r="YC377" s="111"/>
      <c r="YD377" s="111"/>
      <c r="YE377" s="111"/>
      <c r="YF377" s="111"/>
      <c r="YG377" s="111"/>
      <c r="YH377" s="111"/>
      <c r="YI377" s="111"/>
      <c r="YJ377" s="111"/>
      <c r="YK377" s="111"/>
      <c r="YL377" s="111"/>
      <c r="YM377" s="111"/>
      <c r="YN377" s="111"/>
      <c r="YO377" s="111"/>
      <c r="YP377" s="111"/>
      <c r="YQ377" s="111"/>
      <c r="YR377" s="111"/>
      <c r="YS377" s="111"/>
      <c r="YT377" s="111"/>
      <c r="YU377" s="111"/>
      <c r="YV377" s="111"/>
      <c r="YW377" s="111"/>
      <c r="YX377" s="111"/>
      <c r="YY377" s="111"/>
      <c r="YZ377" s="111"/>
      <c r="ZA377" s="111"/>
      <c r="ZB377" s="111"/>
      <c r="ZC377" s="111"/>
      <c r="ZD377" s="111"/>
      <c r="ZE377" s="111"/>
      <c r="ZF377" s="111"/>
      <c r="ZG377" s="111"/>
      <c r="ZH377" s="111"/>
      <c r="ZI377" s="111"/>
      <c r="ZJ377" s="111"/>
      <c r="ZK377" s="111"/>
      <c r="ZL377" s="111"/>
      <c r="ZM377" s="111"/>
      <c r="ZN377" s="111"/>
      <c r="ZO377" s="111"/>
      <c r="ZP377" s="111"/>
      <c r="ZQ377" s="111"/>
      <c r="ZR377" s="111"/>
      <c r="ZS377" s="111"/>
      <c r="ZT377" s="111"/>
      <c r="ZU377" s="111"/>
      <c r="ZV377" s="111"/>
      <c r="ZW377" s="111"/>
      <c r="ZX377" s="111"/>
      <c r="ZY377" s="111"/>
      <c r="ZZ377" s="111"/>
    </row>
    <row r="378" spans="27:702"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UR378" s="111"/>
      <c r="US378" s="111"/>
      <c r="UT378" s="111"/>
      <c r="UU378" s="111"/>
      <c r="UV378" s="111"/>
      <c r="UW378" s="111"/>
      <c r="UX378" s="111"/>
      <c r="UY378" s="111"/>
      <c r="UZ378" s="111"/>
      <c r="VA378" s="111"/>
      <c r="VB378" s="111"/>
      <c r="VC378" s="111"/>
      <c r="VD378" s="111"/>
      <c r="VE378" s="111"/>
      <c r="VF378" s="111"/>
      <c r="VG378" s="111"/>
      <c r="VH378" s="111"/>
      <c r="VI378" s="111"/>
      <c r="VJ378" s="111"/>
      <c r="VK378" s="111"/>
      <c r="VL378" s="111"/>
      <c r="VM378" s="111"/>
      <c r="VN378" s="111"/>
      <c r="VO378" s="111"/>
      <c r="VP378" s="111"/>
      <c r="VQ378" s="111"/>
      <c r="VR378" s="111"/>
      <c r="VS378" s="111"/>
      <c r="VT378" s="111"/>
      <c r="VU378" s="111"/>
      <c r="VV378" s="111"/>
      <c r="VW378" s="111"/>
      <c r="VX378" s="111"/>
      <c r="VY378" s="111"/>
      <c r="VZ378" s="111"/>
      <c r="WA378" s="111"/>
      <c r="WB378" s="111"/>
      <c r="WC378" s="111"/>
      <c r="WD378" s="111"/>
      <c r="WE378" s="111"/>
      <c r="WF378" s="111"/>
      <c r="WG378" s="111"/>
      <c r="WH378" s="111"/>
      <c r="WI378" s="111"/>
      <c r="WJ378" s="111"/>
      <c r="WK378" s="111"/>
      <c r="WL378" s="111"/>
      <c r="WM378" s="111"/>
      <c r="WN378" s="111"/>
      <c r="WO378" s="111"/>
      <c r="WP378" s="111"/>
      <c r="WQ378" s="111"/>
      <c r="WR378" s="111"/>
      <c r="WS378" s="111"/>
      <c r="WT378" s="111"/>
      <c r="WU378" s="111"/>
      <c r="WV378" s="111"/>
      <c r="WW378" s="111"/>
      <c r="WX378" s="111"/>
      <c r="WY378" s="111"/>
      <c r="WZ378" s="111"/>
      <c r="XA378" s="111"/>
      <c r="XB378" s="111"/>
      <c r="XC378" s="111"/>
      <c r="XD378" s="111"/>
      <c r="XE378" s="111"/>
      <c r="XF378" s="111"/>
      <c r="XG378" s="111"/>
      <c r="XH378" s="111"/>
      <c r="XI378" s="111"/>
      <c r="XJ378" s="111"/>
      <c r="XK378" s="111"/>
      <c r="XL378" s="111"/>
      <c r="XM378" s="111"/>
      <c r="XN378" s="111"/>
      <c r="XO378" s="111"/>
      <c r="XP378" s="111"/>
      <c r="XQ378" s="111"/>
      <c r="XR378" s="111"/>
      <c r="XS378" s="111"/>
      <c r="XT378" s="111"/>
      <c r="XU378" s="111"/>
      <c r="XV378" s="111"/>
      <c r="XW378" s="111"/>
      <c r="XX378" s="111"/>
      <c r="XY378" s="111"/>
      <c r="XZ378" s="111"/>
      <c r="YA378" s="111"/>
      <c r="YB378" s="111"/>
      <c r="YC378" s="111"/>
      <c r="YD378" s="111"/>
      <c r="YE378" s="111"/>
      <c r="YF378" s="111"/>
      <c r="YG378" s="111"/>
      <c r="YH378" s="111"/>
      <c r="YI378" s="111"/>
      <c r="YJ378" s="111"/>
      <c r="YK378" s="111"/>
      <c r="YL378" s="111"/>
      <c r="YM378" s="111"/>
      <c r="YN378" s="111"/>
      <c r="YO378" s="111"/>
      <c r="YP378" s="111"/>
      <c r="YQ378" s="111"/>
      <c r="YR378" s="111"/>
      <c r="YS378" s="111"/>
      <c r="YT378" s="111"/>
      <c r="YU378" s="111"/>
      <c r="YV378" s="111"/>
      <c r="YW378" s="111"/>
      <c r="YX378" s="111"/>
      <c r="YY378" s="111"/>
      <c r="YZ378" s="111"/>
      <c r="ZA378" s="111"/>
      <c r="ZB378" s="111"/>
      <c r="ZC378" s="111"/>
      <c r="ZD378" s="111"/>
      <c r="ZE378" s="111"/>
      <c r="ZF378" s="111"/>
      <c r="ZG378" s="111"/>
      <c r="ZH378" s="111"/>
      <c r="ZI378" s="111"/>
      <c r="ZJ378" s="111"/>
      <c r="ZK378" s="111"/>
      <c r="ZL378" s="111"/>
      <c r="ZM378" s="111"/>
      <c r="ZN378" s="111"/>
      <c r="ZO378" s="111"/>
      <c r="ZP378" s="111"/>
      <c r="ZQ378" s="111"/>
      <c r="ZR378" s="111"/>
      <c r="ZS378" s="111"/>
      <c r="ZT378" s="111"/>
      <c r="ZU378" s="111"/>
      <c r="ZV378" s="111"/>
      <c r="ZW378" s="111"/>
      <c r="ZX378" s="111"/>
      <c r="ZY378" s="111"/>
      <c r="ZZ378" s="111"/>
    </row>
    <row r="379" spans="27:702"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UR379" s="111"/>
      <c r="US379" s="111"/>
      <c r="UT379" s="111"/>
      <c r="UU379" s="111"/>
      <c r="UV379" s="111"/>
      <c r="UW379" s="111"/>
      <c r="UX379" s="111"/>
      <c r="UY379" s="111"/>
      <c r="UZ379" s="111"/>
      <c r="VA379" s="111"/>
      <c r="VB379" s="111"/>
      <c r="VC379" s="111"/>
      <c r="VD379" s="111"/>
      <c r="VE379" s="111"/>
      <c r="VF379" s="111"/>
      <c r="VG379" s="111"/>
      <c r="VH379" s="111"/>
      <c r="VI379" s="111"/>
      <c r="VJ379" s="111"/>
      <c r="VK379" s="111"/>
      <c r="VL379" s="111"/>
      <c r="VM379" s="111"/>
      <c r="VN379" s="111"/>
      <c r="VO379" s="111"/>
      <c r="VP379" s="111"/>
      <c r="VQ379" s="111"/>
      <c r="VR379" s="111"/>
      <c r="VS379" s="111"/>
      <c r="VT379" s="111"/>
      <c r="VU379" s="111"/>
      <c r="VV379" s="111"/>
      <c r="VW379" s="111"/>
      <c r="VX379" s="111"/>
      <c r="VY379" s="111"/>
      <c r="VZ379" s="111"/>
      <c r="WA379" s="111"/>
      <c r="WB379" s="111"/>
      <c r="WC379" s="111"/>
      <c r="WD379" s="111"/>
      <c r="WE379" s="111"/>
      <c r="WF379" s="111"/>
      <c r="WG379" s="111"/>
      <c r="WH379" s="111"/>
      <c r="WI379" s="111"/>
      <c r="WJ379" s="111"/>
      <c r="WK379" s="111"/>
      <c r="WL379" s="111"/>
      <c r="WM379" s="111"/>
      <c r="WN379" s="111"/>
      <c r="WO379" s="111"/>
      <c r="WP379" s="111"/>
      <c r="WQ379" s="111"/>
      <c r="WR379" s="111"/>
      <c r="WS379" s="111"/>
      <c r="WT379" s="111"/>
      <c r="WU379" s="111"/>
      <c r="WV379" s="111"/>
      <c r="WW379" s="111"/>
      <c r="WX379" s="111"/>
      <c r="WY379" s="111"/>
      <c r="WZ379" s="111"/>
      <c r="XA379" s="111"/>
      <c r="XB379" s="111"/>
      <c r="XC379" s="111"/>
      <c r="XD379" s="111"/>
      <c r="XE379" s="111"/>
      <c r="XF379" s="111"/>
      <c r="XG379" s="111"/>
      <c r="XH379" s="111"/>
      <c r="XI379" s="111"/>
      <c r="XJ379" s="111"/>
      <c r="XK379" s="111"/>
      <c r="XL379" s="111"/>
      <c r="XM379" s="111"/>
      <c r="XN379" s="111"/>
      <c r="XO379" s="111"/>
      <c r="XP379" s="111"/>
      <c r="XQ379" s="111"/>
      <c r="XR379" s="111"/>
      <c r="XS379" s="111"/>
      <c r="XT379" s="111"/>
      <c r="XU379" s="111"/>
      <c r="XV379" s="111"/>
      <c r="XW379" s="111"/>
      <c r="XX379" s="111"/>
      <c r="XY379" s="111"/>
      <c r="XZ379" s="111"/>
      <c r="YA379" s="111"/>
      <c r="YB379" s="111"/>
      <c r="YC379" s="111"/>
      <c r="YD379" s="111"/>
      <c r="YE379" s="111"/>
      <c r="YF379" s="111"/>
      <c r="YG379" s="111"/>
      <c r="YH379" s="111"/>
      <c r="YI379" s="111"/>
      <c r="YJ379" s="111"/>
      <c r="YK379" s="111"/>
      <c r="YL379" s="111"/>
      <c r="YM379" s="111"/>
      <c r="YN379" s="111"/>
      <c r="YO379" s="111"/>
      <c r="YP379" s="111"/>
      <c r="YQ379" s="111"/>
      <c r="YR379" s="111"/>
      <c r="YS379" s="111"/>
      <c r="YT379" s="111"/>
      <c r="YU379" s="111"/>
      <c r="YV379" s="111"/>
      <c r="YW379" s="111"/>
      <c r="YX379" s="111"/>
      <c r="YY379" s="111"/>
      <c r="YZ379" s="111"/>
      <c r="ZA379" s="111"/>
      <c r="ZB379" s="111"/>
      <c r="ZC379" s="111"/>
      <c r="ZD379" s="111"/>
      <c r="ZE379" s="111"/>
      <c r="ZF379" s="111"/>
      <c r="ZG379" s="111"/>
      <c r="ZH379" s="111"/>
      <c r="ZI379" s="111"/>
      <c r="ZJ379" s="111"/>
      <c r="ZK379" s="111"/>
      <c r="ZL379" s="111"/>
      <c r="ZM379" s="111"/>
      <c r="ZN379" s="111"/>
      <c r="ZO379" s="111"/>
      <c r="ZP379" s="111"/>
      <c r="ZQ379" s="111"/>
      <c r="ZR379" s="111"/>
      <c r="ZS379" s="111"/>
      <c r="ZT379" s="111"/>
      <c r="ZU379" s="111"/>
      <c r="ZV379" s="111"/>
      <c r="ZW379" s="111"/>
      <c r="ZX379" s="111"/>
      <c r="ZY379" s="111"/>
      <c r="ZZ379" s="111"/>
    </row>
    <row r="380" spans="27:702"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UR380" s="111"/>
      <c r="US380" s="111"/>
      <c r="UT380" s="111"/>
      <c r="UU380" s="111"/>
      <c r="UV380" s="111"/>
      <c r="UW380" s="111"/>
      <c r="UX380" s="111"/>
      <c r="UY380" s="111"/>
      <c r="UZ380" s="111"/>
      <c r="VA380" s="111"/>
      <c r="VB380" s="111"/>
      <c r="VC380" s="111"/>
      <c r="VD380" s="111"/>
      <c r="VE380" s="111"/>
      <c r="VF380" s="111"/>
      <c r="VG380" s="111"/>
      <c r="VH380" s="111"/>
      <c r="VI380" s="111"/>
      <c r="VJ380" s="111"/>
      <c r="VK380" s="111"/>
      <c r="VL380" s="111"/>
      <c r="VM380" s="111"/>
      <c r="VN380" s="111"/>
      <c r="VO380" s="111"/>
      <c r="VP380" s="111"/>
      <c r="VQ380" s="111"/>
      <c r="VR380" s="111"/>
      <c r="VS380" s="111"/>
      <c r="VT380" s="111"/>
      <c r="VU380" s="111"/>
      <c r="VV380" s="111"/>
      <c r="VW380" s="111"/>
      <c r="VX380" s="111"/>
      <c r="VY380" s="111"/>
      <c r="VZ380" s="111"/>
      <c r="WA380" s="111"/>
      <c r="WB380" s="111"/>
      <c r="WC380" s="111"/>
      <c r="WD380" s="111"/>
      <c r="WE380" s="111"/>
      <c r="WF380" s="111"/>
      <c r="WG380" s="111"/>
      <c r="WH380" s="111"/>
      <c r="WI380" s="111"/>
      <c r="WJ380" s="111"/>
      <c r="WK380" s="111"/>
      <c r="WL380" s="111"/>
      <c r="WM380" s="111"/>
      <c r="WN380" s="111"/>
      <c r="WO380" s="111"/>
      <c r="WP380" s="111"/>
      <c r="WQ380" s="111"/>
      <c r="WR380" s="111"/>
      <c r="WS380" s="111"/>
      <c r="WT380" s="111"/>
      <c r="WU380" s="111"/>
      <c r="WV380" s="111"/>
      <c r="WW380" s="111"/>
      <c r="WX380" s="111"/>
      <c r="WY380" s="111"/>
      <c r="WZ380" s="111"/>
      <c r="XA380" s="111"/>
      <c r="XB380" s="111"/>
      <c r="XC380" s="111"/>
      <c r="XD380" s="111"/>
      <c r="XE380" s="111"/>
      <c r="XF380" s="111"/>
      <c r="XG380" s="111"/>
      <c r="XH380" s="111"/>
      <c r="XI380" s="111"/>
      <c r="XJ380" s="111"/>
      <c r="XK380" s="111"/>
      <c r="XL380" s="111"/>
      <c r="XM380" s="111"/>
      <c r="XN380" s="111"/>
      <c r="XO380" s="111"/>
      <c r="XP380" s="111"/>
      <c r="XQ380" s="111"/>
      <c r="XR380" s="111"/>
      <c r="XS380" s="111"/>
      <c r="XT380" s="111"/>
      <c r="XU380" s="111"/>
      <c r="XV380" s="111"/>
      <c r="XW380" s="111"/>
      <c r="XX380" s="111"/>
      <c r="XY380" s="111"/>
      <c r="XZ380" s="111"/>
      <c r="YA380" s="111"/>
      <c r="YB380" s="111"/>
      <c r="YC380" s="111"/>
      <c r="YD380" s="111"/>
      <c r="YE380" s="111"/>
      <c r="YF380" s="111"/>
      <c r="YG380" s="111"/>
      <c r="YH380" s="111"/>
      <c r="YI380" s="111"/>
      <c r="YJ380" s="111"/>
      <c r="YK380" s="111"/>
      <c r="YL380" s="111"/>
      <c r="YM380" s="111"/>
      <c r="YN380" s="111"/>
      <c r="YO380" s="111"/>
      <c r="YP380" s="111"/>
      <c r="YQ380" s="111"/>
      <c r="YR380" s="111"/>
      <c r="YS380" s="111"/>
      <c r="YT380" s="111"/>
      <c r="YU380" s="111"/>
      <c r="YV380" s="111"/>
      <c r="YW380" s="111"/>
      <c r="YX380" s="111"/>
      <c r="YY380" s="111"/>
      <c r="YZ380" s="111"/>
      <c r="ZA380" s="111"/>
      <c r="ZB380" s="111"/>
      <c r="ZC380" s="111"/>
      <c r="ZD380" s="111"/>
      <c r="ZE380" s="111"/>
      <c r="ZF380" s="111"/>
      <c r="ZG380" s="111"/>
      <c r="ZH380" s="111"/>
      <c r="ZI380" s="111"/>
      <c r="ZJ380" s="111"/>
      <c r="ZK380" s="111"/>
      <c r="ZL380" s="111"/>
      <c r="ZM380" s="111"/>
      <c r="ZN380" s="111"/>
      <c r="ZO380" s="111"/>
      <c r="ZP380" s="111"/>
      <c r="ZQ380" s="111"/>
      <c r="ZR380" s="111"/>
      <c r="ZS380" s="111"/>
      <c r="ZT380" s="111"/>
      <c r="ZU380" s="111"/>
      <c r="ZV380" s="111"/>
      <c r="ZW380" s="111"/>
      <c r="ZX380" s="111"/>
      <c r="ZY380" s="111"/>
      <c r="ZZ380" s="111"/>
    </row>
    <row r="381" spans="27:702"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UR381" s="111"/>
      <c r="US381" s="111"/>
      <c r="UT381" s="111"/>
      <c r="UU381" s="111"/>
      <c r="UV381" s="111"/>
      <c r="UW381" s="111"/>
      <c r="UX381" s="111"/>
      <c r="UY381" s="111"/>
      <c r="UZ381" s="111"/>
      <c r="VA381" s="111"/>
      <c r="VB381" s="111"/>
      <c r="VC381" s="111"/>
      <c r="VD381" s="111"/>
      <c r="VE381" s="111"/>
      <c r="VF381" s="111"/>
      <c r="VG381" s="111"/>
      <c r="VH381" s="111"/>
      <c r="VI381" s="111"/>
      <c r="VJ381" s="111"/>
      <c r="VK381" s="111"/>
      <c r="VL381" s="111"/>
      <c r="VM381" s="111"/>
      <c r="VN381" s="111"/>
      <c r="VO381" s="111"/>
      <c r="VP381" s="111"/>
      <c r="VQ381" s="111"/>
      <c r="VR381" s="111"/>
      <c r="VS381" s="111"/>
      <c r="VT381" s="111"/>
      <c r="VU381" s="111"/>
      <c r="VV381" s="111"/>
      <c r="VW381" s="111"/>
      <c r="VX381" s="111"/>
      <c r="VY381" s="111"/>
      <c r="VZ381" s="111"/>
      <c r="WA381" s="111"/>
      <c r="WB381" s="111"/>
      <c r="WC381" s="111"/>
      <c r="WD381" s="111"/>
      <c r="WE381" s="111"/>
      <c r="WF381" s="111"/>
      <c r="WG381" s="111"/>
      <c r="WH381" s="111"/>
      <c r="WI381" s="111"/>
      <c r="WJ381" s="111"/>
      <c r="WK381" s="111"/>
      <c r="WL381" s="111"/>
      <c r="WM381" s="111"/>
      <c r="WN381" s="111"/>
      <c r="WO381" s="111"/>
      <c r="WP381" s="111"/>
      <c r="WQ381" s="111"/>
      <c r="WR381" s="111"/>
      <c r="WS381" s="111"/>
      <c r="WT381" s="111"/>
      <c r="WU381" s="111"/>
      <c r="WV381" s="111"/>
      <c r="WW381" s="111"/>
      <c r="WX381" s="111"/>
      <c r="WY381" s="111"/>
      <c r="WZ381" s="111"/>
      <c r="XA381" s="111"/>
      <c r="XB381" s="111"/>
      <c r="XC381" s="111"/>
      <c r="XD381" s="111"/>
      <c r="XE381" s="111"/>
      <c r="XF381" s="111"/>
      <c r="XG381" s="111"/>
      <c r="XH381" s="111"/>
      <c r="XI381" s="111"/>
      <c r="XJ381" s="111"/>
      <c r="XK381" s="111"/>
      <c r="XL381" s="111"/>
      <c r="XM381" s="111"/>
      <c r="XN381" s="111"/>
      <c r="XO381" s="111"/>
      <c r="XP381" s="111"/>
      <c r="XQ381" s="111"/>
      <c r="XR381" s="111"/>
      <c r="XS381" s="111"/>
      <c r="XT381" s="111"/>
      <c r="XU381" s="111"/>
      <c r="XV381" s="111"/>
      <c r="XW381" s="111"/>
      <c r="XX381" s="111"/>
      <c r="XY381" s="111"/>
      <c r="XZ381" s="111"/>
      <c r="YA381" s="111"/>
      <c r="YB381" s="111"/>
      <c r="YC381" s="111"/>
      <c r="YD381" s="111"/>
      <c r="YE381" s="111"/>
      <c r="YF381" s="111"/>
      <c r="YG381" s="111"/>
      <c r="YH381" s="111"/>
      <c r="YI381" s="111"/>
      <c r="YJ381" s="111"/>
      <c r="YK381" s="111"/>
      <c r="YL381" s="111"/>
      <c r="YM381" s="111"/>
      <c r="YN381" s="111"/>
      <c r="YO381" s="111"/>
      <c r="YP381" s="111"/>
      <c r="YQ381" s="111"/>
      <c r="YR381" s="111"/>
      <c r="YS381" s="111"/>
      <c r="YT381" s="111"/>
      <c r="YU381" s="111"/>
      <c r="YV381" s="111"/>
      <c r="YW381" s="111"/>
      <c r="YX381" s="111"/>
      <c r="YY381" s="111"/>
      <c r="YZ381" s="111"/>
      <c r="ZA381" s="111"/>
      <c r="ZB381" s="111"/>
      <c r="ZC381" s="111"/>
      <c r="ZD381" s="111"/>
      <c r="ZE381" s="111"/>
      <c r="ZF381" s="111"/>
      <c r="ZG381" s="111"/>
      <c r="ZH381" s="111"/>
      <c r="ZI381" s="111"/>
      <c r="ZJ381" s="111"/>
      <c r="ZK381" s="111"/>
      <c r="ZL381" s="111"/>
      <c r="ZM381" s="111"/>
      <c r="ZN381" s="111"/>
      <c r="ZO381" s="111"/>
      <c r="ZP381" s="111"/>
      <c r="ZQ381" s="111"/>
      <c r="ZR381" s="111"/>
      <c r="ZS381" s="111"/>
      <c r="ZT381" s="111"/>
      <c r="ZU381" s="111"/>
      <c r="ZV381" s="111"/>
      <c r="ZW381" s="111"/>
      <c r="ZX381" s="111"/>
      <c r="ZY381" s="111"/>
      <c r="ZZ381" s="111"/>
    </row>
    <row r="382" spans="27:702"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UR382" s="111"/>
      <c r="US382" s="111"/>
      <c r="UT382" s="111"/>
      <c r="UU382" s="111"/>
      <c r="UV382" s="111"/>
      <c r="UW382" s="111"/>
      <c r="UX382" s="111"/>
      <c r="UY382" s="111"/>
      <c r="UZ382" s="111"/>
      <c r="VA382" s="111"/>
      <c r="VB382" s="111"/>
      <c r="VC382" s="111"/>
      <c r="VD382" s="111"/>
      <c r="VE382" s="111"/>
      <c r="VF382" s="111"/>
      <c r="VG382" s="111"/>
      <c r="VH382" s="111"/>
      <c r="VI382" s="111"/>
      <c r="VJ382" s="111"/>
      <c r="VK382" s="111"/>
      <c r="VL382" s="111"/>
      <c r="VM382" s="111"/>
      <c r="VN382" s="111"/>
      <c r="VO382" s="111"/>
      <c r="VP382" s="111"/>
      <c r="VQ382" s="111"/>
      <c r="VR382" s="111"/>
      <c r="VS382" s="111"/>
      <c r="VT382" s="111"/>
      <c r="VU382" s="111"/>
      <c r="VV382" s="111"/>
      <c r="VW382" s="111"/>
      <c r="VX382" s="111"/>
      <c r="VY382" s="111"/>
      <c r="VZ382" s="111"/>
      <c r="WA382" s="111"/>
      <c r="WB382" s="111"/>
      <c r="WC382" s="111"/>
      <c r="WD382" s="111"/>
      <c r="WE382" s="111"/>
      <c r="WF382" s="111"/>
      <c r="WG382" s="111"/>
      <c r="WH382" s="111"/>
      <c r="WI382" s="111"/>
      <c r="WJ382" s="111"/>
      <c r="WK382" s="111"/>
      <c r="WL382" s="111"/>
      <c r="WM382" s="111"/>
      <c r="WN382" s="111"/>
      <c r="WO382" s="111"/>
      <c r="WP382" s="111"/>
      <c r="WQ382" s="111"/>
      <c r="WR382" s="111"/>
      <c r="WS382" s="111"/>
      <c r="WT382" s="111"/>
      <c r="WU382" s="111"/>
      <c r="WV382" s="111"/>
      <c r="WW382" s="111"/>
      <c r="WX382" s="111"/>
      <c r="WY382" s="111"/>
      <c r="WZ382" s="111"/>
      <c r="XA382" s="111"/>
      <c r="XB382" s="111"/>
      <c r="XC382" s="111"/>
      <c r="XD382" s="111"/>
      <c r="XE382" s="111"/>
      <c r="XF382" s="111"/>
      <c r="XG382" s="111"/>
      <c r="XH382" s="111"/>
      <c r="XI382" s="111"/>
      <c r="XJ382" s="111"/>
      <c r="XK382" s="111"/>
      <c r="XL382" s="111"/>
      <c r="XM382" s="111"/>
      <c r="XN382" s="111"/>
      <c r="XO382" s="111"/>
      <c r="XP382" s="111"/>
      <c r="XQ382" s="111"/>
      <c r="XR382" s="111"/>
      <c r="XS382" s="111"/>
      <c r="XT382" s="111"/>
      <c r="XU382" s="111"/>
      <c r="XV382" s="111"/>
      <c r="XW382" s="111"/>
      <c r="XX382" s="111"/>
      <c r="XY382" s="111"/>
      <c r="XZ382" s="111"/>
      <c r="YA382" s="111"/>
      <c r="YB382" s="111"/>
      <c r="YC382" s="111"/>
      <c r="YD382" s="111"/>
      <c r="YE382" s="111"/>
      <c r="YF382" s="111"/>
      <c r="YG382" s="111"/>
      <c r="YH382" s="111"/>
      <c r="YI382" s="111"/>
      <c r="YJ382" s="111"/>
      <c r="YK382" s="111"/>
      <c r="YL382" s="111"/>
      <c r="YM382" s="111"/>
      <c r="YN382" s="111"/>
      <c r="YO382" s="111"/>
      <c r="YP382" s="111"/>
      <c r="YQ382" s="111"/>
      <c r="YR382" s="111"/>
      <c r="YS382" s="111"/>
      <c r="YT382" s="111"/>
      <c r="YU382" s="111"/>
      <c r="YV382" s="111"/>
      <c r="YW382" s="111"/>
      <c r="YX382" s="111"/>
      <c r="YY382" s="111"/>
      <c r="YZ382" s="111"/>
      <c r="ZA382" s="111"/>
      <c r="ZB382" s="111"/>
      <c r="ZC382" s="111"/>
      <c r="ZD382" s="111"/>
      <c r="ZE382" s="111"/>
      <c r="ZF382" s="111"/>
      <c r="ZG382" s="111"/>
      <c r="ZH382" s="111"/>
      <c r="ZI382" s="111"/>
      <c r="ZJ382" s="111"/>
      <c r="ZK382" s="111"/>
      <c r="ZL382" s="111"/>
      <c r="ZM382" s="111"/>
      <c r="ZN382" s="111"/>
      <c r="ZO382" s="111"/>
      <c r="ZP382" s="111"/>
      <c r="ZQ382" s="111"/>
      <c r="ZR382" s="111"/>
      <c r="ZS382" s="111"/>
      <c r="ZT382" s="111"/>
      <c r="ZU382" s="111"/>
      <c r="ZV382" s="111"/>
      <c r="ZW382" s="111"/>
      <c r="ZX382" s="111"/>
      <c r="ZY382" s="111"/>
      <c r="ZZ382" s="111"/>
    </row>
    <row r="383" spans="27:702"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UR383" s="111"/>
      <c r="US383" s="111"/>
      <c r="UT383" s="111"/>
      <c r="UU383" s="111"/>
      <c r="UV383" s="111"/>
      <c r="UW383" s="111"/>
      <c r="UX383" s="111"/>
      <c r="UY383" s="111"/>
      <c r="UZ383" s="111"/>
      <c r="VA383" s="111"/>
      <c r="VB383" s="111"/>
      <c r="VC383" s="111"/>
      <c r="VD383" s="111"/>
      <c r="VE383" s="111"/>
      <c r="VF383" s="111"/>
      <c r="VG383" s="111"/>
      <c r="VH383" s="111"/>
      <c r="VI383" s="111"/>
      <c r="VJ383" s="111"/>
      <c r="VK383" s="111"/>
      <c r="VL383" s="111"/>
      <c r="VM383" s="111"/>
      <c r="VN383" s="111"/>
      <c r="VO383" s="111"/>
      <c r="VP383" s="111"/>
      <c r="VQ383" s="111"/>
      <c r="VR383" s="111"/>
      <c r="VS383" s="111"/>
      <c r="VT383" s="111"/>
      <c r="VU383" s="111"/>
      <c r="VV383" s="111"/>
      <c r="VW383" s="111"/>
      <c r="VX383" s="111"/>
      <c r="VY383" s="111"/>
      <c r="VZ383" s="111"/>
      <c r="WA383" s="111"/>
      <c r="WB383" s="111"/>
      <c r="WC383" s="111"/>
      <c r="WD383" s="111"/>
      <c r="WE383" s="111"/>
      <c r="WF383" s="111"/>
      <c r="WG383" s="111"/>
      <c r="WH383" s="111"/>
      <c r="WI383" s="111"/>
      <c r="WJ383" s="111"/>
      <c r="WK383" s="111"/>
      <c r="WL383" s="111"/>
      <c r="WM383" s="111"/>
      <c r="WN383" s="111"/>
      <c r="WO383" s="111"/>
      <c r="WP383" s="111"/>
      <c r="WQ383" s="111"/>
      <c r="WR383" s="111"/>
      <c r="WS383" s="111"/>
      <c r="WT383" s="111"/>
      <c r="WU383" s="111"/>
      <c r="WV383" s="111"/>
      <c r="WW383" s="111"/>
      <c r="WX383" s="111"/>
      <c r="WY383" s="111"/>
      <c r="WZ383" s="111"/>
      <c r="XA383" s="111"/>
      <c r="XB383" s="111"/>
      <c r="XC383" s="111"/>
      <c r="XD383" s="111"/>
      <c r="XE383" s="111"/>
      <c r="XF383" s="111"/>
      <c r="XG383" s="111"/>
      <c r="XH383" s="111"/>
      <c r="XI383" s="111"/>
      <c r="XJ383" s="111"/>
      <c r="XK383" s="111"/>
      <c r="XL383" s="111"/>
      <c r="XM383" s="111"/>
      <c r="XN383" s="111"/>
      <c r="XO383" s="111"/>
      <c r="XP383" s="111"/>
      <c r="XQ383" s="111"/>
      <c r="XR383" s="111"/>
      <c r="XS383" s="111"/>
      <c r="XT383" s="111"/>
      <c r="XU383" s="111"/>
      <c r="XV383" s="111"/>
      <c r="XW383" s="111"/>
      <c r="XX383" s="111"/>
      <c r="XY383" s="111"/>
      <c r="XZ383" s="111"/>
      <c r="YA383" s="111"/>
      <c r="YB383" s="111"/>
      <c r="YC383" s="111"/>
      <c r="YD383" s="111"/>
      <c r="YE383" s="111"/>
      <c r="YF383" s="111"/>
      <c r="YG383" s="111"/>
      <c r="YH383" s="111"/>
      <c r="YI383" s="111"/>
      <c r="YJ383" s="111"/>
      <c r="YK383" s="111"/>
      <c r="YL383" s="111"/>
      <c r="YM383" s="111"/>
      <c r="YN383" s="111"/>
      <c r="YO383" s="111"/>
      <c r="YP383" s="111"/>
      <c r="YQ383" s="111"/>
      <c r="YR383" s="111"/>
      <c r="YS383" s="111"/>
      <c r="YT383" s="111"/>
      <c r="YU383" s="111"/>
      <c r="YV383" s="111"/>
      <c r="YW383" s="111"/>
      <c r="YX383" s="111"/>
      <c r="YY383" s="111"/>
      <c r="YZ383" s="111"/>
      <c r="ZA383" s="111"/>
      <c r="ZB383" s="111"/>
      <c r="ZC383" s="111"/>
      <c r="ZD383" s="111"/>
      <c r="ZE383" s="111"/>
      <c r="ZF383" s="111"/>
      <c r="ZG383" s="111"/>
      <c r="ZH383" s="111"/>
      <c r="ZI383" s="111"/>
      <c r="ZJ383" s="111"/>
      <c r="ZK383" s="111"/>
      <c r="ZL383" s="111"/>
      <c r="ZM383" s="111"/>
      <c r="ZN383" s="111"/>
      <c r="ZO383" s="111"/>
      <c r="ZP383" s="111"/>
      <c r="ZQ383" s="111"/>
      <c r="ZR383" s="111"/>
      <c r="ZS383" s="111"/>
      <c r="ZT383" s="111"/>
      <c r="ZU383" s="111"/>
      <c r="ZV383" s="111"/>
      <c r="ZW383" s="111"/>
      <c r="ZX383" s="111"/>
      <c r="ZY383" s="111"/>
      <c r="ZZ383" s="111"/>
    </row>
    <row r="384" spans="27:702"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UR384" s="111"/>
      <c r="US384" s="111"/>
      <c r="UT384" s="111"/>
      <c r="UU384" s="111"/>
      <c r="UV384" s="111"/>
      <c r="UW384" s="111"/>
      <c r="UX384" s="111"/>
      <c r="UY384" s="111"/>
      <c r="UZ384" s="111"/>
      <c r="VA384" s="111"/>
      <c r="VB384" s="111"/>
      <c r="VC384" s="111"/>
      <c r="VD384" s="111"/>
      <c r="VE384" s="111"/>
      <c r="VF384" s="111"/>
      <c r="VG384" s="111"/>
      <c r="VH384" s="111"/>
      <c r="VI384" s="111"/>
      <c r="VJ384" s="111"/>
      <c r="VK384" s="111"/>
      <c r="VL384" s="111"/>
      <c r="VM384" s="111"/>
      <c r="VN384" s="111"/>
      <c r="VO384" s="111"/>
      <c r="VP384" s="111"/>
      <c r="VQ384" s="111"/>
      <c r="VR384" s="111"/>
      <c r="VS384" s="111"/>
      <c r="VT384" s="111"/>
      <c r="VU384" s="111"/>
      <c r="VV384" s="111"/>
      <c r="VW384" s="111"/>
      <c r="VX384" s="111"/>
      <c r="VY384" s="111"/>
      <c r="VZ384" s="111"/>
      <c r="WA384" s="111"/>
      <c r="WB384" s="111"/>
      <c r="WC384" s="111"/>
      <c r="WD384" s="111"/>
      <c r="WE384" s="111"/>
      <c r="WF384" s="111"/>
      <c r="WG384" s="111"/>
      <c r="WH384" s="111"/>
      <c r="WI384" s="111"/>
      <c r="WJ384" s="111"/>
      <c r="WK384" s="111"/>
      <c r="WL384" s="111"/>
      <c r="WM384" s="111"/>
      <c r="WN384" s="111"/>
      <c r="WO384" s="111"/>
      <c r="WP384" s="111"/>
      <c r="WQ384" s="111"/>
      <c r="WR384" s="111"/>
      <c r="WS384" s="111"/>
      <c r="WT384" s="111"/>
      <c r="WU384" s="111"/>
      <c r="WV384" s="111"/>
      <c r="WW384" s="111"/>
      <c r="WX384" s="111"/>
      <c r="WY384" s="111"/>
      <c r="WZ384" s="111"/>
      <c r="XA384" s="111"/>
      <c r="XB384" s="111"/>
      <c r="XC384" s="111"/>
      <c r="XD384" s="111"/>
      <c r="XE384" s="111"/>
      <c r="XF384" s="111"/>
      <c r="XG384" s="111"/>
      <c r="XH384" s="111"/>
      <c r="XI384" s="111"/>
      <c r="XJ384" s="111"/>
      <c r="XK384" s="111"/>
      <c r="XL384" s="111"/>
      <c r="XM384" s="111"/>
      <c r="XN384" s="111"/>
      <c r="XO384" s="111"/>
      <c r="XP384" s="111"/>
      <c r="XQ384" s="111"/>
      <c r="XR384" s="111"/>
      <c r="XS384" s="111"/>
      <c r="XT384" s="111"/>
      <c r="XU384" s="111"/>
      <c r="XV384" s="111"/>
      <c r="XW384" s="111"/>
      <c r="XX384" s="111"/>
      <c r="XY384" s="111"/>
      <c r="XZ384" s="111"/>
      <c r="YA384" s="111"/>
      <c r="YB384" s="111"/>
      <c r="YC384" s="111"/>
      <c r="YD384" s="111"/>
      <c r="YE384" s="111"/>
      <c r="YF384" s="111"/>
      <c r="YG384" s="111"/>
      <c r="YH384" s="111"/>
      <c r="YI384" s="111"/>
      <c r="YJ384" s="111"/>
      <c r="YK384" s="111"/>
      <c r="YL384" s="111"/>
      <c r="YM384" s="111"/>
      <c r="YN384" s="111"/>
      <c r="YO384" s="111"/>
      <c r="YP384" s="111"/>
      <c r="YQ384" s="111"/>
      <c r="YR384" s="111"/>
      <c r="YS384" s="111"/>
      <c r="YT384" s="111"/>
      <c r="YU384" s="111"/>
      <c r="YV384" s="111"/>
      <c r="YW384" s="111"/>
      <c r="YX384" s="111"/>
      <c r="YY384" s="111"/>
      <c r="YZ384" s="111"/>
      <c r="ZA384" s="111"/>
      <c r="ZB384" s="111"/>
      <c r="ZC384" s="111"/>
      <c r="ZD384" s="111"/>
      <c r="ZE384" s="111"/>
      <c r="ZF384" s="111"/>
      <c r="ZG384" s="111"/>
      <c r="ZH384" s="111"/>
      <c r="ZI384" s="111"/>
      <c r="ZJ384" s="111"/>
      <c r="ZK384" s="111"/>
      <c r="ZL384" s="111"/>
      <c r="ZM384" s="111"/>
      <c r="ZN384" s="111"/>
      <c r="ZO384" s="111"/>
      <c r="ZP384" s="111"/>
      <c r="ZQ384" s="111"/>
      <c r="ZR384" s="111"/>
      <c r="ZS384" s="111"/>
      <c r="ZT384" s="111"/>
      <c r="ZU384" s="111"/>
      <c r="ZV384" s="111"/>
      <c r="ZW384" s="111"/>
      <c r="ZX384" s="111"/>
      <c r="ZY384" s="111"/>
      <c r="ZZ384" s="111"/>
    </row>
    <row r="385" spans="27:702"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UR385" s="111"/>
      <c r="US385" s="111"/>
      <c r="UT385" s="111"/>
      <c r="UU385" s="111"/>
      <c r="UV385" s="111"/>
      <c r="UW385" s="111"/>
      <c r="UX385" s="111"/>
      <c r="UY385" s="111"/>
      <c r="UZ385" s="111"/>
      <c r="VA385" s="111"/>
      <c r="VB385" s="111"/>
      <c r="VC385" s="111"/>
      <c r="VD385" s="111"/>
      <c r="VE385" s="111"/>
      <c r="VF385" s="111"/>
      <c r="VG385" s="111"/>
      <c r="VH385" s="111"/>
      <c r="VI385" s="111"/>
      <c r="VJ385" s="111"/>
      <c r="VK385" s="111"/>
      <c r="VL385" s="111"/>
      <c r="VM385" s="111"/>
      <c r="VN385" s="111"/>
      <c r="VO385" s="111"/>
      <c r="VP385" s="111"/>
      <c r="VQ385" s="111"/>
      <c r="VR385" s="111"/>
      <c r="VS385" s="111"/>
      <c r="VT385" s="111"/>
      <c r="VU385" s="111"/>
      <c r="VV385" s="111"/>
      <c r="VW385" s="111"/>
      <c r="VX385" s="111"/>
      <c r="VY385" s="111"/>
      <c r="VZ385" s="111"/>
      <c r="WA385" s="111"/>
      <c r="WB385" s="111"/>
      <c r="WC385" s="111"/>
      <c r="WD385" s="111"/>
      <c r="WE385" s="111"/>
      <c r="WF385" s="111"/>
      <c r="WG385" s="111"/>
      <c r="WH385" s="111"/>
      <c r="WI385" s="111"/>
      <c r="WJ385" s="111"/>
      <c r="WK385" s="111"/>
      <c r="WL385" s="111"/>
      <c r="WM385" s="111"/>
      <c r="WN385" s="111"/>
      <c r="WO385" s="111"/>
      <c r="WP385" s="111"/>
      <c r="WQ385" s="111"/>
      <c r="WR385" s="111"/>
      <c r="WS385" s="111"/>
      <c r="WT385" s="111"/>
      <c r="WU385" s="111"/>
      <c r="WV385" s="111"/>
      <c r="WW385" s="111"/>
      <c r="WX385" s="111"/>
      <c r="WY385" s="111"/>
      <c r="WZ385" s="111"/>
      <c r="XA385" s="111"/>
      <c r="XB385" s="111"/>
      <c r="XC385" s="111"/>
      <c r="XD385" s="111"/>
      <c r="XE385" s="111"/>
      <c r="XF385" s="111"/>
      <c r="XG385" s="111"/>
      <c r="XH385" s="111"/>
      <c r="XI385" s="111"/>
      <c r="XJ385" s="111"/>
      <c r="XK385" s="111"/>
      <c r="XL385" s="111"/>
      <c r="XM385" s="111"/>
      <c r="XN385" s="111"/>
      <c r="XO385" s="111"/>
      <c r="XP385" s="111"/>
      <c r="XQ385" s="111"/>
      <c r="XR385" s="111"/>
      <c r="XS385" s="111"/>
      <c r="XT385" s="111"/>
      <c r="XU385" s="111"/>
      <c r="XV385" s="111"/>
      <c r="XW385" s="111"/>
      <c r="XX385" s="111"/>
      <c r="XY385" s="111"/>
      <c r="XZ385" s="111"/>
      <c r="YA385" s="111"/>
      <c r="YB385" s="111"/>
      <c r="YC385" s="111"/>
      <c r="YD385" s="111"/>
      <c r="YE385" s="111"/>
      <c r="YF385" s="111"/>
      <c r="YG385" s="111"/>
      <c r="YH385" s="111"/>
      <c r="YI385" s="111"/>
      <c r="YJ385" s="111"/>
      <c r="YK385" s="111"/>
      <c r="YL385" s="111"/>
      <c r="YM385" s="111"/>
      <c r="YN385" s="111"/>
      <c r="YO385" s="111"/>
      <c r="YP385" s="111"/>
      <c r="YQ385" s="111"/>
      <c r="YR385" s="111"/>
      <c r="YS385" s="111"/>
      <c r="YT385" s="111"/>
      <c r="YU385" s="111"/>
      <c r="YV385" s="111"/>
      <c r="YW385" s="111"/>
      <c r="YX385" s="111"/>
      <c r="YY385" s="111"/>
      <c r="YZ385" s="111"/>
      <c r="ZA385" s="111"/>
      <c r="ZB385" s="111"/>
      <c r="ZC385" s="111"/>
      <c r="ZD385" s="111"/>
      <c r="ZE385" s="111"/>
      <c r="ZF385" s="111"/>
      <c r="ZG385" s="111"/>
      <c r="ZH385" s="111"/>
      <c r="ZI385" s="111"/>
      <c r="ZJ385" s="111"/>
      <c r="ZK385" s="111"/>
      <c r="ZL385" s="111"/>
      <c r="ZM385" s="111"/>
      <c r="ZN385" s="111"/>
      <c r="ZO385" s="111"/>
      <c r="ZP385" s="111"/>
      <c r="ZQ385" s="111"/>
      <c r="ZR385" s="111"/>
      <c r="ZS385" s="111"/>
      <c r="ZT385" s="111"/>
      <c r="ZU385" s="111"/>
      <c r="ZV385" s="111"/>
      <c r="ZW385" s="111"/>
      <c r="ZX385" s="111"/>
      <c r="ZY385" s="111"/>
      <c r="ZZ385" s="111"/>
    </row>
    <row r="386" spans="27:702"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UR386" s="111"/>
      <c r="US386" s="111"/>
      <c r="UT386" s="111"/>
      <c r="UU386" s="111"/>
      <c r="UV386" s="111"/>
      <c r="UW386" s="111"/>
      <c r="UX386" s="111"/>
      <c r="UY386" s="111"/>
      <c r="UZ386" s="111"/>
      <c r="VA386" s="111"/>
      <c r="VB386" s="111"/>
      <c r="VC386" s="111"/>
      <c r="VD386" s="111"/>
      <c r="VE386" s="111"/>
      <c r="VF386" s="111"/>
      <c r="VG386" s="111"/>
      <c r="VH386" s="111"/>
      <c r="VI386" s="111"/>
      <c r="VJ386" s="111"/>
      <c r="VK386" s="111"/>
      <c r="VL386" s="111"/>
      <c r="VM386" s="111"/>
      <c r="VN386" s="111"/>
      <c r="VO386" s="111"/>
      <c r="VP386" s="111"/>
      <c r="VQ386" s="111"/>
      <c r="VR386" s="111"/>
      <c r="VS386" s="111"/>
      <c r="VT386" s="111"/>
      <c r="VU386" s="111"/>
      <c r="VV386" s="111"/>
      <c r="VW386" s="111"/>
      <c r="VX386" s="111"/>
      <c r="VY386" s="111"/>
      <c r="VZ386" s="111"/>
      <c r="WA386" s="111"/>
      <c r="WB386" s="111"/>
      <c r="WC386" s="111"/>
      <c r="WD386" s="111"/>
      <c r="WE386" s="111"/>
      <c r="WF386" s="111"/>
      <c r="WG386" s="111"/>
      <c r="WH386" s="111"/>
      <c r="WI386" s="111"/>
      <c r="WJ386" s="111"/>
      <c r="WK386" s="111"/>
      <c r="WL386" s="111"/>
      <c r="WM386" s="111"/>
      <c r="WN386" s="111"/>
      <c r="WO386" s="111"/>
      <c r="WP386" s="111"/>
      <c r="WQ386" s="111"/>
      <c r="WR386" s="111"/>
      <c r="WS386" s="111"/>
      <c r="WT386" s="111"/>
      <c r="WU386" s="111"/>
      <c r="WV386" s="111"/>
      <c r="WW386" s="111"/>
      <c r="WX386" s="111"/>
      <c r="WY386" s="111"/>
      <c r="WZ386" s="111"/>
      <c r="XA386" s="111"/>
      <c r="XB386" s="111"/>
      <c r="XC386" s="111"/>
      <c r="XD386" s="111"/>
      <c r="XE386" s="111"/>
      <c r="XF386" s="111"/>
      <c r="XG386" s="111"/>
      <c r="XH386" s="111"/>
      <c r="XI386" s="111"/>
      <c r="XJ386" s="111"/>
      <c r="XK386" s="111"/>
      <c r="XL386" s="111"/>
      <c r="XM386" s="111"/>
      <c r="XN386" s="111"/>
      <c r="XO386" s="111"/>
      <c r="XP386" s="111"/>
      <c r="XQ386" s="111"/>
      <c r="XR386" s="111"/>
      <c r="XS386" s="111"/>
      <c r="XT386" s="111"/>
      <c r="XU386" s="111"/>
      <c r="XV386" s="111"/>
      <c r="XW386" s="111"/>
      <c r="XX386" s="111"/>
      <c r="XY386" s="111"/>
      <c r="XZ386" s="111"/>
      <c r="YA386" s="111"/>
      <c r="YB386" s="111"/>
      <c r="YC386" s="111"/>
      <c r="YD386" s="111"/>
      <c r="YE386" s="111"/>
      <c r="YF386" s="111"/>
      <c r="YG386" s="111"/>
      <c r="YH386" s="111"/>
      <c r="YI386" s="111"/>
      <c r="YJ386" s="111"/>
      <c r="YK386" s="111"/>
      <c r="YL386" s="111"/>
      <c r="YM386" s="111"/>
      <c r="YN386" s="111"/>
      <c r="YO386" s="111"/>
      <c r="YP386" s="111"/>
      <c r="YQ386" s="111"/>
      <c r="YR386" s="111"/>
      <c r="YS386" s="111"/>
      <c r="YT386" s="111"/>
      <c r="YU386" s="111"/>
      <c r="YV386" s="111"/>
      <c r="YW386" s="111"/>
      <c r="YX386" s="111"/>
      <c r="YY386" s="111"/>
      <c r="YZ386" s="111"/>
      <c r="ZA386" s="111"/>
      <c r="ZB386" s="111"/>
      <c r="ZC386" s="111"/>
      <c r="ZD386" s="111"/>
      <c r="ZE386" s="111"/>
      <c r="ZF386" s="111"/>
      <c r="ZG386" s="111"/>
      <c r="ZH386" s="111"/>
      <c r="ZI386" s="111"/>
      <c r="ZJ386" s="111"/>
      <c r="ZK386" s="111"/>
      <c r="ZL386" s="111"/>
      <c r="ZM386" s="111"/>
      <c r="ZN386" s="111"/>
      <c r="ZO386" s="111"/>
      <c r="ZP386" s="111"/>
      <c r="ZQ386" s="111"/>
      <c r="ZR386" s="111"/>
      <c r="ZS386" s="111"/>
      <c r="ZT386" s="111"/>
      <c r="ZU386" s="111"/>
      <c r="ZV386" s="111"/>
      <c r="ZW386" s="111"/>
      <c r="ZX386" s="111"/>
      <c r="ZY386" s="111"/>
      <c r="ZZ386" s="111"/>
    </row>
    <row r="387" spans="27:702"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UR387" s="111"/>
      <c r="US387" s="111"/>
      <c r="UT387" s="111"/>
      <c r="UU387" s="111"/>
      <c r="UV387" s="111"/>
      <c r="UW387" s="111"/>
      <c r="UX387" s="111"/>
      <c r="UY387" s="111"/>
      <c r="UZ387" s="111"/>
      <c r="VA387" s="111"/>
      <c r="VB387" s="111"/>
      <c r="VC387" s="111"/>
      <c r="VD387" s="111"/>
      <c r="VE387" s="111"/>
      <c r="VF387" s="111"/>
      <c r="VG387" s="111"/>
      <c r="VH387" s="111"/>
      <c r="VI387" s="111"/>
      <c r="VJ387" s="111"/>
      <c r="VK387" s="111"/>
      <c r="VL387" s="111"/>
      <c r="VM387" s="111"/>
      <c r="VN387" s="111"/>
      <c r="VO387" s="111"/>
      <c r="VP387" s="111"/>
      <c r="VQ387" s="111"/>
      <c r="VR387" s="111"/>
      <c r="VS387" s="111"/>
      <c r="VT387" s="111"/>
      <c r="VU387" s="111"/>
      <c r="VV387" s="111"/>
      <c r="VW387" s="111"/>
      <c r="VX387" s="111"/>
      <c r="VY387" s="111"/>
      <c r="VZ387" s="111"/>
      <c r="WA387" s="111"/>
      <c r="WB387" s="111"/>
      <c r="WC387" s="111"/>
      <c r="WD387" s="111"/>
      <c r="WE387" s="111"/>
      <c r="WF387" s="111"/>
      <c r="WG387" s="111"/>
      <c r="WH387" s="111"/>
      <c r="WI387" s="111"/>
      <c r="WJ387" s="111"/>
      <c r="WK387" s="111"/>
      <c r="WL387" s="111"/>
      <c r="WM387" s="111"/>
      <c r="WN387" s="111"/>
      <c r="WO387" s="111"/>
      <c r="WP387" s="111"/>
      <c r="WQ387" s="111"/>
      <c r="WR387" s="111"/>
      <c r="WS387" s="111"/>
      <c r="WT387" s="111"/>
      <c r="WU387" s="111"/>
      <c r="WV387" s="111"/>
      <c r="WW387" s="111"/>
      <c r="WX387" s="111"/>
      <c r="WY387" s="111"/>
      <c r="WZ387" s="111"/>
      <c r="XA387" s="111"/>
      <c r="XB387" s="111"/>
      <c r="XC387" s="111"/>
      <c r="XD387" s="111"/>
      <c r="XE387" s="111"/>
      <c r="XF387" s="111"/>
      <c r="XG387" s="111"/>
      <c r="XH387" s="111"/>
      <c r="XI387" s="111"/>
      <c r="XJ387" s="111"/>
      <c r="XK387" s="111"/>
      <c r="XL387" s="111"/>
      <c r="XM387" s="111"/>
      <c r="XN387" s="111"/>
      <c r="XO387" s="111"/>
      <c r="XP387" s="111"/>
      <c r="XQ387" s="111"/>
      <c r="XR387" s="111"/>
      <c r="XS387" s="111"/>
      <c r="XT387" s="111"/>
      <c r="XU387" s="111"/>
      <c r="XV387" s="111"/>
      <c r="XW387" s="111"/>
      <c r="XX387" s="111"/>
      <c r="XY387" s="111"/>
      <c r="XZ387" s="111"/>
      <c r="YA387" s="111"/>
      <c r="YB387" s="111"/>
      <c r="YC387" s="111"/>
      <c r="YD387" s="111"/>
      <c r="YE387" s="111"/>
      <c r="YF387" s="111"/>
      <c r="YG387" s="111"/>
      <c r="YH387" s="111"/>
      <c r="YI387" s="111"/>
      <c r="YJ387" s="111"/>
      <c r="YK387" s="111"/>
      <c r="YL387" s="111"/>
      <c r="YM387" s="111"/>
      <c r="YN387" s="111"/>
      <c r="YO387" s="111"/>
      <c r="YP387" s="111"/>
      <c r="YQ387" s="111"/>
      <c r="YR387" s="111"/>
      <c r="YS387" s="111"/>
      <c r="YT387" s="111"/>
      <c r="YU387" s="111"/>
      <c r="YV387" s="111"/>
      <c r="YW387" s="111"/>
      <c r="YX387" s="111"/>
      <c r="YY387" s="111"/>
      <c r="YZ387" s="111"/>
      <c r="ZA387" s="111"/>
      <c r="ZB387" s="111"/>
      <c r="ZC387" s="111"/>
      <c r="ZD387" s="111"/>
      <c r="ZE387" s="111"/>
      <c r="ZF387" s="111"/>
      <c r="ZG387" s="111"/>
      <c r="ZH387" s="111"/>
      <c r="ZI387" s="111"/>
      <c r="ZJ387" s="111"/>
      <c r="ZK387" s="111"/>
      <c r="ZL387" s="111"/>
      <c r="ZM387" s="111"/>
      <c r="ZN387" s="111"/>
      <c r="ZO387" s="111"/>
      <c r="ZP387" s="111"/>
      <c r="ZQ387" s="111"/>
      <c r="ZR387" s="111"/>
      <c r="ZS387" s="111"/>
      <c r="ZT387" s="111"/>
      <c r="ZU387" s="111"/>
      <c r="ZV387" s="111"/>
      <c r="ZW387" s="111"/>
      <c r="ZX387" s="111"/>
      <c r="ZY387" s="111"/>
      <c r="ZZ387" s="111"/>
    </row>
    <row r="388" spans="27:702"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UR388" s="111"/>
      <c r="US388" s="111"/>
      <c r="UT388" s="111"/>
      <c r="UU388" s="111"/>
      <c r="UV388" s="111"/>
      <c r="UW388" s="111"/>
      <c r="UX388" s="111"/>
      <c r="UY388" s="111"/>
      <c r="UZ388" s="111"/>
      <c r="VA388" s="111"/>
      <c r="VB388" s="111"/>
      <c r="VC388" s="111"/>
      <c r="VD388" s="111"/>
      <c r="VE388" s="111"/>
      <c r="VF388" s="111"/>
      <c r="VG388" s="111"/>
      <c r="VH388" s="111"/>
      <c r="VI388" s="111"/>
      <c r="VJ388" s="111"/>
      <c r="VK388" s="111"/>
      <c r="VL388" s="111"/>
      <c r="VM388" s="111"/>
      <c r="VN388" s="111"/>
      <c r="VO388" s="111"/>
      <c r="VP388" s="111"/>
      <c r="VQ388" s="111"/>
      <c r="VR388" s="111"/>
      <c r="VS388" s="111"/>
      <c r="VT388" s="111"/>
      <c r="VU388" s="111"/>
      <c r="VV388" s="111"/>
      <c r="VW388" s="111"/>
      <c r="VX388" s="111"/>
      <c r="VY388" s="111"/>
      <c r="VZ388" s="111"/>
      <c r="WA388" s="111"/>
      <c r="WB388" s="111"/>
      <c r="WC388" s="111"/>
      <c r="WD388" s="111"/>
      <c r="WE388" s="111"/>
      <c r="WF388" s="111"/>
      <c r="WG388" s="111"/>
      <c r="WH388" s="111"/>
      <c r="WI388" s="111"/>
      <c r="WJ388" s="111"/>
      <c r="WK388" s="111"/>
      <c r="WL388" s="111"/>
      <c r="WM388" s="111"/>
      <c r="WN388" s="111"/>
      <c r="WO388" s="111"/>
      <c r="WP388" s="111"/>
      <c r="WQ388" s="111"/>
      <c r="WR388" s="111"/>
      <c r="WS388" s="111"/>
      <c r="WT388" s="111"/>
      <c r="WU388" s="111"/>
      <c r="WV388" s="111"/>
      <c r="WW388" s="111"/>
      <c r="WX388" s="111"/>
      <c r="WY388" s="111"/>
      <c r="WZ388" s="111"/>
      <c r="XA388" s="111"/>
      <c r="XB388" s="111"/>
      <c r="XC388" s="111"/>
      <c r="XD388" s="111"/>
      <c r="XE388" s="111"/>
      <c r="XF388" s="111"/>
      <c r="XG388" s="111"/>
      <c r="XH388" s="111"/>
      <c r="XI388" s="111"/>
      <c r="XJ388" s="111"/>
      <c r="XK388" s="111"/>
      <c r="XL388" s="111"/>
      <c r="XM388" s="111"/>
      <c r="XN388" s="111"/>
      <c r="XO388" s="111"/>
      <c r="XP388" s="111"/>
      <c r="XQ388" s="111"/>
      <c r="XR388" s="111"/>
      <c r="XS388" s="111"/>
      <c r="XT388" s="111"/>
      <c r="XU388" s="111"/>
      <c r="XV388" s="111"/>
      <c r="XW388" s="111"/>
      <c r="XX388" s="111"/>
      <c r="XY388" s="111"/>
      <c r="XZ388" s="111"/>
      <c r="YA388" s="111"/>
      <c r="YB388" s="111"/>
      <c r="YC388" s="111"/>
      <c r="YD388" s="111"/>
      <c r="YE388" s="111"/>
      <c r="YF388" s="111"/>
      <c r="YG388" s="111"/>
      <c r="YH388" s="111"/>
      <c r="YI388" s="111"/>
      <c r="YJ388" s="111"/>
      <c r="YK388" s="111"/>
      <c r="YL388" s="111"/>
      <c r="YM388" s="111"/>
      <c r="YN388" s="111"/>
      <c r="YO388" s="111"/>
      <c r="YP388" s="111"/>
      <c r="YQ388" s="111"/>
      <c r="YR388" s="111"/>
      <c r="YS388" s="111"/>
      <c r="YT388" s="111"/>
      <c r="YU388" s="111"/>
      <c r="YV388" s="111"/>
      <c r="YW388" s="111"/>
      <c r="YX388" s="111"/>
      <c r="YY388" s="111"/>
      <c r="YZ388" s="111"/>
      <c r="ZA388" s="111"/>
      <c r="ZB388" s="111"/>
      <c r="ZC388" s="111"/>
      <c r="ZD388" s="111"/>
      <c r="ZE388" s="111"/>
      <c r="ZF388" s="111"/>
      <c r="ZG388" s="111"/>
      <c r="ZH388" s="111"/>
      <c r="ZI388" s="111"/>
      <c r="ZJ388" s="111"/>
      <c r="ZK388" s="111"/>
      <c r="ZL388" s="111"/>
      <c r="ZM388" s="111"/>
      <c r="ZN388" s="111"/>
      <c r="ZO388" s="111"/>
      <c r="ZP388" s="111"/>
      <c r="ZQ388" s="111"/>
      <c r="ZR388" s="111"/>
      <c r="ZS388" s="111"/>
      <c r="ZT388" s="111"/>
      <c r="ZU388" s="111"/>
      <c r="ZV388" s="111"/>
      <c r="ZW388" s="111"/>
      <c r="ZX388" s="111"/>
      <c r="ZY388" s="111"/>
      <c r="ZZ388" s="111"/>
    </row>
    <row r="389" spans="27:702"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UR389" s="111"/>
      <c r="US389" s="111"/>
      <c r="UT389" s="111"/>
      <c r="UU389" s="111"/>
      <c r="UV389" s="111"/>
      <c r="UW389" s="111"/>
      <c r="UX389" s="111"/>
      <c r="UY389" s="111"/>
      <c r="UZ389" s="111"/>
      <c r="VA389" s="111"/>
      <c r="VB389" s="111"/>
      <c r="VC389" s="111"/>
      <c r="VD389" s="111"/>
      <c r="VE389" s="111"/>
      <c r="VF389" s="111"/>
      <c r="VG389" s="111"/>
      <c r="VH389" s="111"/>
      <c r="VI389" s="111"/>
      <c r="VJ389" s="111"/>
      <c r="VK389" s="111"/>
      <c r="VL389" s="111"/>
      <c r="VM389" s="111"/>
      <c r="VN389" s="111"/>
      <c r="VO389" s="111"/>
      <c r="VP389" s="111"/>
      <c r="VQ389" s="111"/>
      <c r="VR389" s="111"/>
      <c r="VS389" s="111"/>
      <c r="VT389" s="111"/>
      <c r="VU389" s="111"/>
      <c r="VV389" s="111"/>
      <c r="VW389" s="111"/>
      <c r="VX389" s="111"/>
      <c r="VY389" s="111"/>
      <c r="VZ389" s="111"/>
      <c r="WA389" s="111"/>
      <c r="WB389" s="111"/>
      <c r="WC389" s="111"/>
      <c r="WD389" s="111"/>
      <c r="WE389" s="111"/>
      <c r="WF389" s="111"/>
      <c r="WG389" s="111"/>
      <c r="WH389" s="111"/>
      <c r="WI389" s="111"/>
      <c r="WJ389" s="111"/>
      <c r="WK389" s="111"/>
      <c r="WL389" s="111"/>
      <c r="WM389" s="111"/>
      <c r="WN389" s="111"/>
      <c r="WO389" s="111"/>
      <c r="WP389" s="111"/>
      <c r="WQ389" s="111"/>
      <c r="WR389" s="111"/>
      <c r="WS389" s="111"/>
      <c r="WT389" s="111"/>
      <c r="WU389" s="111"/>
      <c r="WV389" s="111"/>
      <c r="WW389" s="111"/>
      <c r="WX389" s="111"/>
      <c r="WY389" s="111"/>
      <c r="WZ389" s="111"/>
      <c r="XA389" s="111"/>
      <c r="XB389" s="111"/>
      <c r="XC389" s="111"/>
      <c r="XD389" s="111"/>
      <c r="XE389" s="111"/>
      <c r="XF389" s="111"/>
      <c r="XG389" s="111"/>
      <c r="XH389" s="111"/>
      <c r="XI389" s="111"/>
      <c r="XJ389" s="111"/>
      <c r="XK389" s="111"/>
      <c r="XL389" s="111"/>
      <c r="XM389" s="111"/>
      <c r="XN389" s="111"/>
      <c r="XO389" s="111"/>
      <c r="XP389" s="111"/>
      <c r="XQ389" s="111"/>
      <c r="XR389" s="111"/>
      <c r="XS389" s="111"/>
      <c r="XT389" s="111"/>
      <c r="XU389" s="111"/>
      <c r="XV389" s="111"/>
      <c r="XW389" s="111"/>
      <c r="XX389" s="111"/>
      <c r="XY389" s="111"/>
      <c r="XZ389" s="111"/>
      <c r="YA389" s="111"/>
      <c r="YB389" s="111"/>
      <c r="YC389" s="111"/>
      <c r="YD389" s="111"/>
      <c r="YE389" s="111"/>
      <c r="YF389" s="111"/>
      <c r="YG389" s="111"/>
      <c r="YH389" s="111"/>
      <c r="YI389" s="111"/>
      <c r="YJ389" s="111"/>
      <c r="YK389" s="111"/>
      <c r="YL389" s="111"/>
      <c r="YM389" s="111"/>
      <c r="YN389" s="111"/>
      <c r="YO389" s="111"/>
      <c r="YP389" s="111"/>
      <c r="YQ389" s="111"/>
      <c r="YR389" s="111"/>
      <c r="YS389" s="111"/>
      <c r="YT389" s="111"/>
      <c r="YU389" s="111"/>
      <c r="YV389" s="111"/>
      <c r="YW389" s="111"/>
      <c r="YX389" s="111"/>
      <c r="YY389" s="111"/>
      <c r="YZ389" s="111"/>
      <c r="ZA389" s="111"/>
      <c r="ZB389" s="111"/>
      <c r="ZC389" s="111"/>
      <c r="ZD389" s="111"/>
      <c r="ZE389" s="111"/>
      <c r="ZF389" s="111"/>
      <c r="ZG389" s="111"/>
      <c r="ZH389" s="111"/>
      <c r="ZI389" s="111"/>
      <c r="ZJ389" s="111"/>
      <c r="ZK389" s="111"/>
      <c r="ZL389" s="111"/>
      <c r="ZM389" s="111"/>
      <c r="ZN389" s="111"/>
      <c r="ZO389" s="111"/>
      <c r="ZP389" s="111"/>
      <c r="ZQ389" s="111"/>
      <c r="ZR389" s="111"/>
      <c r="ZS389" s="111"/>
      <c r="ZT389" s="111"/>
      <c r="ZU389" s="111"/>
      <c r="ZV389" s="111"/>
      <c r="ZW389" s="111"/>
      <c r="ZX389" s="111"/>
      <c r="ZY389" s="111"/>
      <c r="ZZ389" s="111"/>
    </row>
    <row r="390" spans="27:702"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UR390" s="111"/>
      <c r="US390" s="111"/>
      <c r="UT390" s="111"/>
      <c r="UU390" s="111"/>
      <c r="UV390" s="111"/>
      <c r="UW390" s="111"/>
      <c r="UX390" s="111"/>
      <c r="UY390" s="111"/>
      <c r="UZ390" s="111"/>
      <c r="VA390" s="111"/>
      <c r="VB390" s="111"/>
      <c r="VC390" s="111"/>
      <c r="VD390" s="111"/>
      <c r="VE390" s="111"/>
      <c r="VF390" s="111"/>
      <c r="VG390" s="111"/>
      <c r="VH390" s="111"/>
      <c r="VI390" s="111"/>
      <c r="VJ390" s="111"/>
      <c r="VK390" s="111"/>
      <c r="VL390" s="111"/>
      <c r="VM390" s="111"/>
      <c r="VN390" s="111"/>
      <c r="VO390" s="111"/>
      <c r="VP390" s="111"/>
      <c r="VQ390" s="111"/>
      <c r="VR390" s="111"/>
      <c r="VS390" s="111"/>
      <c r="VT390" s="111"/>
      <c r="VU390" s="111"/>
      <c r="VV390" s="111"/>
      <c r="VW390" s="111"/>
      <c r="VX390" s="111"/>
      <c r="VY390" s="111"/>
      <c r="VZ390" s="111"/>
      <c r="WA390" s="111"/>
      <c r="WB390" s="111"/>
      <c r="WC390" s="111"/>
      <c r="WD390" s="111"/>
      <c r="WE390" s="111"/>
      <c r="WF390" s="111"/>
      <c r="WG390" s="111"/>
      <c r="WH390" s="111"/>
      <c r="WI390" s="111"/>
      <c r="WJ390" s="111"/>
      <c r="WK390" s="111"/>
      <c r="WL390" s="111"/>
      <c r="WM390" s="111"/>
      <c r="WN390" s="111"/>
      <c r="WO390" s="111"/>
      <c r="WP390" s="111"/>
      <c r="WQ390" s="111"/>
      <c r="WR390" s="111"/>
      <c r="WS390" s="111"/>
      <c r="WT390" s="111"/>
      <c r="WU390" s="111"/>
      <c r="WV390" s="111"/>
      <c r="WW390" s="111"/>
      <c r="WX390" s="111"/>
      <c r="WY390" s="111"/>
      <c r="WZ390" s="111"/>
      <c r="XA390" s="111"/>
      <c r="XB390" s="111"/>
      <c r="XC390" s="111"/>
      <c r="XD390" s="111"/>
      <c r="XE390" s="111"/>
      <c r="XF390" s="111"/>
      <c r="XG390" s="111"/>
      <c r="XH390" s="111"/>
      <c r="XI390" s="111"/>
      <c r="XJ390" s="111"/>
      <c r="XK390" s="111"/>
      <c r="XL390" s="111"/>
      <c r="XM390" s="111"/>
      <c r="XN390" s="111"/>
      <c r="XO390" s="111"/>
      <c r="XP390" s="111"/>
      <c r="XQ390" s="111"/>
      <c r="XR390" s="111"/>
      <c r="XS390" s="111"/>
      <c r="XT390" s="111"/>
      <c r="XU390" s="111"/>
      <c r="XV390" s="111"/>
      <c r="XW390" s="111"/>
      <c r="XX390" s="111"/>
      <c r="XY390" s="111"/>
      <c r="XZ390" s="111"/>
      <c r="YA390" s="111"/>
      <c r="YB390" s="111"/>
      <c r="YC390" s="111"/>
      <c r="YD390" s="111"/>
      <c r="YE390" s="111"/>
      <c r="YF390" s="111"/>
      <c r="YG390" s="111"/>
      <c r="YH390" s="111"/>
      <c r="YI390" s="111"/>
      <c r="YJ390" s="111"/>
      <c r="YK390" s="111"/>
      <c r="YL390" s="111"/>
      <c r="YM390" s="111"/>
      <c r="YN390" s="111"/>
      <c r="YO390" s="111"/>
      <c r="YP390" s="111"/>
      <c r="YQ390" s="111"/>
      <c r="YR390" s="111"/>
      <c r="YS390" s="111"/>
      <c r="YT390" s="111"/>
      <c r="YU390" s="111"/>
      <c r="YV390" s="111"/>
      <c r="YW390" s="111"/>
      <c r="YX390" s="111"/>
      <c r="YY390" s="111"/>
      <c r="YZ390" s="111"/>
      <c r="ZA390" s="111"/>
      <c r="ZB390" s="111"/>
      <c r="ZC390" s="111"/>
      <c r="ZD390" s="111"/>
      <c r="ZE390" s="111"/>
      <c r="ZF390" s="111"/>
      <c r="ZG390" s="111"/>
      <c r="ZH390" s="111"/>
      <c r="ZI390" s="111"/>
      <c r="ZJ390" s="111"/>
      <c r="ZK390" s="111"/>
      <c r="ZL390" s="111"/>
      <c r="ZM390" s="111"/>
      <c r="ZN390" s="111"/>
      <c r="ZO390" s="111"/>
      <c r="ZP390" s="111"/>
      <c r="ZQ390" s="111"/>
      <c r="ZR390" s="111"/>
      <c r="ZS390" s="111"/>
      <c r="ZT390" s="111"/>
      <c r="ZU390" s="111"/>
      <c r="ZV390" s="111"/>
      <c r="ZW390" s="111"/>
      <c r="ZX390" s="111"/>
      <c r="ZY390" s="111"/>
      <c r="ZZ390" s="111"/>
    </row>
    <row r="391" spans="27:702"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UR391" s="111"/>
      <c r="US391" s="111"/>
      <c r="UT391" s="111"/>
      <c r="UU391" s="111"/>
      <c r="UV391" s="111"/>
      <c r="UW391" s="111"/>
      <c r="UX391" s="111"/>
      <c r="UY391" s="111"/>
      <c r="UZ391" s="111"/>
      <c r="VA391" s="111"/>
      <c r="VB391" s="111"/>
      <c r="VC391" s="111"/>
      <c r="VD391" s="111"/>
      <c r="VE391" s="111"/>
      <c r="VF391" s="111"/>
      <c r="VG391" s="111"/>
      <c r="VH391" s="111"/>
      <c r="VI391" s="111"/>
      <c r="VJ391" s="111"/>
      <c r="VK391" s="111"/>
      <c r="VL391" s="111"/>
      <c r="VM391" s="111"/>
      <c r="VN391" s="111"/>
      <c r="VO391" s="111"/>
      <c r="VP391" s="111"/>
      <c r="VQ391" s="111"/>
      <c r="VR391" s="111"/>
      <c r="VS391" s="111"/>
      <c r="VT391" s="111"/>
      <c r="VU391" s="111"/>
      <c r="VV391" s="111"/>
      <c r="VW391" s="111"/>
      <c r="VX391" s="111"/>
      <c r="VY391" s="111"/>
      <c r="VZ391" s="111"/>
      <c r="WA391" s="111"/>
      <c r="WB391" s="111"/>
      <c r="WC391" s="111"/>
      <c r="WD391" s="111"/>
      <c r="WE391" s="111"/>
      <c r="WF391" s="111"/>
      <c r="WG391" s="111"/>
      <c r="WH391" s="111"/>
      <c r="WI391" s="111"/>
      <c r="WJ391" s="111"/>
      <c r="WK391" s="111"/>
      <c r="WL391" s="111"/>
      <c r="WM391" s="111"/>
      <c r="WN391" s="111"/>
      <c r="WO391" s="111"/>
      <c r="WP391" s="111"/>
      <c r="WQ391" s="111"/>
      <c r="WR391" s="111"/>
      <c r="WS391" s="111"/>
      <c r="WT391" s="111"/>
      <c r="WU391" s="111"/>
      <c r="WV391" s="111"/>
      <c r="WW391" s="111"/>
      <c r="WX391" s="111"/>
      <c r="WY391" s="111"/>
      <c r="WZ391" s="111"/>
      <c r="XA391" s="111"/>
      <c r="XB391" s="111"/>
      <c r="XC391" s="111"/>
      <c r="XD391" s="111"/>
      <c r="XE391" s="111"/>
      <c r="XF391" s="111"/>
      <c r="XG391" s="111"/>
      <c r="XH391" s="111"/>
      <c r="XI391" s="111"/>
      <c r="XJ391" s="111"/>
      <c r="XK391" s="111"/>
      <c r="XL391" s="111"/>
      <c r="XM391" s="111"/>
      <c r="XN391" s="111"/>
      <c r="XO391" s="111"/>
      <c r="XP391" s="111"/>
      <c r="XQ391" s="111"/>
      <c r="XR391" s="111"/>
      <c r="XS391" s="111"/>
      <c r="XT391" s="111"/>
      <c r="XU391" s="111"/>
      <c r="XV391" s="111"/>
      <c r="XW391" s="111"/>
      <c r="XX391" s="111"/>
      <c r="XY391" s="111"/>
      <c r="XZ391" s="111"/>
      <c r="YA391" s="111"/>
      <c r="YB391" s="111"/>
      <c r="YC391" s="111"/>
      <c r="YD391" s="111"/>
      <c r="YE391" s="111"/>
      <c r="YF391" s="111"/>
      <c r="YG391" s="111"/>
      <c r="YH391" s="111"/>
      <c r="YI391" s="111"/>
      <c r="YJ391" s="111"/>
      <c r="YK391" s="111"/>
      <c r="YL391" s="111"/>
      <c r="YM391" s="111"/>
      <c r="YN391" s="111"/>
      <c r="YO391" s="111"/>
      <c r="YP391" s="111"/>
      <c r="YQ391" s="111"/>
      <c r="YR391" s="111"/>
      <c r="YS391" s="111"/>
      <c r="YT391" s="111"/>
      <c r="YU391" s="111"/>
      <c r="YV391" s="111"/>
      <c r="YW391" s="111"/>
      <c r="YX391" s="111"/>
      <c r="YY391" s="111"/>
      <c r="YZ391" s="111"/>
      <c r="ZA391" s="111"/>
      <c r="ZB391" s="111"/>
      <c r="ZC391" s="111"/>
      <c r="ZD391" s="111"/>
      <c r="ZE391" s="111"/>
      <c r="ZF391" s="111"/>
      <c r="ZG391" s="111"/>
      <c r="ZH391" s="111"/>
      <c r="ZI391" s="111"/>
      <c r="ZJ391" s="111"/>
      <c r="ZK391" s="111"/>
      <c r="ZL391" s="111"/>
      <c r="ZM391" s="111"/>
      <c r="ZN391" s="111"/>
      <c r="ZO391" s="111"/>
      <c r="ZP391" s="111"/>
      <c r="ZQ391" s="111"/>
      <c r="ZR391" s="111"/>
      <c r="ZS391" s="111"/>
      <c r="ZT391" s="111"/>
      <c r="ZU391" s="111"/>
      <c r="ZV391" s="111"/>
      <c r="ZW391" s="111"/>
      <c r="ZX391" s="111"/>
      <c r="ZY391" s="111"/>
      <c r="ZZ391" s="111"/>
    </row>
    <row r="392" spans="27:702"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UR392" s="111"/>
      <c r="US392" s="111"/>
      <c r="UT392" s="111"/>
      <c r="UU392" s="111"/>
      <c r="UV392" s="111"/>
      <c r="UW392" s="111"/>
      <c r="UX392" s="111"/>
      <c r="UY392" s="111"/>
      <c r="UZ392" s="111"/>
      <c r="VA392" s="111"/>
      <c r="VB392" s="111"/>
      <c r="VC392" s="111"/>
      <c r="VD392" s="111"/>
      <c r="VE392" s="111"/>
      <c r="VF392" s="111"/>
      <c r="VG392" s="111"/>
      <c r="VH392" s="111"/>
      <c r="VI392" s="111"/>
      <c r="VJ392" s="111"/>
      <c r="VK392" s="111"/>
      <c r="VL392" s="111"/>
      <c r="VM392" s="111"/>
      <c r="VN392" s="111"/>
      <c r="VO392" s="111"/>
      <c r="VP392" s="111"/>
      <c r="VQ392" s="111"/>
      <c r="VR392" s="111"/>
      <c r="VS392" s="111"/>
      <c r="VT392" s="111"/>
      <c r="VU392" s="111"/>
      <c r="VV392" s="111"/>
      <c r="VW392" s="111"/>
      <c r="VX392" s="111"/>
      <c r="VY392" s="111"/>
      <c r="VZ392" s="111"/>
      <c r="WA392" s="111"/>
      <c r="WB392" s="111"/>
      <c r="WC392" s="111"/>
      <c r="WD392" s="111"/>
      <c r="WE392" s="111"/>
      <c r="WF392" s="111"/>
      <c r="WG392" s="111"/>
      <c r="WH392" s="111"/>
      <c r="WI392" s="111"/>
      <c r="WJ392" s="111"/>
      <c r="WK392" s="111"/>
      <c r="WL392" s="111"/>
      <c r="WM392" s="111"/>
      <c r="WN392" s="111"/>
      <c r="WO392" s="111"/>
      <c r="WP392" s="111"/>
      <c r="WQ392" s="111"/>
      <c r="WR392" s="111"/>
      <c r="WS392" s="111"/>
      <c r="WT392" s="111"/>
      <c r="WU392" s="111"/>
      <c r="WV392" s="111"/>
      <c r="WW392" s="111"/>
      <c r="WX392" s="111"/>
      <c r="WY392" s="111"/>
      <c r="WZ392" s="111"/>
      <c r="XA392" s="111"/>
      <c r="XB392" s="111"/>
      <c r="XC392" s="111"/>
      <c r="XD392" s="111"/>
      <c r="XE392" s="111"/>
      <c r="XF392" s="111"/>
      <c r="XG392" s="111"/>
      <c r="XH392" s="111"/>
      <c r="XI392" s="111"/>
      <c r="XJ392" s="111"/>
      <c r="XK392" s="111"/>
      <c r="XL392" s="111"/>
      <c r="XM392" s="111"/>
      <c r="XN392" s="111"/>
      <c r="XO392" s="111"/>
      <c r="XP392" s="111"/>
      <c r="XQ392" s="111"/>
      <c r="XR392" s="111"/>
      <c r="XS392" s="111"/>
      <c r="XT392" s="111"/>
      <c r="XU392" s="111"/>
      <c r="XV392" s="111"/>
      <c r="XW392" s="111"/>
      <c r="XX392" s="111"/>
      <c r="XY392" s="111"/>
      <c r="XZ392" s="111"/>
      <c r="YA392" s="111"/>
      <c r="YB392" s="111"/>
      <c r="YC392" s="111"/>
      <c r="YD392" s="111"/>
      <c r="YE392" s="111"/>
      <c r="YF392" s="111"/>
      <c r="YG392" s="111"/>
      <c r="YH392" s="111"/>
      <c r="YI392" s="111"/>
      <c r="YJ392" s="111"/>
      <c r="YK392" s="111"/>
      <c r="YL392" s="111"/>
      <c r="YM392" s="111"/>
      <c r="YN392" s="111"/>
      <c r="YO392" s="111"/>
      <c r="YP392" s="111"/>
      <c r="YQ392" s="111"/>
      <c r="YR392" s="111"/>
      <c r="YS392" s="111"/>
      <c r="YT392" s="111"/>
      <c r="YU392" s="111"/>
      <c r="YV392" s="111"/>
      <c r="YW392" s="111"/>
      <c r="YX392" s="111"/>
      <c r="YY392" s="111"/>
      <c r="YZ392" s="111"/>
      <c r="ZA392" s="111"/>
      <c r="ZB392" s="111"/>
      <c r="ZC392" s="111"/>
      <c r="ZD392" s="111"/>
      <c r="ZE392" s="111"/>
      <c r="ZF392" s="111"/>
      <c r="ZG392" s="111"/>
      <c r="ZH392" s="111"/>
      <c r="ZI392" s="111"/>
      <c r="ZJ392" s="111"/>
      <c r="ZK392" s="111"/>
      <c r="ZL392" s="111"/>
      <c r="ZM392" s="111"/>
      <c r="ZN392" s="111"/>
      <c r="ZO392" s="111"/>
      <c r="ZP392" s="111"/>
      <c r="ZQ392" s="111"/>
      <c r="ZR392" s="111"/>
      <c r="ZS392" s="111"/>
      <c r="ZT392" s="111"/>
      <c r="ZU392" s="111"/>
      <c r="ZV392" s="111"/>
      <c r="ZW392" s="111"/>
      <c r="ZX392" s="111"/>
      <c r="ZY392" s="111"/>
      <c r="ZZ392" s="111"/>
    </row>
    <row r="393" spans="27:702"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UR393" s="111"/>
      <c r="US393" s="111"/>
      <c r="UT393" s="111"/>
      <c r="UU393" s="111"/>
      <c r="UV393" s="111"/>
      <c r="UW393" s="111"/>
      <c r="UX393" s="111"/>
      <c r="UY393" s="111"/>
      <c r="UZ393" s="111"/>
      <c r="VA393" s="111"/>
      <c r="VB393" s="111"/>
      <c r="VC393" s="111"/>
      <c r="VD393" s="111"/>
      <c r="VE393" s="111"/>
      <c r="VF393" s="111"/>
      <c r="VG393" s="111"/>
      <c r="VH393" s="111"/>
      <c r="VI393" s="111"/>
      <c r="VJ393" s="111"/>
      <c r="VK393" s="111"/>
      <c r="VL393" s="111"/>
      <c r="VM393" s="111"/>
      <c r="VN393" s="111"/>
      <c r="VO393" s="111"/>
      <c r="VP393" s="111"/>
      <c r="VQ393" s="111"/>
      <c r="VR393" s="111"/>
      <c r="VS393" s="111"/>
      <c r="VT393" s="111"/>
      <c r="VU393" s="111"/>
      <c r="VV393" s="111"/>
      <c r="VW393" s="111"/>
      <c r="VX393" s="111"/>
      <c r="VY393" s="111"/>
      <c r="VZ393" s="111"/>
      <c r="WA393" s="111"/>
      <c r="WB393" s="111"/>
      <c r="WC393" s="111"/>
      <c r="WD393" s="111"/>
      <c r="WE393" s="111"/>
      <c r="WF393" s="111"/>
      <c r="WG393" s="111"/>
      <c r="WH393" s="111"/>
      <c r="WI393" s="111"/>
      <c r="WJ393" s="111"/>
      <c r="WK393" s="111"/>
      <c r="WL393" s="111"/>
      <c r="WM393" s="111"/>
      <c r="WN393" s="111"/>
      <c r="WO393" s="111"/>
      <c r="WP393" s="111"/>
      <c r="WQ393" s="111"/>
      <c r="WR393" s="111"/>
      <c r="WS393" s="111"/>
      <c r="WT393" s="111"/>
      <c r="WU393" s="111"/>
      <c r="WV393" s="111"/>
      <c r="WW393" s="111"/>
      <c r="WX393" s="111"/>
      <c r="WY393" s="111"/>
      <c r="WZ393" s="111"/>
      <c r="XA393" s="111"/>
      <c r="XB393" s="111"/>
      <c r="XC393" s="111"/>
      <c r="XD393" s="111"/>
      <c r="XE393" s="111"/>
      <c r="XF393" s="111"/>
      <c r="XG393" s="111"/>
      <c r="XH393" s="111"/>
      <c r="XI393" s="111"/>
      <c r="XJ393" s="111"/>
      <c r="XK393" s="111"/>
      <c r="XL393" s="111"/>
      <c r="XM393" s="111"/>
      <c r="XN393" s="111"/>
      <c r="XO393" s="111"/>
      <c r="XP393" s="111"/>
      <c r="XQ393" s="111"/>
      <c r="XR393" s="111"/>
      <c r="XS393" s="111"/>
      <c r="XT393" s="111"/>
      <c r="XU393" s="111"/>
      <c r="XV393" s="111"/>
      <c r="XW393" s="111"/>
      <c r="XX393" s="111"/>
      <c r="XY393" s="111"/>
      <c r="XZ393" s="111"/>
      <c r="YA393" s="111"/>
      <c r="YB393" s="111"/>
      <c r="YC393" s="111"/>
      <c r="YD393" s="111"/>
      <c r="YE393" s="111"/>
      <c r="YF393" s="111"/>
      <c r="YG393" s="111"/>
      <c r="YH393" s="111"/>
      <c r="YI393" s="111"/>
      <c r="YJ393" s="111"/>
      <c r="YK393" s="111"/>
      <c r="YL393" s="111"/>
      <c r="YM393" s="111"/>
      <c r="YN393" s="111"/>
      <c r="YO393" s="111"/>
      <c r="YP393" s="111"/>
      <c r="YQ393" s="111"/>
      <c r="YR393" s="111"/>
      <c r="YS393" s="111"/>
      <c r="YT393" s="111"/>
      <c r="YU393" s="111"/>
      <c r="YV393" s="111"/>
      <c r="YW393" s="111"/>
      <c r="YX393" s="111"/>
      <c r="YY393" s="111"/>
      <c r="YZ393" s="111"/>
      <c r="ZA393" s="111"/>
      <c r="ZB393" s="111"/>
      <c r="ZC393" s="111"/>
      <c r="ZD393" s="111"/>
      <c r="ZE393" s="111"/>
      <c r="ZF393" s="111"/>
      <c r="ZG393" s="111"/>
      <c r="ZH393" s="111"/>
      <c r="ZI393" s="111"/>
      <c r="ZJ393" s="111"/>
      <c r="ZK393" s="111"/>
      <c r="ZL393" s="111"/>
      <c r="ZM393" s="111"/>
      <c r="ZN393" s="111"/>
      <c r="ZO393" s="111"/>
      <c r="ZP393" s="111"/>
      <c r="ZQ393" s="111"/>
      <c r="ZR393" s="111"/>
      <c r="ZS393" s="111"/>
      <c r="ZT393" s="111"/>
      <c r="ZU393" s="111"/>
      <c r="ZV393" s="111"/>
      <c r="ZW393" s="111"/>
      <c r="ZX393" s="111"/>
      <c r="ZY393" s="111"/>
      <c r="ZZ393" s="111"/>
    </row>
    <row r="394" spans="27:702"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UR394" s="111"/>
      <c r="US394" s="111"/>
      <c r="UT394" s="111"/>
      <c r="UU394" s="111"/>
      <c r="UV394" s="111"/>
      <c r="UW394" s="111"/>
      <c r="UX394" s="111"/>
      <c r="UY394" s="111"/>
      <c r="UZ394" s="111"/>
      <c r="VA394" s="111"/>
      <c r="VB394" s="111"/>
      <c r="VC394" s="111"/>
      <c r="VD394" s="111"/>
      <c r="VE394" s="111"/>
      <c r="VF394" s="111"/>
      <c r="VG394" s="111"/>
      <c r="VH394" s="111"/>
      <c r="VI394" s="111"/>
      <c r="VJ394" s="111"/>
      <c r="VK394" s="111"/>
      <c r="VL394" s="111"/>
      <c r="VM394" s="111"/>
      <c r="VN394" s="111"/>
      <c r="VO394" s="111"/>
      <c r="VP394" s="111"/>
      <c r="VQ394" s="111"/>
      <c r="VR394" s="111"/>
      <c r="VS394" s="111"/>
      <c r="VT394" s="111"/>
      <c r="VU394" s="111"/>
      <c r="VV394" s="111"/>
      <c r="VW394" s="111"/>
      <c r="VX394" s="111"/>
      <c r="VY394" s="111"/>
      <c r="VZ394" s="111"/>
      <c r="WA394" s="111"/>
      <c r="WB394" s="111"/>
      <c r="WC394" s="111"/>
      <c r="WD394" s="111"/>
      <c r="WE394" s="111"/>
      <c r="WF394" s="111"/>
      <c r="WG394" s="111"/>
      <c r="WH394" s="111"/>
      <c r="WI394" s="111"/>
      <c r="WJ394" s="111"/>
      <c r="WK394" s="111"/>
      <c r="WL394" s="111"/>
      <c r="WM394" s="111"/>
      <c r="WN394" s="111"/>
      <c r="WO394" s="111"/>
      <c r="WP394" s="111"/>
      <c r="WQ394" s="111"/>
      <c r="WR394" s="111"/>
      <c r="WS394" s="111"/>
      <c r="WT394" s="111"/>
      <c r="WU394" s="111"/>
      <c r="WV394" s="111"/>
      <c r="WW394" s="111"/>
      <c r="WX394" s="111"/>
      <c r="WY394" s="111"/>
      <c r="WZ394" s="111"/>
      <c r="XA394" s="111"/>
      <c r="XB394" s="111"/>
      <c r="XC394" s="111"/>
      <c r="XD394" s="111"/>
      <c r="XE394" s="111"/>
      <c r="XF394" s="111"/>
      <c r="XG394" s="111"/>
      <c r="XH394" s="111"/>
      <c r="XI394" s="111"/>
      <c r="XJ394" s="111"/>
      <c r="XK394" s="111"/>
      <c r="XL394" s="111"/>
      <c r="XM394" s="111"/>
      <c r="XN394" s="111"/>
      <c r="XO394" s="111"/>
      <c r="XP394" s="111"/>
      <c r="XQ394" s="111"/>
      <c r="XR394" s="111"/>
      <c r="XS394" s="111"/>
      <c r="XT394" s="111"/>
      <c r="XU394" s="111"/>
      <c r="XV394" s="111"/>
      <c r="XW394" s="111"/>
      <c r="XX394" s="111"/>
      <c r="XY394" s="111"/>
      <c r="XZ394" s="111"/>
      <c r="YA394" s="111"/>
      <c r="YB394" s="111"/>
      <c r="YC394" s="111"/>
      <c r="YD394" s="111"/>
      <c r="YE394" s="111"/>
      <c r="YF394" s="111"/>
      <c r="YG394" s="111"/>
      <c r="YH394" s="111"/>
      <c r="YI394" s="111"/>
      <c r="YJ394" s="111"/>
      <c r="YK394" s="111"/>
      <c r="YL394" s="111"/>
      <c r="YM394" s="111"/>
      <c r="YN394" s="111"/>
      <c r="YO394" s="111"/>
      <c r="YP394" s="111"/>
      <c r="YQ394" s="111"/>
      <c r="YR394" s="111"/>
      <c r="YS394" s="111"/>
      <c r="YT394" s="111"/>
      <c r="YU394" s="111"/>
      <c r="YV394" s="111"/>
      <c r="YW394" s="111"/>
      <c r="YX394" s="111"/>
      <c r="YY394" s="111"/>
      <c r="YZ394" s="111"/>
      <c r="ZA394" s="111"/>
      <c r="ZB394" s="111"/>
      <c r="ZC394" s="111"/>
      <c r="ZD394" s="111"/>
      <c r="ZE394" s="111"/>
      <c r="ZF394" s="111"/>
      <c r="ZG394" s="111"/>
      <c r="ZH394" s="111"/>
      <c r="ZI394" s="111"/>
      <c r="ZJ394" s="111"/>
      <c r="ZK394" s="111"/>
      <c r="ZL394" s="111"/>
      <c r="ZM394" s="111"/>
      <c r="ZN394" s="111"/>
      <c r="ZO394" s="111"/>
      <c r="ZP394" s="111"/>
      <c r="ZQ394" s="111"/>
      <c r="ZR394" s="111"/>
      <c r="ZS394" s="111"/>
      <c r="ZT394" s="111"/>
      <c r="ZU394" s="111"/>
      <c r="ZV394" s="111"/>
      <c r="ZW394" s="111"/>
      <c r="ZX394" s="111"/>
      <c r="ZY394" s="111"/>
      <c r="ZZ394" s="111"/>
    </row>
    <row r="395" spans="27:702"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UR395" s="111"/>
      <c r="US395" s="111"/>
      <c r="UT395" s="111"/>
      <c r="UU395" s="111"/>
      <c r="UV395" s="111"/>
      <c r="UW395" s="111"/>
      <c r="UX395" s="111"/>
      <c r="UY395" s="111"/>
      <c r="UZ395" s="111"/>
      <c r="VA395" s="111"/>
      <c r="VB395" s="111"/>
      <c r="VC395" s="111"/>
      <c r="VD395" s="111"/>
      <c r="VE395" s="111"/>
      <c r="VF395" s="111"/>
      <c r="VG395" s="111"/>
      <c r="VH395" s="111"/>
      <c r="VI395" s="111"/>
      <c r="VJ395" s="111"/>
      <c r="VK395" s="111"/>
      <c r="VL395" s="111"/>
      <c r="VM395" s="111"/>
      <c r="VN395" s="111"/>
      <c r="VO395" s="111"/>
      <c r="VP395" s="111"/>
      <c r="VQ395" s="111"/>
      <c r="VR395" s="111"/>
      <c r="VS395" s="111"/>
      <c r="VT395" s="111"/>
      <c r="VU395" s="111"/>
      <c r="VV395" s="111"/>
      <c r="VW395" s="111"/>
      <c r="VX395" s="111"/>
      <c r="VY395" s="111"/>
      <c r="VZ395" s="111"/>
      <c r="WA395" s="111"/>
      <c r="WB395" s="111"/>
      <c r="WC395" s="111"/>
      <c r="WD395" s="111"/>
      <c r="WE395" s="111"/>
      <c r="WF395" s="111"/>
      <c r="WG395" s="111"/>
      <c r="WH395" s="111"/>
      <c r="WI395" s="111"/>
      <c r="WJ395" s="111"/>
      <c r="WK395" s="111"/>
      <c r="WL395" s="111"/>
      <c r="WM395" s="111"/>
      <c r="WN395" s="111"/>
      <c r="WO395" s="111"/>
      <c r="WP395" s="111"/>
      <c r="WQ395" s="111"/>
      <c r="WR395" s="111"/>
      <c r="WS395" s="111"/>
      <c r="WT395" s="111"/>
      <c r="WU395" s="111"/>
      <c r="WV395" s="111"/>
      <c r="WW395" s="111"/>
      <c r="WX395" s="111"/>
      <c r="WY395" s="111"/>
      <c r="WZ395" s="111"/>
      <c r="XA395" s="111"/>
      <c r="XB395" s="111"/>
      <c r="XC395" s="111"/>
      <c r="XD395" s="111"/>
      <c r="XE395" s="111"/>
      <c r="XF395" s="111"/>
      <c r="XG395" s="111"/>
      <c r="XH395" s="111"/>
      <c r="XI395" s="111"/>
      <c r="XJ395" s="111"/>
      <c r="XK395" s="111"/>
      <c r="XL395" s="111"/>
      <c r="XM395" s="111"/>
      <c r="XN395" s="111"/>
      <c r="XO395" s="111"/>
      <c r="XP395" s="111"/>
      <c r="XQ395" s="111"/>
      <c r="XR395" s="111"/>
      <c r="XS395" s="111"/>
      <c r="XT395" s="111"/>
      <c r="XU395" s="111"/>
      <c r="XV395" s="111"/>
      <c r="XW395" s="111"/>
      <c r="XX395" s="111"/>
      <c r="XY395" s="111"/>
      <c r="XZ395" s="111"/>
      <c r="YA395" s="111"/>
      <c r="YB395" s="111"/>
      <c r="YC395" s="111"/>
      <c r="YD395" s="111"/>
      <c r="YE395" s="111"/>
      <c r="YF395" s="111"/>
      <c r="YG395" s="111"/>
      <c r="YH395" s="111"/>
      <c r="YI395" s="111"/>
      <c r="YJ395" s="111"/>
      <c r="YK395" s="111"/>
      <c r="YL395" s="111"/>
      <c r="YM395" s="111"/>
      <c r="YN395" s="111"/>
      <c r="YO395" s="111"/>
      <c r="YP395" s="111"/>
      <c r="YQ395" s="111"/>
      <c r="YR395" s="111"/>
      <c r="YS395" s="111"/>
      <c r="YT395" s="111"/>
      <c r="YU395" s="111"/>
      <c r="YV395" s="111"/>
      <c r="YW395" s="111"/>
      <c r="YX395" s="111"/>
      <c r="YY395" s="111"/>
      <c r="YZ395" s="111"/>
      <c r="ZA395" s="111"/>
      <c r="ZB395" s="111"/>
      <c r="ZC395" s="111"/>
      <c r="ZD395" s="111"/>
      <c r="ZE395" s="111"/>
      <c r="ZF395" s="111"/>
      <c r="ZG395" s="111"/>
      <c r="ZH395" s="111"/>
      <c r="ZI395" s="111"/>
      <c r="ZJ395" s="111"/>
      <c r="ZK395" s="111"/>
      <c r="ZL395" s="111"/>
      <c r="ZM395" s="111"/>
      <c r="ZN395" s="111"/>
      <c r="ZO395" s="111"/>
      <c r="ZP395" s="111"/>
      <c r="ZQ395" s="111"/>
      <c r="ZR395" s="111"/>
      <c r="ZS395" s="111"/>
      <c r="ZT395" s="111"/>
      <c r="ZU395" s="111"/>
      <c r="ZV395" s="111"/>
      <c r="ZW395" s="111"/>
      <c r="ZX395" s="111"/>
      <c r="ZY395" s="111"/>
      <c r="ZZ395" s="111"/>
    </row>
    <row r="396" spans="27:702"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UR396" s="111"/>
      <c r="US396" s="111"/>
      <c r="UT396" s="111"/>
      <c r="UU396" s="111"/>
      <c r="UV396" s="111"/>
      <c r="UW396" s="111"/>
      <c r="UX396" s="111"/>
      <c r="UY396" s="111"/>
      <c r="UZ396" s="111"/>
      <c r="VA396" s="111"/>
      <c r="VB396" s="111"/>
      <c r="VC396" s="111"/>
      <c r="VD396" s="111"/>
      <c r="VE396" s="111"/>
      <c r="VF396" s="111"/>
      <c r="VG396" s="111"/>
      <c r="VH396" s="111"/>
      <c r="VI396" s="111"/>
      <c r="VJ396" s="111"/>
      <c r="VK396" s="111"/>
      <c r="VL396" s="111"/>
      <c r="VM396" s="111"/>
      <c r="VN396" s="111"/>
      <c r="VO396" s="111"/>
      <c r="VP396" s="111"/>
      <c r="VQ396" s="111"/>
      <c r="VR396" s="111"/>
      <c r="VS396" s="111"/>
      <c r="VT396" s="111"/>
      <c r="VU396" s="111"/>
      <c r="VV396" s="111"/>
      <c r="VW396" s="111"/>
      <c r="VX396" s="111"/>
      <c r="VY396" s="111"/>
      <c r="VZ396" s="111"/>
      <c r="WA396" s="111"/>
      <c r="WB396" s="111"/>
      <c r="WC396" s="111"/>
      <c r="WD396" s="111"/>
      <c r="WE396" s="111"/>
      <c r="WF396" s="111"/>
      <c r="WG396" s="111"/>
      <c r="WH396" s="111"/>
      <c r="WI396" s="111"/>
      <c r="WJ396" s="111"/>
      <c r="WK396" s="111"/>
      <c r="WL396" s="111"/>
      <c r="WM396" s="111"/>
      <c r="WN396" s="111"/>
      <c r="WO396" s="111"/>
      <c r="WP396" s="111"/>
      <c r="WQ396" s="111"/>
      <c r="WR396" s="111"/>
      <c r="WS396" s="111"/>
      <c r="WT396" s="111"/>
      <c r="WU396" s="111"/>
      <c r="WV396" s="111"/>
      <c r="WW396" s="111"/>
      <c r="WX396" s="111"/>
      <c r="WY396" s="111"/>
      <c r="WZ396" s="111"/>
      <c r="XA396" s="111"/>
      <c r="XB396" s="111"/>
      <c r="XC396" s="111"/>
      <c r="XD396" s="111"/>
      <c r="XE396" s="111"/>
      <c r="XF396" s="111"/>
      <c r="XG396" s="111"/>
      <c r="XH396" s="111"/>
      <c r="XI396" s="111"/>
      <c r="XJ396" s="111"/>
      <c r="XK396" s="111"/>
      <c r="XL396" s="111"/>
      <c r="XM396" s="111"/>
      <c r="XN396" s="111"/>
      <c r="XO396" s="111"/>
      <c r="XP396" s="111"/>
      <c r="XQ396" s="111"/>
      <c r="XR396" s="111"/>
      <c r="XS396" s="111"/>
      <c r="XT396" s="111"/>
      <c r="XU396" s="111"/>
      <c r="XV396" s="111"/>
      <c r="XW396" s="111"/>
      <c r="XX396" s="111"/>
      <c r="XY396" s="111"/>
      <c r="XZ396" s="111"/>
      <c r="YA396" s="111"/>
      <c r="YB396" s="111"/>
      <c r="YC396" s="111"/>
      <c r="YD396" s="111"/>
      <c r="YE396" s="111"/>
      <c r="YF396" s="111"/>
      <c r="YG396" s="111"/>
      <c r="YH396" s="111"/>
      <c r="YI396" s="111"/>
      <c r="YJ396" s="111"/>
      <c r="YK396" s="111"/>
      <c r="YL396" s="111"/>
      <c r="YM396" s="111"/>
      <c r="YN396" s="111"/>
      <c r="YO396" s="111"/>
      <c r="YP396" s="111"/>
      <c r="YQ396" s="111"/>
      <c r="YR396" s="111"/>
      <c r="YS396" s="111"/>
      <c r="YT396" s="111"/>
      <c r="YU396" s="111"/>
      <c r="YV396" s="111"/>
      <c r="YW396" s="111"/>
      <c r="YX396" s="111"/>
      <c r="YY396" s="111"/>
      <c r="YZ396" s="111"/>
      <c r="ZA396" s="111"/>
      <c r="ZB396" s="111"/>
      <c r="ZC396" s="111"/>
      <c r="ZD396" s="111"/>
      <c r="ZE396" s="111"/>
      <c r="ZF396" s="111"/>
      <c r="ZG396" s="111"/>
      <c r="ZH396" s="111"/>
      <c r="ZI396" s="111"/>
      <c r="ZJ396" s="111"/>
      <c r="ZK396" s="111"/>
      <c r="ZL396" s="111"/>
      <c r="ZM396" s="111"/>
      <c r="ZN396" s="111"/>
      <c r="ZO396" s="111"/>
      <c r="ZP396" s="111"/>
      <c r="ZQ396" s="111"/>
      <c r="ZR396" s="111"/>
      <c r="ZS396" s="111"/>
      <c r="ZT396" s="111"/>
      <c r="ZU396" s="111"/>
      <c r="ZV396" s="111"/>
      <c r="ZW396" s="111"/>
      <c r="ZX396" s="111"/>
      <c r="ZY396" s="111"/>
      <c r="ZZ396" s="111"/>
    </row>
    <row r="397" spans="27:702"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UR397" s="111"/>
      <c r="US397" s="111"/>
      <c r="UT397" s="111"/>
      <c r="UU397" s="111"/>
      <c r="UV397" s="111"/>
      <c r="UW397" s="111"/>
      <c r="UX397" s="111"/>
      <c r="UY397" s="111"/>
      <c r="UZ397" s="111"/>
      <c r="VA397" s="111"/>
      <c r="VB397" s="111"/>
      <c r="VC397" s="111"/>
      <c r="VD397" s="111"/>
      <c r="VE397" s="111"/>
      <c r="VF397" s="111"/>
      <c r="VG397" s="111"/>
      <c r="VH397" s="111"/>
      <c r="VI397" s="111"/>
      <c r="VJ397" s="111"/>
      <c r="VK397" s="111"/>
      <c r="VL397" s="111"/>
      <c r="VM397" s="111"/>
      <c r="VN397" s="111"/>
      <c r="VO397" s="111"/>
      <c r="VP397" s="111"/>
      <c r="VQ397" s="111"/>
      <c r="VR397" s="111"/>
      <c r="VS397" s="111"/>
      <c r="VT397" s="111"/>
      <c r="VU397" s="111"/>
      <c r="VV397" s="111"/>
      <c r="VW397" s="111"/>
      <c r="VX397" s="111"/>
      <c r="VY397" s="111"/>
      <c r="VZ397" s="111"/>
      <c r="WA397" s="111"/>
      <c r="WB397" s="111"/>
      <c r="WC397" s="111"/>
      <c r="WD397" s="111"/>
      <c r="WE397" s="111"/>
      <c r="WF397" s="111"/>
      <c r="WG397" s="111"/>
      <c r="WH397" s="111"/>
      <c r="WI397" s="111"/>
      <c r="WJ397" s="111"/>
      <c r="WK397" s="111"/>
      <c r="WL397" s="111"/>
      <c r="WM397" s="111"/>
      <c r="WN397" s="111"/>
      <c r="WO397" s="111"/>
      <c r="WP397" s="111"/>
      <c r="WQ397" s="111"/>
      <c r="WR397" s="111"/>
      <c r="WS397" s="111"/>
      <c r="WT397" s="111"/>
      <c r="WU397" s="111"/>
      <c r="WV397" s="111"/>
      <c r="WW397" s="111"/>
      <c r="WX397" s="111"/>
      <c r="WY397" s="111"/>
      <c r="WZ397" s="111"/>
      <c r="XA397" s="111"/>
      <c r="XB397" s="111"/>
      <c r="XC397" s="111"/>
      <c r="XD397" s="111"/>
      <c r="XE397" s="111"/>
      <c r="XF397" s="111"/>
      <c r="XG397" s="111"/>
      <c r="XH397" s="111"/>
      <c r="XI397" s="111"/>
      <c r="XJ397" s="111"/>
      <c r="XK397" s="111"/>
      <c r="XL397" s="111"/>
      <c r="XM397" s="111"/>
      <c r="XN397" s="111"/>
      <c r="XO397" s="111"/>
      <c r="XP397" s="111"/>
      <c r="XQ397" s="111"/>
      <c r="XR397" s="111"/>
      <c r="XS397" s="111"/>
      <c r="XT397" s="111"/>
      <c r="XU397" s="111"/>
      <c r="XV397" s="111"/>
      <c r="XW397" s="111"/>
      <c r="XX397" s="111"/>
      <c r="XY397" s="111"/>
      <c r="XZ397" s="111"/>
      <c r="YA397" s="111"/>
      <c r="YB397" s="111"/>
      <c r="YC397" s="111"/>
      <c r="YD397" s="111"/>
      <c r="YE397" s="111"/>
      <c r="YF397" s="111"/>
      <c r="YG397" s="111"/>
      <c r="YH397" s="111"/>
      <c r="YI397" s="111"/>
      <c r="YJ397" s="111"/>
      <c r="YK397" s="111"/>
      <c r="YL397" s="111"/>
      <c r="YM397" s="111"/>
      <c r="YN397" s="111"/>
      <c r="YO397" s="111"/>
      <c r="YP397" s="111"/>
      <c r="YQ397" s="111"/>
      <c r="YR397" s="111"/>
      <c r="YS397" s="111"/>
      <c r="YT397" s="111"/>
      <c r="YU397" s="111"/>
      <c r="YV397" s="111"/>
      <c r="YW397" s="111"/>
      <c r="YX397" s="111"/>
      <c r="YY397" s="111"/>
      <c r="YZ397" s="111"/>
      <c r="ZA397" s="111"/>
      <c r="ZB397" s="111"/>
      <c r="ZC397" s="111"/>
      <c r="ZD397" s="111"/>
      <c r="ZE397" s="111"/>
      <c r="ZF397" s="111"/>
      <c r="ZG397" s="111"/>
      <c r="ZH397" s="111"/>
      <c r="ZI397" s="111"/>
      <c r="ZJ397" s="111"/>
      <c r="ZK397" s="111"/>
      <c r="ZL397" s="111"/>
      <c r="ZM397" s="111"/>
      <c r="ZN397" s="111"/>
      <c r="ZO397" s="111"/>
      <c r="ZP397" s="111"/>
      <c r="ZQ397" s="111"/>
      <c r="ZR397" s="111"/>
      <c r="ZS397" s="111"/>
      <c r="ZT397" s="111"/>
      <c r="ZU397" s="111"/>
      <c r="ZV397" s="111"/>
      <c r="ZW397" s="111"/>
      <c r="ZX397" s="111"/>
      <c r="ZY397" s="111"/>
      <c r="ZZ397" s="111"/>
    </row>
    <row r="398" spans="27:702"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UR398" s="111"/>
      <c r="US398" s="111"/>
      <c r="UT398" s="111"/>
      <c r="UU398" s="111"/>
      <c r="UV398" s="111"/>
      <c r="UW398" s="111"/>
      <c r="UX398" s="111"/>
      <c r="UY398" s="111"/>
      <c r="UZ398" s="111"/>
      <c r="VA398" s="111"/>
      <c r="VB398" s="111"/>
      <c r="VC398" s="111"/>
      <c r="VD398" s="111"/>
      <c r="VE398" s="111"/>
      <c r="VF398" s="111"/>
      <c r="VG398" s="111"/>
      <c r="VH398" s="111"/>
      <c r="VI398" s="111"/>
      <c r="VJ398" s="111"/>
      <c r="VK398" s="111"/>
      <c r="VL398" s="111"/>
      <c r="VM398" s="111"/>
      <c r="VN398" s="111"/>
      <c r="VO398" s="111"/>
      <c r="VP398" s="111"/>
      <c r="VQ398" s="111"/>
      <c r="VR398" s="111"/>
      <c r="VS398" s="111"/>
      <c r="VT398" s="111"/>
      <c r="VU398" s="111"/>
      <c r="VV398" s="111"/>
      <c r="VW398" s="111"/>
      <c r="VX398" s="111"/>
      <c r="VY398" s="111"/>
      <c r="VZ398" s="111"/>
      <c r="WA398" s="111"/>
      <c r="WB398" s="111"/>
      <c r="WC398" s="111"/>
      <c r="WD398" s="111"/>
      <c r="WE398" s="111"/>
      <c r="WF398" s="111"/>
      <c r="WG398" s="111"/>
      <c r="WH398" s="111"/>
      <c r="WI398" s="111"/>
      <c r="WJ398" s="111"/>
      <c r="WK398" s="111"/>
      <c r="WL398" s="111"/>
      <c r="WM398" s="111"/>
      <c r="WN398" s="111"/>
      <c r="WO398" s="111"/>
      <c r="WP398" s="111"/>
      <c r="WQ398" s="111"/>
      <c r="WR398" s="111"/>
      <c r="WS398" s="111"/>
      <c r="WT398" s="111"/>
      <c r="WU398" s="111"/>
      <c r="WV398" s="111"/>
      <c r="WW398" s="111"/>
      <c r="WX398" s="111"/>
      <c r="WY398" s="111"/>
      <c r="WZ398" s="111"/>
      <c r="XA398" s="111"/>
      <c r="XB398" s="111"/>
      <c r="XC398" s="111"/>
      <c r="XD398" s="111"/>
      <c r="XE398" s="111"/>
      <c r="XF398" s="111"/>
      <c r="XG398" s="111"/>
      <c r="XH398" s="111"/>
      <c r="XI398" s="111"/>
      <c r="XJ398" s="111"/>
      <c r="XK398" s="111"/>
      <c r="XL398" s="111"/>
      <c r="XM398" s="111"/>
      <c r="XN398" s="111"/>
      <c r="XO398" s="111"/>
      <c r="XP398" s="111"/>
      <c r="XQ398" s="111"/>
      <c r="XR398" s="111"/>
      <c r="XS398" s="111"/>
      <c r="XT398" s="111"/>
      <c r="XU398" s="111"/>
      <c r="XV398" s="111"/>
      <c r="XW398" s="111"/>
      <c r="XX398" s="111"/>
      <c r="XY398" s="111"/>
      <c r="XZ398" s="111"/>
      <c r="YA398" s="111"/>
      <c r="YB398" s="111"/>
      <c r="YC398" s="111"/>
      <c r="YD398" s="111"/>
      <c r="YE398" s="111"/>
      <c r="YF398" s="111"/>
      <c r="YG398" s="111"/>
      <c r="YH398" s="111"/>
      <c r="YI398" s="111"/>
      <c r="YJ398" s="111"/>
      <c r="YK398" s="111"/>
      <c r="YL398" s="111"/>
      <c r="YM398" s="111"/>
      <c r="YN398" s="111"/>
      <c r="YO398" s="111"/>
      <c r="YP398" s="111"/>
      <c r="YQ398" s="111"/>
      <c r="YR398" s="111"/>
      <c r="YS398" s="111"/>
      <c r="YT398" s="111"/>
      <c r="YU398" s="111"/>
      <c r="YV398" s="111"/>
      <c r="YW398" s="111"/>
      <c r="YX398" s="111"/>
      <c r="YY398" s="111"/>
      <c r="YZ398" s="111"/>
      <c r="ZA398" s="111"/>
      <c r="ZB398" s="111"/>
      <c r="ZC398" s="111"/>
      <c r="ZD398" s="111"/>
      <c r="ZE398" s="111"/>
      <c r="ZF398" s="111"/>
      <c r="ZG398" s="111"/>
      <c r="ZH398" s="111"/>
      <c r="ZI398" s="111"/>
      <c r="ZJ398" s="111"/>
      <c r="ZK398" s="111"/>
      <c r="ZL398" s="111"/>
      <c r="ZM398" s="111"/>
      <c r="ZN398" s="111"/>
      <c r="ZO398" s="111"/>
      <c r="ZP398" s="111"/>
      <c r="ZQ398" s="111"/>
      <c r="ZR398" s="111"/>
      <c r="ZS398" s="111"/>
      <c r="ZT398" s="111"/>
      <c r="ZU398" s="111"/>
      <c r="ZV398" s="111"/>
      <c r="ZW398" s="111"/>
      <c r="ZX398" s="111"/>
      <c r="ZY398" s="111"/>
      <c r="ZZ398" s="111"/>
    </row>
    <row r="399" spans="27:702"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UR399" s="111"/>
      <c r="US399" s="111"/>
      <c r="UT399" s="111"/>
      <c r="UU399" s="111"/>
      <c r="UV399" s="111"/>
      <c r="UW399" s="111"/>
      <c r="UX399" s="111"/>
      <c r="UY399" s="111"/>
      <c r="UZ399" s="111"/>
      <c r="VA399" s="111"/>
      <c r="VB399" s="111"/>
      <c r="VC399" s="111"/>
      <c r="VD399" s="111"/>
      <c r="VE399" s="111"/>
      <c r="VF399" s="111"/>
      <c r="VG399" s="111"/>
      <c r="VH399" s="111"/>
      <c r="VI399" s="111"/>
      <c r="VJ399" s="111"/>
      <c r="VK399" s="111"/>
      <c r="VL399" s="111"/>
      <c r="VM399" s="111"/>
      <c r="VN399" s="111"/>
      <c r="VO399" s="111"/>
      <c r="VP399" s="111"/>
      <c r="VQ399" s="111"/>
      <c r="VR399" s="111"/>
      <c r="VS399" s="111"/>
      <c r="VT399" s="111"/>
      <c r="VU399" s="111"/>
      <c r="VV399" s="111"/>
      <c r="VW399" s="111"/>
      <c r="VX399" s="111"/>
      <c r="VY399" s="111"/>
      <c r="VZ399" s="111"/>
      <c r="WA399" s="111"/>
      <c r="WB399" s="111"/>
      <c r="WC399" s="111"/>
      <c r="WD399" s="111"/>
      <c r="WE399" s="111"/>
      <c r="WF399" s="111"/>
      <c r="WG399" s="111"/>
      <c r="WH399" s="111"/>
      <c r="WI399" s="111"/>
      <c r="WJ399" s="111"/>
      <c r="WK399" s="111"/>
      <c r="WL399" s="111"/>
      <c r="WM399" s="111"/>
      <c r="WN399" s="111"/>
      <c r="WO399" s="111"/>
      <c r="WP399" s="111"/>
      <c r="WQ399" s="111"/>
      <c r="WR399" s="111"/>
      <c r="WS399" s="111"/>
      <c r="WT399" s="111"/>
      <c r="WU399" s="111"/>
      <c r="WV399" s="111"/>
      <c r="WW399" s="111"/>
      <c r="WX399" s="111"/>
      <c r="WY399" s="111"/>
      <c r="WZ399" s="111"/>
      <c r="XA399" s="111"/>
      <c r="XB399" s="111"/>
      <c r="XC399" s="111"/>
      <c r="XD399" s="111"/>
      <c r="XE399" s="111"/>
      <c r="XF399" s="111"/>
      <c r="XG399" s="111"/>
      <c r="XH399" s="111"/>
      <c r="XI399" s="111"/>
      <c r="XJ399" s="111"/>
      <c r="XK399" s="111"/>
      <c r="XL399" s="111"/>
      <c r="XM399" s="111"/>
      <c r="XN399" s="111"/>
      <c r="XO399" s="111"/>
      <c r="XP399" s="111"/>
      <c r="XQ399" s="111"/>
      <c r="XR399" s="111"/>
      <c r="XS399" s="111"/>
      <c r="XT399" s="111"/>
      <c r="XU399" s="111"/>
      <c r="XV399" s="111"/>
      <c r="XW399" s="111"/>
      <c r="XX399" s="111"/>
      <c r="XY399" s="111"/>
      <c r="XZ399" s="111"/>
      <c r="YA399" s="111"/>
      <c r="YB399" s="111"/>
      <c r="YC399" s="111"/>
      <c r="YD399" s="111"/>
      <c r="YE399" s="111"/>
      <c r="YF399" s="111"/>
      <c r="YG399" s="111"/>
      <c r="YH399" s="111"/>
      <c r="YI399" s="111"/>
      <c r="YJ399" s="111"/>
      <c r="YK399" s="111"/>
      <c r="YL399" s="111"/>
      <c r="YM399" s="111"/>
      <c r="YN399" s="111"/>
      <c r="YO399" s="111"/>
      <c r="YP399" s="111"/>
      <c r="YQ399" s="111"/>
      <c r="YR399" s="111"/>
      <c r="YS399" s="111"/>
      <c r="YT399" s="111"/>
      <c r="YU399" s="111"/>
      <c r="YV399" s="111"/>
      <c r="YW399" s="111"/>
      <c r="YX399" s="111"/>
      <c r="YY399" s="111"/>
      <c r="YZ399" s="111"/>
      <c r="ZA399" s="111"/>
      <c r="ZB399" s="111"/>
      <c r="ZC399" s="111"/>
      <c r="ZD399" s="111"/>
      <c r="ZE399" s="111"/>
      <c r="ZF399" s="111"/>
      <c r="ZG399" s="111"/>
      <c r="ZH399" s="111"/>
      <c r="ZI399" s="111"/>
      <c r="ZJ399" s="111"/>
      <c r="ZK399" s="111"/>
      <c r="ZL399" s="111"/>
      <c r="ZM399" s="111"/>
      <c r="ZN399" s="111"/>
      <c r="ZO399" s="111"/>
      <c r="ZP399" s="111"/>
      <c r="ZQ399" s="111"/>
      <c r="ZR399" s="111"/>
      <c r="ZS399" s="111"/>
      <c r="ZT399" s="111"/>
      <c r="ZU399" s="111"/>
      <c r="ZV399" s="111"/>
      <c r="ZW399" s="111"/>
      <c r="ZX399" s="111"/>
      <c r="ZY399" s="111"/>
      <c r="ZZ399" s="111"/>
    </row>
    <row r="400" spans="27:702"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UR400" s="111"/>
      <c r="US400" s="111"/>
      <c r="UT400" s="111"/>
      <c r="UU400" s="111"/>
      <c r="UV400" s="111"/>
      <c r="UW400" s="111"/>
      <c r="UX400" s="111"/>
      <c r="UY400" s="111"/>
      <c r="UZ400" s="111"/>
      <c r="VA400" s="111"/>
      <c r="VB400" s="111"/>
      <c r="VC400" s="111"/>
      <c r="VD400" s="111"/>
      <c r="VE400" s="111"/>
      <c r="VF400" s="111"/>
      <c r="VG400" s="111"/>
      <c r="VH400" s="111"/>
      <c r="VI400" s="111"/>
      <c r="VJ400" s="111"/>
      <c r="VK400" s="111"/>
      <c r="VL400" s="111"/>
      <c r="VM400" s="111"/>
      <c r="VN400" s="111"/>
      <c r="VO400" s="111"/>
      <c r="VP400" s="111"/>
      <c r="VQ400" s="111"/>
      <c r="VR400" s="111"/>
      <c r="VS400" s="111"/>
      <c r="VT400" s="111"/>
      <c r="VU400" s="111"/>
      <c r="VV400" s="111"/>
      <c r="VW400" s="111"/>
      <c r="VX400" s="111"/>
      <c r="VY400" s="111"/>
      <c r="VZ400" s="111"/>
      <c r="WA400" s="111"/>
      <c r="WB400" s="111"/>
      <c r="WC400" s="111"/>
      <c r="WD400" s="111"/>
      <c r="WE400" s="111"/>
      <c r="WF400" s="111"/>
      <c r="WG400" s="111"/>
      <c r="WH400" s="111"/>
      <c r="WI400" s="111"/>
      <c r="WJ400" s="111"/>
      <c r="WK400" s="111"/>
      <c r="WL400" s="111"/>
      <c r="WM400" s="111"/>
      <c r="WN400" s="111"/>
      <c r="WO400" s="111"/>
      <c r="WP400" s="111"/>
      <c r="WQ400" s="111"/>
      <c r="WR400" s="111"/>
      <c r="WS400" s="111"/>
      <c r="WT400" s="111"/>
      <c r="WU400" s="111"/>
      <c r="WV400" s="111"/>
      <c r="WW400" s="111"/>
      <c r="WX400" s="111"/>
      <c r="WY400" s="111"/>
      <c r="WZ400" s="111"/>
      <c r="XA400" s="111"/>
      <c r="XB400" s="111"/>
      <c r="XC400" s="111"/>
      <c r="XD400" s="111"/>
      <c r="XE400" s="111"/>
      <c r="XF400" s="111"/>
      <c r="XG400" s="111"/>
      <c r="XH400" s="111"/>
      <c r="XI400" s="111"/>
      <c r="XJ400" s="111"/>
      <c r="XK400" s="111"/>
      <c r="XL400" s="111"/>
      <c r="XM400" s="111"/>
      <c r="XN400" s="111"/>
      <c r="XO400" s="111"/>
      <c r="XP400" s="111"/>
      <c r="XQ400" s="111"/>
      <c r="XR400" s="111"/>
      <c r="XS400" s="111"/>
      <c r="XT400" s="111"/>
      <c r="XU400" s="111"/>
      <c r="XV400" s="111"/>
      <c r="XW400" s="111"/>
      <c r="XX400" s="111"/>
      <c r="XY400" s="111"/>
      <c r="XZ400" s="111"/>
      <c r="YA400" s="111"/>
      <c r="YB400" s="111"/>
      <c r="YC400" s="111"/>
      <c r="YD400" s="111"/>
      <c r="YE400" s="111"/>
      <c r="YF400" s="111"/>
      <c r="YG400" s="111"/>
      <c r="YH400" s="111"/>
      <c r="YI400" s="111"/>
      <c r="YJ400" s="111"/>
      <c r="YK400" s="111"/>
      <c r="YL400" s="111"/>
      <c r="YM400" s="111"/>
      <c r="YN400" s="111"/>
      <c r="YO400" s="111"/>
      <c r="YP400" s="111"/>
      <c r="YQ400" s="111"/>
      <c r="YR400" s="111"/>
      <c r="YS400" s="111"/>
      <c r="YT400" s="111"/>
      <c r="YU400" s="111"/>
      <c r="YV400" s="111"/>
      <c r="YW400" s="111"/>
      <c r="YX400" s="111"/>
      <c r="YY400" s="111"/>
      <c r="YZ400" s="111"/>
      <c r="ZA400" s="111"/>
      <c r="ZB400" s="111"/>
      <c r="ZC400" s="111"/>
      <c r="ZD400" s="111"/>
      <c r="ZE400" s="111"/>
      <c r="ZF400" s="111"/>
      <c r="ZG400" s="111"/>
      <c r="ZH400" s="111"/>
      <c r="ZI400" s="111"/>
      <c r="ZJ400" s="111"/>
      <c r="ZK400" s="111"/>
      <c r="ZL400" s="111"/>
      <c r="ZM400" s="111"/>
      <c r="ZN400" s="111"/>
      <c r="ZO400" s="111"/>
      <c r="ZP400" s="111"/>
      <c r="ZQ400" s="111"/>
      <c r="ZR400" s="111"/>
      <c r="ZS400" s="111"/>
      <c r="ZT400" s="111"/>
      <c r="ZU400" s="111"/>
      <c r="ZV400" s="111"/>
      <c r="ZW400" s="111"/>
      <c r="ZX400" s="111"/>
      <c r="ZY400" s="111"/>
      <c r="ZZ400" s="111"/>
    </row>
    <row r="401" spans="27:702"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UR401" s="111"/>
      <c r="US401" s="111"/>
      <c r="UT401" s="111"/>
      <c r="UU401" s="111"/>
      <c r="UV401" s="111"/>
      <c r="UW401" s="111"/>
      <c r="UX401" s="111"/>
      <c r="UY401" s="111"/>
      <c r="UZ401" s="111"/>
      <c r="VA401" s="111"/>
      <c r="VB401" s="111"/>
      <c r="VC401" s="111"/>
      <c r="VD401" s="111"/>
      <c r="VE401" s="111"/>
      <c r="VF401" s="111"/>
      <c r="VG401" s="111"/>
      <c r="VH401" s="111"/>
      <c r="VI401" s="111"/>
      <c r="VJ401" s="111"/>
      <c r="VK401" s="111"/>
      <c r="VL401" s="111"/>
      <c r="VM401" s="111"/>
      <c r="VN401" s="111"/>
      <c r="VO401" s="111"/>
      <c r="VP401" s="111"/>
      <c r="VQ401" s="111"/>
      <c r="VR401" s="111"/>
      <c r="VS401" s="111"/>
      <c r="VT401" s="111"/>
      <c r="VU401" s="111"/>
      <c r="VV401" s="111"/>
      <c r="VW401" s="111"/>
      <c r="VX401" s="111"/>
      <c r="VY401" s="111"/>
      <c r="VZ401" s="111"/>
      <c r="WA401" s="111"/>
      <c r="WB401" s="111"/>
      <c r="WC401" s="111"/>
      <c r="WD401" s="111"/>
      <c r="WE401" s="111"/>
      <c r="WF401" s="111"/>
      <c r="WG401" s="111"/>
      <c r="WH401" s="111"/>
      <c r="WI401" s="111"/>
      <c r="WJ401" s="111"/>
      <c r="WK401" s="111"/>
      <c r="WL401" s="111"/>
      <c r="WM401" s="111"/>
      <c r="WN401" s="111"/>
      <c r="WO401" s="111"/>
      <c r="WP401" s="111"/>
      <c r="WQ401" s="111"/>
      <c r="WR401" s="111"/>
      <c r="WS401" s="111"/>
      <c r="WT401" s="111"/>
      <c r="WU401" s="111"/>
      <c r="WV401" s="111"/>
      <c r="WW401" s="111"/>
      <c r="WX401" s="111"/>
      <c r="WY401" s="111"/>
      <c r="WZ401" s="111"/>
      <c r="XA401" s="111"/>
      <c r="XB401" s="111"/>
      <c r="XC401" s="111"/>
      <c r="XD401" s="111"/>
      <c r="XE401" s="111"/>
      <c r="XF401" s="111"/>
      <c r="XG401" s="111"/>
      <c r="XH401" s="111"/>
      <c r="XI401" s="111"/>
      <c r="XJ401" s="111"/>
      <c r="XK401" s="111"/>
      <c r="XL401" s="111"/>
      <c r="XM401" s="111"/>
      <c r="XN401" s="111"/>
      <c r="XO401" s="111"/>
      <c r="XP401" s="111"/>
      <c r="XQ401" s="111"/>
      <c r="XR401" s="111"/>
      <c r="XS401" s="111"/>
      <c r="XT401" s="111"/>
      <c r="XU401" s="111"/>
      <c r="XV401" s="111"/>
      <c r="XW401" s="111"/>
      <c r="XX401" s="111"/>
      <c r="XY401" s="111"/>
      <c r="XZ401" s="111"/>
      <c r="YA401" s="111"/>
      <c r="YB401" s="111"/>
      <c r="YC401" s="111"/>
      <c r="YD401" s="111"/>
      <c r="YE401" s="111"/>
      <c r="YF401" s="111"/>
      <c r="YG401" s="111"/>
      <c r="YH401" s="111"/>
      <c r="YI401" s="111"/>
      <c r="YJ401" s="111"/>
      <c r="YK401" s="111"/>
      <c r="YL401" s="111"/>
      <c r="YM401" s="111"/>
      <c r="YN401" s="111"/>
      <c r="YO401" s="111"/>
      <c r="YP401" s="111"/>
      <c r="YQ401" s="111"/>
      <c r="YR401" s="111"/>
      <c r="YS401" s="111"/>
      <c r="YT401" s="111"/>
      <c r="YU401" s="111"/>
      <c r="YV401" s="111"/>
      <c r="YW401" s="111"/>
      <c r="YX401" s="111"/>
      <c r="YY401" s="111"/>
      <c r="YZ401" s="111"/>
      <c r="ZA401" s="111"/>
      <c r="ZB401" s="111"/>
      <c r="ZC401" s="111"/>
      <c r="ZD401" s="111"/>
      <c r="ZE401" s="111"/>
      <c r="ZF401" s="111"/>
      <c r="ZG401" s="111"/>
      <c r="ZH401" s="111"/>
      <c r="ZI401" s="111"/>
      <c r="ZJ401" s="111"/>
      <c r="ZK401" s="111"/>
      <c r="ZL401" s="111"/>
      <c r="ZM401" s="111"/>
      <c r="ZN401" s="111"/>
      <c r="ZO401" s="111"/>
      <c r="ZP401" s="111"/>
      <c r="ZQ401" s="111"/>
      <c r="ZR401" s="111"/>
      <c r="ZS401" s="111"/>
      <c r="ZT401" s="111"/>
      <c r="ZU401" s="111"/>
      <c r="ZV401" s="111"/>
      <c r="ZW401" s="111"/>
      <c r="ZX401" s="111"/>
      <c r="ZY401" s="111"/>
      <c r="ZZ401" s="111"/>
    </row>
    <row r="402" spans="27:702"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UR402" s="111"/>
      <c r="US402" s="111"/>
      <c r="UT402" s="111"/>
      <c r="UU402" s="111"/>
      <c r="UV402" s="111"/>
      <c r="UW402" s="111"/>
      <c r="UX402" s="111"/>
      <c r="UY402" s="111"/>
      <c r="UZ402" s="111"/>
      <c r="VA402" s="111"/>
      <c r="VB402" s="111"/>
      <c r="VC402" s="111"/>
      <c r="VD402" s="111"/>
      <c r="VE402" s="111"/>
      <c r="VF402" s="111"/>
      <c r="VG402" s="111"/>
      <c r="VH402" s="111"/>
      <c r="VI402" s="111"/>
      <c r="VJ402" s="111"/>
      <c r="VK402" s="111"/>
      <c r="VL402" s="111"/>
      <c r="VM402" s="111"/>
      <c r="VN402" s="111"/>
      <c r="VO402" s="111"/>
      <c r="VP402" s="111"/>
      <c r="VQ402" s="111"/>
      <c r="VR402" s="111"/>
      <c r="VS402" s="111"/>
      <c r="VT402" s="111"/>
      <c r="VU402" s="111"/>
      <c r="VV402" s="111"/>
      <c r="VW402" s="111"/>
      <c r="VX402" s="111"/>
      <c r="VY402" s="111"/>
      <c r="VZ402" s="111"/>
      <c r="WA402" s="111"/>
      <c r="WB402" s="111"/>
      <c r="WC402" s="111"/>
      <c r="WD402" s="111"/>
      <c r="WE402" s="111"/>
      <c r="WF402" s="111"/>
      <c r="WG402" s="111"/>
      <c r="WH402" s="111"/>
      <c r="WI402" s="111"/>
      <c r="WJ402" s="111"/>
      <c r="WK402" s="111"/>
      <c r="WL402" s="111"/>
      <c r="WM402" s="111"/>
      <c r="WN402" s="111"/>
      <c r="WO402" s="111"/>
      <c r="WP402" s="111"/>
      <c r="WQ402" s="111"/>
      <c r="WR402" s="111"/>
      <c r="WS402" s="111"/>
      <c r="WT402" s="111"/>
      <c r="WU402" s="111"/>
      <c r="WV402" s="111"/>
      <c r="WW402" s="111"/>
      <c r="WX402" s="111"/>
      <c r="WY402" s="111"/>
      <c r="WZ402" s="111"/>
      <c r="XA402" s="111"/>
      <c r="XB402" s="111"/>
      <c r="XC402" s="111"/>
      <c r="XD402" s="111"/>
      <c r="XE402" s="111"/>
      <c r="XF402" s="111"/>
      <c r="XG402" s="111"/>
      <c r="XH402" s="111"/>
      <c r="XI402" s="111"/>
      <c r="XJ402" s="111"/>
      <c r="XK402" s="111"/>
      <c r="XL402" s="111"/>
      <c r="XM402" s="111"/>
      <c r="XN402" s="111"/>
      <c r="XO402" s="111"/>
      <c r="XP402" s="111"/>
      <c r="XQ402" s="111"/>
      <c r="XR402" s="111"/>
      <c r="XS402" s="111"/>
      <c r="XT402" s="111"/>
      <c r="XU402" s="111"/>
      <c r="XV402" s="111"/>
      <c r="XW402" s="111"/>
      <c r="XX402" s="111"/>
      <c r="XY402" s="111"/>
      <c r="XZ402" s="111"/>
      <c r="YA402" s="111"/>
      <c r="YB402" s="111"/>
      <c r="YC402" s="111"/>
      <c r="YD402" s="111"/>
      <c r="YE402" s="111"/>
      <c r="YF402" s="111"/>
      <c r="YG402" s="111"/>
      <c r="YH402" s="111"/>
      <c r="YI402" s="111"/>
      <c r="YJ402" s="111"/>
      <c r="YK402" s="111"/>
      <c r="YL402" s="111"/>
      <c r="YM402" s="111"/>
      <c r="YN402" s="111"/>
      <c r="YO402" s="111"/>
      <c r="YP402" s="111"/>
      <c r="YQ402" s="111"/>
      <c r="YR402" s="111"/>
      <c r="YS402" s="111"/>
      <c r="YT402" s="111"/>
      <c r="YU402" s="111"/>
      <c r="YV402" s="111"/>
      <c r="YW402" s="111"/>
      <c r="YX402" s="111"/>
      <c r="YY402" s="111"/>
      <c r="YZ402" s="111"/>
      <c r="ZA402" s="111"/>
      <c r="ZB402" s="111"/>
      <c r="ZC402" s="111"/>
      <c r="ZD402" s="111"/>
      <c r="ZE402" s="111"/>
      <c r="ZF402" s="111"/>
      <c r="ZG402" s="111"/>
      <c r="ZH402" s="111"/>
      <c r="ZI402" s="111"/>
      <c r="ZJ402" s="111"/>
      <c r="ZK402" s="111"/>
      <c r="ZL402" s="111"/>
      <c r="ZM402" s="111"/>
      <c r="ZN402" s="111"/>
      <c r="ZO402" s="111"/>
      <c r="ZP402" s="111"/>
      <c r="ZQ402" s="111"/>
      <c r="ZR402" s="111"/>
      <c r="ZS402" s="111"/>
      <c r="ZT402" s="111"/>
      <c r="ZU402" s="111"/>
      <c r="ZV402" s="111"/>
      <c r="ZW402" s="111"/>
      <c r="ZX402" s="111"/>
      <c r="ZY402" s="111"/>
      <c r="ZZ402" s="111"/>
    </row>
    <row r="403" spans="27:702"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UR403" s="111"/>
      <c r="US403" s="111"/>
      <c r="UT403" s="111"/>
      <c r="UU403" s="111"/>
      <c r="UV403" s="111"/>
      <c r="UW403" s="111"/>
      <c r="UX403" s="111"/>
      <c r="UY403" s="111"/>
      <c r="UZ403" s="111"/>
      <c r="VA403" s="111"/>
      <c r="VB403" s="111"/>
      <c r="VC403" s="111"/>
      <c r="VD403" s="111"/>
      <c r="VE403" s="111"/>
      <c r="VF403" s="111"/>
      <c r="VG403" s="111"/>
      <c r="VH403" s="111"/>
      <c r="VI403" s="111"/>
      <c r="VJ403" s="111"/>
      <c r="VK403" s="111"/>
      <c r="VL403" s="111"/>
      <c r="VM403" s="111"/>
      <c r="VN403" s="111"/>
      <c r="VO403" s="111"/>
      <c r="VP403" s="111"/>
      <c r="VQ403" s="111"/>
      <c r="VR403" s="111"/>
      <c r="VS403" s="111"/>
      <c r="VT403" s="111"/>
      <c r="VU403" s="111"/>
      <c r="VV403" s="111"/>
      <c r="VW403" s="111"/>
      <c r="VX403" s="111"/>
      <c r="VY403" s="111"/>
      <c r="VZ403" s="111"/>
      <c r="WA403" s="111"/>
      <c r="WB403" s="111"/>
      <c r="WC403" s="111"/>
      <c r="WD403" s="111"/>
      <c r="WE403" s="111"/>
      <c r="WF403" s="111"/>
      <c r="WG403" s="111"/>
      <c r="WH403" s="111"/>
      <c r="WI403" s="111"/>
      <c r="WJ403" s="111"/>
      <c r="WK403" s="111"/>
      <c r="WL403" s="111"/>
      <c r="WM403" s="111"/>
      <c r="WN403" s="111"/>
      <c r="WO403" s="111"/>
      <c r="WP403" s="111"/>
      <c r="WQ403" s="111"/>
      <c r="WR403" s="111"/>
      <c r="WS403" s="111"/>
      <c r="WT403" s="111"/>
      <c r="WU403" s="111"/>
      <c r="WV403" s="111"/>
      <c r="WW403" s="111"/>
      <c r="WX403" s="111"/>
      <c r="WY403" s="111"/>
      <c r="WZ403" s="111"/>
      <c r="XA403" s="111"/>
      <c r="XB403" s="111"/>
      <c r="XC403" s="111"/>
      <c r="XD403" s="111"/>
      <c r="XE403" s="111"/>
      <c r="XF403" s="111"/>
      <c r="XG403" s="111"/>
      <c r="XH403" s="111"/>
      <c r="XI403" s="111"/>
      <c r="XJ403" s="111"/>
      <c r="XK403" s="111"/>
      <c r="XL403" s="111"/>
      <c r="XM403" s="111"/>
      <c r="XN403" s="111"/>
      <c r="XO403" s="111"/>
      <c r="XP403" s="111"/>
      <c r="XQ403" s="111"/>
      <c r="XR403" s="111"/>
      <c r="XS403" s="111"/>
      <c r="XT403" s="111"/>
      <c r="XU403" s="111"/>
      <c r="XV403" s="111"/>
      <c r="XW403" s="111"/>
      <c r="XX403" s="111"/>
      <c r="XY403" s="111"/>
      <c r="XZ403" s="111"/>
      <c r="YA403" s="111"/>
      <c r="YB403" s="111"/>
      <c r="YC403" s="111"/>
      <c r="YD403" s="111"/>
      <c r="YE403" s="111"/>
      <c r="YF403" s="111"/>
      <c r="YG403" s="111"/>
      <c r="YH403" s="111"/>
      <c r="YI403" s="111"/>
      <c r="YJ403" s="111"/>
      <c r="YK403" s="111"/>
      <c r="YL403" s="111"/>
      <c r="YM403" s="111"/>
      <c r="YN403" s="111"/>
      <c r="YO403" s="111"/>
      <c r="YP403" s="111"/>
      <c r="YQ403" s="111"/>
      <c r="YR403" s="111"/>
      <c r="YS403" s="111"/>
      <c r="YT403" s="111"/>
      <c r="YU403" s="111"/>
      <c r="YV403" s="111"/>
      <c r="YW403" s="111"/>
      <c r="YX403" s="111"/>
      <c r="YY403" s="111"/>
      <c r="YZ403" s="111"/>
      <c r="ZA403" s="111"/>
      <c r="ZB403" s="111"/>
      <c r="ZC403" s="111"/>
      <c r="ZD403" s="111"/>
      <c r="ZE403" s="111"/>
      <c r="ZF403" s="111"/>
      <c r="ZG403" s="111"/>
      <c r="ZH403" s="111"/>
      <c r="ZI403" s="111"/>
      <c r="ZJ403" s="111"/>
      <c r="ZK403" s="111"/>
      <c r="ZL403" s="111"/>
      <c r="ZM403" s="111"/>
      <c r="ZN403" s="111"/>
      <c r="ZO403" s="111"/>
      <c r="ZP403" s="111"/>
      <c r="ZQ403" s="111"/>
      <c r="ZR403" s="111"/>
      <c r="ZS403" s="111"/>
      <c r="ZT403" s="111"/>
      <c r="ZU403" s="111"/>
      <c r="ZV403" s="111"/>
      <c r="ZW403" s="111"/>
      <c r="ZX403" s="111"/>
      <c r="ZY403" s="111"/>
      <c r="ZZ403" s="111"/>
    </row>
    <row r="404" spans="27:702"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UR404" s="111"/>
      <c r="US404" s="111"/>
      <c r="UT404" s="111"/>
      <c r="UU404" s="111"/>
      <c r="UV404" s="111"/>
      <c r="UW404" s="111"/>
      <c r="UX404" s="111"/>
      <c r="UY404" s="111"/>
      <c r="UZ404" s="111"/>
      <c r="VA404" s="111"/>
      <c r="VB404" s="111"/>
      <c r="VC404" s="111"/>
      <c r="VD404" s="111"/>
      <c r="VE404" s="111"/>
      <c r="VF404" s="111"/>
      <c r="VG404" s="111"/>
      <c r="VH404" s="111"/>
      <c r="VI404" s="111"/>
      <c r="VJ404" s="111"/>
      <c r="VK404" s="111"/>
      <c r="VL404" s="111"/>
      <c r="VM404" s="111"/>
      <c r="VN404" s="111"/>
      <c r="VO404" s="111"/>
      <c r="VP404" s="111"/>
      <c r="VQ404" s="111"/>
      <c r="VR404" s="111"/>
      <c r="VS404" s="111"/>
      <c r="VT404" s="111"/>
      <c r="VU404" s="111"/>
      <c r="VV404" s="111"/>
      <c r="VW404" s="111"/>
      <c r="VX404" s="111"/>
      <c r="VY404" s="111"/>
      <c r="VZ404" s="111"/>
      <c r="WA404" s="111"/>
      <c r="WB404" s="111"/>
      <c r="WC404" s="111"/>
      <c r="WD404" s="111"/>
      <c r="WE404" s="111"/>
      <c r="WF404" s="111"/>
      <c r="WG404" s="111"/>
      <c r="WH404" s="111"/>
      <c r="WI404" s="111"/>
      <c r="WJ404" s="111"/>
      <c r="WK404" s="111"/>
      <c r="WL404" s="111"/>
      <c r="WM404" s="111"/>
      <c r="WN404" s="111"/>
      <c r="WO404" s="111"/>
      <c r="WP404" s="111"/>
      <c r="WQ404" s="111"/>
      <c r="WR404" s="111"/>
      <c r="WS404" s="111"/>
      <c r="WT404" s="111"/>
      <c r="WU404" s="111"/>
      <c r="WV404" s="111"/>
      <c r="WW404" s="111"/>
      <c r="WX404" s="111"/>
      <c r="WY404" s="111"/>
      <c r="WZ404" s="111"/>
      <c r="XA404" s="111"/>
      <c r="XB404" s="111"/>
      <c r="XC404" s="111"/>
      <c r="XD404" s="111"/>
      <c r="XE404" s="111"/>
      <c r="XF404" s="111"/>
      <c r="XG404" s="111"/>
      <c r="XH404" s="111"/>
      <c r="XI404" s="111"/>
      <c r="XJ404" s="111"/>
      <c r="XK404" s="111"/>
      <c r="XL404" s="111"/>
      <c r="XM404" s="111"/>
      <c r="XN404" s="111"/>
      <c r="XO404" s="111"/>
      <c r="XP404" s="111"/>
      <c r="XQ404" s="111"/>
      <c r="XR404" s="111"/>
      <c r="XS404" s="111"/>
      <c r="XT404" s="111"/>
      <c r="XU404" s="111"/>
      <c r="XV404" s="111"/>
      <c r="XW404" s="111"/>
      <c r="XX404" s="111"/>
      <c r="XY404" s="111"/>
      <c r="XZ404" s="111"/>
      <c r="YA404" s="111"/>
      <c r="YB404" s="111"/>
      <c r="YC404" s="111"/>
      <c r="YD404" s="111"/>
      <c r="YE404" s="111"/>
      <c r="YF404" s="111"/>
      <c r="YG404" s="111"/>
      <c r="YH404" s="111"/>
      <c r="YI404" s="111"/>
      <c r="YJ404" s="111"/>
      <c r="YK404" s="111"/>
      <c r="YL404" s="111"/>
      <c r="YM404" s="111"/>
      <c r="YN404" s="111"/>
      <c r="YO404" s="111"/>
      <c r="YP404" s="111"/>
      <c r="YQ404" s="111"/>
      <c r="YR404" s="111"/>
      <c r="YS404" s="111"/>
      <c r="YT404" s="111"/>
      <c r="YU404" s="111"/>
      <c r="YV404" s="111"/>
      <c r="YW404" s="111"/>
      <c r="YX404" s="111"/>
      <c r="YY404" s="111"/>
      <c r="YZ404" s="111"/>
      <c r="ZA404" s="111"/>
      <c r="ZB404" s="111"/>
      <c r="ZC404" s="111"/>
      <c r="ZD404" s="111"/>
      <c r="ZE404" s="111"/>
      <c r="ZF404" s="111"/>
      <c r="ZG404" s="111"/>
      <c r="ZH404" s="111"/>
      <c r="ZI404" s="111"/>
      <c r="ZJ404" s="111"/>
      <c r="ZK404" s="111"/>
      <c r="ZL404" s="111"/>
      <c r="ZM404" s="111"/>
      <c r="ZN404" s="111"/>
      <c r="ZO404" s="111"/>
      <c r="ZP404" s="111"/>
      <c r="ZQ404" s="111"/>
      <c r="ZR404" s="111"/>
      <c r="ZS404" s="111"/>
      <c r="ZT404" s="111"/>
      <c r="ZU404" s="111"/>
      <c r="ZV404" s="111"/>
      <c r="ZW404" s="111"/>
      <c r="ZX404" s="111"/>
      <c r="ZY404" s="111"/>
      <c r="ZZ404" s="111"/>
    </row>
    <row r="405" spans="27:702"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UR405" s="111"/>
      <c r="US405" s="111"/>
      <c r="UT405" s="111"/>
      <c r="UU405" s="111"/>
      <c r="UV405" s="111"/>
      <c r="UW405" s="111"/>
      <c r="UX405" s="111"/>
      <c r="UY405" s="111"/>
      <c r="UZ405" s="111"/>
      <c r="VA405" s="111"/>
      <c r="VB405" s="111"/>
      <c r="VC405" s="111"/>
      <c r="VD405" s="111"/>
      <c r="VE405" s="111"/>
      <c r="VF405" s="111"/>
      <c r="VG405" s="111"/>
      <c r="VH405" s="111"/>
      <c r="VI405" s="111"/>
      <c r="VJ405" s="111"/>
      <c r="VK405" s="111"/>
      <c r="VL405" s="111"/>
      <c r="VM405" s="111"/>
      <c r="VN405" s="111"/>
      <c r="VO405" s="111"/>
      <c r="VP405" s="111"/>
      <c r="VQ405" s="111"/>
      <c r="VR405" s="111"/>
      <c r="VS405" s="111"/>
      <c r="VT405" s="111"/>
      <c r="VU405" s="111"/>
      <c r="VV405" s="111"/>
      <c r="VW405" s="111"/>
      <c r="VX405" s="111"/>
      <c r="VY405" s="111"/>
      <c r="VZ405" s="111"/>
      <c r="WA405" s="111"/>
      <c r="WB405" s="111"/>
      <c r="WC405" s="111"/>
      <c r="WD405" s="111"/>
      <c r="WE405" s="111"/>
      <c r="WF405" s="111"/>
      <c r="WG405" s="111"/>
      <c r="WH405" s="111"/>
      <c r="WI405" s="111"/>
      <c r="WJ405" s="111"/>
      <c r="WK405" s="111"/>
      <c r="WL405" s="111"/>
      <c r="WM405" s="111"/>
      <c r="WN405" s="111"/>
      <c r="WO405" s="111"/>
      <c r="WP405" s="111"/>
      <c r="WQ405" s="111"/>
      <c r="WR405" s="111"/>
      <c r="WS405" s="111"/>
      <c r="WT405" s="111"/>
      <c r="WU405" s="111"/>
      <c r="WV405" s="111"/>
      <c r="WW405" s="111"/>
      <c r="WX405" s="111"/>
      <c r="WY405" s="111"/>
      <c r="WZ405" s="111"/>
      <c r="XA405" s="111"/>
      <c r="XB405" s="111"/>
      <c r="XC405" s="111"/>
      <c r="XD405" s="111"/>
      <c r="XE405" s="111"/>
      <c r="XF405" s="111"/>
      <c r="XG405" s="111"/>
      <c r="XH405" s="111"/>
      <c r="XI405" s="111"/>
      <c r="XJ405" s="111"/>
      <c r="XK405" s="111"/>
      <c r="XL405" s="111"/>
      <c r="XM405" s="111"/>
      <c r="XN405" s="111"/>
      <c r="XO405" s="111"/>
      <c r="XP405" s="111"/>
      <c r="XQ405" s="111"/>
      <c r="XR405" s="111"/>
      <c r="XS405" s="111"/>
      <c r="XT405" s="111"/>
      <c r="XU405" s="111"/>
      <c r="XV405" s="111"/>
      <c r="XW405" s="111"/>
      <c r="XX405" s="111"/>
      <c r="XY405" s="111"/>
      <c r="XZ405" s="111"/>
      <c r="YA405" s="111"/>
      <c r="YB405" s="111"/>
      <c r="YC405" s="111"/>
      <c r="YD405" s="111"/>
      <c r="YE405" s="111"/>
      <c r="YF405" s="111"/>
      <c r="YG405" s="111"/>
      <c r="YH405" s="111"/>
      <c r="YI405" s="111"/>
      <c r="YJ405" s="111"/>
      <c r="YK405" s="111"/>
      <c r="YL405" s="111"/>
      <c r="YM405" s="111"/>
      <c r="YN405" s="111"/>
      <c r="YO405" s="111"/>
      <c r="YP405" s="111"/>
      <c r="YQ405" s="111"/>
      <c r="YR405" s="111"/>
      <c r="YS405" s="111"/>
      <c r="YT405" s="111"/>
      <c r="YU405" s="111"/>
      <c r="YV405" s="111"/>
      <c r="YW405" s="111"/>
      <c r="YX405" s="111"/>
      <c r="YY405" s="111"/>
      <c r="YZ405" s="111"/>
      <c r="ZA405" s="111"/>
      <c r="ZB405" s="111"/>
      <c r="ZC405" s="111"/>
      <c r="ZD405" s="111"/>
      <c r="ZE405" s="111"/>
      <c r="ZF405" s="111"/>
      <c r="ZG405" s="111"/>
      <c r="ZH405" s="111"/>
      <c r="ZI405" s="111"/>
      <c r="ZJ405" s="111"/>
      <c r="ZK405" s="111"/>
      <c r="ZL405" s="111"/>
      <c r="ZM405" s="111"/>
      <c r="ZN405" s="111"/>
      <c r="ZO405" s="111"/>
      <c r="ZP405" s="111"/>
      <c r="ZQ405" s="111"/>
      <c r="ZR405" s="111"/>
      <c r="ZS405" s="111"/>
      <c r="ZT405" s="111"/>
      <c r="ZU405" s="111"/>
      <c r="ZV405" s="111"/>
      <c r="ZW405" s="111"/>
      <c r="ZX405" s="111"/>
      <c r="ZY405" s="111"/>
      <c r="ZZ405" s="111"/>
    </row>
    <row r="406" spans="27:702"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UR406" s="111"/>
      <c r="US406" s="111"/>
      <c r="UT406" s="111"/>
      <c r="UU406" s="111"/>
      <c r="UV406" s="111"/>
      <c r="UW406" s="111"/>
      <c r="UX406" s="111"/>
      <c r="UY406" s="111"/>
      <c r="UZ406" s="111"/>
      <c r="VA406" s="111"/>
      <c r="VB406" s="111"/>
      <c r="VC406" s="111"/>
      <c r="VD406" s="111"/>
      <c r="VE406" s="111"/>
      <c r="VF406" s="111"/>
      <c r="VG406" s="111"/>
      <c r="VH406" s="111"/>
      <c r="VI406" s="111"/>
      <c r="VJ406" s="111"/>
      <c r="VK406" s="111"/>
      <c r="VL406" s="111"/>
      <c r="VM406" s="111"/>
      <c r="VN406" s="111"/>
      <c r="VO406" s="111"/>
      <c r="VP406" s="111"/>
      <c r="VQ406" s="111"/>
      <c r="VR406" s="111"/>
      <c r="VS406" s="111"/>
      <c r="VT406" s="111"/>
      <c r="VU406" s="111"/>
      <c r="VV406" s="111"/>
      <c r="VW406" s="111"/>
      <c r="VX406" s="111"/>
      <c r="VY406" s="111"/>
      <c r="VZ406" s="111"/>
      <c r="WA406" s="111"/>
      <c r="WB406" s="111"/>
      <c r="WC406" s="111"/>
      <c r="WD406" s="111"/>
      <c r="WE406" s="111"/>
      <c r="WF406" s="111"/>
      <c r="WG406" s="111"/>
      <c r="WH406" s="111"/>
      <c r="WI406" s="111"/>
      <c r="WJ406" s="111"/>
      <c r="WK406" s="111"/>
      <c r="WL406" s="111"/>
      <c r="WM406" s="111"/>
      <c r="WN406" s="111"/>
      <c r="WO406" s="111"/>
      <c r="WP406" s="111"/>
      <c r="WQ406" s="111"/>
      <c r="WR406" s="111"/>
      <c r="WS406" s="111"/>
      <c r="WT406" s="111"/>
      <c r="WU406" s="111"/>
      <c r="WV406" s="111"/>
      <c r="WW406" s="111"/>
      <c r="WX406" s="111"/>
      <c r="WY406" s="111"/>
      <c r="WZ406" s="111"/>
      <c r="XA406" s="111"/>
      <c r="XB406" s="111"/>
      <c r="XC406" s="111"/>
      <c r="XD406" s="111"/>
      <c r="XE406" s="111"/>
      <c r="XF406" s="111"/>
      <c r="XG406" s="111"/>
      <c r="XH406" s="111"/>
      <c r="XI406" s="111"/>
      <c r="XJ406" s="111"/>
      <c r="XK406" s="111"/>
      <c r="XL406" s="111"/>
      <c r="XM406" s="111"/>
      <c r="XN406" s="111"/>
      <c r="XO406" s="111"/>
      <c r="XP406" s="111"/>
      <c r="XQ406" s="111"/>
      <c r="XR406" s="111"/>
      <c r="XS406" s="111"/>
      <c r="XT406" s="111"/>
      <c r="XU406" s="111"/>
      <c r="XV406" s="111"/>
      <c r="XW406" s="111"/>
      <c r="XX406" s="111"/>
      <c r="XY406" s="111"/>
      <c r="XZ406" s="111"/>
      <c r="YA406" s="111"/>
      <c r="YB406" s="111"/>
      <c r="YC406" s="111"/>
      <c r="YD406" s="111"/>
      <c r="YE406" s="111"/>
      <c r="YF406" s="111"/>
      <c r="YG406" s="111"/>
      <c r="YH406" s="111"/>
      <c r="YI406" s="111"/>
      <c r="YJ406" s="111"/>
      <c r="YK406" s="111"/>
      <c r="YL406" s="111"/>
      <c r="YM406" s="111"/>
      <c r="YN406" s="111"/>
      <c r="YO406" s="111"/>
      <c r="YP406" s="111"/>
      <c r="YQ406" s="111"/>
      <c r="YR406" s="111"/>
      <c r="YS406" s="111"/>
      <c r="YT406" s="111"/>
      <c r="YU406" s="111"/>
      <c r="YV406" s="111"/>
      <c r="YW406" s="111"/>
      <c r="YX406" s="111"/>
      <c r="YY406" s="111"/>
      <c r="YZ406" s="111"/>
      <c r="ZA406" s="111"/>
      <c r="ZB406" s="111"/>
      <c r="ZC406" s="111"/>
      <c r="ZD406" s="111"/>
      <c r="ZE406" s="111"/>
      <c r="ZF406" s="111"/>
      <c r="ZG406" s="111"/>
      <c r="ZH406" s="111"/>
      <c r="ZI406" s="111"/>
      <c r="ZJ406" s="111"/>
      <c r="ZK406" s="111"/>
      <c r="ZL406" s="111"/>
      <c r="ZM406" s="111"/>
      <c r="ZN406" s="111"/>
      <c r="ZO406" s="111"/>
      <c r="ZP406" s="111"/>
      <c r="ZQ406" s="111"/>
      <c r="ZR406" s="111"/>
      <c r="ZS406" s="111"/>
      <c r="ZT406" s="111"/>
      <c r="ZU406" s="111"/>
      <c r="ZV406" s="111"/>
      <c r="ZW406" s="111"/>
      <c r="ZX406" s="111"/>
      <c r="ZY406" s="111"/>
      <c r="ZZ406" s="111"/>
    </row>
    <row r="407" spans="27:702"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UR407" s="111"/>
      <c r="US407" s="111"/>
      <c r="UT407" s="111"/>
      <c r="UU407" s="111"/>
      <c r="UV407" s="111"/>
      <c r="UW407" s="111"/>
      <c r="UX407" s="111"/>
      <c r="UY407" s="111"/>
      <c r="UZ407" s="111"/>
      <c r="VA407" s="111"/>
      <c r="VB407" s="111"/>
      <c r="VC407" s="111"/>
      <c r="VD407" s="111"/>
      <c r="VE407" s="111"/>
      <c r="VF407" s="111"/>
      <c r="VG407" s="111"/>
      <c r="VH407" s="111"/>
      <c r="VI407" s="111"/>
      <c r="VJ407" s="111"/>
      <c r="VK407" s="111"/>
      <c r="VL407" s="111"/>
      <c r="VM407" s="111"/>
      <c r="VN407" s="111"/>
      <c r="VO407" s="111"/>
      <c r="VP407" s="111"/>
      <c r="VQ407" s="111"/>
      <c r="VR407" s="111"/>
      <c r="VS407" s="111"/>
      <c r="VT407" s="111"/>
      <c r="VU407" s="111"/>
      <c r="VV407" s="111"/>
      <c r="VW407" s="111"/>
      <c r="VX407" s="111"/>
      <c r="VY407" s="111"/>
      <c r="VZ407" s="111"/>
      <c r="WA407" s="111"/>
      <c r="WB407" s="111"/>
      <c r="WC407" s="111"/>
      <c r="WD407" s="111"/>
      <c r="WE407" s="111"/>
      <c r="WF407" s="111"/>
      <c r="WG407" s="111"/>
      <c r="WH407" s="111"/>
      <c r="WI407" s="111"/>
      <c r="WJ407" s="111"/>
      <c r="WK407" s="111"/>
      <c r="WL407" s="111"/>
      <c r="WM407" s="111"/>
      <c r="WN407" s="111"/>
      <c r="WO407" s="111"/>
      <c r="WP407" s="111"/>
      <c r="WQ407" s="111"/>
      <c r="WR407" s="111"/>
      <c r="WS407" s="111"/>
      <c r="WT407" s="111"/>
      <c r="WU407" s="111"/>
      <c r="WV407" s="111"/>
      <c r="WW407" s="111"/>
      <c r="WX407" s="111"/>
      <c r="WY407" s="111"/>
      <c r="WZ407" s="111"/>
      <c r="XA407" s="111"/>
      <c r="XB407" s="111"/>
      <c r="XC407" s="111"/>
      <c r="XD407" s="111"/>
      <c r="XE407" s="111"/>
      <c r="XF407" s="111"/>
      <c r="XG407" s="111"/>
      <c r="XH407" s="111"/>
      <c r="XI407" s="111"/>
      <c r="XJ407" s="111"/>
      <c r="XK407" s="111"/>
      <c r="XL407" s="111"/>
      <c r="XM407" s="111"/>
      <c r="XN407" s="111"/>
      <c r="XO407" s="111"/>
      <c r="XP407" s="111"/>
      <c r="XQ407" s="111"/>
      <c r="XR407" s="111"/>
      <c r="XS407" s="111"/>
      <c r="XT407" s="111"/>
      <c r="XU407" s="111"/>
      <c r="XV407" s="111"/>
      <c r="XW407" s="111"/>
      <c r="XX407" s="111"/>
      <c r="XY407" s="111"/>
      <c r="XZ407" s="111"/>
      <c r="YA407" s="111"/>
      <c r="YB407" s="111"/>
      <c r="YC407" s="111"/>
      <c r="YD407" s="111"/>
      <c r="YE407" s="111"/>
      <c r="YF407" s="111"/>
      <c r="YG407" s="111"/>
      <c r="YH407" s="111"/>
      <c r="YI407" s="111"/>
      <c r="YJ407" s="111"/>
      <c r="YK407" s="111"/>
      <c r="YL407" s="111"/>
      <c r="YM407" s="111"/>
      <c r="YN407" s="111"/>
      <c r="YO407" s="111"/>
      <c r="YP407" s="111"/>
      <c r="YQ407" s="111"/>
      <c r="YR407" s="111"/>
      <c r="YS407" s="111"/>
      <c r="YT407" s="111"/>
      <c r="YU407" s="111"/>
      <c r="YV407" s="111"/>
      <c r="YW407" s="111"/>
      <c r="YX407" s="111"/>
      <c r="YY407" s="111"/>
      <c r="YZ407" s="111"/>
      <c r="ZA407" s="111"/>
      <c r="ZB407" s="111"/>
      <c r="ZC407" s="111"/>
      <c r="ZD407" s="111"/>
      <c r="ZE407" s="111"/>
      <c r="ZF407" s="111"/>
      <c r="ZG407" s="111"/>
      <c r="ZH407" s="111"/>
      <c r="ZI407" s="111"/>
      <c r="ZJ407" s="111"/>
      <c r="ZK407" s="111"/>
      <c r="ZL407" s="111"/>
      <c r="ZM407" s="111"/>
      <c r="ZN407" s="111"/>
      <c r="ZO407" s="111"/>
      <c r="ZP407" s="111"/>
      <c r="ZQ407" s="111"/>
      <c r="ZR407" s="111"/>
      <c r="ZS407" s="111"/>
      <c r="ZT407" s="111"/>
      <c r="ZU407" s="111"/>
      <c r="ZV407" s="111"/>
      <c r="ZW407" s="111"/>
      <c r="ZX407" s="111"/>
      <c r="ZY407" s="111"/>
      <c r="ZZ407" s="111"/>
    </row>
    <row r="408" spans="27:702"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UR408" s="111"/>
      <c r="US408" s="111"/>
      <c r="UT408" s="111"/>
      <c r="UU408" s="111"/>
      <c r="UV408" s="111"/>
      <c r="UW408" s="111"/>
      <c r="UX408" s="111"/>
      <c r="UY408" s="111"/>
      <c r="UZ408" s="111"/>
      <c r="VA408" s="111"/>
      <c r="VB408" s="111"/>
      <c r="VC408" s="111"/>
      <c r="VD408" s="111"/>
      <c r="VE408" s="111"/>
      <c r="VF408" s="111"/>
      <c r="VG408" s="111"/>
      <c r="VH408" s="111"/>
      <c r="VI408" s="111"/>
      <c r="VJ408" s="111"/>
      <c r="VK408" s="111"/>
      <c r="VL408" s="111"/>
      <c r="VM408" s="111"/>
      <c r="VN408" s="111"/>
      <c r="VO408" s="111"/>
      <c r="VP408" s="111"/>
      <c r="VQ408" s="111"/>
      <c r="VR408" s="111"/>
      <c r="VS408" s="111"/>
      <c r="VT408" s="111"/>
      <c r="VU408" s="111"/>
      <c r="VV408" s="111"/>
      <c r="VW408" s="111"/>
      <c r="VX408" s="111"/>
      <c r="VY408" s="111"/>
      <c r="VZ408" s="111"/>
      <c r="WA408" s="111"/>
      <c r="WB408" s="111"/>
      <c r="WC408" s="111"/>
      <c r="WD408" s="111"/>
      <c r="WE408" s="111"/>
      <c r="WF408" s="111"/>
      <c r="WG408" s="111"/>
      <c r="WH408" s="111"/>
      <c r="WI408" s="111"/>
      <c r="WJ408" s="111"/>
      <c r="WK408" s="111"/>
      <c r="WL408" s="111"/>
      <c r="WM408" s="111"/>
      <c r="WN408" s="111"/>
      <c r="WO408" s="111"/>
      <c r="WP408" s="111"/>
      <c r="WQ408" s="111"/>
      <c r="WR408" s="111"/>
      <c r="WS408" s="111"/>
      <c r="WT408" s="111"/>
      <c r="WU408" s="111"/>
      <c r="WV408" s="111"/>
      <c r="WW408" s="111"/>
      <c r="WX408" s="111"/>
      <c r="WY408" s="111"/>
      <c r="WZ408" s="111"/>
      <c r="XA408" s="111"/>
      <c r="XB408" s="111"/>
      <c r="XC408" s="111"/>
      <c r="XD408" s="111"/>
      <c r="XE408" s="111"/>
      <c r="XF408" s="111"/>
      <c r="XG408" s="111"/>
      <c r="XH408" s="111"/>
      <c r="XI408" s="111"/>
      <c r="XJ408" s="111"/>
      <c r="XK408" s="111"/>
      <c r="XL408" s="111"/>
      <c r="XM408" s="111"/>
      <c r="XN408" s="111"/>
      <c r="XO408" s="111"/>
      <c r="XP408" s="111"/>
      <c r="XQ408" s="111"/>
      <c r="XR408" s="111"/>
      <c r="XS408" s="111"/>
      <c r="XT408" s="111"/>
      <c r="XU408" s="111"/>
      <c r="XV408" s="111"/>
      <c r="XW408" s="111"/>
      <c r="XX408" s="111"/>
      <c r="XY408" s="111"/>
      <c r="XZ408" s="111"/>
      <c r="YA408" s="111"/>
      <c r="YB408" s="111"/>
      <c r="YC408" s="111"/>
      <c r="YD408" s="111"/>
      <c r="YE408" s="111"/>
      <c r="YF408" s="111"/>
      <c r="YG408" s="111"/>
      <c r="YH408" s="111"/>
      <c r="YI408" s="111"/>
      <c r="YJ408" s="111"/>
      <c r="YK408" s="111"/>
      <c r="YL408" s="111"/>
      <c r="YM408" s="111"/>
      <c r="YN408" s="111"/>
      <c r="YO408" s="111"/>
      <c r="YP408" s="111"/>
      <c r="YQ408" s="111"/>
      <c r="YR408" s="111"/>
      <c r="YS408" s="111"/>
      <c r="YT408" s="111"/>
      <c r="YU408" s="111"/>
      <c r="YV408" s="111"/>
      <c r="YW408" s="111"/>
      <c r="YX408" s="111"/>
      <c r="YY408" s="111"/>
      <c r="YZ408" s="111"/>
      <c r="ZA408" s="111"/>
      <c r="ZB408" s="111"/>
      <c r="ZC408" s="111"/>
      <c r="ZD408" s="111"/>
      <c r="ZE408" s="111"/>
      <c r="ZF408" s="111"/>
      <c r="ZG408" s="111"/>
      <c r="ZH408" s="111"/>
      <c r="ZI408" s="111"/>
      <c r="ZJ408" s="111"/>
      <c r="ZK408" s="111"/>
      <c r="ZL408" s="111"/>
      <c r="ZM408" s="111"/>
      <c r="ZN408" s="111"/>
      <c r="ZO408" s="111"/>
      <c r="ZP408" s="111"/>
      <c r="ZQ408" s="111"/>
      <c r="ZR408" s="111"/>
      <c r="ZS408" s="111"/>
      <c r="ZT408" s="111"/>
      <c r="ZU408" s="111"/>
      <c r="ZV408" s="111"/>
      <c r="ZW408" s="111"/>
      <c r="ZX408" s="111"/>
      <c r="ZY408" s="111"/>
      <c r="ZZ408" s="111"/>
    </row>
    <row r="409" spans="27:702"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UR409" s="111"/>
      <c r="US409" s="111"/>
      <c r="UT409" s="111"/>
      <c r="UU409" s="111"/>
      <c r="UV409" s="111"/>
      <c r="UW409" s="111"/>
      <c r="UX409" s="111"/>
      <c r="UY409" s="111"/>
      <c r="UZ409" s="111"/>
      <c r="VA409" s="111"/>
      <c r="VB409" s="111"/>
      <c r="VC409" s="111"/>
      <c r="VD409" s="111"/>
      <c r="VE409" s="111"/>
      <c r="VF409" s="111"/>
      <c r="VG409" s="111"/>
      <c r="VH409" s="111"/>
      <c r="VI409" s="111"/>
      <c r="VJ409" s="111"/>
      <c r="VK409" s="111"/>
      <c r="VL409" s="111"/>
      <c r="VM409" s="111"/>
      <c r="VN409" s="111"/>
      <c r="VO409" s="111"/>
      <c r="VP409" s="111"/>
      <c r="VQ409" s="111"/>
      <c r="VR409" s="111"/>
      <c r="VS409" s="111"/>
      <c r="VT409" s="111"/>
      <c r="VU409" s="111"/>
      <c r="VV409" s="111"/>
      <c r="VW409" s="111"/>
      <c r="VX409" s="111"/>
      <c r="VY409" s="111"/>
      <c r="VZ409" s="111"/>
      <c r="WA409" s="111"/>
      <c r="WB409" s="111"/>
      <c r="WC409" s="111"/>
      <c r="WD409" s="111"/>
      <c r="WE409" s="111"/>
      <c r="WF409" s="111"/>
      <c r="WG409" s="111"/>
      <c r="WH409" s="111"/>
      <c r="WI409" s="111"/>
      <c r="WJ409" s="111"/>
      <c r="WK409" s="111"/>
      <c r="WL409" s="111"/>
      <c r="WM409" s="111"/>
      <c r="WN409" s="111"/>
      <c r="WO409" s="111"/>
      <c r="WP409" s="111"/>
      <c r="WQ409" s="111"/>
      <c r="WR409" s="111"/>
      <c r="WS409" s="111"/>
      <c r="WT409" s="111"/>
      <c r="WU409" s="111"/>
      <c r="WV409" s="111"/>
      <c r="WW409" s="111"/>
      <c r="WX409" s="111"/>
      <c r="WY409" s="111"/>
      <c r="WZ409" s="111"/>
      <c r="XA409" s="111"/>
      <c r="XB409" s="111"/>
      <c r="XC409" s="111"/>
      <c r="XD409" s="111"/>
      <c r="XE409" s="111"/>
      <c r="XF409" s="111"/>
      <c r="XG409" s="111"/>
      <c r="XH409" s="111"/>
      <c r="XI409" s="111"/>
      <c r="XJ409" s="111"/>
      <c r="XK409" s="111"/>
      <c r="XL409" s="111"/>
      <c r="XM409" s="111"/>
      <c r="XN409" s="111"/>
      <c r="XO409" s="111"/>
      <c r="XP409" s="111"/>
      <c r="XQ409" s="111"/>
      <c r="XR409" s="111"/>
      <c r="XS409" s="111"/>
      <c r="XT409" s="111"/>
      <c r="XU409" s="111"/>
      <c r="XV409" s="111"/>
      <c r="XW409" s="111"/>
      <c r="XX409" s="111"/>
      <c r="XY409" s="111"/>
      <c r="XZ409" s="111"/>
      <c r="YA409" s="111"/>
      <c r="YB409" s="111"/>
      <c r="YC409" s="111"/>
      <c r="YD409" s="111"/>
      <c r="YE409" s="111"/>
      <c r="YF409" s="111"/>
      <c r="YG409" s="111"/>
      <c r="YH409" s="111"/>
      <c r="YI409" s="111"/>
      <c r="YJ409" s="111"/>
      <c r="YK409" s="111"/>
      <c r="YL409" s="111"/>
      <c r="YM409" s="111"/>
      <c r="YN409" s="111"/>
      <c r="YO409" s="111"/>
      <c r="YP409" s="111"/>
      <c r="YQ409" s="111"/>
      <c r="YR409" s="111"/>
      <c r="YS409" s="111"/>
      <c r="YT409" s="111"/>
      <c r="YU409" s="111"/>
      <c r="YV409" s="111"/>
      <c r="YW409" s="111"/>
      <c r="YX409" s="111"/>
      <c r="YY409" s="111"/>
      <c r="YZ409" s="111"/>
      <c r="ZA409" s="111"/>
      <c r="ZB409" s="111"/>
      <c r="ZC409" s="111"/>
      <c r="ZD409" s="111"/>
      <c r="ZE409" s="111"/>
      <c r="ZF409" s="111"/>
      <c r="ZG409" s="111"/>
      <c r="ZH409" s="111"/>
      <c r="ZI409" s="111"/>
      <c r="ZJ409" s="111"/>
      <c r="ZK409" s="111"/>
      <c r="ZL409" s="111"/>
      <c r="ZM409" s="111"/>
      <c r="ZN409" s="111"/>
      <c r="ZO409" s="111"/>
      <c r="ZP409" s="111"/>
      <c r="ZQ409" s="111"/>
      <c r="ZR409" s="111"/>
      <c r="ZS409" s="111"/>
      <c r="ZT409" s="111"/>
      <c r="ZU409" s="111"/>
      <c r="ZV409" s="111"/>
      <c r="ZW409" s="111"/>
      <c r="ZX409" s="111"/>
      <c r="ZY409" s="111"/>
      <c r="ZZ409" s="111"/>
    </row>
    <row r="410" spans="27:702"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UR410" s="111"/>
      <c r="US410" s="111"/>
      <c r="UT410" s="111"/>
      <c r="UU410" s="111"/>
      <c r="UV410" s="111"/>
      <c r="UW410" s="111"/>
      <c r="UX410" s="111"/>
      <c r="UY410" s="111"/>
      <c r="UZ410" s="111"/>
      <c r="VA410" s="111"/>
      <c r="VB410" s="111"/>
      <c r="VC410" s="111"/>
      <c r="VD410" s="111"/>
      <c r="VE410" s="111"/>
      <c r="VF410" s="111"/>
      <c r="VG410" s="111"/>
      <c r="VH410" s="111"/>
      <c r="VI410" s="111"/>
      <c r="VJ410" s="111"/>
      <c r="VK410" s="111"/>
      <c r="VL410" s="111"/>
      <c r="VM410" s="111"/>
      <c r="VN410" s="111"/>
      <c r="VO410" s="111"/>
      <c r="VP410" s="111"/>
      <c r="VQ410" s="111"/>
      <c r="VR410" s="111"/>
      <c r="VS410" s="111"/>
      <c r="VT410" s="111"/>
      <c r="VU410" s="111"/>
      <c r="VV410" s="111"/>
      <c r="VW410" s="111"/>
      <c r="VX410" s="111"/>
      <c r="VY410" s="111"/>
      <c r="VZ410" s="111"/>
      <c r="WA410" s="111"/>
      <c r="WB410" s="111"/>
      <c r="WC410" s="111"/>
      <c r="WD410" s="111"/>
      <c r="WE410" s="111"/>
      <c r="WF410" s="111"/>
      <c r="WG410" s="111"/>
      <c r="WH410" s="111"/>
      <c r="WI410" s="111"/>
      <c r="WJ410" s="111"/>
      <c r="WK410" s="111"/>
      <c r="WL410" s="111"/>
      <c r="WM410" s="111"/>
      <c r="WN410" s="111"/>
      <c r="WO410" s="111"/>
      <c r="WP410" s="111"/>
      <c r="WQ410" s="111"/>
      <c r="WR410" s="111"/>
      <c r="WS410" s="111"/>
      <c r="WT410" s="111"/>
      <c r="WU410" s="111"/>
      <c r="WV410" s="111"/>
      <c r="WW410" s="111"/>
      <c r="WX410" s="111"/>
      <c r="WY410" s="111"/>
      <c r="WZ410" s="111"/>
      <c r="XA410" s="111"/>
      <c r="XB410" s="111"/>
      <c r="XC410" s="111"/>
      <c r="XD410" s="111"/>
      <c r="XE410" s="111"/>
      <c r="XF410" s="111"/>
      <c r="XG410" s="111"/>
      <c r="XH410" s="111"/>
      <c r="XI410" s="111"/>
      <c r="XJ410" s="111"/>
      <c r="XK410" s="111"/>
      <c r="XL410" s="111"/>
      <c r="XM410" s="111"/>
      <c r="XN410" s="111"/>
      <c r="XO410" s="111"/>
      <c r="XP410" s="111"/>
      <c r="XQ410" s="111"/>
      <c r="XR410" s="111"/>
      <c r="XS410" s="111"/>
      <c r="XT410" s="111"/>
      <c r="XU410" s="111"/>
      <c r="XV410" s="111"/>
      <c r="XW410" s="111"/>
      <c r="XX410" s="111"/>
      <c r="XY410" s="111"/>
      <c r="XZ410" s="111"/>
      <c r="YA410" s="111"/>
      <c r="YB410" s="111"/>
      <c r="YC410" s="111"/>
      <c r="YD410" s="111"/>
      <c r="YE410" s="111"/>
      <c r="YF410" s="111"/>
      <c r="YG410" s="111"/>
      <c r="YH410" s="111"/>
      <c r="YI410" s="111"/>
      <c r="YJ410" s="111"/>
      <c r="YK410" s="111"/>
      <c r="YL410" s="111"/>
      <c r="YM410" s="111"/>
      <c r="YN410" s="111"/>
      <c r="YO410" s="111"/>
      <c r="YP410" s="111"/>
      <c r="YQ410" s="111"/>
      <c r="YR410" s="111"/>
      <c r="YS410" s="111"/>
      <c r="YT410" s="111"/>
      <c r="YU410" s="111"/>
      <c r="YV410" s="111"/>
      <c r="YW410" s="111"/>
      <c r="YX410" s="111"/>
      <c r="YY410" s="111"/>
      <c r="YZ410" s="111"/>
      <c r="ZA410" s="111"/>
      <c r="ZB410" s="111"/>
      <c r="ZC410" s="111"/>
      <c r="ZD410" s="111"/>
      <c r="ZE410" s="111"/>
      <c r="ZF410" s="111"/>
      <c r="ZG410" s="111"/>
      <c r="ZH410" s="111"/>
      <c r="ZI410" s="111"/>
      <c r="ZJ410" s="111"/>
      <c r="ZK410" s="111"/>
      <c r="ZL410" s="111"/>
      <c r="ZM410" s="111"/>
      <c r="ZN410" s="111"/>
      <c r="ZO410" s="111"/>
      <c r="ZP410" s="111"/>
      <c r="ZQ410" s="111"/>
      <c r="ZR410" s="111"/>
      <c r="ZS410" s="111"/>
      <c r="ZT410" s="111"/>
      <c r="ZU410" s="111"/>
      <c r="ZV410" s="111"/>
      <c r="ZW410" s="111"/>
      <c r="ZX410" s="111"/>
      <c r="ZY410" s="111"/>
      <c r="ZZ410" s="111"/>
    </row>
    <row r="411" spans="27:702"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UR411" s="111"/>
      <c r="US411" s="111"/>
      <c r="UT411" s="111"/>
      <c r="UU411" s="111"/>
      <c r="UV411" s="111"/>
      <c r="UW411" s="111"/>
      <c r="UX411" s="111"/>
      <c r="UY411" s="111"/>
      <c r="UZ411" s="111"/>
      <c r="VA411" s="111"/>
      <c r="VB411" s="111"/>
      <c r="VC411" s="111"/>
      <c r="VD411" s="111"/>
      <c r="VE411" s="111"/>
      <c r="VF411" s="111"/>
      <c r="VG411" s="111"/>
      <c r="VH411" s="111"/>
      <c r="VI411" s="111"/>
      <c r="VJ411" s="111"/>
      <c r="VK411" s="111"/>
      <c r="VL411" s="111"/>
      <c r="VM411" s="111"/>
      <c r="VN411" s="111"/>
      <c r="VO411" s="111"/>
      <c r="VP411" s="111"/>
      <c r="VQ411" s="111"/>
      <c r="VR411" s="111"/>
      <c r="VS411" s="111"/>
      <c r="VT411" s="111"/>
      <c r="VU411" s="111"/>
      <c r="VV411" s="111"/>
      <c r="VW411" s="111"/>
      <c r="VX411" s="111"/>
      <c r="VY411" s="111"/>
      <c r="VZ411" s="111"/>
      <c r="WA411" s="111"/>
      <c r="WB411" s="111"/>
      <c r="WC411" s="111"/>
      <c r="WD411" s="111"/>
      <c r="WE411" s="111"/>
      <c r="WF411" s="111"/>
      <c r="WG411" s="111"/>
      <c r="WH411" s="111"/>
      <c r="WI411" s="111"/>
      <c r="WJ411" s="111"/>
      <c r="WK411" s="111"/>
      <c r="WL411" s="111"/>
      <c r="WM411" s="111"/>
      <c r="WN411" s="111"/>
      <c r="WO411" s="111"/>
      <c r="WP411" s="111"/>
      <c r="WQ411" s="111"/>
      <c r="WR411" s="111"/>
      <c r="WS411" s="111"/>
      <c r="WT411" s="111"/>
      <c r="WU411" s="111"/>
      <c r="WV411" s="111"/>
      <c r="WW411" s="111"/>
      <c r="WX411" s="111"/>
      <c r="WY411" s="111"/>
      <c r="WZ411" s="111"/>
      <c r="XA411" s="111"/>
      <c r="XB411" s="111"/>
      <c r="XC411" s="111"/>
      <c r="XD411" s="111"/>
      <c r="XE411" s="111"/>
      <c r="XF411" s="111"/>
      <c r="XG411" s="111"/>
      <c r="XH411" s="111"/>
      <c r="XI411" s="111"/>
      <c r="XJ411" s="111"/>
      <c r="XK411" s="111"/>
      <c r="XL411" s="111"/>
      <c r="XM411" s="111"/>
      <c r="XN411" s="111"/>
      <c r="XO411" s="111"/>
      <c r="XP411" s="111"/>
      <c r="XQ411" s="111"/>
      <c r="XR411" s="111"/>
      <c r="XS411" s="111"/>
      <c r="XT411" s="111"/>
      <c r="XU411" s="111"/>
      <c r="XV411" s="111"/>
      <c r="XW411" s="111"/>
      <c r="XX411" s="111"/>
      <c r="XY411" s="111"/>
      <c r="XZ411" s="111"/>
      <c r="YA411" s="111"/>
      <c r="YB411" s="111"/>
      <c r="YC411" s="111"/>
      <c r="YD411" s="111"/>
      <c r="YE411" s="111"/>
      <c r="YF411" s="111"/>
      <c r="YG411" s="111"/>
      <c r="YH411" s="111"/>
      <c r="YI411" s="111"/>
      <c r="YJ411" s="111"/>
      <c r="YK411" s="111"/>
      <c r="YL411" s="111"/>
      <c r="YM411" s="111"/>
      <c r="YN411" s="111"/>
      <c r="YO411" s="111"/>
      <c r="YP411" s="111"/>
      <c r="YQ411" s="111"/>
      <c r="YR411" s="111"/>
      <c r="YS411" s="111"/>
      <c r="YT411" s="111"/>
      <c r="YU411" s="111"/>
      <c r="YV411" s="111"/>
      <c r="YW411" s="111"/>
      <c r="YX411" s="111"/>
      <c r="YY411" s="111"/>
      <c r="YZ411" s="111"/>
      <c r="ZA411" s="111"/>
      <c r="ZB411" s="111"/>
      <c r="ZC411" s="111"/>
      <c r="ZD411" s="111"/>
      <c r="ZE411" s="111"/>
      <c r="ZF411" s="111"/>
      <c r="ZG411" s="111"/>
      <c r="ZH411" s="111"/>
      <c r="ZI411" s="111"/>
      <c r="ZJ411" s="111"/>
      <c r="ZK411" s="111"/>
      <c r="ZL411" s="111"/>
      <c r="ZM411" s="111"/>
      <c r="ZN411" s="111"/>
      <c r="ZO411" s="111"/>
      <c r="ZP411" s="111"/>
      <c r="ZQ411" s="111"/>
      <c r="ZR411" s="111"/>
      <c r="ZS411" s="111"/>
      <c r="ZT411" s="111"/>
      <c r="ZU411" s="111"/>
      <c r="ZV411" s="111"/>
      <c r="ZW411" s="111"/>
      <c r="ZX411" s="111"/>
      <c r="ZY411" s="111"/>
      <c r="ZZ411" s="111"/>
    </row>
    <row r="412" spans="27:702"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UR412" s="111"/>
      <c r="US412" s="111"/>
      <c r="UT412" s="111"/>
      <c r="UU412" s="111"/>
      <c r="UV412" s="111"/>
      <c r="UW412" s="111"/>
      <c r="UX412" s="111"/>
      <c r="UY412" s="111"/>
      <c r="UZ412" s="111"/>
      <c r="VA412" s="111"/>
      <c r="VB412" s="111"/>
      <c r="VC412" s="111"/>
      <c r="VD412" s="111"/>
      <c r="VE412" s="111"/>
      <c r="VF412" s="111"/>
      <c r="VG412" s="111"/>
      <c r="VH412" s="111"/>
      <c r="VI412" s="111"/>
      <c r="VJ412" s="111"/>
      <c r="VK412" s="111"/>
      <c r="VL412" s="111"/>
      <c r="VM412" s="111"/>
      <c r="VN412" s="111"/>
      <c r="VO412" s="111"/>
      <c r="VP412" s="111"/>
      <c r="VQ412" s="111"/>
      <c r="VR412" s="111"/>
      <c r="VS412" s="111"/>
      <c r="VT412" s="111"/>
      <c r="VU412" s="111"/>
      <c r="VV412" s="111"/>
      <c r="VW412" s="111"/>
      <c r="VX412" s="111"/>
      <c r="VY412" s="111"/>
      <c r="VZ412" s="111"/>
      <c r="WA412" s="111"/>
      <c r="WB412" s="111"/>
      <c r="WC412" s="111"/>
      <c r="WD412" s="111"/>
      <c r="WE412" s="111"/>
      <c r="WF412" s="111"/>
      <c r="WG412" s="111"/>
      <c r="WH412" s="111"/>
      <c r="WI412" s="111"/>
      <c r="WJ412" s="111"/>
      <c r="WK412" s="111"/>
      <c r="WL412" s="111"/>
      <c r="WM412" s="111"/>
      <c r="WN412" s="111"/>
      <c r="WO412" s="111"/>
      <c r="WP412" s="111"/>
      <c r="WQ412" s="111"/>
      <c r="WR412" s="111"/>
      <c r="WS412" s="111"/>
      <c r="WT412" s="111"/>
      <c r="WU412" s="111"/>
      <c r="WV412" s="111"/>
      <c r="WW412" s="111"/>
      <c r="WX412" s="111"/>
      <c r="WY412" s="111"/>
      <c r="WZ412" s="111"/>
      <c r="XA412" s="111"/>
      <c r="XB412" s="111"/>
      <c r="XC412" s="111"/>
      <c r="XD412" s="111"/>
      <c r="XE412" s="111"/>
      <c r="XF412" s="111"/>
      <c r="XG412" s="111"/>
      <c r="XH412" s="111"/>
      <c r="XI412" s="111"/>
      <c r="XJ412" s="111"/>
      <c r="XK412" s="111"/>
      <c r="XL412" s="111"/>
      <c r="XM412" s="111"/>
      <c r="XN412" s="111"/>
      <c r="XO412" s="111"/>
      <c r="XP412" s="111"/>
      <c r="XQ412" s="111"/>
      <c r="XR412" s="111"/>
      <c r="XS412" s="111"/>
      <c r="XT412" s="111"/>
      <c r="XU412" s="111"/>
      <c r="XV412" s="111"/>
      <c r="XW412" s="111"/>
      <c r="XX412" s="111"/>
      <c r="XY412" s="111"/>
      <c r="XZ412" s="111"/>
      <c r="YA412" s="111"/>
      <c r="YB412" s="111"/>
      <c r="YC412" s="111"/>
      <c r="YD412" s="111"/>
      <c r="YE412" s="111"/>
      <c r="YF412" s="111"/>
      <c r="YG412" s="111"/>
      <c r="YH412" s="111"/>
      <c r="YI412" s="111"/>
      <c r="YJ412" s="111"/>
      <c r="YK412" s="111"/>
      <c r="YL412" s="111"/>
      <c r="YM412" s="111"/>
      <c r="YN412" s="111"/>
      <c r="YO412" s="111"/>
      <c r="YP412" s="111"/>
      <c r="YQ412" s="111"/>
      <c r="YR412" s="111"/>
      <c r="YS412" s="111"/>
      <c r="YT412" s="111"/>
      <c r="YU412" s="111"/>
      <c r="YV412" s="111"/>
      <c r="YW412" s="111"/>
      <c r="YX412" s="111"/>
      <c r="YY412" s="111"/>
      <c r="YZ412" s="111"/>
      <c r="ZA412" s="111"/>
      <c r="ZB412" s="111"/>
      <c r="ZC412" s="111"/>
      <c r="ZD412" s="111"/>
      <c r="ZE412" s="111"/>
      <c r="ZF412" s="111"/>
      <c r="ZG412" s="111"/>
      <c r="ZH412" s="111"/>
      <c r="ZI412" s="111"/>
      <c r="ZJ412" s="111"/>
      <c r="ZK412" s="111"/>
      <c r="ZL412" s="111"/>
      <c r="ZM412" s="111"/>
      <c r="ZN412" s="111"/>
      <c r="ZO412" s="111"/>
      <c r="ZP412" s="111"/>
      <c r="ZQ412" s="111"/>
      <c r="ZR412" s="111"/>
      <c r="ZS412" s="111"/>
      <c r="ZT412" s="111"/>
      <c r="ZU412" s="111"/>
      <c r="ZV412" s="111"/>
      <c r="ZW412" s="111"/>
      <c r="ZX412" s="111"/>
      <c r="ZY412" s="111"/>
      <c r="ZZ412" s="111"/>
    </row>
    <row r="413" spans="27:702"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UR413" s="111"/>
      <c r="US413" s="111"/>
      <c r="UT413" s="111"/>
      <c r="UU413" s="111"/>
      <c r="UV413" s="111"/>
      <c r="UW413" s="111"/>
      <c r="UX413" s="111"/>
      <c r="UY413" s="111"/>
      <c r="UZ413" s="111"/>
      <c r="VA413" s="111"/>
      <c r="VB413" s="111"/>
      <c r="VC413" s="111"/>
      <c r="VD413" s="111"/>
      <c r="VE413" s="111"/>
      <c r="VF413" s="111"/>
      <c r="VG413" s="111"/>
      <c r="VH413" s="111"/>
      <c r="VI413" s="111"/>
      <c r="VJ413" s="111"/>
      <c r="VK413" s="111"/>
      <c r="VL413" s="111"/>
      <c r="VM413" s="111"/>
      <c r="VN413" s="111"/>
      <c r="VO413" s="111"/>
      <c r="VP413" s="111"/>
      <c r="VQ413" s="111"/>
      <c r="VR413" s="111"/>
      <c r="VS413" s="111"/>
      <c r="VT413" s="111"/>
      <c r="VU413" s="111"/>
      <c r="VV413" s="111"/>
      <c r="VW413" s="111"/>
      <c r="VX413" s="111"/>
      <c r="VY413" s="111"/>
      <c r="VZ413" s="111"/>
      <c r="WA413" s="111"/>
      <c r="WB413" s="111"/>
      <c r="WC413" s="111"/>
      <c r="WD413" s="111"/>
      <c r="WE413" s="111"/>
      <c r="WF413" s="111"/>
      <c r="WG413" s="111"/>
      <c r="WH413" s="111"/>
      <c r="WI413" s="111"/>
      <c r="WJ413" s="111"/>
      <c r="WK413" s="111"/>
      <c r="WL413" s="111"/>
      <c r="WM413" s="111"/>
      <c r="WN413" s="111"/>
      <c r="WO413" s="111"/>
      <c r="WP413" s="111"/>
      <c r="WQ413" s="111"/>
      <c r="WR413" s="111"/>
      <c r="WS413" s="111"/>
      <c r="WT413" s="111"/>
      <c r="WU413" s="111"/>
      <c r="WV413" s="111"/>
      <c r="WW413" s="111"/>
      <c r="WX413" s="111"/>
      <c r="WY413" s="111"/>
      <c r="WZ413" s="111"/>
      <c r="XA413" s="111"/>
      <c r="XB413" s="111"/>
      <c r="XC413" s="111"/>
      <c r="XD413" s="111"/>
      <c r="XE413" s="111"/>
      <c r="XF413" s="111"/>
      <c r="XG413" s="111"/>
      <c r="XH413" s="111"/>
      <c r="XI413" s="111"/>
      <c r="XJ413" s="111"/>
      <c r="XK413" s="111"/>
      <c r="XL413" s="111"/>
      <c r="XM413" s="111"/>
      <c r="XN413" s="111"/>
      <c r="XO413" s="111"/>
      <c r="XP413" s="111"/>
      <c r="XQ413" s="111"/>
      <c r="XR413" s="111"/>
      <c r="XS413" s="111"/>
      <c r="XT413" s="111"/>
      <c r="XU413" s="111"/>
      <c r="XV413" s="111"/>
      <c r="XW413" s="111"/>
      <c r="XX413" s="111"/>
      <c r="XY413" s="111"/>
      <c r="XZ413" s="111"/>
      <c r="YA413" s="111"/>
      <c r="YB413" s="111"/>
      <c r="YC413" s="111"/>
      <c r="YD413" s="111"/>
      <c r="YE413" s="111"/>
      <c r="YF413" s="111"/>
      <c r="YG413" s="111"/>
      <c r="YH413" s="111"/>
      <c r="YI413" s="111"/>
      <c r="YJ413" s="111"/>
      <c r="YK413" s="111"/>
      <c r="YL413" s="111"/>
      <c r="YM413" s="111"/>
      <c r="YN413" s="111"/>
      <c r="YO413" s="111"/>
      <c r="YP413" s="111"/>
      <c r="YQ413" s="111"/>
      <c r="YR413" s="111"/>
      <c r="YS413" s="111"/>
      <c r="YT413" s="111"/>
      <c r="YU413" s="111"/>
      <c r="YV413" s="111"/>
      <c r="YW413" s="111"/>
      <c r="YX413" s="111"/>
      <c r="YY413" s="111"/>
      <c r="YZ413" s="111"/>
      <c r="ZA413" s="111"/>
      <c r="ZB413" s="111"/>
      <c r="ZC413" s="111"/>
      <c r="ZD413" s="111"/>
      <c r="ZE413" s="111"/>
      <c r="ZF413" s="111"/>
      <c r="ZG413" s="111"/>
      <c r="ZH413" s="111"/>
      <c r="ZI413" s="111"/>
      <c r="ZJ413" s="111"/>
      <c r="ZK413" s="111"/>
      <c r="ZL413" s="111"/>
      <c r="ZM413" s="111"/>
      <c r="ZN413" s="111"/>
      <c r="ZO413" s="111"/>
      <c r="ZP413" s="111"/>
      <c r="ZQ413" s="111"/>
      <c r="ZR413" s="111"/>
      <c r="ZS413" s="111"/>
      <c r="ZT413" s="111"/>
      <c r="ZU413" s="111"/>
      <c r="ZV413" s="111"/>
      <c r="ZW413" s="111"/>
      <c r="ZX413" s="111"/>
      <c r="ZY413" s="111"/>
      <c r="ZZ413" s="111"/>
    </row>
    <row r="414" spans="27:702"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UR414" s="111"/>
      <c r="US414" s="111"/>
      <c r="UT414" s="111"/>
      <c r="UU414" s="111"/>
      <c r="UV414" s="111"/>
      <c r="UW414" s="111"/>
      <c r="UX414" s="111"/>
      <c r="UY414" s="111"/>
      <c r="UZ414" s="111"/>
      <c r="VA414" s="111"/>
      <c r="VB414" s="111"/>
      <c r="VC414" s="111"/>
      <c r="VD414" s="111"/>
      <c r="VE414" s="111"/>
      <c r="VF414" s="111"/>
      <c r="VG414" s="111"/>
      <c r="VH414" s="111"/>
      <c r="VI414" s="111"/>
      <c r="VJ414" s="111"/>
      <c r="VK414" s="111"/>
      <c r="VL414" s="111"/>
      <c r="VM414" s="111"/>
      <c r="VN414" s="111"/>
      <c r="VO414" s="111"/>
      <c r="VP414" s="111"/>
      <c r="VQ414" s="111"/>
      <c r="VR414" s="111"/>
      <c r="VS414" s="111"/>
      <c r="VT414" s="111"/>
      <c r="VU414" s="111"/>
      <c r="VV414" s="111"/>
      <c r="VW414" s="111"/>
      <c r="VX414" s="111"/>
      <c r="VY414" s="111"/>
      <c r="VZ414" s="111"/>
      <c r="WA414" s="111"/>
      <c r="WB414" s="111"/>
      <c r="WC414" s="111"/>
      <c r="WD414" s="111"/>
      <c r="WE414" s="111"/>
      <c r="WF414" s="111"/>
      <c r="WG414" s="111"/>
      <c r="WH414" s="111"/>
      <c r="WI414" s="111"/>
      <c r="WJ414" s="111"/>
      <c r="WK414" s="111"/>
      <c r="WL414" s="111"/>
      <c r="WM414" s="111"/>
      <c r="WN414" s="111"/>
      <c r="WO414" s="111"/>
      <c r="WP414" s="111"/>
      <c r="WQ414" s="111"/>
      <c r="WR414" s="111"/>
      <c r="WS414" s="111"/>
      <c r="WT414" s="111"/>
      <c r="WU414" s="111"/>
      <c r="WV414" s="111"/>
      <c r="WW414" s="111"/>
      <c r="WX414" s="111"/>
      <c r="WY414" s="111"/>
      <c r="WZ414" s="111"/>
      <c r="XA414" s="111"/>
      <c r="XB414" s="111"/>
      <c r="XC414" s="111"/>
      <c r="XD414" s="111"/>
      <c r="XE414" s="111"/>
      <c r="XF414" s="111"/>
      <c r="XG414" s="111"/>
      <c r="XH414" s="111"/>
      <c r="XI414" s="111"/>
      <c r="XJ414" s="111"/>
      <c r="XK414" s="111"/>
      <c r="XL414" s="111"/>
      <c r="XM414" s="111"/>
      <c r="XN414" s="111"/>
      <c r="XO414" s="111"/>
      <c r="XP414" s="111"/>
      <c r="XQ414" s="111"/>
      <c r="XR414" s="111"/>
      <c r="XS414" s="111"/>
      <c r="XT414" s="111"/>
      <c r="XU414" s="111"/>
      <c r="XV414" s="111"/>
      <c r="XW414" s="111"/>
      <c r="XX414" s="111"/>
      <c r="XY414" s="111"/>
      <c r="XZ414" s="111"/>
      <c r="YA414" s="111"/>
      <c r="YB414" s="111"/>
      <c r="YC414" s="111"/>
      <c r="YD414" s="111"/>
      <c r="YE414" s="111"/>
      <c r="YF414" s="111"/>
      <c r="YG414" s="111"/>
      <c r="YH414" s="111"/>
      <c r="YI414" s="111"/>
      <c r="YJ414" s="111"/>
      <c r="YK414" s="111"/>
      <c r="YL414" s="111"/>
      <c r="YM414" s="111"/>
      <c r="YN414" s="111"/>
      <c r="YO414" s="111"/>
      <c r="YP414" s="111"/>
      <c r="YQ414" s="111"/>
      <c r="YR414" s="111"/>
      <c r="YS414" s="111"/>
      <c r="YT414" s="111"/>
      <c r="YU414" s="111"/>
      <c r="YV414" s="111"/>
      <c r="YW414" s="111"/>
      <c r="YX414" s="111"/>
      <c r="YY414" s="111"/>
      <c r="YZ414" s="111"/>
      <c r="ZA414" s="111"/>
      <c r="ZB414" s="111"/>
      <c r="ZC414" s="111"/>
      <c r="ZD414" s="111"/>
      <c r="ZE414" s="111"/>
      <c r="ZF414" s="111"/>
      <c r="ZG414" s="111"/>
      <c r="ZH414" s="111"/>
      <c r="ZI414" s="111"/>
      <c r="ZJ414" s="111"/>
      <c r="ZK414" s="111"/>
      <c r="ZL414" s="111"/>
      <c r="ZM414" s="111"/>
      <c r="ZN414" s="111"/>
      <c r="ZO414" s="111"/>
      <c r="ZP414" s="111"/>
      <c r="ZQ414" s="111"/>
      <c r="ZR414" s="111"/>
      <c r="ZS414" s="111"/>
      <c r="ZT414" s="111"/>
      <c r="ZU414" s="111"/>
      <c r="ZV414" s="111"/>
      <c r="ZW414" s="111"/>
      <c r="ZX414" s="111"/>
      <c r="ZY414" s="111"/>
      <c r="ZZ414" s="111"/>
    </row>
    <row r="415" spans="27:702"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UR415" s="111"/>
      <c r="US415" s="111"/>
      <c r="UT415" s="111"/>
      <c r="UU415" s="111"/>
      <c r="UV415" s="111"/>
      <c r="UW415" s="111"/>
      <c r="UX415" s="111"/>
      <c r="UY415" s="111"/>
      <c r="UZ415" s="111"/>
      <c r="VA415" s="111"/>
      <c r="VB415" s="111"/>
      <c r="VC415" s="111"/>
      <c r="VD415" s="111"/>
      <c r="VE415" s="111"/>
      <c r="VF415" s="111"/>
      <c r="VG415" s="111"/>
      <c r="VH415" s="111"/>
      <c r="VI415" s="111"/>
      <c r="VJ415" s="111"/>
      <c r="VK415" s="111"/>
      <c r="VL415" s="111"/>
      <c r="VM415" s="111"/>
      <c r="VN415" s="111"/>
      <c r="VO415" s="111"/>
      <c r="VP415" s="111"/>
      <c r="VQ415" s="111"/>
      <c r="VR415" s="111"/>
      <c r="VS415" s="111"/>
      <c r="VT415" s="111"/>
      <c r="VU415" s="111"/>
      <c r="VV415" s="111"/>
      <c r="VW415" s="111"/>
      <c r="VX415" s="111"/>
      <c r="VY415" s="111"/>
      <c r="VZ415" s="111"/>
      <c r="WA415" s="111"/>
      <c r="WB415" s="111"/>
      <c r="WC415" s="111"/>
      <c r="WD415" s="111"/>
      <c r="WE415" s="111"/>
      <c r="WF415" s="111"/>
      <c r="WG415" s="111"/>
      <c r="WH415" s="111"/>
      <c r="WI415" s="111"/>
      <c r="WJ415" s="111"/>
      <c r="WK415" s="111"/>
      <c r="WL415" s="111"/>
      <c r="WM415" s="111"/>
      <c r="WN415" s="111"/>
      <c r="WO415" s="111"/>
      <c r="WP415" s="111"/>
      <c r="WQ415" s="111"/>
      <c r="WR415" s="111"/>
      <c r="WS415" s="111"/>
      <c r="WT415" s="111"/>
      <c r="WU415" s="111"/>
      <c r="WV415" s="111"/>
      <c r="WW415" s="111"/>
      <c r="WX415" s="111"/>
      <c r="WY415" s="111"/>
      <c r="WZ415" s="111"/>
      <c r="XA415" s="111"/>
      <c r="XB415" s="111"/>
      <c r="XC415" s="111"/>
      <c r="XD415" s="111"/>
      <c r="XE415" s="111"/>
      <c r="XF415" s="111"/>
      <c r="XG415" s="111"/>
      <c r="XH415" s="111"/>
      <c r="XI415" s="111"/>
      <c r="XJ415" s="111"/>
      <c r="XK415" s="111"/>
      <c r="XL415" s="111"/>
      <c r="XM415" s="111"/>
      <c r="XN415" s="111"/>
      <c r="XO415" s="111"/>
      <c r="XP415" s="111"/>
      <c r="XQ415" s="111"/>
      <c r="XR415" s="111"/>
      <c r="XS415" s="111"/>
      <c r="XT415" s="111"/>
      <c r="XU415" s="111"/>
      <c r="XV415" s="111"/>
      <c r="XW415" s="111"/>
      <c r="XX415" s="111"/>
      <c r="XY415" s="111"/>
      <c r="XZ415" s="111"/>
      <c r="YA415" s="111"/>
      <c r="YB415" s="111"/>
      <c r="YC415" s="111"/>
      <c r="YD415" s="111"/>
      <c r="YE415" s="111"/>
      <c r="YF415" s="111"/>
      <c r="YG415" s="111"/>
      <c r="YH415" s="111"/>
      <c r="YI415" s="111"/>
      <c r="YJ415" s="111"/>
      <c r="YK415" s="111"/>
      <c r="YL415" s="111"/>
      <c r="YM415" s="111"/>
      <c r="YN415" s="111"/>
      <c r="YO415" s="111"/>
      <c r="YP415" s="111"/>
      <c r="YQ415" s="111"/>
      <c r="YR415" s="111"/>
      <c r="YS415" s="111"/>
      <c r="YT415" s="111"/>
      <c r="YU415" s="111"/>
      <c r="YV415" s="111"/>
      <c r="YW415" s="111"/>
      <c r="YX415" s="111"/>
      <c r="YY415" s="111"/>
      <c r="YZ415" s="111"/>
      <c r="ZA415" s="111"/>
      <c r="ZB415" s="111"/>
      <c r="ZC415" s="111"/>
      <c r="ZD415" s="111"/>
      <c r="ZE415" s="111"/>
      <c r="ZF415" s="111"/>
      <c r="ZG415" s="111"/>
      <c r="ZH415" s="111"/>
      <c r="ZI415" s="111"/>
      <c r="ZJ415" s="111"/>
      <c r="ZK415" s="111"/>
      <c r="ZL415" s="111"/>
      <c r="ZM415" s="111"/>
      <c r="ZN415" s="111"/>
      <c r="ZO415" s="111"/>
      <c r="ZP415" s="111"/>
      <c r="ZQ415" s="111"/>
      <c r="ZR415" s="111"/>
      <c r="ZS415" s="111"/>
      <c r="ZT415" s="111"/>
      <c r="ZU415" s="111"/>
      <c r="ZV415" s="111"/>
      <c r="ZW415" s="111"/>
      <c r="ZX415" s="111"/>
      <c r="ZY415" s="111"/>
      <c r="ZZ415" s="111"/>
    </row>
    <row r="416" spans="27:702"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UR416" s="111"/>
      <c r="US416" s="111"/>
      <c r="UT416" s="111"/>
      <c r="UU416" s="111"/>
      <c r="UV416" s="111"/>
      <c r="UW416" s="111"/>
      <c r="UX416" s="111"/>
      <c r="UY416" s="111"/>
      <c r="UZ416" s="111"/>
      <c r="VA416" s="111"/>
      <c r="VB416" s="111"/>
      <c r="VC416" s="111"/>
      <c r="VD416" s="111"/>
      <c r="VE416" s="111"/>
      <c r="VF416" s="111"/>
      <c r="VG416" s="111"/>
      <c r="VH416" s="111"/>
      <c r="VI416" s="111"/>
      <c r="VJ416" s="111"/>
      <c r="VK416" s="111"/>
      <c r="VL416" s="111"/>
      <c r="VM416" s="111"/>
      <c r="VN416" s="111"/>
      <c r="VO416" s="111"/>
      <c r="VP416" s="111"/>
      <c r="VQ416" s="111"/>
      <c r="VR416" s="111"/>
      <c r="VS416" s="111"/>
      <c r="VT416" s="111"/>
      <c r="VU416" s="111"/>
      <c r="VV416" s="111"/>
      <c r="VW416" s="111"/>
      <c r="VX416" s="111"/>
      <c r="VY416" s="111"/>
      <c r="VZ416" s="111"/>
      <c r="WA416" s="111"/>
      <c r="WB416" s="111"/>
      <c r="WC416" s="111"/>
      <c r="WD416" s="111"/>
      <c r="WE416" s="111"/>
      <c r="WF416" s="111"/>
      <c r="WG416" s="111"/>
      <c r="WH416" s="111"/>
      <c r="WI416" s="111"/>
      <c r="WJ416" s="111"/>
      <c r="WK416" s="111"/>
      <c r="WL416" s="111"/>
      <c r="WM416" s="111"/>
      <c r="WN416" s="111"/>
      <c r="WO416" s="111"/>
      <c r="WP416" s="111"/>
      <c r="WQ416" s="111"/>
      <c r="WR416" s="111"/>
      <c r="WS416" s="111"/>
      <c r="WT416" s="111"/>
      <c r="WU416" s="111"/>
      <c r="WV416" s="111"/>
      <c r="WW416" s="111"/>
      <c r="WX416" s="111"/>
      <c r="WY416" s="111"/>
      <c r="WZ416" s="111"/>
      <c r="XA416" s="111"/>
      <c r="XB416" s="111"/>
      <c r="XC416" s="111"/>
      <c r="XD416" s="111"/>
      <c r="XE416" s="111"/>
      <c r="XF416" s="111"/>
      <c r="XG416" s="111"/>
      <c r="XH416" s="111"/>
      <c r="XI416" s="111"/>
      <c r="XJ416" s="111"/>
      <c r="XK416" s="111"/>
      <c r="XL416" s="111"/>
      <c r="XM416" s="111"/>
      <c r="XN416" s="111"/>
      <c r="XO416" s="111"/>
      <c r="XP416" s="111"/>
      <c r="XQ416" s="111"/>
      <c r="XR416" s="111"/>
      <c r="XS416" s="111"/>
      <c r="XT416" s="111"/>
      <c r="XU416" s="111"/>
      <c r="XV416" s="111"/>
      <c r="XW416" s="111"/>
      <c r="XX416" s="111"/>
      <c r="XY416" s="111"/>
      <c r="XZ416" s="111"/>
      <c r="YA416" s="111"/>
      <c r="YB416" s="111"/>
      <c r="YC416" s="111"/>
      <c r="YD416" s="111"/>
      <c r="YE416" s="111"/>
      <c r="YF416" s="111"/>
      <c r="YG416" s="111"/>
      <c r="YH416" s="111"/>
      <c r="YI416" s="111"/>
      <c r="YJ416" s="111"/>
      <c r="YK416" s="111"/>
      <c r="YL416" s="111"/>
      <c r="YM416" s="111"/>
      <c r="YN416" s="111"/>
      <c r="YO416" s="111"/>
      <c r="YP416" s="111"/>
      <c r="YQ416" s="111"/>
      <c r="YR416" s="111"/>
      <c r="YS416" s="111"/>
      <c r="YT416" s="111"/>
      <c r="YU416" s="111"/>
      <c r="YV416" s="111"/>
      <c r="YW416" s="111"/>
      <c r="YX416" s="111"/>
      <c r="YY416" s="111"/>
      <c r="YZ416" s="111"/>
      <c r="ZA416" s="111"/>
      <c r="ZB416" s="111"/>
      <c r="ZC416" s="111"/>
      <c r="ZD416" s="111"/>
      <c r="ZE416" s="111"/>
      <c r="ZF416" s="111"/>
      <c r="ZG416" s="111"/>
      <c r="ZH416" s="111"/>
      <c r="ZI416" s="111"/>
      <c r="ZJ416" s="111"/>
      <c r="ZK416" s="111"/>
      <c r="ZL416" s="111"/>
      <c r="ZM416" s="111"/>
      <c r="ZN416" s="111"/>
      <c r="ZO416" s="111"/>
      <c r="ZP416" s="111"/>
      <c r="ZQ416" s="111"/>
      <c r="ZR416" s="111"/>
      <c r="ZS416" s="111"/>
      <c r="ZT416" s="111"/>
      <c r="ZU416" s="111"/>
      <c r="ZV416" s="111"/>
      <c r="ZW416" s="111"/>
      <c r="ZX416" s="111"/>
      <c r="ZY416" s="111"/>
      <c r="ZZ416" s="111"/>
    </row>
    <row r="417" spans="27:702"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UR417" s="111"/>
      <c r="US417" s="111"/>
      <c r="UT417" s="111"/>
      <c r="UU417" s="111"/>
      <c r="UV417" s="111"/>
      <c r="UW417" s="111"/>
      <c r="UX417" s="111"/>
      <c r="UY417" s="111"/>
      <c r="UZ417" s="111"/>
      <c r="VA417" s="111"/>
      <c r="VB417" s="111"/>
      <c r="VC417" s="111"/>
      <c r="VD417" s="111"/>
      <c r="VE417" s="111"/>
      <c r="VF417" s="111"/>
      <c r="VG417" s="111"/>
      <c r="VH417" s="111"/>
      <c r="VI417" s="111"/>
      <c r="VJ417" s="111"/>
      <c r="VK417" s="111"/>
      <c r="VL417" s="111"/>
      <c r="VM417" s="111"/>
      <c r="VN417" s="111"/>
      <c r="VO417" s="111"/>
      <c r="VP417" s="111"/>
      <c r="VQ417" s="111"/>
      <c r="VR417" s="111"/>
      <c r="VS417" s="111"/>
      <c r="VT417" s="111"/>
      <c r="VU417" s="111"/>
      <c r="VV417" s="111"/>
      <c r="VW417" s="111"/>
      <c r="VX417" s="111"/>
      <c r="VY417" s="111"/>
      <c r="VZ417" s="111"/>
      <c r="WA417" s="111"/>
      <c r="WB417" s="111"/>
      <c r="WC417" s="111"/>
      <c r="WD417" s="111"/>
      <c r="WE417" s="111"/>
      <c r="WF417" s="111"/>
      <c r="WG417" s="111"/>
      <c r="WH417" s="111"/>
      <c r="WI417" s="111"/>
      <c r="WJ417" s="111"/>
      <c r="WK417" s="111"/>
      <c r="WL417" s="111"/>
      <c r="WM417" s="111"/>
      <c r="WN417" s="111"/>
      <c r="WO417" s="111"/>
      <c r="WP417" s="111"/>
      <c r="WQ417" s="111"/>
      <c r="WR417" s="111"/>
      <c r="WS417" s="111"/>
      <c r="WT417" s="111"/>
      <c r="WU417" s="111"/>
      <c r="WV417" s="111"/>
      <c r="WW417" s="111"/>
      <c r="WX417" s="111"/>
      <c r="WY417" s="111"/>
      <c r="WZ417" s="111"/>
      <c r="XA417" s="111"/>
      <c r="XB417" s="111"/>
      <c r="XC417" s="111"/>
      <c r="XD417" s="111"/>
      <c r="XE417" s="111"/>
      <c r="XF417" s="111"/>
      <c r="XG417" s="111"/>
      <c r="XH417" s="111"/>
      <c r="XI417" s="111"/>
      <c r="XJ417" s="111"/>
      <c r="XK417" s="111"/>
      <c r="XL417" s="111"/>
      <c r="XM417" s="111"/>
      <c r="XN417" s="111"/>
      <c r="XO417" s="111"/>
      <c r="XP417" s="111"/>
      <c r="XQ417" s="111"/>
      <c r="XR417" s="111"/>
      <c r="XS417" s="111"/>
      <c r="XT417" s="111"/>
      <c r="XU417" s="111"/>
      <c r="XV417" s="111"/>
      <c r="XW417" s="111"/>
      <c r="XX417" s="111"/>
      <c r="XY417" s="111"/>
      <c r="XZ417" s="111"/>
      <c r="YA417" s="111"/>
      <c r="YB417" s="111"/>
      <c r="YC417" s="111"/>
      <c r="YD417" s="111"/>
      <c r="YE417" s="111"/>
      <c r="YF417" s="111"/>
      <c r="YG417" s="111"/>
      <c r="YH417" s="111"/>
      <c r="YI417" s="111"/>
      <c r="YJ417" s="111"/>
      <c r="YK417" s="111"/>
      <c r="YL417" s="111"/>
      <c r="YM417" s="111"/>
      <c r="YN417" s="111"/>
      <c r="YO417" s="111"/>
      <c r="YP417" s="111"/>
      <c r="YQ417" s="111"/>
      <c r="YR417" s="111"/>
      <c r="YS417" s="111"/>
      <c r="YT417" s="111"/>
      <c r="YU417" s="111"/>
      <c r="YV417" s="111"/>
      <c r="YW417" s="111"/>
      <c r="YX417" s="111"/>
      <c r="YY417" s="111"/>
      <c r="YZ417" s="111"/>
      <c r="ZA417" s="111"/>
      <c r="ZB417" s="111"/>
      <c r="ZC417" s="111"/>
      <c r="ZD417" s="111"/>
      <c r="ZE417" s="111"/>
      <c r="ZF417" s="111"/>
      <c r="ZG417" s="111"/>
      <c r="ZH417" s="111"/>
      <c r="ZI417" s="111"/>
      <c r="ZJ417" s="111"/>
      <c r="ZK417" s="111"/>
      <c r="ZL417" s="111"/>
      <c r="ZM417" s="111"/>
      <c r="ZN417" s="111"/>
      <c r="ZO417" s="111"/>
      <c r="ZP417" s="111"/>
      <c r="ZQ417" s="111"/>
      <c r="ZR417" s="111"/>
      <c r="ZS417" s="111"/>
      <c r="ZT417" s="111"/>
      <c r="ZU417" s="111"/>
      <c r="ZV417" s="111"/>
      <c r="ZW417" s="111"/>
      <c r="ZX417" s="111"/>
      <c r="ZY417" s="111"/>
      <c r="ZZ417" s="111"/>
    </row>
    <row r="418" spans="27:702"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UR418" s="111"/>
      <c r="US418" s="111"/>
      <c r="UT418" s="111"/>
      <c r="UU418" s="111"/>
      <c r="UV418" s="111"/>
      <c r="UW418" s="111"/>
      <c r="UX418" s="111"/>
      <c r="UY418" s="111"/>
      <c r="UZ418" s="111"/>
      <c r="VA418" s="111"/>
      <c r="VB418" s="111"/>
      <c r="VC418" s="111"/>
      <c r="VD418" s="111"/>
      <c r="VE418" s="111"/>
      <c r="VF418" s="111"/>
      <c r="VG418" s="111"/>
      <c r="VH418" s="111"/>
      <c r="VI418" s="111"/>
      <c r="VJ418" s="111"/>
      <c r="VK418" s="111"/>
      <c r="VL418" s="111"/>
      <c r="VM418" s="111"/>
      <c r="VN418" s="111"/>
      <c r="VO418" s="111"/>
      <c r="VP418" s="111"/>
      <c r="VQ418" s="111"/>
      <c r="VR418" s="111"/>
      <c r="VS418" s="111"/>
      <c r="VT418" s="111"/>
      <c r="VU418" s="111"/>
      <c r="VV418" s="111"/>
      <c r="VW418" s="111"/>
      <c r="VX418" s="111"/>
      <c r="VY418" s="111"/>
      <c r="VZ418" s="111"/>
      <c r="WA418" s="111"/>
      <c r="WB418" s="111"/>
      <c r="WC418" s="111"/>
      <c r="WD418" s="111"/>
      <c r="WE418" s="111"/>
      <c r="WF418" s="111"/>
      <c r="WG418" s="111"/>
      <c r="WH418" s="111"/>
      <c r="WI418" s="111"/>
      <c r="WJ418" s="111"/>
      <c r="WK418" s="111"/>
      <c r="WL418" s="111"/>
      <c r="WM418" s="111"/>
      <c r="WN418" s="111"/>
      <c r="WO418" s="111"/>
      <c r="WP418" s="111"/>
      <c r="WQ418" s="111"/>
      <c r="WR418" s="111"/>
      <c r="WS418" s="111"/>
      <c r="WT418" s="111"/>
      <c r="WU418" s="111"/>
      <c r="WV418" s="111"/>
      <c r="WW418" s="111"/>
      <c r="WX418" s="111"/>
      <c r="WY418" s="111"/>
      <c r="WZ418" s="111"/>
      <c r="XA418" s="111"/>
      <c r="XB418" s="111"/>
      <c r="XC418" s="111"/>
      <c r="XD418" s="111"/>
      <c r="XE418" s="111"/>
      <c r="XF418" s="111"/>
      <c r="XG418" s="111"/>
      <c r="XH418" s="111"/>
      <c r="XI418" s="111"/>
      <c r="XJ418" s="111"/>
      <c r="XK418" s="111"/>
      <c r="XL418" s="111"/>
      <c r="XM418" s="111"/>
      <c r="XN418" s="111"/>
      <c r="XO418" s="111"/>
      <c r="XP418" s="111"/>
      <c r="XQ418" s="111"/>
      <c r="XR418" s="111"/>
      <c r="XS418" s="111"/>
      <c r="XT418" s="111"/>
      <c r="XU418" s="111"/>
      <c r="XV418" s="111"/>
      <c r="XW418" s="111"/>
      <c r="XX418" s="111"/>
      <c r="XY418" s="111"/>
      <c r="XZ418" s="111"/>
      <c r="YA418" s="111"/>
      <c r="YB418" s="111"/>
      <c r="YC418" s="111"/>
      <c r="YD418" s="111"/>
      <c r="YE418" s="111"/>
      <c r="YF418" s="111"/>
      <c r="YG418" s="111"/>
      <c r="YH418" s="111"/>
      <c r="YI418" s="111"/>
      <c r="YJ418" s="111"/>
      <c r="YK418" s="111"/>
      <c r="YL418" s="111"/>
      <c r="YM418" s="111"/>
      <c r="YN418" s="111"/>
      <c r="YO418" s="111"/>
      <c r="YP418" s="111"/>
      <c r="YQ418" s="111"/>
      <c r="YR418" s="111"/>
      <c r="YS418" s="111"/>
      <c r="YT418" s="111"/>
      <c r="YU418" s="111"/>
      <c r="YV418" s="111"/>
      <c r="YW418" s="111"/>
      <c r="YX418" s="111"/>
      <c r="YY418" s="111"/>
      <c r="YZ418" s="111"/>
      <c r="ZA418" s="111"/>
      <c r="ZB418" s="111"/>
      <c r="ZC418" s="111"/>
      <c r="ZD418" s="111"/>
      <c r="ZE418" s="111"/>
      <c r="ZF418" s="111"/>
      <c r="ZG418" s="111"/>
      <c r="ZH418" s="111"/>
      <c r="ZI418" s="111"/>
      <c r="ZJ418" s="111"/>
      <c r="ZK418" s="111"/>
      <c r="ZL418" s="111"/>
      <c r="ZM418" s="111"/>
      <c r="ZN418" s="111"/>
      <c r="ZO418" s="111"/>
      <c r="ZP418" s="111"/>
      <c r="ZQ418" s="111"/>
      <c r="ZR418" s="111"/>
      <c r="ZS418" s="111"/>
      <c r="ZT418" s="111"/>
      <c r="ZU418" s="111"/>
      <c r="ZV418" s="111"/>
      <c r="ZW418" s="111"/>
      <c r="ZX418" s="111"/>
      <c r="ZY418" s="111"/>
      <c r="ZZ418" s="111"/>
    </row>
    <row r="419" spans="27:702"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UR419" s="111"/>
      <c r="US419" s="111"/>
      <c r="UT419" s="111"/>
      <c r="UU419" s="111"/>
      <c r="UV419" s="111"/>
      <c r="UW419" s="111"/>
      <c r="UX419" s="111"/>
      <c r="UY419" s="111"/>
      <c r="UZ419" s="111"/>
      <c r="VA419" s="111"/>
      <c r="VB419" s="111"/>
      <c r="VC419" s="111"/>
      <c r="VD419" s="111"/>
      <c r="VE419" s="111"/>
      <c r="VF419" s="111"/>
      <c r="VG419" s="111"/>
      <c r="VH419" s="111"/>
      <c r="VI419" s="111"/>
      <c r="VJ419" s="111"/>
      <c r="VK419" s="111"/>
      <c r="VL419" s="111"/>
      <c r="VM419" s="111"/>
      <c r="VN419" s="111"/>
      <c r="VO419" s="111"/>
      <c r="VP419" s="111"/>
      <c r="VQ419" s="111"/>
      <c r="VR419" s="111"/>
      <c r="VS419" s="111"/>
      <c r="VT419" s="111"/>
      <c r="VU419" s="111"/>
      <c r="VV419" s="111"/>
      <c r="VW419" s="111"/>
      <c r="VX419" s="111"/>
      <c r="VY419" s="111"/>
      <c r="VZ419" s="111"/>
      <c r="WA419" s="111"/>
      <c r="WB419" s="111"/>
      <c r="WC419" s="111"/>
      <c r="WD419" s="111"/>
      <c r="WE419" s="111"/>
      <c r="WF419" s="111"/>
      <c r="WG419" s="111"/>
      <c r="WH419" s="111"/>
      <c r="WI419" s="111"/>
      <c r="WJ419" s="111"/>
      <c r="WK419" s="111"/>
      <c r="WL419" s="111"/>
      <c r="WM419" s="111"/>
      <c r="WN419" s="111"/>
      <c r="WO419" s="111"/>
      <c r="WP419" s="111"/>
      <c r="WQ419" s="111"/>
      <c r="WR419" s="111"/>
      <c r="WS419" s="111"/>
      <c r="WT419" s="111"/>
      <c r="WU419" s="111"/>
      <c r="WV419" s="111"/>
      <c r="WW419" s="111"/>
      <c r="WX419" s="111"/>
      <c r="WY419" s="111"/>
      <c r="WZ419" s="111"/>
      <c r="XA419" s="111"/>
      <c r="XB419" s="111"/>
      <c r="XC419" s="111"/>
      <c r="XD419" s="111"/>
      <c r="XE419" s="111"/>
      <c r="XF419" s="111"/>
      <c r="XG419" s="111"/>
      <c r="XH419" s="111"/>
      <c r="XI419" s="111"/>
      <c r="XJ419" s="111"/>
      <c r="XK419" s="111"/>
      <c r="XL419" s="111"/>
      <c r="XM419" s="111"/>
      <c r="XN419" s="111"/>
      <c r="XO419" s="111"/>
      <c r="XP419" s="111"/>
      <c r="XQ419" s="111"/>
      <c r="XR419" s="111"/>
      <c r="XS419" s="111"/>
      <c r="XT419" s="111"/>
      <c r="XU419" s="111"/>
      <c r="XV419" s="111"/>
      <c r="XW419" s="111"/>
      <c r="XX419" s="111"/>
      <c r="XY419" s="111"/>
      <c r="XZ419" s="111"/>
      <c r="YA419" s="111"/>
      <c r="YB419" s="111"/>
      <c r="YC419" s="111"/>
      <c r="YD419" s="111"/>
      <c r="YE419" s="111"/>
      <c r="YF419" s="111"/>
      <c r="YG419" s="111"/>
      <c r="YH419" s="111"/>
      <c r="YI419" s="111"/>
      <c r="YJ419" s="111"/>
      <c r="YK419" s="111"/>
      <c r="YL419" s="111"/>
      <c r="YM419" s="111"/>
      <c r="YN419" s="111"/>
      <c r="YO419" s="111"/>
      <c r="YP419" s="111"/>
      <c r="YQ419" s="111"/>
      <c r="YR419" s="111"/>
      <c r="YS419" s="111"/>
      <c r="YT419" s="111"/>
      <c r="YU419" s="111"/>
      <c r="YV419" s="111"/>
      <c r="YW419" s="111"/>
      <c r="YX419" s="111"/>
      <c r="YY419" s="111"/>
      <c r="YZ419" s="111"/>
      <c r="ZA419" s="111"/>
      <c r="ZB419" s="111"/>
      <c r="ZC419" s="111"/>
      <c r="ZD419" s="111"/>
      <c r="ZE419" s="111"/>
      <c r="ZF419" s="111"/>
      <c r="ZG419" s="111"/>
      <c r="ZH419" s="111"/>
      <c r="ZI419" s="111"/>
      <c r="ZJ419" s="111"/>
      <c r="ZK419" s="111"/>
      <c r="ZL419" s="111"/>
      <c r="ZM419" s="111"/>
      <c r="ZN419" s="111"/>
      <c r="ZO419" s="111"/>
      <c r="ZP419" s="111"/>
      <c r="ZQ419" s="111"/>
      <c r="ZR419" s="111"/>
      <c r="ZS419" s="111"/>
      <c r="ZT419" s="111"/>
      <c r="ZU419" s="111"/>
      <c r="ZV419" s="111"/>
      <c r="ZW419" s="111"/>
      <c r="ZX419" s="111"/>
      <c r="ZY419" s="111"/>
      <c r="ZZ419" s="111"/>
    </row>
    <row r="420" spans="27:702"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UR420" s="111"/>
      <c r="US420" s="111"/>
      <c r="UT420" s="111"/>
      <c r="UU420" s="111"/>
      <c r="UV420" s="111"/>
      <c r="UW420" s="111"/>
      <c r="UX420" s="111"/>
      <c r="UY420" s="111"/>
      <c r="UZ420" s="111"/>
      <c r="VA420" s="111"/>
      <c r="VB420" s="111"/>
      <c r="VC420" s="111"/>
      <c r="VD420" s="111"/>
      <c r="VE420" s="111"/>
      <c r="VF420" s="111"/>
      <c r="VG420" s="111"/>
      <c r="VH420" s="111"/>
      <c r="VI420" s="111"/>
      <c r="VJ420" s="111"/>
      <c r="VK420" s="111"/>
      <c r="VL420" s="111"/>
      <c r="VM420" s="111"/>
      <c r="VN420" s="111"/>
      <c r="VO420" s="111"/>
      <c r="VP420" s="111"/>
      <c r="VQ420" s="111"/>
      <c r="VR420" s="111"/>
      <c r="VS420" s="111"/>
      <c r="VT420" s="111"/>
      <c r="VU420" s="111"/>
      <c r="VV420" s="111"/>
      <c r="VW420" s="111"/>
      <c r="VX420" s="111"/>
      <c r="VY420" s="111"/>
      <c r="VZ420" s="111"/>
      <c r="WA420" s="111"/>
      <c r="WB420" s="111"/>
      <c r="WC420" s="111"/>
      <c r="WD420" s="111"/>
      <c r="WE420" s="111"/>
      <c r="WF420" s="111"/>
      <c r="WG420" s="111"/>
      <c r="WH420" s="111"/>
      <c r="WI420" s="111"/>
      <c r="WJ420" s="111"/>
      <c r="WK420" s="111"/>
      <c r="WL420" s="111"/>
      <c r="WM420" s="111"/>
      <c r="WN420" s="111"/>
      <c r="WO420" s="111"/>
      <c r="WP420" s="111"/>
      <c r="WQ420" s="111"/>
      <c r="WR420" s="111"/>
      <c r="WS420" s="111"/>
      <c r="WT420" s="111"/>
      <c r="WU420" s="111"/>
      <c r="WV420" s="111"/>
      <c r="WW420" s="111"/>
      <c r="WX420" s="111"/>
      <c r="WY420" s="111"/>
      <c r="WZ420" s="111"/>
      <c r="XA420" s="111"/>
      <c r="XB420" s="111"/>
      <c r="XC420" s="111"/>
      <c r="XD420" s="111"/>
      <c r="XE420" s="111"/>
      <c r="XF420" s="111"/>
      <c r="XG420" s="111"/>
      <c r="XH420" s="111"/>
      <c r="XI420" s="111"/>
      <c r="XJ420" s="111"/>
      <c r="XK420" s="111"/>
      <c r="XL420" s="111"/>
      <c r="XM420" s="111"/>
      <c r="XN420" s="111"/>
      <c r="XO420" s="111"/>
      <c r="XP420" s="111"/>
      <c r="XQ420" s="111"/>
      <c r="XR420" s="111"/>
      <c r="XS420" s="111"/>
      <c r="XT420" s="111"/>
      <c r="XU420" s="111"/>
      <c r="XV420" s="111"/>
      <c r="XW420" s="111"/>
      <c r="XX420" s="111"/>
      <c r="XY420" s="111"/>
      <c r="XZ420" s="111"/>
      <c r="YA420" s="111"/>
      <c r="YB420" s="111"/>
      <c r="YC420" s="111"/>
      <c r="YD420" s="111"/>
      <c r="YE420" s="111"/>
      <c r="YF420" s="111"/>
      <c r="YG420" s="111"/>
      <c r="YH420" s="111"/>
      <c r="YI420" s="111"/>
      <c r="YJ420" s="111"/>
      <c r="YK420" s="111"/>
      <c r="YL420" s="111"/>
      <c r="YM420" s="111"/>
      <c r="YN420" s="111"/>
      <c r="YO420" s="111"/>
      <c r="YP420" s="111"/>
      <c r="YQ420" s="111"/>
      <c r="YR420" s="111"/>
      <c r="YS420" s="111"/>
      <c r="YT420" s="111"/>
      <c r="YU420" s="111"/>
      <c r="YV420" s="111"/>
      <c r="YW420" s="111"/>
      <c r="YX420" s="111"/>
      <c r="YY420" s="111"/>
      <c r="YZ420" s="111"/>
      <c r="ZA420" s="111"/>
      <c r="ZB420" s="111"/>
      <c r="ZC420" s="111"/>
      <c r="ZD420" s="111"/>
      <c r="ZE420" s="111"/>
      <c r="ZF420" s="111"/>
      <c r="ZG420" s="111"/>
      <c r="ZH420" s="111"/>
      <c r="ZI420" s="111"/>
      <c r="ZJ420" s="111"/>
      <c r="ZK420" s="111"/>
      <c r="ZL420" s="111"/>
      <c r="ZM420" s="111"/>
      <c r="ZN420" s="111"/>
      <c r="ZO420" s="111"/>
      <c r="ZP420" s="111"/>
      <c r="ZQ420" s="111"/>
      <c r="ZR420" s="111"/>
      <c r="ZS420" s="111"/>
      <c r="ZT420" s="111"/>
      <c r="ZU420" s="111"/>
      <c r="ZV420" s="111"/>
      <c r="ZW420" s="111"/>
      <c r="ZX420" s="111"/>
      <c r="ZY420" s="111"/>
      <c r="ZZ420" s="111"/>
    </row>
    <row r="421" spans="27:702"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UR421" s="111"/>
      <c r="US421" s="111"/>
      <c r="UT421" s="111"/>
      <c r="UU421" s="111"/>
      <c r="UV421" s="111"/>
      <c r="UW421" s="111"/>
      <c r="UX421" s="111"/>
      <c r="UY421" s="111"/>
      <c r="UZ421" s="111"/>
      <c r="VA421" s="111"/>
      <c r="VB421" s="111"/>
      <c r="VC421" s="111"/>
      <c r="VD421" s="111"/>
      <c r="VE421" s="111"/>
      <c r="VF421" s="111"/>
      <c r="VG421" s="111"/>
      <c r="VH421" s="111"/>
      <c r="VI421" s="111"/>
      <c r="VJ421" s="111"/>
      <c r="VK421" s="111"/>
      <c r="VL421" s="111"/>
      <c r="VM421" s="111"/>
      <c r="VN421" s="111"/>
      <c r="VO421" s="111"/>
      <c r="VP421" s="111"/>
      <c r="VQ421" s="111"/>
      <c r="VR421" s="111"/>
      <c r="VS421" s="111"/>
      <c r="VT421" s="111"/>
      <c r="VU421" s="111"/>
      <c r="VV421" s="111"/>
      <c r="VW421" s="111"/>
      <c r="VX421" s="111"/>
      <c r="VY421" s="111"/>
      <c r="VZ421" s="111"/>
      <c r="WA421" s="111"/>
      <c r="WB421" s="111"/>
      <c r="WC421" s="111"/>
      <c r="WD421" s="111"/>
      <c r="WE421" s="111"/>
      <c r="WF421" s="111"/>
      <c r="WG421" s="111"/>
      <c r="WH421" s="111"/>
      <c r="WI421" s="111"/>
      <c r="WJ421" s="111"/>
      <c r="WK421" s="111"/>
      <c r="WL421" s="111"/>
      <c r="WM421" s="111"/>
      <c r="WN421" s="111"/>
      <c r="WO421" s="111"/>
      <c r="WP421" s="111"/>
      <c r="WQ421" s="111"/>
      <c r="WR421" s="111"/>
      <c r="WS421" s="111"/>
      <c r="WT421" s="111"/>
      <c r="WU421" s="111"/>
      <c r="WV421" s="111"/>
      <c r="WW421" s="111"/>
      <c r="WX421" s="111"/>
      <c r="WY421" s="111"/>
      <c r="WZ421" s="111"/>
      <c r="XA421" s="111"/>
      <c r="XB421" s="111"/>
      <c r="XC421" s="111"/>
      <c r="XD421" s="111"/>
      <c r="XE421" s="111"/>
      <c r="XF421" s="111"/>
      <c r="XG421" s="111"/>
      <c r="XH421" s="111"/>
      <c r="XI421" s="111"/>
      <c r="XJ421" s="111"/>
      <c r="XK421" s="111"/>
      <c r="XL421" s="111"/>
      <c r="XM421" s="111"/>
      <c r="XN421" s="111"/>
      <c r="XO421" s="111"/>
      <c r="XP421" s="111"/>
      <c r="XQ421" s="111"/>
      <c r="XR421" s="111"/>
      <c r="XS421" s="111"/>
      <c r="XT421" s="111"/>
      <c r="XU421" s="111"/>
      <c r="XV421" s="111"/>
      <c r="XW421" s="111"/>
      <c r="XX421" s="111"/>
      <c r="XY421" s="111"/>
      <c r="XZ421" s="111"/>
      <c r="YA421" s="111"/>
      <c r="YB421" s="111"/>
      <c r="YC421" s="111"/>
      <c r="YD421" s="111"/>
      <c r="YE421" s="111"/>
      <c r="YF421" s="111"/>
      <c r="YG421" s="111"/>
      <c r="YH421" s="111"/>
      <c r="YI421" s="111"/>
      <c r="YJ421" s="111"/>
      <c r="YK421" s="111"/>
      <c r="YL421" s="111"/>
      <c r="YM421" s="111"/>
      <c r="YN421" s="111"/>
      <c r="YO421" s="111"/>
      <c r="YP421" s="111"/>
      <c r="YQ421" s="111"/>
      <c r="YR421" s="111"/>
      <c r="YS421" s="111"/>
      <c r="YT421" s="111"/>
      <c r="YU421" s="111"/>
      <c r="YV421" s="111"/>
      <c r="YW421" s="111"/>
      <c r="YX421" s="111"/>
      <c r="YY421" s="111"/>
      <c r="YZ421" s="111"/>
      <c r="ZA421" s="111"/>
      <c r="ZB421" s="111"/>
      <c r="ZC421" s="111"/>
      <c r="ZD421" s="111"/>
      <c r="ZE421" s="111"/>
      <c r="ZF421" s="111"/>
      <c r="ZG421" s="111"/>
      <c r="ZH421" s="111"/>
      <c r="ZI421" s="111"/>
      <c r="ZJ421" s="111"/>
      <c r="ZK421" s="111"/>
      <c r="ZL421" s="111"/>
      <c r="ZM421" s="111"/>
      <c r="ZN421" s="111"/>
      <c r="ZO421" s="111"/>
      <c r="ZP421" s="111"/>
      <c r="ZQ421" s="111"/>
      <c r="ZR421" s="111"/>
      <c r="ZS421" s="111"/>
      <c r="ZT421" s="111"/>
      <c r="ZU421" s="111"/>
      <c r="ZV421" s="111"/>
      <c r="ZW421" s="111"/>
      <c r="ZX421" s="111"/>
      <c r="ZY421" s="111"/>
      <c r="ZZ421" s="111"/>
    </row>
    <row r="422" spans="27:702"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UR422" s="111"/>
      <c r="US422" s="111"/>
      <c r="UT422" s="111"/>
      <c r="UU422" s="111"/>
      <c r="UV422" s="111"/>
      <c r="UW422" s="111"/>
      <c r="UX422" s="111"/>
      <c r="UY422" s="111"/>
      <c r="UZ422" s="111"/>
      <c r="VA422" s="111"/>
      <c r="VB422" s="111"/>
      <c r="VC422" s="111"/>
      <c r="VD422" s="111"/>
      <c r="VE422" s="111"/>
      <c r="VF422" s="111"/>
      <c r="VG422" s="111"/>
      <c r="VH422" s="111"/>
      <c r="VI422" s="111"/>
      <c r="VJ422" s="111"/>
      <c r="VK422" s="111"/>
      <c r="VL422" s="111"/>
      <c r="VM422" s="111"/>
      <c r="VN422" s="111"/>
      <c r="VO422" s="111"/>
      <c r="VP422" s="111"/>
      <c r="VQ422" s="111"/>
      <c r="VR422" s="111"/>
      <c r="VS422" s="111"/>
      <c r="VT422" s="111"/>
      <c r="VU422" s="111"/>
      <c r="VV422" s="111"/>
      <c r="VW422" s="111"/>
      <c r="VX422" s="111"/>
      <c r="VY422" s="111"/>
      <c r="VZ422" s="111"/>
      <c r="WA422" s="111"/>
      <c r="WB422" s="111"/>
      <c r="WC422" s="111"/>
      <c r="WD422" s="111"/>
      <c r="WE422" s="111"/>
      <c r="WF422" s="111"/>
      <c r="WG422" s="111"/>
      <c r="WH422" s="111"/>
      <c r="WI422" s="111"/>
      <c r="WJ422" s="111"/>
      <c r="WK422" s="111"/>
      <c r="WL422" s="111"/>
      <c r="WM422" s="111"/>
      <c r="WN422" s="111"/>
      <c r="WO422" s="111"/>
      <c r="WP422" s="111"/>
      <c r="WQ422" s="111"/>
      <c r="WR422" s="111"/>
      <c r="WS422" s="111"/>
      <c r="WT422" s="111"/>
      <c r="WU422" s="111"/>
      <c r="WV422" s="111"/>
      <c r="WW422" s="111"/>
      <c r="WX422" s="111"/>
      <c r="WY422" s="111"/>
      <c r="WZ422" s="111"/>
      <c r="XA422" s="111"/>
      <c r="XB422" s="111"/>
      <c r="XC422" s="111"/>
      <c r="XD422" s="111"/>
      <c r="XE422" s="111"/>
      <c r="XF422" s="111"/>
      <c r="XG422" s="111"/>
      <c r="XH422" s="111"/>
      <c r="XI422" s="111"/>
      <c r="XJ422" s="111"/>
      <c r="XK422" s="111"/>
      <c r="XL422" s="111"/>
      <c r="XM422" s="111"/>
      <c r="XN422" s="111"/>
      <c r="XO422" s="111"/>
      <c r="XP422" s="111"/>
      <c r="XQ422" s="111"/>
      <c r="XR422" s="111"/>
      <c r="XS422" s="111"/>
      <c r="XT422" s="111"/>
      <c r="XU422" s="111"/>
      <c r="XV422" s="111"/>
      <c r="XW422" s="111"/>
      <c r="XX422" s="111"/>
      <c r="XY422" s="111"/>
      <c r="XZ422" s="111"/>
      <c r="YA422" s="111"/>
      <c r="YB422" s="111"/>
      <c r="YC422" s="111"/>
      <c r="YD422" s="111"/>
      <c r="YE422" s="111"/>
      <c r="YF422" s="111"/>
      <c r="YG422" s="111"/>
      <c r="YH422" s="111"/>
      <c r="YI422" s="111"/>
      <c r="YJ422" s="111"/>
      <c r="YK422" s="111"/>
      <c r="YL422" s="111"/>
      <c r="YM422" s="111"/>
      <c r="YN422" s="111"/>
      <c r="YO422" s="111"/>
      <c r="YP422" s="111"/>
      <c r="YQ422" s="111"/>
      <c r="YR422" s="111"/>
      <c r="YS422" s="111"/>
      <c r="YT422" s="111"/>
      <c r="YU422" s="111"/>
      <c r="YV422" s="111"/>
      <c r="YW422" s="111"/>
      <c r="YX422" s="111"/>
      <c r="YY422" s="111"/>
      <c r="YZ422" s="111"/>
      <c r="ZA422" s="111"/>
      <c r="ZB422" s="111"/>
      <c r="ZC422" s="111"/>
      <c r="ZD422" s="111"/>
      <c r="ZE422" s="111"/>
      <c r="ZF422" s="111"/>
      <c r="ZG422" s="111"/>
      <c r="ZH422" s="111"/>
      <c r="ZI422" s="111"/>
      <c r="ZJ422" s="111"/>
      <c r="ZK422" s="111"/>
      <c r="ZL422" s="111"/>
      <c r="ZM422" s="111"/>
      <c r="ZN422" s="111"/>
      <c r="ZO422" s="111"/>
      <c r="ZP422" s="111"/>
      <c r="ZQ422" s="111"/>
      <c r="ZR422" s="111"/>
      <c r="ZS422" s="111"/>
      <c r="ZT422" s="111"/>
      <c r="ZU422" s="111"/>
      <c r="ZV422" s="111"/>
      <c r="ZW422" s="111"/>
      <c r="ZX422" s="111"/>
      <c r="ZY422" s="111"/>
      <c r="ZZ422" s="111"/>
    </row>
    <row r="423" spans="27:702"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UR423" s="111"/>
      <c r="US423" s="111"/>
      <c r="UT423" s="111"/>
      <c r="UU423" s="111"/>
      <c r="UV423" s="111"/>
      <c r="UW423" s="111"/>
      <c r="UX423" s="111"/>
      <c r="UY423" s="111"/>
      <c r="UZ423" s="111"/>
      <c r="VA423" s="111"/>
      <c r="VB423" s="111"/>
      <c r="VC423" s="111"/>
      <c r="VD423" s="111"/>
      <c r="VE423" s="111"/>
      <c r="VF423" s="111"/>
      <c r="VG423" s="111"/>
      <c r="VH423" s="111"/>
      <c r="VI423" s="111"/>
      <c r="VJ423" s="111"/>
      <c r="VK423" s="111"/>
      <c r="VL423" s="111"/>
      <c r="VM423" s="111"/>
      <c r="VN423" s="111"/>
      <c r="VO423" s="111"/>
      <c r="VP423" s="111"/>
      <c r="VQ423" s="111"/>
      <c r="VR423" s="111"/>
      <c r="VS423" s="111"/>
      <c r="VT423" s="111"/>
      <c r="VU423" s="111"/>
      <c r="VV423" s="111"/>
      <c r="VW423" s="111"/>
      <c r="VX423" s="111"/>
      <c r="VY423" s="111"/>
      <c r="VZ423" s="111"/>
      <c r="WA423" s="111"/>
      <c r="WB423" s="111"/>
      <c r="WC423" s="111"/>
      <c r="WD423" s="111"/>
      <c r="WE423" s="111"/>
      <c r="WF423" s="111"/>
      <c r="WG423" s="111"/>
      <c r="WH423" s="111"/>
      <c r="WI423" s="111"/>
      <c r="WJ423" s="111"/>
      <c r="WK423" s="111"/>
      <c r="WL423" s="111"/>
      <c r="WM423" s="111"/>
      <c r="WN423" s="111"/>
      <c r="WO423" s="111"/>
      <c r="WP423" s="111"/>
      <c r="WQ423" s="111"/>
      <c r="WR423" s="111"/>
      <c r="WS423" s="111"/>
      <c r="WT423" s="111"/>
      <c r="WU423" s="111"/>
      <c r="WV423" s="111"/>
      <c r="WW423" s="111"/>
      <c r="WX423" s="111"/>
      <c r="WY423" s="111"/>
      <c r="WZ423" s="111"/>
      <c r="XA423" s="111"/>
      <c r="XB423" s="111"/>
      <c r="XC423" s="111"/>
      <c r="XD423" s="111"/>
      <c r="XE423" s="111"/>
      <c r="XF423" s="111"/>
      <c r="XG423" s="111"/>
      <c r="XH423" s="111"/>
      <c r="XI423" s="111"/>
      <c r="XJ423" s="111"/>
      <c r="XK423" s="111"/>
      <c r="XL423" s="111"/>
      <c r="XM423" s="111"/>
      <c r="XN423" s="111"/>
      <c r="XO423" s="111"/>
      <c r="XP423" s="111"/>
      <c r="XQ423" s="111"/>
      <c r="XR423" s="111"/>
      <c r="XS423" s="111"/>
      <c r="XT423" s="111"/>
      <c r="XU423" s="111"/>
      <c r="XV423" s="111"/>
      <c r="XW423" s="111"/>
      <c r="XX423" s="111"/>
      <c r="XY423" s="111"/>
      <c r="XZ423" s="111"/>
      <c r="YA423" s="111"/>
      <c r="YB423" s="111"/>
      <c r="YC423" s="111"/>
      <c r="YD423" s="111"/>
      <c r="YE423" s="111"/>
      <c r="YF423" s="111"/>
      <c r="YG423" s="111"/>
      <c r="YH423" s="111"/>
      <c r="YI423" s="111"/>
      <c r="YJ423" s="111"/>
      <c r="YK423" s="111"/>
      <c r="YL423" s="111"/>
      <c r="YM423" s="111"/>
      <c r="YN423" s="111"/>
      <c r="YO423" s="111"/>
      <c r="YP423" s="111"/>
      <c r="YQ423" s="111"/>
      <c r="YR423" s="111"/>
      <c r="YS423" s="111"/>
      <c r="YT423" s="111"/>
      <c r="YU423" s="111"/>
      <c r="YV423" s="111"/>
      <c r="YW423" s="111"/>
      <c r="YX423" s="111"/>
      <c r="YY423" s="111"/>
      <c r="YZ423" s="111"/>
      <c r="ZA423" s="111"/>
      <c r="ZB423" s="111"/>
      <c r="ZC423" s="111"/>
      <c r="ZD423" s="111"/>
      <c r="ZE423" s="111"/>
      <c r="ZF423" s="111"/>
      <c r="ZG423" s="111"/>
      <c r="ZH423" s="111"/>
      <c r="ZI423" s="111"/>
      <c r="ZJ423" s="111"/>
      <c r="ZK423" s="111"/>
      <c r="ZL423" s="111"/>
      <c r="ZM423" s="111"/>
      <c r="ZN423" s="111"/>
      <c r="ZO423" s="111"/>
      <c r="ZP423" s="111"/>
      <c r="ZQ423" s="111"/>
      <c r="ZR423" s="111"/>
      <c r="ZS423" s="111"/>
      <c r="ZT423" s="111"/>
      <c r="ZU423" s="111"/>
      <c r="ZV423" s="111"/>
      <c r="ZW423" s="111"/>
      <c r="ZX423" s="111"/>
      <c r="ZY423" s="111"/>
      <c r="ZZ423" s="111"/>
    </row>
    <row r="424" spans="27:702"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UR424" s="111"/>
      <c r="US424" s="111"/>
      <c r="UT424" s="111"/>
      <c r="UU424" s="111"/>
      <c r="UV424" s="111"/>
      <c r="UW424" s="111"/>
      <c r="UX424" s="111"/>
      <c r="UY424" s="111"/>
      <c r="UZ424" s="111"/>
      <c r="VA424" s="111"/>
      <c r="VB424" s="111"/>
      <c r="VC424" s="111"/>
      <c r="VD424" s="111"/>
      <c r="VE424" s="111"/>
      <c r="VF424" s="111"/>
      <c r="VG424" s="111"/>
      <c r="VH424" s="111"/>
      <c r="VI424" s="111"/>
      <c r="VJ424" s="111"/>
      <c r="VK424" s="111"/>
      <c r="VL424" s="111"/>
      <c r="VM424" s="111"/>
      <c r="VN424" s="111"/>
      <c r="VO424" s="111"/>
      <c r="VP424" s="111"/>
      <c r="VQ424" s="111"/>
      <c r="VR424" s="111"/>
      <c r="VS424" s="111"/>
      <c r="VT424" s="111"/>
      <c r="VU424" s="111"/>
      <c r="VV424" s="111"/>
      <c r="VW424" s="111"/>
      <c r="VX424" s="111"/>
      <c r="VY424" s="111"/>
      <c r="VZ424" s="111"/>
      <c r="WA424" s="111"/>
      <c r="WB424" s="111"/>
      <c r="WC424" s="111"/>
      <c r="WD424" s="111"/>
      <c r="WE424" s="111"/>
      <c r="WF424" s="111"/>
      <c r="WG424" s="111"/>
      <c r="WH424" s="111"/>
      <c r="WI424" s="111"/>
      <c r="WJ424" s="111"/>
      <c r="WK424" s="111"/>
      <c r="WL424" s="111"/>
      <c r="WM424" s="111"/>
      <c r="WN424" s="111"/>
      <c r="WO424" s="111"/>
      <c r="WP424" s="111"/>
      <c r="WQ424" s="111"/>
      <c r="WR424" s="111"/>
      <c r="WS424" s="111"/>
      <c r="WT424" s="111"/>
      <c r="WU424" s="111"/>
      <c r="WV424" s="111"/>
      <c r="WW424" s="111"/>
      <c r="WX424" s="111"/>
      <c r="WY424" s="111"/>
      <c r="WZ424" s="111"/>
      <c r="XA424" s="111"/>
      <c r="XB424" s="111"/>
      <c r="XC424" s="111"/>
      <c r="XD424" s="111"/>
      <c r="XE424" s="111"/>
      <c r="XF424" s="111"/>
      <c r="XG424" s="111"/>
      <c r="XH424" s="111"/>
      <c r="XI424" s="111"/>
      <c r="XJ424" s="111"/>
      <c r="XK424" s="111"/>
      <c r="XL424" s="111"/>
      <c r="XM424" s="111"/>
      <c r="XN424" s="111"/>
      <c r="XO424" s="111"/>
      <c r="XP424" s="111"/>
      <c r="XQ424" s="111"/>
      <c r="XR424" s="111"/>
      <c r="XS424" s="111"/>
      <c r="XT424" s="111"/>
      <c r="XU424" s="111"/>
      <c r="XV424" s="111"/>
      <c r="XW424" s="111"/>
      <c r="XX424" s="111"/>
      <c r="XY424" s="111"/>
      <c r="XZ424" s="111"/>
      <c r="YA424" s="111"/>
      <c r="YB424" s="111"/>
      <c r="YC424" s="111"/>
      <c r="YD424" s="111"/>
      <c r="YE424" s="111"/>
      <c r="YF424" s="111"/>
      <c r="YG424" s="111"/>
      <c r="YH424" s="111"/>
      <c r="YI424" s="111"/>
      <c r="YJ424" s="111"/>
      <c r="YK424" s="111"/>
      <c r="YL424" s="111"/>
      <c r="YM424" s="111"/>
      <c r="YN424" s="111"/>
      <c r="YO424" s="111"/>
      <c r="YP424" s="111"/>
      <c r="YQ424" s="111"/>
      <c r="YR424" s="111"/>
      <c r="YS424" s="111"/>
      <c r="YT424" s="111"/>
      <c r="YU424" s="111"/>
      <c r="YV424" s="111"/>
      <c r="YW424" s="111"/>
      <c r="YX424" s="111"/>
      <c r="YY424" s="111"/>
      <c r="YZ424" s="111"/>
      <c r="ZA424" s="111"/>
      <c r="ZB424" s="111"/>
      <c r="ZC424" s="111"/>
      <c r="ZD424" s="111"/>
      <c r="ZE424" s="111"/>
      <c r="ZF424" s="111"/>
      <c r="ZG424" s="111"/>
      <c r="ZH424" s="111"/>
      <c r="ZI424" s="111"/>
      <c r="ZJ424" s="111"/>
      <c r="ZK424" s="111"/>
      <c r="ZL424" s="111"/>
      <c r="ZM424" s="111"/>
      <c r="ZN424" s="111"/>
      <c r="ZO424" s="111"/>
      <c r="ZP424" s="111"/>
      <c r="ZQ424" s="111"/>
      <c r="ZR424" s="111"/>
      <c r="ZS424" s="111"/>
      <c r="ZT424" s="111"/>
      <c r="ZU424" s="111"/>
      <c r="ZV424" s="111"/>
      <c r="ZW424" s="111"/>
      <c r="ZX424" s="111"/>
      <c r="ZY424" s="111"/>
      <c r="ZZ424" s="111"/>
    </row>
    <row r="425" spans="27:702"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UR425" s="111"/>
      <c r="US425" s="111"/>
      <c r="UT425" s="111"/>
      <c r="UU425" s="111"/>
      <c r="UV425" s="111"/>
      <c r="UW425" s="111"/>
      <c r="UX425" s="111"/>
      <c r="UY425" s="111"/>
      <c r="UZ425" s="111"/>
      <c r="VA425" s="111"/>
      <c r="VB425" s="111"/>
      <c r="VC425" s="111"/>
      <c r="VD425" s="111"/>
      <c r="VE425" s="111"/>
      <c r="VF425" s="111"/>
      <c r="VG425" s="111"/>
      <c r="VH425" s="111"/>
      <c r="VI425" s="111"/>
      <c r="VJ425" s="111"/>
      <c r="VK425" s="111"/>
      <c r="VL425" s="111"/>
      <c r="VM425" s="111"/>
      <c r="VN425" s="111"/>
      <c r="VO425" s="111"/>
      <c r="VP425" s="111"/>
      <c r="VQ425" s="111"/>
      <c r="VR425" s="111"/>
      <c r="VS425" s="111"/>
      <c r="VT425" s="111"/>
      <c r="VU425" s="111"/>
      <c r="VV425" s="111"/>
      <c r="VW425" s="111"/>
      <c r="VX425" s="111"/>
      <c r="VY425" s="111"/>
      <c r="VZ425" s="111"/>
      <c r="WA425" s="111"/>
      <c r="WB425" s="111"/>
      <c r="WC425" s="111"/>
      <c r="WD425" s="111"/>
      <c r="WE425" s="111"/>
      <c r="WF425" s="111"/>
      <c r="WG425" s="111"/>
      <c r="WH425" s="111"/>
      <c r="WI425" s="111"/>
      <c r="WJ425" s="111"/>
      <c r="WK425" s="111"/>
      <c r="WL425" s="111"/>
      <c r="WM425" s="111"/>
      <c r="WN425" s="111"/>
      <c r="WO425" s="111"/>
      <c r="WP425" s="111"/>
      <c r="WQ425" s="111"/>
      <c r="WR425" s="111"/>
      <c r="WS425" s="111"/>
      <c r="WT425" s="111"/>
      <c r="WU425" s="111"/>
      <c r="WV425" s="111"/>
      <c r="WW425" s="111"/>
      <c r="WX425" s="111"/>
      <c r="WY425" s="111"/>
      <c r="WZ425" s="111"/>
      <c r="XA425" s="111"/>
      <c r="XB425" s="111"/>
      <c r="XC425" s="111"/>
      <c r="XD425" s="111"/>
      <c r="XE425" s="111"/>
      <c r="XF425" s="111"/>
      <c r="XG425" s="111"/>
      <c r="XH425" s="111"/>
      <c r="XI425" s="111"/>
      <c r="XJ425" s="111"/>
      <c r="XK425" s="111"/>
      <c r="XL425" s="111"/>
      <c r="XM425" s="111"/>
      <c r="XN425" s="111"/>
      <c r="XO425" s="111"/>
      <c r="XP425" s="111"/>
      <c r="XQ425" s="111"/>
      <c r="XR425" s="111"/>
      <c r="XS425" s="111"/>
      <c r="XT425" s="111"/>
      <c r="XU425" s="111"/>
      <c r="XV425" s="111"/>
      <c r="XW425" s="111"/>
      <c r="XX425" s="111"/>
      <c r="XY425" s="111"/>
      <c r="XZ425" s="111"/>
      <c r="YA425" s="111"/>
      <c r="YB425" s="111"/>
      <c r="YC425" s="111"/>
      <c r="YD425" s="111"/>
      <c r="YE425" s="111"/>
      <c r="YF425" s="111"/>
      <c r="YG425" s="111"/>
      <c r="YH425" s="111"/>
      <c r="YI425" s="111"/>
      <c r="YJ425" s="111"/>
      <c r="YK425" s="111"/>
      <c r="YL425" s="111"/>
      <c r="YM425" s="111"/>
      <c r="YN425" s="111"/>
      <c r="YO425" s="111"/>
      <c r="YP425" s="111"/>
      <c r="YQ425" s="111"/>
      <c r="YR425" s="111"/>
      <c r="YS425" s="111"/>
      <c r="YT425" s="111"/>
      <c r="YU425" s="111"/>
      <c r="YV425" s="111"/>
      <c r="YW425" s="111"/>
      <c r="YX425" s="111"/>
      <c r="YY425" s="111"/>
      <c r="YZ425" s="111"/>
      <c r="ZA425" s="111"/>
      <c r="ZB425" s="111"/>
      <c r="ZC425" s="111"/>
      <c r="ZD425" s="111"/>
      <c r="ZE425" s="111"/>
      <c r="ZF425" s="111"/>
      <c r="ZG425" s="111"/>
      <c r="ZH425" s="111"/>
      <c r="ZI425" s="111"/>
      <c r="ZJ425" s="111"/>
      <c r="ZK425" s="111"/>
      <c r="ZL425" s="111"/>
      <c r="ZM425" s="111"/>
      <c r="ZN425" s="111"/>
      <c r="ZO425" s="111"/>
      <c r="ZP425" s="111"/>
      <c r="ZQ425" s="111"/>
      <c r="ZR425" s="111"/>
      <c r="ZS425" s="111"/>
      <c r="ZT425" s="111"/>
      <c r="ZU425" s="111"/>
      <c r="ZV425" s="111"/>
      <c r="ZW425" s="111"/>
      <c r="ZX425" s="111"/>
      <c r="ZY425" s="111"/>
      <c r="ZZ425" s="111"/>
    </row>
    <row r="426" spans="27:702"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UR426" s="111"/>
      <c r="US426" s="111"/>
      <c r="UT426" s="111"/>
      <c r="UU426" s="111"/>
      <c r="UV426" s="111"/>
      <c r="UW426" s="111"/>
      <c r="UX426" s="111"/>
      <c r="UY426" s="111"/>
      <c r="UZ426" s="111"/>
      <c r="VA426" s="111"/>
      <c r="VB426" s="111"/>
      <c r="VC426" s="111"/>
      <c r="VD426" s="111"/>
      <c r="VE426" s="111"/>
      <c r="VF426" s="111"/>
      <c r="VG426" s="111"/>
      <c r="VH426" s="111"/>
      <c r="VI426" s="111"/>
      <c r="VJ426" s="111"/>
      <c r="VK426" s="111"/>
      <c r="VL426" s="111"/>
      <c r="VM426" s="111"/>
      <c r="VN426" s="111"/>
      <c r="VO426" s="111"/>
      <c r="VP426" s="111"/>
      <c r="VQ426" s="111"/>
      <c r="VR426" s="111"/>
      <c r="VS426" s="111"/>
      <c r="VT426" s="111"/>
      <c r="VU426" s="111"/>
      <c r="VV426" s="111"/>
      <c r="VW426" s="111"/>
      <c r="VX426" s="111"/>
      <c r="VY426" s="111"/>
      <c r="VZ426" s="111"/>
      <c r="WA426" s="111"/>
      <c r="WB426" s="111"/>
      <c r="WC426" s="111"/>
      <c r="WD426" s="111"/>
      <c r="WE426" s="111"/>
      <c r="WF426" s="111"/>
      <c r="WG426" s="111"/>
      <c r="WH426" s="111"/>
      <c r="WI426" s="111"/>
      <c r="WJ426" s="111"/>
      <c r="WK426" s="111"/>
      <c r="WL426" s="111"/>
      <c r="WM426" s="111"/>
      <c r="WN426" s="111"/>
      <c r="WO426" s="111"/>
      <c r="WP426" s="111"/>
      <c r="WQ426" s="111"/>
      <c r="WR426" s="111"/>
      <c r="WS426" s="111"/>
      <c r="WT426" s="111"/>
      <c r="WU426" s="111"/>
      <c r="WV426" s="111"/>
      <c r="WW426" s="111"/>
      <c r="WX426" s="111"/>
      <c r="WY426" s="111"/>
      <c r="WZ426" s="111"/>
      <c r="XA426" s="111"/>
      <c r="XB426" s="111"/>
      <c r="XC426" s="111"/>
      <c r="XD426" s="111"/>
      <c r="XE426" s="111"/>
      <c r="XF426" s="111"/>
      <c r="XG426" s="111"/>
      <c r="XH426" s="111"/>
      <c r="XI426" s="111"/>
      <c r="XJ426" s="111"/>
      <c r="XK426" s="111"/>
      <c r="XL426" s="111"/>
      <c r="XM426" s="111"/>
      <c r="XN426" s="111"/>
      <c r="XO426" s="111"/>
      <c r="XP426" s="111"/>
      <c r="XQ426" s="111"/>
      <c r="XR426" s="111"/>
      <c r="XS426" s="111"/>
      <c r="XT426" s="111"/>
      <c r="XU426" s="111"/>
      <c r="XV426" s="111"/>
      <c r="XW426" s="111"/>
      <c r="XX426" s="111"/>
      <c r="XY426" s="111"/>
      <c r="XZ426" s="111"/>
      <c r="YA426" s="111"/>
      <c r="YB426" s="111"/>
      <c r="YC426" s="111"/>
      <c r="YD426" s="111"/>
      <c r="YE426" s="111"/>
      <c r="YF426" s="111"/>
      <c r="YG426" s="111"/>
      <c r="YH426" s="111"/>
      <c r="YI426" s="111"/>
      <c r="YJ426" s="111"/>
      <c r="YK426" s="111"/>
      <c r="YL426" s="111"/>
      <c r="YM426" s="111"/>
      <c r="YN426" s="111"/>
      <c r="YO426" s="111"/>
      <c r="YP426" s="111"/>
      <c r="YQ426" s="111"/>
      <c r="YR426" s="111"/>
      <c r="YS426" s="111"/>
      <c r="YT426" s="111"/>
      <c r="YU426" s="111"/>
      <c r="YV426" s="111"/>
      <c r="YW426" s="111"/>
      <c r="YX426" s="111"/>
      <c r="YY426" s="111"/>
      <c r="YZ426" s="111"/>
      <c r="ZA426" s="111"/>
      <c r="ZB426" s="111"/>
      <c r="ZC426" s="111"/>
      <c r="ZD426" s="111"/>
      <c r="ZE426" s="111"/>
      <c r="ZF426" s="111"/>
      <c r="ZG426" s="111"/>
      <c r="ZH426" s="111"/>
      <c r="ZI426" s="111"/>
      <c r="ZJ426" s="111"/>
      <c r="ZK426" s="111"/>
      <c r="ZL426" s="111"/>
      <c r="ZM426" s="111"/>
      <c r="ZN426" s="111"/>
      <c r="ZO426" s="111"/>
      <c r="ZP426" s="111"/>
      <c r="ZQ426" s="111"/>
      <c r="ZR426" s="111"/>
      <c r="ZS426" s="111"/>
      <c r="ZT426" s="111"/>
      <c r="ZU426" s="111"/>
      <c r="ZV426" s="111"/>
      <c r="ZW426" s="111"/>
      <c r="ZX426" s="111"/>
      <c r="ZY426" s="111"/>
      <c r="ZZ426" s="111"/>
    </row>
    <row r="427" spans="27:702"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UR427" s="111"/>
      <c r="US427" s="111"/>
      <c r="UT427" s="111"/>
      <c r="UU427" s="111"/>
      <c r="UV427" s="111"/>
      <c r="UW427" s="111"/>
      <c r="UX427" s="111"/>
      <c r="UY427" s="111"/>
      <c r="UZ427" s="111"/>
      <c r="VA427" s="111"/>
      <c r="VB427" s="111"/>
      <c r="VC427" s="111"/>
      <c r="VD427" s="111"/>
      <c r="VE427" s="111"/>
      <c r="VF427" s="111"/>
      <c r="VG427" s="111"/>
      <c r="VH427" s="111"/>
      <c r="VI427" s="111"/>
      <c r="VJ427" s="111"/>
      <c r="VK427" s="111"/>
      <c r="VL427" s="111"/>
      <c r="VM427" s="111"/>
      <c r="VN427" s="111"/>
      <c r="VO427" s="111"/>
      <c r="VP427" s="111"/>
      <c r="VQ427" s="111"/>
      <c r="VR427" s="111"/>
      <c r="VS427" s="111"/>
      <c r="VT427" s="111"/>
      <c r="VU427" s="111"/>
      <c r="VV427" s="111"/>
      <c r="VW427" s="111"/>
      <c r="VX427" s="111"/>
      <c r="VY427" s="111"/>
      <c r="VZ427" s="111"/>
      <c r="WA427" s="111"/>
      <c r="WB427" s="111"/>
      <c r="WC427" s="111"/>
      <c r="WD427" s="111"/>
      <c r="WE427" s="111"/>
      <c r="WF427" s="111"/>
      <c r="WG427" s="111"/>
      <c r="WH427" s="111"/>
      <c r="WI427" s="111"/>
      <c r="WJ427" s="111"/>
      <c r="WK427" s="111"/>
      <c r="WL427" s="111"/>
      <c r="WM427" s="111"/>
      <c r="WN427" s="111"/>
      <c r="WO427" s="111"/>
      <c r="WP427" s="111"/>
      <c r="WQ427" s="111"/>
      <c r="WR427" s="111"/>
      <c r="WS427" s="111"/>
      <c r="WT427" s="111"/>
      <c r="WU427" s="111"/>
      <c r="WV427" s="111"/>
      <c r="WW427" s="111"/>
      <c r="WX427" s="111"/>
      <c r="WY427" s="111"/>
      <c r="WZ427" s="111"/>
      <c r="XA427" s="111"/>
      <c r="XB427" s="111"/>
      <c r="XC427" s="111"/>
      <c r="XD427" s="111"/>
      <c r="XE427" s="111"/>
      <c r="XF427" s="111"/>
      <c r="XG427" s="111"/>
      <c r="XH427" s="111"/>
      <c r="XI427" s="111"/>
      <c r="XJ427" s="111"/>
      <c r="XK427" s="111"/>
      <c r="XL427" s="111"/>
      <c r="XM427" s="111"/>
      <c r="XN427" s="111"/>
      <c r="XO427" s="111"/>
      <c r="XP427" s="111"/>
      <c r="XQ427" s="111"/>
      <c r="XR427" s="111"/>
      <c r="XS427" s="111"/>
      <c r="XT427" s="111"/>
      <c r="XU427" s="111"/>
      <c r="XV427" s="111"/>
      <c r="XW427" s="111"/>
      <c r="XX427" s="111"/>
      <c r="XY427" s="111"/>
      <c r="XZ427" s="111"/>
      <c r="YA427" s="111"/>
      <c r="YB427" s="111"/>
      <c r="YC427" s="111"/>
      <c r="YD427" s="111"/>
      <c r="YE427" s="111"/>
      <c r="YF427" s="111"/>
      <c r="YG427" s="111"/>
      <c r="YH427" s="111"/>
      <c r="YI427" s="111"/>
      <c r="YJ427" s="111"/>
      <c r="YK427" s="111"/>
      <c r="YL427" s="111"/>
      <c r="YM427" s="111"/>
      <c r="YN427" s="111"/>
      <c r="YO427" s="111"/>
      <c r="YP427" s="111"/>
      <c r="YQ427" s="111"/>
      <c r="YR427" s="111"/>
      <c r="YS427" s="111"/>
      <c r="YT427" s="111"/>
      <c r="YU427" s="111"/>
      <c r="YV427" s="111"/>
      <c r="YW427" s="111"/>
      <c r="YX427" s="111"/>
      <c r="YY427" s="111"/>
      <c r="YZ427" s="111"/>
      <c r="ZA427" s="111"/>
      <c r="ZB427" s="111"/>
      <c r="ZC427" s="111"/>
      <c r="ZD427" s="111"/>
      <c r="ZE427" s="111"/>
      <c r="ZF427" s="111"/>
      <c r="ZG427" s="111"/>
      <c r="ZH427" s="111"/>
      <c r="ZI427" s="111"/>
      <c r="ZJ427" s="111"/>
      <c r="ZK427" s="111"/>
      <c r="ZL427" s="111"/>
      <c r="ZM427" s="111"/>
      <c r="ZN427" s="111"/>
      <c r="ZO427" s="111"/>
      <c r="ZP427" s="111"/>
      <c r="ZQ427" s="111"/>
      <c r="ZR427" s="111"/>
      <c r="ZS427" s="111"/>
      <c r="ZT427" s="111"/>
      <c r="ZU427" s="111"/>
      <c r="ZV427" s="111"/>
      <c r="ZW427" s="111"/>
      <c r="ZX427" s="111"/>
      <c r="ZY427" s="111"/>
      <c r="ZZ427" s="111"/>
    </row>
    <row r="428" spans="27:702"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UR428" s="111"/>
      <c r="US428" s="111"/>
      <c r="UT428" s="111"/>
      <c r="UU428" s="111"/>
      <c r="UV428" s="111"/>
      <c r="UW428" s="111"/>
      <c r="UX428" s="111"/>
      <c r="UY428" s="111"/>
      <c r="UZ428" s="111"/>
      <c r="VA428" s="111"/>
      <c r="VB428" s="111"/>
      <c r="VC428" s="111"/>
      <c r="VD428" s="111"/>
      <c r="VE428" s="111"/>
      <c r="VF428" s="111"/>
      <c r="VG428" s="111"/>
      <c r="VH428" s="111"/>
      <c r="VI428" s="111"/>
      <c r="VJ428" s="111"/>
      <c r="VK428" s="111"/>
      <c r="VL428" s="111"/>
      <c r="VM428" s="111"/>
      <c r="VN428" s="111"/>
      <c r="VO428" s="111"/>
      <c r="VP428" s="111"/>
      <c r="VQ428" s="111"/>
      <c r="VR428" s="111"/>
      <c r="VS428" s="111"/>
      <c r="VT428" s="111"/>
      <c r="VU428" s="111"/>
      <c r="VV428" s="111"/>
      <c r="VW428" s="111"/>
      <c r="VX428" s="111"/>
      <c r="VY428" s="111"/>
      <c r="VZ428" s="111"/>
      <c r="WA428" s="111"/>
      <c r="WB428" s="111"/>
      <c r="WC428" s="111"/>
      <c r="WD428" s="111"/>
      <c r="WE428" s="111"/>
      <c r="WF428" s="111"/>
      <c r="WG428" s="111"/>
      <c r="WH428" s="111"/>
      <c r="WI428" s="111"/>
      <c r="WJ428" s="111"/>
      <c r="WK428" s="111"/>
      <c r="WL428" s="111"/>
      <c r="WM428" s="111"/>
      <c r="WN428" s="111"/>
      <c r="WO428" s="111"/>
      <c r="WP428" s="111"/>
      <c r="WQ428" s="111"/>
      <c r="WR428" s="111"/>
      <c r="WS428" s="111"/>
      <c r="WT428" s="111"/>
      <c r="WU428" s="111"/>
      <c r="WV428" s="111"/>
      <c r="WW428" s="111"/>
      <c r="WX428" s="111"/>
      <c r="WY428" s="111"/>
      <c r="WZ428" s="111"/>
      <c r="XA428" s="111"/>
      <c r="XB428" s="111"/>
      <c r="XC428" s="111"/>
      <c r="XD428" s="111"/>
      <c r="XE428" s="111"/>
      <c r="XF428" s="111"/>
      <c r="XG428" s="111"/>
      <c r="XH428" s="111"/>
      <c r="XI428" s="111"/>
      <c r="XJ428" s="111"/>
      <c r="XK428" s="111"/>
      <c r="XL428" s="111"/>
      <c r="XM428" s="111"/>
      <c r="XN428" s="111"/>
      <c r="XO428" s="111"/>
      <c r="XP428" s="111"/>
      <c r="XQ428" s="111"/>
      <c r="XR428" s="111"/>
      <c r="XS428" s="111"/>
      <c r="XT428" s="111"/>
      <c r="XU428" s="111"/>
      <c r="XV428" s="111"/>
      <c r="XW428" s="111"/>
      <c r="XX428" s="111"/>
      <c r="XY428" s="111"/>
      <c r="XZ428" s="111"/>
      <c r="YA428" s="111"/>
      <c r="YB428" s="111"/>
      <c r="YC428" s="111"/>
      <c r="YD428" s="111"/>
      <c r="YE428" s="111"/>
      <c r="YF428" s="111"/>
      <c r="YG428" s="111"/>
      <c r="YH428" s="111"/>
      <c r="YI428" s="111"/>
      <c r="YJ428" s="111"/>
      <c r="YK428" s="111"/>
      <c r="YL428" s="111"/>
      <c r="YM428" s="111"/>
      <c r="YN428" s="111"/>
      <c r="YO428" s="111"/>
      <c r="YP428" s="111"/>
      <c r="YQ428" s="111"/>
      <c r="YR428" s="111"/>
      <c r="YS428" s="111"/>
      <c r="YT428" s="111"/>
      <c r="YU428" s="111"/>
      <c r="YV428" s="111"/>
      <c r="YW428" s="111"/>
      <c r="YX428" s="111"/>
      <c r="YY428" s="111"/>
      <c r="YZ428" s="111"/>
      <c r="ZA428" s="111"/>
      <c r="ZB428" s="111"/>
      <c r="ZC428" s="111"/>
      <c r="ZD428" s="111"/>
      <c r="ZE428" s="111"/>
      <c r="ZF428" s="111"/>
      <c r="ZG428" s="111"/>
      <c r="ZH428" s="111"/>
      <c r="ZI428" s="111"/>
      <c r="ZJ428" s="111"/>
      <c r="ZK428" s="111"/>
      <c r="ZL428" s="111"/>
      <c r="ZM428" s="111"/>
      <c r="ZN428" s="111"/>
      <c r="ZO428" s="111"/>
      <c r="ZP428" s="111"/>
      <c r="ZQ428" s="111"/>
      <c r="ZR428" s="111"/>
      <c r="ZS428" s="111"/>
      <c r="ZT428" s="111"/>
      <c r="ZU428" s="111"/>
      <c r="ZV428" s="111"/>
      <c r="ZW428" s="111"/>
      <c r="ZX428" s="111"/>
      <c r="ZY428" s="111"/>
      <c r="ZZ428" s="111"/>
    </row>
    <row r="429" spans="27:702"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UR429" s="111"/>
      <c r="US429" s="111"/>
      <c r="UT429" s="111"/>
      <c r="UU429" s="111"/>
      <c r="UV429" s="111"/>
      <c r="UW429" s="111"/>
      <c r="UX429" s="111"/>
      <c r="UY429" s="111"/>
      <c r="UZ429" s="111"/>
      <c r="VA429" s="111"/>
      <c r="VB429" s="111"/>
      <c r="VC429" s="111"/>
      <c r="VD429" s="111"/>
      <c r="VE429" s="111"/>
      <c r="VF429" s="111"/>
      <c r="VG429" s="111"/>
      <c r="VH429" s="111"/>
      <c r="VI429" s="111"/>
      <c r="VJ429" s="111"/>
      <c r="VK429" s="111"/>
      <c r="VL429" s="111"/>
      <c r="VM429" s="111"/>
      <c r="VN429" s="111"/>
      <c r="VO429" s="111"/>
      <c r="VP429" s="111"/>
      <c r="VQ429" s="111"/>
      <c r="VR429" s="111"/>
      <c r="VS429" s="111"/>
      <c r="VT429" s="111"/>
      <c r="VU429" s="111"/>
      <c r="VV429" s="111"/>
      <c r="VW429" s="111"/>
      <c r="VX429" s="111"/>
      <c r="VY429" s="111"/>
      <c r="VZ429" s="111"/>
      <c r="WA429" s="111"/>
      <c r="WB429" s="111"/>
      <c r="WC429" s="111"/>
      <c r="WD429" s="111"/>
      <c r="WE429" s="111"/>
      <c r="WF429" s="111"/>
      <c r="WG429" s="111"/>
      <c r="WH429" s="111"/>
      <c r="WI429" s="111"/>
      <c r="WJ429" s="111"/>
      <c r="WK429" s="111"/>
      <c r="WL429" s="111"/>
      <c r="WM429" s="111"/>
      <c r="WN429" s="111"/>
      <c r="WO429" s="111"/>
      <c r="WP429" s="111"/>
      <c r="WQ429" s="111"/>
      <c r="WR429" s="111"/>
      <c r="WS429" s="111"/>
      <c r="WT429" s="111"/>
      <c r="WU429" s="111"/>
      <c r="WV429" s="111"/>
      <c r="WW429" s="111"/>
      <c r="WX429" s="111"/>
      <c r="WY429" s="111"/>
      <c r="WZ429" s="111"/>
      <c r="XA429" s="111"/>
      <c r="XB429" s="111"/>
      <c r="XC429" s="111"/>
      <c r="XD429" s="111"/>
      <c r="XE429" s="111"/>
      <c r="XF429" s="111"/>
      <c r="XG429" s="111"/>
      <c r="XH429" s="111"/>
      <c r="XI429" s="111"/>
      <c r="XJ429" s="111"/>
      <c r="XK429" s="111"/>
      <c r="XL429" s="111"/>
      <c r="XM429" s="111"/>
      <c r="XN429" s="111"/>
      <c r="XO429" s="111"/>
      <c r="XP429" s="111"/>
      <c r="XQ429" s="111"/>
      <c r="XR429" s="111"/>
      <c r="XS429" s="111"/>
      <c r="XT429" s="111"/>
      <c r="XU429" s="111"/>
      <c r="XV429" s="111"/>
      <c r="XW429" s="111"/>
      <c r="XX429" s="111"/>
      <c r="XY429" s="111"/>
      <c r="XZ429" s="111"/>
      <c r="YA429" s="111"/>
      <c r="YB429" s="111"/>
      <c r="YC429" s="111"/>
      <c r="YD429" s="111"/>
      <c r="YE429" s="111"/>
      <c r="YF429" s="111"/>
      <c r="YG429" s="111"/>
      <c r="YH429" s="111"/>
      <c r="YI429" s="111"/>
      <c r="YJ429" s="111"/>
      <c r="YK429" s="111"/>
      <c r="YL429" s="111"/>
      <c r="YM429" s="111"/>
      <c r="YN429" s="111"/>
      <c r="YO429" s="111"/>
      <c r="YP429" s="111"/>
      <c r="YQ429" s="111"/>
      <c r="YR429" s="111"/>
      <c r="YS429" s="111"/>
      <c r="YT429" s="111"/>
      <c r="YU429" s="111"/>
      <c r="YV429" s="111"/>
      <c r="YW429" s="111"/>
      <c r="YX429" s="111"/>
      <c r="YY429" s="111"/>
      <c r="YZ429" s="111"/>
      <c r="ZA429" s="111"/>
      <c r="ZB429" s="111"/>
      <c r="ZC429" s="111"/>
      <c r="ZD429" s="111"/>
      <c r="ZE429" s="111"/>
      <c r="ZF429" s="111"/>
      <c r="ZG429" s="111"/>
      <c r="ZH429" s="111"/>
      <c r="ZI429" s="111"/>
      <c r="ZJ429" s="111"/>
      <c r="ZK429" s="111"/>
      <c r="ZL429" s="111"/>
      <c r="ZM429" s="111"/>
      <c r="ZN429" s="111"/>
      <c r="ZO429" s="111"/>
      <c r="ZP429" s="111"/>
      <c r="ZQ429" s="111"/>
      <c r="ZR429" s="111"/>
      <c r="ZS429" s="111"/>
      <c r="ZT429" s="111"/>
      <c r="ZU429" s="111"/>
      <c r="ZV429" s="111"/>
      <c r="ZW429" s="111"/>
      <c r="ZX429" s="111"/>
      <c r="ZY429" s="111"/>
      <c r="ZZ429" s="111"/>
    </row>
    <row r="430" spans="27:702"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UR430" s="111"/>
      <c r="US430" s="111"/>
      <c r="UT430" s="111"/>
      <c r="UU430" s="111"/>
      <c r="UV430" s="111"/>
      <c r="UW430" s="111"/>
      <c r="UX430" s="111"/>
      <c r="UY430" s="111"/>
      <c r="UZ430" s="111"/>
      <c r="VA430" s="111"/>
      <c r="VB430" s="111"/>
      <c r="VC430" s="111"/>
      <c r="VD430" s="111"/>
      <c r="VE430" s="111"/>
      <c r="VF430" s="111"/>
      <c r="VG430" s="111"/>
      <c r="VH430" s="111"/>
      <c r="VI430" s="111"/>
      <c r="VJ430" s="111"/>
      <c r="VK430" s="111"/>
      <c r="VL430" s="111"/>
      <c r="VM430" s="111"/>
      <c r="VN430" s="111"/>
      <c r="VO430" s="111"/>
      <c r="VP430" s="111"/>
      <c r="VQ430" s="111"/>
      <c r="VR430" s="111"/>
      <c r="VS430" s="111"/>
      <c r="VT430" s="111"/>
      <c r="VU430" s="111"/>
      <c r="VV430" s="111"/>
      <c r="VW430" s="111"/>
      <c r="VX430" s="111"/>
      <c r="VY430" s="111"/>
      <c r="VZ430" s="111"/>
      <c r="WA430" s="111"/>
      <c r="WB430" s="111"/>
      <c r="WC430" s="111"/>
      <c r="WD430" s="111"/>
      <c r="WE430" s="111"/>
      <c r="WF430" s="111"/>
      <c r="WG430" s="111"/>
      <c r="WH430" s="111"/>
      <c r="WI430" s="111"/>
      <c r="WJ430" s="111"/>
      <c r="WK430" s="111"/>
      <c r="WL430" s="111"/>
      <c r="WM430" s="111"/>
      <c r="WN430" s="111"/>
      <c r="WO430" s="111"/>
      <c r="WP430" s="111"/>
      <c r="WQ430" s="111"/>
      <c r="WR430" s="111"/>
      <c r="WS430" s="111"/>
      <c r="WT430" s="111"/>
      <c r="WU430" s="111"/>
      <c r="WV430" s="111"/>
      <c r="WW430" s="111"/>
      <c r="WX430" s="111"/>
      <c r="WY430" s="111"/>
      <c r="WZ430" s="111"/>
      <c r="XA430" s="111"/>
      <c r="XB430" s="111"/>
      <c r="XC430" s="111"/>
      <c r="XD430" s="111"/>
      <c r="XE430" s="111"/>
      <c r="XF430" s="111"/>
      <c r="XG430" s="111"/>
      <c r="XH430" s="111"/>
      <c r="XI430" s="111"/>
      <c r="XJ430" s="111"/>
      <c r="XK430" s="111"/>
      <c r="XL430" s="111"/>
      <c r="XM430" s="111"/>
      <c r="XN430" s="111"/>
      <c r="XO430" s="111"/>
      <c r="XP430" s="111"/>
      <c r="XQ430" s="111"/>
      <c r="XR430" s="111"/>
      <c r="XS430" s="111"/>
      <c r="XT430" s="111"/>
      <c r="XU430" s="111"/>
      <c r="XV430" s="111"/>
      <c r="XW430" s="111"/>
      <c r="XX430" s="111"/>
      <c r="XY430" s="111"/>
      <c r="XZ430" s="111"/>
      <c r="YA430" s="111"/>
      <c r="YB430" s="111"/>
      <c r="YC430" s="111"/>
      <c r="YD430" s="111"/>
      <c r="YE430" s="111"/>
      <c r="YF430" s="111"/>
      <c r="YG430" s="111"/>
      <c r="YH430" s="111"/>
      <c r="YI430" s="111"/>
      <c r="YJ430" s="111"/>
      <c r="YK430" s="111"/>
      <c r="YL430" s="111"/>
      <c r="YM430" s="111"/>
      <c r="YN430" s="111"/>
      <c r="YO430" s="111"/>
      <c r="YP430" s="111"/>
      <c r="YQ430" s="111"/>
      <c r="YR430" s="111"/>
      <c r="YS430" s="111"/>
      <c r="YT430" s="111"/>
      <c r="YU430" s="111"/>
      <c r="YV430" s="111"/>
      <c r="YW430" s="111"/>
      <c r="YX430" s="111"/>
      <c r="YY430" s="111"/>
      <c r="YZ430" s="111"/>
      <c r="ZA430" s="111"/>
      <c r="ZB430" s="111"/>
      <c r="ZC430" s="111"/>
      <c r="ZD430" s="111"/>
      <c r="ZE430" s="111"/>
      <c r="ZF430" s="111"/>
      <c r="ZG430" s="111"/>
      <c r="ZH430" s="111"/>
      <c r="ZI430" s="111"/>
      <c r="ZJ430" s="111"/>
      <c r="ZK430" s="111"/>
      <c r="ZL430" s="111"/>
      <c r="ZM430" s="111"/>
      <c r="ZN430" s="111"/>
      <c r="ZO430" s="111"/>
      <c r="ZP430" s="111"/>
      <c r="ZQ430" s="111"/>
      <c r="ZR430" s="111"/>
      <c r="ZS430" s="111"/>
      <c r="ZT430" s="111"/>
      <c r="ZU430" s="111"/>
      <c r="ZV430" s="111"/>
      <c r="ZW430" s="111"/>
      <c r="ZX430" s="111"/>
      <c r="ZY430" s="111"/>
      <c r="ZZ430" s="111"/>
    </row>
    <row r="431" spans="27:702"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UR431" s="111"/>
      <c r="US431" s="111"/>
      <c r="UT431" s="111"/>
      <c r="UU431" s="111"/>
      <c r="UV431" s="111"/>
      <c r="UW431" s="111"/>
      <c r="UX431" s="111"/>
      <c r="UY431" s="111"/>
      <c r="UZ431" s="111"/>
      <c r="VA431" s="111"/>
      <c r="VB431" s="111"/>
      <c r="VC431" s="111"/>
      <c r="VD431" s="111"/>
      <c r="VE431" s="111"/>
      <c r="VF431" s="111"/>
      <c r="VG431" s="111"/>
      <c r="VH431" s="111"/>
      <c r="VI431" s="111"/>
      <c r="VJ431" s="111"/>
      <c r="VK431" s="111"/>
      <c r="VL431" s="111"/>
      <c r="VM431" s="111"/>
      <c r="VN431" s="111"/>
      <c r="VO431" s="111"/>
      <c r="VP431" s="111"/>
      <c r="VQ431" s="111"/>
      <c r="VR431" s="111"/>
      <c r="VS431" s="111"/>
      <c r="VT431" s="111"/>
      <c r="VU431" s="111"/>
      <c r="VV431" s="111"/>
      <c r="VW431" s="111"/>
      <c r="VX431" s="111"/>
      <c r="VY431" s="111"/>
      <c r="VZ431" s="111"/>
      <c r="WA431" s="111"/>
      <c r="WB431" s="111"/>
      <c r="WC431" s="111"/>
      <c r="WD431" s="111"/>
      <c r="WE431" s="111"/>
      <c r="WF431" s="111"/>
      <c r="WG431" s="111"/>
      <c r="WH431" s="111"/>
      <c r="WI431" s="111"/>
      <c r="WJ431" s="111"/>
      <c r="WK431" s="111"/>
      <c r="WL431" s="111"/>
      <c r="WM431" s="111"/>
      <c r="WN431" s="111"/>
      <c r="WO431" s="111"/>
      <c r="WP431" s="111"/>
      <c r="WQ431" s="111"/>
      <c r="WR431" s="111"/>
      <c r="WS431" s="111"/>
      <c r="WT431" s="111"/>
      <c r="WU431" s="111"/>
      <c r="WV431" s="111"/>
      <c r="WW431" s="111"/>
      <c r="WX431" s="111"/>
      <c r="WY431" s="111"/>
      <c r="WZ431" s="111"/>
      <c r="XA431" s="111"/>
      <c r="XB431" s="111"/>
      <c r="XC431" s="111"/>
      <c r="XD431" s="111"/>
      <c r="XE431" s="111"/>
      <c r="XF431" s="111"/>
      <c r="XG431" s="111"/>
      <c r="XH431" s="111"/>
      <c r="XI431" s="111"/>
      <c r="XJ431" s="111"/>
      <c r="XK431" s="111"/>
      <c r="XL431" s="111"/>
      <c r="XM431" s="111"/>
      <c r="XN431" s="111"/>
      <c r="XO431" s="111"/>
      <c r="XP431" s="111"/>
      <c r="XQ431" s="111"/>
      <c r="XR431" s="111"/>
      <c r="XS431" s="111"/>
      <c r="XT431" s="111"/>
      <c r="XU431" s="111"/>
      <c r="XV431" s="111"/>
      <c r="XW431" s="111"/>
      <c r="XX431" s="111"/>
      <c r="XY431" s="111"/>
      <c r="XZ431" s="111"/>
      <c r="YA431" s="111"/>
      <c r="YB431" s="111"/>
      <c r="YC431" s="111"/>
      <c r="YD431" s="111"/>
      <c r="YE431" s="111"/>
      <c r="YF431" s="111"/>
      <c r="YG431" s="111"/>
      <c r="YH431" s="111"/>
      <c r="YI431" s="111"/>
      <c r="YJ431" s="111"/>
      <c r="YK431" s="111"/>
      <c r="YL431" s="111"/>
      <c r="YM431" s="111"/>
      <c r="YN431" s="111"/>
      <c r="YO431" s="111"/>
      <c r="YP431" s="111"/>
      <c r="YQ431" s="111"/>
      <c r="YR431" s="111"/>
      <c r="YS431" s="111"/>
      <c r="YT431" s="111"/>
      <c r="YU431" s="111"/>
      <c r="YV431" s="111"/>
      <c r="YW431" s="111"/>
      <c r="YX431" s="111"/>
      <c r="YY431" s="111"/>
      <c r="YZ431" s="111"/>
      <c r="ZA431" s="111"/>
      <c r="ZB431" s="111"/>
      <c r="ZC431" s="111"/>
      <c r="ZD431" s="111"/>
      <c r="ZE431" s="111"/>
      <c r="ZF431" s="111"/>
      <c r="ZG431" s="111"/>
      <c r="ZH431" s="111"/>
      <c r="ZI431" s="111"/>
      <c r="ZJ431" s="111"/>
      <c r="ZK431" s="111"/>
      <c r="ZL431" s="111"/>
      <c r="ZM431" s="111"/>
      <c r="ZN431" s="111"/>
      <c r="ZO431" s="111"/>
      <c r="ZP431" s="111"/>
      <c r="ZQ431" s="111"/>
      <c r="ZR431" s="111"/>
      <c r="ZS431" s="111"/>
      <c r="ZT431" s="111"/>
      <c r="ZU431" s="111"/>
      <c r="ZV431" s="111"/>
      <c r="ZW431" s="111"/>
      <c r="ZX431" s="111"/>
      <c r="ZY431" s="111"/>
      <c r="ZZ431" s="111"/>
    </row>
    <row r="432" spans="27:702"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UR432" s="111"/>
      <c r="US432" s="111"/>
      <c r="UT432" s="111"/>
      <c r="UU432" s="111"/>
      <c r="UV432" s="111"/>
      <c r="UW432" s="111"/>
      <c r="UX432" s="111"/>
      <c r="UY432" s="111"/>
      <c r="UZ432" s="111"/>
      <c r="VA432" s="111"/>
      <c r="VB432" s="111"/>
      <c r="VC432" s="111"/>
      <c r="VD432" s="111"/>
      <c r="VE432" s="111"/>
      <c r="VF432" s="111"/>
      <c r="VG432" s="111"/>
      <c r="VH432" s="111"/>
      <c r="VI432" s="111"/>
      <c r="VJ432" s="111"/>
      <c r="VK432" s="111"/>
      <c r="VL432" s="111"/>
      <c r="VM432" s="111"/>
      <c r="VN432" s="111"/>
      <c r="VO432" s="111"/>
      <c r="VP432" s="111"/>
      <c r="VQ432" s="111"/>
      <c r="VR432" s="111"/>
      <c r="VS432" s="111"/>
      <c r="VT432" s="111"/>
      <c r="VU432" s="111"/>
      <c r="VV432" s="111"/>
      <c r="VW432" s="111"/>
      <c r="VX432" s="111"/>
      <c r="VY432" s="111"/>
      <c r="VZ432" s="111"/>
      <c r="WA432" s="111"/>
      <c r="WB432" s="111"/>
      <c r="WC432" s="111"/>
      <c r="WD432" s="111"/>
      <c r="WE432" s="111"/>
      <c r="WF432" s="111"/>
      <c r="WG432" s="111"/>
      <c r="WH432" s="111"/>
      <c r="WI432" s="111"/>
      <c r="WJ432" s="111"/>
      <c r="WK432" s="111"/>
      <c r="WL432" s="111"/>
      <c r="WM432" s="111"/>
      <c r="WN432" s="111"/>
      <c r="WO432" s="111"/>
      <c r="WP432" s="111"/>
      <c r="WQ432" s="111"/>
      <c r="WR432" s="111"/>
      <c r="WS432" s="111"/>
      <c r="WT432" s="111"/>
      <c r="WU432" s="111"/>
      <c r="WV432" s="111"/>
      <c r="WW432" s="111"/>
      <c r="WX432" s="111"/>
      <c r="WY432" s="111"/>
      <c r="WZ432" s="111"/>
      <c r="XA432" s="111"/>
      <c r="XB432" s="111"/>
      <c r="XC432" s="111"/>
      <c r="XD432" s="111"/>
      <c r="XE432" s="111"/>
      <c r="XF432" s="111"/>
      <c r="XG432" s="111"/>
      <c r="XH432" s="111"/>
      <c r="XI432" s="111"/>
      <c r="XJ432" s="111"/>
      <c r="XK432" s="111"/>
      <c r="XL432" s="111"/>
      <c r="XM432" s="111"/>
      <c r="XN432" s="111"/>
      <c r="XO432" s="111"/>
      <c r="XP432" s="111"/>
      <c r="XQ432" s="111"/>
      <c r="XR432" s="111"/>
      <c r="XS432" s="111"/>
      <c r="XT432" s="111"/>
      <c r="XU432" s="111"/>
      <c r="XV432" s="111"/>
      <c r="XW432" s="111"/>
      <c r="XX432" s="111"/>
      <c r="XY432" s="111"/>
      <c r="XZ432" s="111"/>
      <c r="YA432" s="111"/>
      <c r="YB432" s="111"/>
      <c r="YC432" s="111"/>
      <c r="YD432" s="111"/>
      <c r="YE432" s="111"/>
      <c r="YF432" s="111"/>
      <c r="YG432" s="111"/>
      <c r="YH432" s="111"/>
      <c r="YI432" s="111"/>
      <c r="YJ432" s="111"/>
      <c r="YK432" s="111"/>
      <c r="YL432" s="111"/>
      <c r="YM432" s="111"/>
      <c r="YN432" s="111"/>
      <c r="YO432" s="111"/>
      <c r="YP432" s="111"/>
      <c r="YQ432" s="111"/>
      <c r="YR432" s="111"/>
      <c r="YS432" s="111"/>
      <c r="YT432" s="111"/>
      <c r="YU432" s="111"/>
      <c r="YV432" s="111"/>
      <c r="YW432" s="111"/>
      <c r="YX432" s="111"/>
      <c r="YY432" s="111"/>
      <c r="YZ432" s="111"/>
      <c r="ZA432" s="111"/>
      <c r="ZB432" s="111"/>
      <c r="ZC432" s="111"/>
      <c r="ZD432" s="111"/>
      <c r="ZE432" s="111"/>
      <c r="ZF432" s="111"/>
      <c r="ZG432" s="111"/>
      <c r="ZH432" s="111"/>
      <c r="ZI432" s="111"/>
      <c r="ZJ432" s="111"/>
      <c r="ZK432" s="111"/>
      <c r="ZL432" s="111"/>
      <c r="ZM432" s="111"/>
      <c r="ZN432" s="111"/>
      <c r="ZO432" s="111"/>
      <c r="ZP432" s="111"/>
      <c r="ZQ432" s="111"/>
      <c r="ZR432" s="111"/>
      <c r="ZS432" s="111"/>
      <c r="ZT432" s="111"/>
      <c r="ZU432" s="111"/>
      <c r="ZV432" s="111"/>
      <c r="ZW432" s="111"/>
      <c r="ZX432" s="111"/>
      <c r="ZY432" s="111"/>
      <c r="ZZ432" s="111"/>
    </row>
    <row r="433" spans="27:702"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UR433" s="111"/>
      <c r="US433" s="111"/>
      <c r="UT433" s="111"/>
      <c r="UU433" s="111"/>
      <c r="UV433" s="111"/>
      <c r="UW433" s="111"/>
      <c r="UX433" s="111"/>
      <c r="UY433" s="111"/>
      <c r="UZ433" s="111"/>
      <c r="VA433" s="111"/>
      <c r="VB433" s="111"/>
      <c r="VC433" s="111"/>
      <c r="VD433" s="111"/>
      <c r="VE433" s="111"/>
      <c r="VF433" s="111"/>
      <c r="VG433" s="111"/>
      <c r="VH433" s="111"/>
      <c r="VI433" s="111"/>
      <c r="VJ433" s="111"/>
      <c r="VK433" s="111"/>
      <c r="VL433" s="111"/>
      <c r="VM433" s="111"/>
      <c r="VN433" s="111"/>
      <c r="VO433" s="111"/>
      <c r="VP433" s="111"/>
      <c r="VQ433" s="111"/>
      <c r="VR433" s="111"/>
      <c r="VS433" s="111"/>
      <c r="VT433" s="111"/>
      <c r="VU433" s="111"/>
      <c r="VV433" s="111"/>
      <c r="VW433" s="111"/>
      <c r="VX433" s="111"/>
      <c r="VY433" s="111"/>
      <c r="VZ433" s="111"/>
      <c r="WA433" s="111"/>
      <c r="WB433" s="111"/>
      <c r="WC433" s="111"/>
      <c r="WD433" s="111"/>
      <c r="WE433" s="111"/>
      <c r="WF433" s="111"/>
      <c r="WG433" s="111"/>
      <c r="WH433" s="111"/>
      <c r="WI433" s="111"/>
      <c r="WJ433" s="111"/>
      <c r="WK433" s="111"/>
      <c r="WL433" s="111"/>
      <c r="WM433" s="111"/>
      <c r="WN433" s="111"/>
      <c r="WO433" s="111"/>
      <c r="WP433" s="111"/>
      <c r="WQ433" s="111"/>
      <c r="WR433" s="111"/>
      <c r="WS433" s="111"/>
      <c r="WT433" s="111"/>
      <c r="WU433" s="111"/>
      <c r="WV433" s="111"/>
      <c r="WW433" s="111"/>
      <c r="WX433" s="111"/>
      <c r="WY433" s="111"/>
      <c r="WZ433" s="111"/>
      <c r="XA433" s="111"/>
      <c r="XB433" s="111"/>
      <c r="XC433" s="111"/>
      <c r="XD433" s="111"/>
      <c r="XE433" s="111"/>
      <c r="XF433" s="111"/>
      <c r="XG433" s="111"/>
      <c r="XH433" s="111"/>
      <c r="XI433" s="111"/>
      <c r="XJ433" s="111"/>
      <c r="XK433" s="111"/>
      <c r="XL433" s="111"/>
      <c r="XM433" s="111"/>
      <c r="XN433" s="111"/>
      <c r="XO433" s="111"/>
      <c r="XP433" s="111"/>
      <c r="XQ433" s="111"/>
      <c r="XR433" s="111"/>
      <c r="XS433" s="111"/>
      <c r="XT433" s="111"/>
      <c r="XU433" s="111"/>
      <c r="XV433" s="111"/>
      <c r="XW433" s="111"/>
      <c r="XX433" s="111"/>
      <c r="XY433" s="111"/>
      <c r="XZ433" s="111"/>
      <c r="YA433" s="111"/>
      <c r="YB433" s="111"/>
      <c r="YC433" s="111"/>
      <c r="YD433" s="111"/>
      <c r="YE433" s="111"/>
      <c r="YF433" s="111"/>
      <c r="YG433" s="111"/>
      <c r="YH433" s="111"/>
      <c r="YI433" s="111"/>
      <c r="YJ433" s="111"/>
      <c r="YK433" s="111"/>
      <c r="YL433" s="111"/>
      <c r="YM433" s="111"/>
      <c r="YN433" s="111"/>
      <c r="YO433" s="111"/>
      <c r="YP433" s="111"/>
      <c r="YQ433" s="111"/>
      <c r="YR433" s="111"/>
      <c r="YS433" s="111"/>
      <c r="YT433" s="111"/>
      <c r="YU433" s="111"/>
      <c r="YV433" s="111"/>
      <c r="YW433" s="111"/>
      <c r="YX433" s="111"/>
      <c r="YY433" s="111"/>
      <c r="YZ433" s="111"/>
      <c r="ZA433" s="111"/>
      <c r="ZB433" s="111"/>
      <c r="ZC433" s="111"/>
      <c r="ZD433" s="111"/>
      <c r="ZE433" s="111"/>
      <c r="ZF433" s="111"/>
      <c r="ZG433" s="111"/>
      <c r="ZH433" s="111"/>
      <c r="ZI433" s="111"/>
      <c r="ZJ433" s="111"/>
      <c r="ZK433" s="111"/>
      <c r="ZL433" s="111"/>
      <c r="ZM433" s="111"/>
      <c r="ZN433" s="111"/>
      <c r="ZO433" s="111"/>
      <c r="ZP433" s="111"/>
      <c r="ZQ433" s="111"/>
      <c r="ZR433" s="111"/>
      <c r="ZS433" s="111"/>
      <c r="ZT433" s="111"/>
      <c r="ZU433" s="111"/>
      <c r="ZV433" s="111"/>
      <c r="ZW433" s="111"/>
      <c r="ZX433" s="111"/>
      <c r="ZY433" s="111"/>
      <c r="ZZ433" s="111"/>
    </row>
    <row r="434" spans="27:702"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UR434" s="111"/>
      <c r="US434" s="111"/>
      <c r="UT434" s="111"/>
      <c r="UU434" s="111"/>
      <c r="UV434" s="111"/>
      <c r="UW434" s="111"/>
      <c r="UX434" s="111"/>
      <c r="UY434" s="111"/>
      <c r="UZ434" s="111"/>
      <c r="VA434" s="111"/>
      <c r="VB434" s="111"/>
      <c r="VC434" s="111"/>
      <c r="VD434" s="111"/>
      <c r="VE434" s="111"/>
      <c r="VF434" s="111"/>
      <c r="VG434" s="111"/>
      <c r="VH434" s="111"/>
      <c r="VI434" s="111"/>
      <c r="VJ434" s="111"/>
      <c r="VK434" s="111"/>
      <c r="VL434" s="111"/>
      <c r="VM434" s="111"/>
      <c r="VN434" s="111"/>
      <c r="VO434" s="111"/>
      <c r="VP434" s="111"/>
      <c r="VQ434" s="111"/>
      <c r="VR434" s="111"/>
      <c r="VS434" s="111"/>
      <c r="VT434" s="111"/>
      <c r="VU434" s="111"/>
      <c r="VV434" s="111"/>
      <c r="VW434" s="111"/>
      <c r="VX434" s="111"/>
      <c r="VY434" s="111"/>
      <c r="VZ434" s="111"/>
      <c r="WA434" s="111"/>
      <c r="WB434" s="111"/>
      <c r="WC434" s="111"/>
      <c r="WD434" s="111"/>
      <c r="WE434" s="111"/>
      <c r="WF434" s="111"/>
      <c r="WG434" s="111"/>
      <c r="WH434" s="111"/>
      <c r="WI434" s="111"/>
      <c r="WJ434" s="111"/>
      <c r="WK434" s="111"/>
      <c r="WL434" s="111"/>
      <c r="WM434" s="111"/>
      <c r="WN434" s="111"/>
      <c r="WO434" s="111"/>
      <c r="WP434" s="111"/>
      <c r="WQ434" s="111"/>
      <c r="WR434" s="111"/>
      <c r="WS434" s="111"/>
      <c r="WT434" s="111"/>
      <c r="WU434" s="111"/>
      <c r="WV434" s="111"/>
      <c r="WW434" s="111"/>
      <c r="WX434" s="111"/>
      <c r="WY434" s="111"/>
      <c r="WZ434" s="111"/>
      <c r="XA434" s="111"/>
      <c r="XB434" s="111"/>
      <c r="XC434" s="111"/>
      <c r="XD434" s="111"/>
      <c r="XE434" s="111"/>
      <c r="XF434" s="111"/>
      <c r="XG434" s="111"/>
      <c r="XH434" s="111"/>
      <c r="XI434" s="111"/>
      <c r="XJ434" s="111"/>
      <c r="XK434" s="111"/>
      <c r="XL434" s="111"/>
      <c r="XM434" s="111"/>
      <c r="XN434" s="111"/>
      <c r="XO434" s="111"/>
      <c r="XP434" s="111"/>
      <c r="XQ434" s="111"/>
      <c r="XR434" s="111"/>
      <c r="XS434" s="111"/>
      <c r="XT434" s="111"/>
      <c r="XU434" s="111"/>
      <c r="XV434" s="111"/>
      <c r="XW434" s="111"/>
      <c r="XX434" s="111"/>
      <c r="XY434" s="111"/>
      <c r="XZ434" s="111"/>
      <c r="YA434" s="111"/>
      <c r="YB434" s="111"/>
      <c r="YC434" s="111"/>
      <c r="YD434" s="111"/>
      <c r="YE434" s="111"/>
      <c r="YF434" s="111"/>
      <c r="YG434" s="111"/>
      <c r="YH434" s="111"/>
      <c r="YI434" s="111"/>
      <c r="YJ434" s="111"/>
      <c r="YK434" s="111"/>
      <c r="YL434" s="111"/>
      <c r="YM434" s="111"/>
      <c r="YN434" s="111"/>
      <c r="YO434" s="111"/>
      <c r="YP434" s="111"/>
      <c r="YQ434" s="111"/>
      <c r="YR434" s="111"/>
      <c r="YS434" s="111"/>
      <c r="YT434" s="111"/>
      <c r="YU434" s="111"/>
      <c r="YV434" s="111"/>
      <c r="YW434" s="111"/>
      <c r="YX434" s="111"/>
      <c r="YY434" s="111"/>
      <c r="YZ434" s="111"/>
      <c r="ZA434" s="111"/>
      <c r="ZB434" s="111"/>
      <c r="ZC434" s="111"/>
      <c r="ZD434" s="111"/>
      <c r="ZE434" s="111"/>
      <c r="ZF434" s="111"/>
      <c r="ZG434" s="111"/>
      <c r="ZH434" s="111"/>
      <c r="ZI434" s="111"/>
      <c r="ZJ434" s="111"/>
      <c r="ZK434" s="111"/>
      <c r="ZL434" s="111"/>
      <c r="ZM434" s="111"/>
      <c r="ZN434" s="111"/>
      <c r="ZO434" s="111"/>
      <c r="ZP434" s="111"/>
      <c r="ZQ434" s="111"/>
      <c r="ZR434" s="111"/>
      <c r="ZS434" s="111"/>
      <c r="ZT434" s="111"/>
      <c r="ZU434" s="111"/>
      <c r="ZV434" s="111"/>
      <c r="ZW434" s="111"/>
      <c r="ZX434" s="111"/>
      <c r="ZY434" s="111"/>
      <c r="ZZ434" s="111"/>
    </row>
    <row r="435" spans="27:702"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UR435" s="111"/>
      <c r="US435" s="111"/>
      <c r="UT435" s="111"/>
      <c r="UU435" s="111"/>
      <c r="UV435" s="111"/>
      <c r="UW435" s="111"/>
      <c r="UX435" s="111"/>
      <c r="UY435" s="111"/>
      <c r="UZ435" s="111"/>
      <c r="VA435" s="111"/>
      <c r="VB435" s="111"/>
      <c r="VC435" s="111"/>
      <c r="VD435" s="111"/>
      <c r="VE435" s="111"/>
      <c r="VF435" s="111"/>
      <c r="VG435" s="111"/>
      <c r="VH435" s="111"/>
      <c r="VI435" s="111"/>
      <c r="VJ435" s="111"/>
      <c r="VK435" s="111"/>
      <c r="VL435" s="111"/>
      <c r="VM435" s="111"/>
      <c r="VN435" s="111"/>
      <c r="VO435" s="111"/>
      <c r="VP435" s="111"/>
      <c r="VQ435" s="111"/>
      <c r="VR435" s="111"/>
      <c r="VS435" s="111"/>
      <c r="VT435" s="111"/>
      <c r="VU435" s="111"/>
      <c r="VV435" s="111"/>
      <c r="VW435" s="111"/>
      <c r="VX435" s="111"/>
      <c r="VY435" s="111"/>
      <c r="VZ435" s="111"/>
      <c r="WA435" s="111"/>
      <c r="WB435" s="111"/>
      <c r="WC435" s="111"/>
      <c r="WD435" s="111"/>
      <c r="WE435" s="111"/>
      <c r="WF435" s="111"/>
      <c r="WG435" s="111"/>
      <c r="WH435" s="111"/>
      <c r="WI435" s="111"/>
      <c r="WJ435" s="111"/>
      <c r="WK435" s="111"/>
      <c r="WL435" s="111"/>
      <c r="WM435" s="111"/>
      <c r="WN435" s="111"/>
      <c r="WO435" s="111"/>
      <c r="WP435" s="111"/>
      <c r="WQ435" s="111"/>
      <c r="WR435" s="111"/>
      <c r="WS435" s="111"/>
      <c r="WT435" s="111"/>
      <c r="WU435" s="111"/>
      <c r="WV435" s="111"/>
      <c r="WW435" s="111"/>
      <c r="WX435" s="111"/>
      <c r="WY435" s="111"/>
      <c r="WZ435" s="111"/>
      <c r="XA435" s="111"/>
      <c r="XB435" s="111"/>
      <c r="XC435" s="111"/>
      <c r="XD435" s="111"/>
      <c r="XE435" s="111"/>
      <c r="XF435" s="111"/>
      <c r="XG435" s="111"/>
      <c r="XH435" s="111"/>
      <c r="XI435" s="111"/>
      <c r="XJ435" s="111"/>
      <c r="XK435" s="111"/>
      <c r="XL435" s="111"/>
      <c r="XM435" s="111"/>
      <c r="XN435" s="111"/>
      <c r="XO435" s="111"/>
      <c r="XP435" s="111"/>
      <c r="XQ435" s="111"/>
      <c r="XR435" s="111"/>
      <c r="XS435" s="111"/>
      <c r="XT435" s="111"/>
      <c r="XU435" s="111"/>
      <c r="XV435" s="111"/>
      <c r="XW435" s="111"/>
      <c r="XX435" s="111"/>
      <c r="XY435" s="111"/>
      <c r="XZ435" s="111"/>
      <c r="YA435" s="111"/>
      <c r="YB435" s="111"/>
      <c r="YC435" s="111"/>
      <c r="YD435" s="111"/>
      <c r="YE435" s="111"/>
      <c r="YF435" s="111"/>
      <c r="YG435" s="111"/>
      <c r="YH435" s="111"/>
      <c r="YI435" s="111"/>
      <c r="YJ435" s="111"/>
      <c r="YK435" s="111"/>
      <c r="YL435" s="111"/>
      <c r="YM435" s="111"/>
      <c r="YN435" s="111"/>
      <c r="YO435" s="111"/>
      <c r="YP435" s="111"/>
      <c r="YQ435" s="111"/>
      <c r="YR435" s="111"/>
      <c r="YS435" s="111"/>
      <c r="YT435" s="111"/>
      <c r="YU435" s="111"/>
      <c r="YV435" s="111"/>
      <c r="YW435" s="111"/>
      <c r="YX435" s="111"/>
      <c r="YY435" s="111"/>
      <c r="YZ435" s="111"/>
      <c r="ZA435" s="111"/>
      <c r="ZB435" s="111"/>
      <c r="ZC435" s="111"/>
      <c r="ZD435" s="111"/>
      <c r="ZE435" s="111"/>
      <c r="ZF435" s="111"/>
      <c r="ZG435" s="111"/>
      <c r="ZH435" s="111"/>
      <c r="ZI435" s="111"/>
      <c r="ZJ435" s="111"/>
      <c r="ZK435" s="111"/>
      <c r="ZL435" s="111"/>
      <c r="ZM435" s="111"/>
      <c r="ZN435" s="111"/>
      <c r="ZO435" s="111"/>
      <c r="ZP435" s="111"/>
      <c r="ZQ435" s="111"/>
      <c r="ZR435" s="111"/>
      <c r="ZS435" s="111"/>
      <c r="ZT435" s="111"/>
      <c r="ZU435" s="111"/>
      <c r="ZV435" s="111"/>
      <c r="ZW435" s="111"/>
      <c r="ZX435" s="111"/>
      <c r="ZY435" s="111"/>
      <c r="ZZ435" s="111"/>
    </row>
    <row r="436" spans="27:702"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UR436" s="111"/>
      <c r="US436" s="111"/>
      <c r="UT436" s="111"/>
      <c r="UU436" s="111"/>
      <c r="UV436" s="111"/>
      <c r="UW436" s="111"/>
      <c r="UX436" s="111"/>
      <c r="UY436" s="111"/>
      <c r="UZ436" s="111"/>
      <c r="VA436" s="111"/>
      <c r="VB436" s="111"/>
      <c r="VC436" s="111"/>
      <c r="VD436" s="111"/>
      <c r="VE436" s="111"/>
      <c r="VF436" s="111"/>
      <c r="VG436" s="111"/>
      <c r="VH436" s="111"/>
      <c r="VI436" s="111"/>
      <c r="VJ436" s="111"/>
      <c r="VK436" s="111"/>
      <c r="VL436" s="111"/>
      <c r="VM436" s="111"/>
      <c r="VN436" s="111"/>
      <c r="VO436" s="111"/>
      <c r="VP436" s="111"/>
      <c r="VQ436" s="111"/>
      <c r="VR436" s="111"/>
      <c r="VS436" s="111"/>
      <c r="VT436" s="111"/>
      <c r="VU436" s="111"/>
      <c r="VV436" s="111"/>
      <c r="VW436" s="111"/>
      <c r="VX436" s="111"/>
      <c r="VY436" s="111"/>
      <c r="VZ436" s="111"/>
      <c r="WA436" s="111"/>
      <c r="WB436" s="111"/>
      <c r="WC436" s="111"/>
      <c r="WD436" s="111"/>
      <c r="WE436" s="111"/>
      <c r="WF436" s="111"/>
      <c r="WG436" s="111"/>
      <c r="WH436" s="111"/>
      <c r="WI436" s="111"/>
      <c r="WJ436" s="111"/>
      <c r="WK436" s="111"/>
      <c r="WL436" s="111"/>
      <c r="WM436" s="111"/>
      <c r="WN436" s="111"/>
      <c r="WO436" s="111"/>
      <c r="WP436" s="111"/>
      <c r="WQ436" s="111"/>
      <c r="WR436" s="111"/>
      <c r="WS436" s="111"/>
      <c r="WT436" s="111"/>
      <c r="WU436" s="111"/>
      <c r="WV436" s="111"/>
      <c r="WW436" s="111"/>
      <c r="WX436" s="111"/>
      <c r="WY436" s="111"/>
      <c r="WZ436" s="111"/>
      <c r="XA436" s="111"/>
      <c r="XB436" s="111"/>
      <c r="XC436" s="111"/>
      <c r="XD436" s="111"/>
      <c r="XE436" s="111"/>
      <c r="XF436" s="111"/>
      <c r="XG436" s="111"/>
      <c r="XH436" s="111"/>
      <c r="XI436" s="111"/>
      <c r="XJ436" s="111"/>
      <c r="XK436" s="111"/>
      <c r="XL436" s="111"/>
      <c r="XM436" s="111"/>
      <c r="XN436" s="111"/>
      <c r="XO436" s="111"/>
      <c r="XP436" s="111"/>
      <c r="XQ436" s="111"/>
      <c r="XR436" s="111"/>
      <c r="XS436" s="111"/>
      <c r="XT436" s="111"/>
      <c r="XU436" s="111"/>
      <c r="XV436" s="111"/>
      <c r="XW436" s="111"/>
      <c r="XX436" s="111"/>
      <c r="XY436" s="111"/>
      <c r="XZ436" s="111"/>
      <c r="YA436" s="111"/>
      <c r="YB436" s="111"/>
      <c r="YC436" s="111"/>
      <c r="YD436" s="111"/>
      <c r="YE436" s="111"/>
      <c r="YF436" s="111"/>
      <c r="YG436" s="111"/>
      <c r="YH436" s="111"/>
      <c r="YI436" s="111"/>
      <c r="YJ436" s="111"/>
      <c r="YK436" s="111"/>
      <c r="YL436" s="111"/>
      <c r="YM436" s="111"/>
      <c r="YN436" s="111"/>
      <c r="YO436" s="111"/>
      <c r="YP436" s="111"/>
      <c r="YQ436" s="111"/>
      <c r="YR436" s="111"/>
      <c r="YS436" s="111"/>
      <c r="YT436" s="111"/>
      <c r="YU436" s="111"/>
      <c r="YV436" s="111"/>
      <c r="YW436" s="111"/>
      <c r="YX436" s="111"/>
      <c r="YY436" s="111"/>
      <c r="YZ436" s="111"/>
      <c r="ZA436" s="111"/>
      <c r="ZB436" s="111"/>
      <c r="ZC436" s="111"/>
      <c r="ZD436" s="111"/>
      <c r="ZE436" s="111"/>
      <c r="ZF436" s="111"/>
      <c r="ZG436" s="111"/>
      <c r="ZH436" s="111"/>
      <c r="ZI436" s="111"/>
      <c r="ZJ436" s="111"/>
      <c r="ZK436" s="111"/>
      <c r="ZL436" s="111"/>
      <c r="ZM436" s="111"/>
      <c r="ZN436" s="111"/>
      <c r="ZO436" s="111"/>
      <c r="ZP436" s="111"/>
      <c r="ZQ436" s="111"/>
      <c r="ZR436" s="111"/>
      <c r="ZS436" s="111"/>
      <c r="ZT436" s="111"/>
      <c r="ZU436" s="111"/>
      <c r="ZV436" s="111"/>
      <c r="ZW436" s="111"/>
      <c r="ZX436" s="111"/>
      <c r="ZY436" s="111"/>
      <c r="ZZ436" s="111"/>
    </row>
    <row r="437" spans="27:702"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UR437" s="111"/>
      <c r="US437" s="111"/>
      <c r="UT437" s="111"/>
      <c r="UU437" s="111"/>
      <c r="UV437" s="111"/>
      <c r="UW437" s="111"/>
      <c r="UX437" s="111"/>
      <c r="UY437" s="111"/>
      <c r="UZ437" s="111"/>
      <c r="VA437" s="111"/>
      <c r="VB437" s="111"/>
      <c r="VC437" s="111"/>
      <c r="VD437" s="111"/>
      <c r="VE437" s="111"/>
      <c r="VF437" s="111"/>
      <c r="VG437" s="111"/>
      <c r="VH437" s="111"/>
      <c r="VI437" s="111"/>
      <c r="VJ437" s="111"/>
      <c r="VK437" s="111"/>
      <c r="VL437" s="111"/>
      <c r="VM437" s="111"/>
      <c r="VN437" s="111"/>
      <c r="VO437" s="111"/>
      <c r="VP437" s="111"/>
      <c r="VQ437" s="111"/>
      <c r="VR437" s="111"/>
      <c r="VS437" s="111"/>
      <c r="VT437" s="111"/>
      <c r="VU437" s="111"/>
      <c r="VV437" s="111"/>
      <c r="VW437" s="111"/>
      <c r="VX437" s="111"/>
      <c r="VY437" s="111"/>
      <c r="VZ437" s="111"/>
      <c r="WA437" s="111"/>
      <c r="WB437" s="111"/>
      <c r="WC437" s="111"/>
      <c r="WD437" s="111"/>
      <c r="WE437" s="111"/>
      <c r="WF437" s="111"/>
      <c r="WG437" s="111"/>
      <c r="WH437" s="111"/>
      <c r="WI437" s="111"/>
      <c r="WJ437" s="111"/>
      <c r="WK437" s="111"/>
      <c r="WL437" s="111"/>
      <c r="WM437" s="111"/>
      <c r="WN437" s="111"/>
      <c r="WO437" s="111"/>
      <c r="WP437" s="111"/>
      <c r="WQ437" s="111"/>
      <c r="WR437" s="111"/>
      <c r="WS437" s="111"/>
      <c r="WT437" s="111"/>
      <c r="WU437" s="111"/>
      <c r="WV437" s="111"/>
      <c r="WW437" s="111"/>
      <c r="WX437" s="111"/>
      <c r="WY437" s="111"/>
      <c r="WZ437" s="111"/>
      <c r="XA437" s="111"/>
      <c r="XB437" s="111"/>
      <c r="XC437" s="111"/>
      <c r="XD437" s="111"/>
      <c r="XE437" s="111"/>
      <c r="XF437" s="111"/>
      <c r="XG437" s="111"/>
      <c r="XH437" s="111"/>
      <c r="XI437" s="111"/>
      <c r="XJ437" s="111"/>
      <c r="XK437" s="111"/>
      <c r="XL437" s="111"/>
      <c r="XM437" s="111"/>
      <c r="XN437" s="111"/>
      <c r="XO437" s="111"/>
      <c r="XP437" s="111"/>
      <c r="XQ437" s="111"/>
      <c r="XR437" s="111"/>
      <c r="XS437" s="111"/>
      <c r="XT437" s="111"/>
      <c r="XU437" s="111"/>
      <c r="XV437" s="111"/>
      <c r="XW437" s="111"/>
      <c r="XX437" s="111"/>
      <c r="XY437" s="111"/>
      <c r="XZ437" s="111"/>
      <c r="YA437" s="111"/>
      <c r="YB437" s="111"/>
      <c r="YC437" s="111"/>
      <c r="YD437" s="111"/>
      <c r="YE437" s="111"/>
      <c r="YF437" s="111"/>
      <c r="YG437" s="111"/>
      <c r="YH437" s="111"/>
      <c r="YI437" s="111"/>
      <c r="YJ437" s="111"/>
      <c r="YK437" s="111"/>
      <c r="YL437" s="111"/>
      <c r="YM437" s="111"/>
      <c r="YN437" s="111"/>
      <c r="YO437" s="111"/>
      <c r="YP437" s="111"/>
      <c r="YQ437" s="111"/>
      <c r="YR437" s="111"/>
      <c r="YS437" s="111"/>
      <c r="YT437" s="111"/>
      <c r="YU437" s="111"/>
      <c r="YV437" s="111"/>
      <c r="YW437" s="111"/>
      <c r="YX437" s="111"/>
      <c r="YY437" s="111"/>
      <c r="YZ437" s="111"/>
      <c r="ZA437" s="111"/>
      <c r="ZB437" s="111"/>
      <c r="ZC437" s="111"/>
      <c r="ZD437" s="111"/>
      <c r="ZE437" s="111"/>
      <c r="ZF437" s="111"/>
      <c r="ZG437" s="111"/>
      <c r="ZH437" s="111"/>
      <c r="ZI437" s="111"/>
      <c r="ZJ437" s="111"/>
      <c r="ZK437" s="111"/>
      <c r="ZL437" s="111"/>
      <c r="ZM437" s="111"/>
      <c r="ZN437" s="111"/>
      <c r="ZO437" s="111"/>
      <c r="ZP437" s="111"/>
      <c r="ZQ437" s="111"/>
      <c r="ZR437" s="111"/>
      <c r="ZS437" s="111"/>
      <c r="ZT437" s="111"/>
      <c r="ZU437" s="111"/>
      <c r="ZV437" s="111"/>
      <c r="ZW437" s="111"/>
      <c r="ZX437" s="111"/>
      <c r="ZY437" s="111"/>
      <c r="ZZ437" s="111"/>
    </row>
    <row r="438" spans="27:702"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UR438" s="111"/>
      <c r="US438" s="111"/>
      <c r="UT438" s="111"/>
      <c r="UU438" s="111"/>
      <c r="UV438" s="111"/>
      <c r="UW438" s="111"/>
      <c r="UX438" s="111"/>
      <c r="UY438" s="111"/>
      <c r="UZ438" s="111"/>
      <c r="VA438" s="111"/>
      <c r="VB438" s="111"/>
      <c r="VC438" s="111"/>
      <c r="VD438" s="111"/>
      <c r="VE438" s="111"/>
      <c r="VF438" s="111"/>
      <c r="VG438" s="111"/>
      <c r="VH438" s="111"/>
      <c r="VI438" s="111"/>
      <c r="VJ438" s="111"/>
      <c r="VK438" s="111"/>
      <c r="VL438" s="111"/>
      <c r="VM438" s="111"/>
      <c r="VN438" s="111"/>
      <c r="VO438" s="111"/>
      <c r="VP438" s="111"/>
      <c r="VQ438" s="111"/>
      <c r="VR438" s="111"/>
      <c r="VS438" s="111"/>
      <c r="VT438" s="111"/>
      <c r="VU438" s="111"/>
      <c r="VV438" s="111"/>
      <c r="VW438" s="111"/>
      <c r="VX438" s="111"/>
      <c r="VY438" s="111"/>
      <c r="VZ438" s="111"/>
      <c r="WA438" s="111"/>
      <c r="WB438" s="111"/>
      <c r="WC438" s="111"/>
      <c r="WD438" s="111"/>
      <c r="WE438" s="111"/>
      <c r="WF438" s="111"/>
      <c r="WG438" s="111"/>
      <c r="WH438" s="111"/>
      <c r="WI438" s="111"/>
      <c r="WJ438" s="111"/>
      <c r="WK438" s="111"/>
      <c r="WL438" s="111"/>
      <c r="WM438" s="111"/>
      <c r="WN438" s="111"/>
      <c r="WO438" s="111"/>
      <c r="WP438" s="111"/>
      <c r="WQ438" s="111"/>
      <c r="WR438" s="111"/>
      <c r="WS438" s="111"/>
      <c r="WT438" s="111"/>
      <c r="WU438" s="111"/>
      <c r="WV438" s="111"/>
      <c r="WW438" s="111"/>
      <c r="WX438" s="111"/>
      <c r="WY438" s="111"/>
      <c r="WZ438" s="111"/>
      <c r="XA438" s="111"/>
      <c r="XB438" s="111"/>
      <c r="XC438" s="111"/>
      <c r="XD438" s="111"/>
      <c r="XE438" s="111"/>
      <c r="XF438" s="111"/>
      <c r="XG438" s="111"/>
      <c r="XH438" s="111"/>
      <c r="XI438" s="111"/>
      <c r="XJ438" s="111"/>
      <c r="XK438" s="111"/>
      <c r="XL438" s="111"/>
      <c r="XM438" s="111"/>
      <c r="XN438" s="111"/>
      <c r="XO438" s="111"/>
      <c r="XP438" s="111"/>
      <c r="XQ438" s="111"/>
      <c r="XR438" s="111"/>
      <c r="XS438" s="111"/>
      <c r="XT438" s="111"/>
      <c r="XU438" s="111"/>
      <c r="XV438" s="111"/>
      <c r="XW438" s="111"/>
      <c r="XX438" s="111"/>
      <c r="XY438" s="111"/>
      <c r="XZ438" s="111"/>
      <c r="YA438" s="111"/>
      <c r="YB438" s="111"/>
      <c r="YC438" s="111"/>
      <c r="YD438" s="111"/>
      <c r="YE438" s="111"/>
      <c r="YF438" s="111"/>
      <c r="YG438" s="111"/>
      <c r="YH438" s="111"/>
      <c r="YI438" s="111"/>
      <c r="YJ438" s="111"/>
      <c r="YK438" s="111"/>
      <c r="YL438" s="111"/>
      <c r="YM438" s="111"/>
      <c r="YN438" s="111"/>
      <c r="YO438" s="111"/>
      <c r="YP438" s="111"/>
      <c r="YQ438" s="111"/>
      <c r="YR438" s="111"/>
      <c r="YS438" s="111"/>
      <c r="YT438" s="111"/>
      <c r="YU438" s="111"/>
      <c r="YV438" s="111"/>
      <c r="YW438" s="111"/>
      <c r="YX438" s="111"/>
      <c r="YY438" s="111"/>
      <c r="YZ438" s="111"/>
      <c r="ZA438" s="111"/>
      <c r="ZB438" s="111"/>
      <c r="ZC438" s="111"/>
      <c r="ZD438" s="111"/>
      <c r="ZE438" s="111"/>
      <c r="ZF438" s="111"/>
      <c r="ZG438" s="111"/>
      <c r="ZH438" s="111"/>
      <c r="ZI438" s="111"/>
      <c r="ZJ438" s="111"/>
      <c r="ZK438" s="111"/>
      <c r="ZL438" s="111"/>
      <c r="ZM438" s="111"/>
      <c r="ZN438" s="111"/>
      <c r="ZO438" s="111"/>
      <c r="ZP438" s="111"/>
      <c r="ZQ438" s="111"/>
      <c r="ZR438" s="111"/>
      <c r="ZS438" s="111"/>
      <c r="ZT438" s="111"/>
      <c r="ZU438" s="111"/>
      <c r="ZV438" s="111"/>
      <c r="ZW438" s="111"/>
      <c r="ZX438" s="111"/>
      <c r="ZY438" s="111"/>
      <c r="ZZ438" s="111"/>
    </row>
    <row r="439" spans="27:702"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UR439" s="111"/>
      <c r="US439" s="111"/>
      <c r="UT439" s="111"/>
      <c r="UU439" s="111"/>
      <c r="UV439" s="111"/>
      <c r="UW439" s="111"/>
      <c r="UX439" s="111"/>
      <c r="UY439" s="111"/>
      <c r="UZ439" s="111"/>
      <c r="VA439" s="111"/>
      <c r="VB439" s="111"/>
      <c r="VC439" s="111"/>
      <c r="VD439" s="111"/>
      <c r="VE439" s="111"/>
      <c r="VF439" s="111"/>
      <c r="VG439" s="111"/>
      <c r="VH439" s="111"/>
      <c r="VI439" s="111"/>
      <c r="VJ439" s="111"/>
      <c r="VK439" s="111"/>
      <c r="VL439" s="111"/>
      <c r="VM439" s="111"/>
      <c r="VN439" s="111"/>
      <c r="VO439" s="111"/>
      <c r="VP439" s="111"/>
      <c r="VQ439" s="111"/>
      <c r="VR439" s="111"/>
      <c r="VS439" s="111"/>
      <c r="VT439" s="111"/>
      <c r="VU439" s="111"/>
      <c r="VV439" s="111"/>
      <c r="VW439" s="111"/>
      <c r="VX439" s="111"/>
      <c r="VY439" s="111"/>
      <c r="VZ439" s="111"/>
      <c r="WA439" s="111"/>
      <c r="WB439" s="111"/>
      <c r="WC439" s="111"/>
      <c r="WD439" s="111"/>
      <c r="WE439" s="111"/>
      <c r="WF439" s="111"/>
      <c r="WG439" s="111"/>
      <c r="WH439" s="111"/>
      <c r="WI439" s="111"/>
      <c r="WJ439" s="111"/>
      <c r="WK439" s="111"/>
      <c r="WL439" s="111"/>
      <c r="WM439" s="111"/>
      <c r="WN439" s="111"/>
      <c r="WO439" s="111"/>
      <c r="WP439" s="111"/>
      <c r="WQ439" s="111"/>
      <c r="WR439" s="111"/>
      <c r="WS439" s="111"/>
      <c r="WT439" s="111"/>
      <c r="WU439" s="111"/>
      <c r="WV439" s="111"/>
      <c r="WW439" s="111"/>
      <c r="WX439" s="111"/>
      <c r="WY439" s="111"/>
      <c r="WZ439" s="111"/>
      <c r="XA439" s="111"/>
      <c r="XB439" s="111"/>
      <c r="XC439" s="111"/>
      <c r="XD439" s="111"/>
      <c r="XE439" s="111"/>
      <c r="XF439" s="111"/>
      <c r="XG439" s="111"/>
      <c r="XH439" s="111"/>
      <c r="XI439" s="111"/>
      <c r="XJ439" s="111"/>
      <c r="XK439" s="111"/>
      <c r="XL439" s="111"/>
      <c r="XM439" s="111"/>
      <c r="XN439" s="111"/>
      <c r="XO439" s="111"/>
      <c r="XP439" s="111"/>
      <c r="XQ439" s="111"/>
      <c r="XR439" s="111"/>
      <c r="XS439" s="111"/>
      <c r="XT439" s="111"/>
      <c r="XU439" s="111"/>
      <c r="XV439" s="111"/>
      <c r="XW439" s="111"/>
      <c r="XX439" s="111"/>
      <c r="XY439" s="111"/>
      <c r="XZ439" s="111"/>
      <c r="YA439" s="111"/>
      <c r="YB439" s="111"/>
      <c r="YC439" s="111"/>
      <c r="YD439" s="111"/>
      <c r="YE439" s="111"/>
      <c r="YF439" s="111"/>
      <c r="YG439" s="111"/>
      <c r="YH439" s="111"/>
      <c r="YI439" s="111"/>
      <c r="YJ439" s="111"/>
      <c r="YK439" s="111"/>
      <c r="YL439" s="111"/>
      <c r="YM439" s="111"/>
      <c r="YN439" s="111"/>
      <c r="YO439" s="111"/>
      <c r="YP439" s="111"/>
      <c r="YQ439" s="111"/>
      <c r="YR439" s="111"/>
      <c r="YS439" s="111"/>
      <c r="YT439" s="111"/>
      <c r="YU439" s="111"/>
      <c r="YV439" s="111"/>
      <c r="YW439" s="111"/>
      <c r="YX439" s="111"/>
      <c r="YY439" s="111"/>
      <c r="YZ439" s="111"/>
      <c r="ZA439" s="111"/>
      <c r="ZB439" s="111"/>
      <c r="ZC439" s="111"/>
      <c r="ZD439" s="111"/>
      <c r="ZE439" s="111"/>
      <c r="ZF439" s="111"/>
      <c r="ZG439" s="111"/>
      <c r="ZH439" s="111"/>
      <c r="ZI439" s="111"/>
      <c r="ZJ439" s="111"/>
      <c r="ZK439" s="111"/>
      <c r="ZL439" s="111"/>
      <c r="ZM439" s="111"/>
      <c r="ZN439" s="111"/>
      <c r="ZO439" s="111"/>
      <c r="ZP439" s="111"/>
      <c r="ZQ439" s="111"/>
      <c r="ZR439" s="111"/>
      <c r="ZS439" s="111"/>
      <c r="ZT439" s="111"/>
      <c r="ZU439" s="111"/>
      <c r="ZV439" s="111"/>
      <c r="ZW439" s="111"/>
      <c r="ZX439" s="111"/>
      <c r="ZY439" s="111"/>
      <c r="ZZ439" s="111"/>
    </row>
    <row r="440" spans="27:702"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UR440" s="111"/>
      <c r="US440" s="111"/>
      <c r="UT440" s="111"/>
      <c r="UU440" s="111"/>
      <c r="UV440" s="111"/>
      <c r="UW440" s="111"/>
      <c r="UX440" s="111"/>
      <c r="UY440" s="111"/>
      <c r="UZ440" s="111"/>
      <c r="VA440" s="111"/>
      <c r="VB440" s="111"/>
      <c r="VC440" s="111"/>
      <c r="VD440" s="111"/>
      <c r="VE440" s="111"/>
      <c r="VF440" s="111"/>
      <c r="VG440" s="111"/>
      <c r="VH440" s="111"/>
      <c r="VI440" s="111"/>
      <c r="VJ440" s="111"/>
      <c r="VK440" s="111"/>
      <c r="VL440" s="111"/>
      <c r="VM440" s="111"/>
      <c r="VN440" s="111"/>
      <c r="VO440" s="111"/>
      <c r="VP440" s="111"/>
      <c r="VQ440" s="111"/>
      <c r="VR440" s="111"/>
      <c r="VS440" s="111"/>
      <c r="VT440" s="111"/>
      <c r="VU440" s="111"/>
      <c r="VV440" s="111"/>
      <c r="VW440" s="111"/>
      <c r="VX440" s="111"/>
      <c r="VY440" s="111"/>
      <c r="VZ440" s="111"/>
      <c r="WA440" s="111"/>
      <c r="WB440" s="111"/>
      <c r="WC440" s="111"/>
      <c r="WD440" s="111"/>
      <c r="WE440" s="111"/>
      <c r="WF440" s="111"/>
      <c r="WG440" s="111"/>
      <c r="WH440" s="111"/>
      <c r="WI440" s="111"/>
      <c r="WJ440" s="111"/>
      <c r="WK440" s="111"/>
      <c r="WL440" s="111"/>
      <c r="WM440" s="111"/>
      <c r="WN440" s="111"/>
      <c r="WO440" s="111"/>
      <c r="WP440" s="111"/>
      <c r="WQ440" s="111"/>
      <c r="WR440" s="111"/>
      <c r="WS440" s="111"/>
      <c r="WT440" s="111"/>
      <c r="WU440" s="111"/>
      <c r="WV440" s="111"/>
      <c r="WW440" s="111"/>
      <c r="WX440" s="111"/>
      <c r="WY440" s="111"/>
      <c r="WZ440" s="111"/>
      <c r="XA440" s="111"/>
      <c r="XB440" s="111"/>
      <c r="XC440" s="111"/>
      <c r="XD440" s="111"/>
      <c r="XE440" s="111"/>
      <c r="XF440" s="111"/>
      <c r="XG440" s="111"/>
      <c r="XH440" s="111"/>
      <c r="XI440" s="111"/>
      <c r="XJ440" s="111"/>
      <c r="XK440" s="111"/>
      <c r="XL440" s="111"/>
      <c r="XM440" s="111"/>
      <c r="XN440" s="111"/>
      <c r="XO440" s="111"/>
      <c r="XP440" s="111"/>
      <c r="XQ440" s="111"/>
      <c r="XR440" s="111"/>
      <c r="XS440" s="111"/>
      <c r="XT440" s="111"/>
      <c r="XU440" s="111"/>
      <c r="XV440" s="111"/>
      <c r="XW440" s="111"/>
      <c r="XX440" s="111"/>
      <c r="XY440" s="111"/>
      <c r="XZ440" s="111"/>
      <c r="YA440" s="111"/>
      <c r="YB440" s="111"/>
      <c r="YC440" s="111"/>
      <c r="YD440" s="111"/>
      <c r="YE440" s="111"/>
      <c r="YF440" s="111"/>
      <c r="YG440" s="111"/>
      <c r="YH440" s="111"/>
      <c r="YI440" s="111"/>
      <c r="YJ440" s="111"/>
      <c r="YK440" s="111"/>
      <c r="YL440" s="111"/>
      <c r="YM440" s="111"/>
      <c r="YN440" s="111"/>
      <c r="YO440" s="111"/>
      <c r="YP440" s="111"/>
      <c r="YQ440" s="111"/>
      <c r="YR440" s="111"/>
      <c r="YS440" s="111"/>
      <c r="YT440" s="111"/>
      <c r="YU440" s="111"/>
      <c r="YV440" s="111"/>
      <c r="YW440" s="111"/>
      <c r="YX440" s="111"/>
      <c r="YY440" s="111"/>
      <c r="YZ440" s="111"/>
      <c r="ZA440" s="111"/>
      <c r="ZB440" s="111"/>
      <c r="ZC440" s="111"/>
      <c r="ZD440" s="111"/>
      <c r="ZE440" s="111"/>
      <c r="ZF440" s="111"/>
      <c r="ZG440" s="111"/>
      <c r="ZH440" s="111"/>
      <c r="ZI440" s="111"/>
      <c r="ZJ440" s="111"/>
      <c r="ZK440" s="111"/>
      <c r="ZL440" s="111"/>
      <c r="ZM440" s="111"/>
      <c r="ZN440" s="111"/>
      <c r="ZO440" s="111"/>
      <c r="ZP440" s="111"/>
      <c r="ZQ440" s="111"/>
      <c r="ZR440" s="111"/>
      <c r="ZS440" s="111"/>
      <c r="ZT440" s="111"/>
      <c r="ZU440" s="111"/>
      <c r="ZV440" s="111"/>
      <c r="ZW440" s="111"/>
      <c r="ZX440" s="111"/>
      <c r="ZY440" s="111"/>
      <c r="ZZ440" s="111"/>
    </row>
    <row r="441" spans="27:702"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UR441" s="111"/>
      <c r="US441" s="111"/>
      <c r="UT441" s="111"/>
      <c r="UU441" s="111"/>
      <c r="UV441" s="111"/>
      <c r="UW441" s="111"/>
      <c r="UX441" s="111"/>
      <c r="UY441" s="111"/>
      <c r="UZ441" s="111"/>
      <c r="VA441" s="111"/>
      <c r="VB441" s="111"/>
      <c r="VC441" s="111"/>
      <c r="VD441" s="111"/>
      <c r="VE441" s="111"/>
      <c r="VF441" s="111"/>
      <c r="VG441" s="111"/>
      <c r="VH441" s="111"/>
      <c r="VI441" s="111"/>
      <c r="VJ441" s="111"/>
      <c r="VK441" s="111"/>
      <c r="VL441" s="111"/>
      <c r="VM441" s="111"/>
      <c r="VN441" s="111"/>
      <c r="VO441" s="111"/>
      <c r="VP441" s="111"/>
      <c r="VQ441" s="111"/>
      <c r="VR441" s="111"/>
      <c r="VS441" s="111"/>
      <c r="VT441" s="111"/>
      <c r="VU441" s="111"/>
      <c r="VV441" s="111"/>
      <c r="VW441" s="111"/>
      <c r="VX441" s="111"/>
      <c r="VY441" s="111"/>
      <c r="VZ441" s="111"/>
      <c r="WA441" s="111"/>
      <c r="WB441" s="111"/>
      <c r="WC441" s="111"/>
      <c r="WD441" s="111"/>
      <c r="WE441" s="111"/>
      <c r="WF441" s="111"/>
      <c r="WG441" s="111"/>
      <c r="WH441" s="111"/>
      <c r="WI441" s="111"/>
      <c r="WJ441" s="111"/>
      <c r="WK441" s="111"/>
      <c r="WL441" s="111"/>
      <c r="WM441" s="111"/>
      <c r="WN441" s="111"/>
      <c r="WO441" s="111"/>
      <c r="WP441" s="111"/>
      <c r="WQ441" s="111"/>
      <c r="WR441" s="111"/>
      <c r="WS441" s="111"/>
      <c r="WT441" s="111"/>
      <c r="WU441" s="111"/>
      <c r="WV441" s="111"/>
      <c r="WW441" s="111"/>
      <c r="WX441" s="111"/>
      <c r="WY441" s="111"/>
      <c r="WZ441" s="111"/>
      <c r="XA441" s="111"/>
      <c r="XB441" s="111"/>
      <c r="XC441" s="111"/>
      <c r="XD441" s="111"/>
      <c r="XE441" s="111"/>
      <c r="XF441" s="111"/>
      <c r="XG441" s="111"/>
      <c r="XH441" s="111"/>
      <c r="XI441" s="111"/>
      <c r="XJ441" s="111"/>
      <c r="XK441" s="111"/>
      <c r="XL441" s="111"/>
      <c r="XM441" s="111"/>
      <c r="XN441" s="111"/>
      <c r="XO441" s="111"/>
      <c r="XP441" s="111"/>
      <c r="XQ441" s="111"/>
      <c r="XR441" s="111"/>
      <c r="XS441" s="111"/>
      <c r="XT441" s="111"/>
      <c r="XU441" s="111"/>
      <c r="XV441" s="111"/>
      <c r="XW441" s="111"/>
      <c r="XX441" s="111"/>
      <c r="XY441" s="111"/>
      <c r="XZ441" s="111"/>
      <c r="YA441" s="111"/>
      <c r="YB441" s="111"/>
      <c r="YC441" s="111"/>
      <c r="YD441" s="111"/>
      <c r="YE441" s="111"/>
      <c r="YF441" s="111"/>
      <c r="YG441" s="111"/>
      <c r="YH441" s="111"/>
      <c r="YI441" s="111"/>
      <c r="YJ441" s="111"/>
      <c r="YK441" s="111"/>
      <c r="YL441" s="111"/>
      <c r="YM441" s="111"/>
      <c r="YN441" s="111"/>
      <c r="YO441" s="111"/>
      <c r="YP441" s="111"/>
      <c r="YQ441" s="111"/>
      <c r="YR441" s="111"/>
      <c r="YS441" s="111"/>
      <c r="YT441" s="111"/>
      <c r="YU441" s="111"/>
      <c r="YV441" s="111"/>
      <c r="YW441" s="111"/>
      <c r="YX441" s="111"/>
      <c r="YY441" s="111"/>
      <c r="YZ441" s="111"/>
      <c r="ZA441" s="111"/>
      <c r="ZB441" s="111"/>
      <c r="ZC441" s="111"/>
      <c r="ZD441" s="111"/>
      <c r="ZE441" s="111"/>
      <c r="ZF441" s="111"/>
      <c r="ZG441" s="111"/>
      <c r="ZH441" s="111"/>
      <c r="ZI441" s="111"/>
      <c r="ZJ441" s="111"/>
      <c r="ZK441" s="111"/>
      <c r="ZL441" s="111"/>
      <c r="ZM441" s="111"/>
      <c r="ZN441" s="111"/>
      <c r="ZO441" s="111"/>
      <c r="ZP441" s="111"/>
      <c r="ZQ441" s="111"/>
      <c r="ZR441" s="111"/>
      <c r="ZS441" s="111"/>
      <c r="ZT441" s="111"/>
      <c r="ZU441" s="111"/>
      <c r="ZV441" s="111"/>
      <c r="ZW441" s="111"/>
      <c r="ZX441" s="111"/>
      <c r="ZY441" s="111"/>
      <c r="ZZ441" s="111"/>
    </row>
    <row r="442" spans="27:702"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UR442" s="111"/>
      <c r="US442" s="111"/>
      <c r="UT442" s="111"/>
      <c r="UU442" s="111"/>
      <c r="UV442" s="111"/>
      <c r="UW442" s="111"/>
      <c r="UX442" s="111"/>
      <c r="UY442" s="111"/>
      <c r="UZ442" s="111"/>
      <c r="VA442" s="111"/>
      <c r="VB442" s="111"/>
      <c r="VC442" s="111"/>
      <c r="VD442" s="111"/>
      <c r="VE442" s="111"/>
      <c r="VF442" s="111"/>
      <c r="VG442" s="111"/>
      <c r="VH442" s="111"/>
      <c r="VI442" s="111"/>
      <c r="VJ442" s="111"/>
      <c r="VK442" s="111"/>
      <c r="VL442" s="111"/>
      <c r="VM442" s="111"/>
      <c r="VN442" s="111"/>
      <c r="VO442" s="111"/>
      <c r="VP442" s="111"/>
      <c r="VQ442" s="111"/>
      <c r="VR442" s="111"/>
      <c r="VS442" s="111"/>
      <c r="VT442" s="111"/>
      <c r="VU442" s="111"/>
      <c r="VV442" s="111"/>
      <c r="VW442" s="111"/>
      <c r="VX442" s="111"/>
      <c r="VY442" s="111"/>
      <c r="VZ442" s="111"/>
      <c r="WA442" s="111"/>
      <c r="WB442" s="111"/>
      <c r="WC442" s="111"/>
      <c r="WD442" s="111"/>
      <c r="WE442" s="111"/>
      <c r="WF442" s="111"/>
      <c r="WG442" s="111"/>
      <c r="WH442" s="111"/>
      <c r="WI442" s="111"/>
      <c r="WJ442" s="111"/>
      <c r="WK442" s="111"/>
      <c r="WL442" s="111"/>
      <c r="WM442" s="111"/>
      <c r="WN442" s="111"/>
      <c r="WO442" s="111"/>
      <c r="WP442" s="111"/>
      <c r="WQ442" s="111"/>
      <c r="WR442" s="111"/>
      <c r="WS442" s="111"/>
      <c r="WT442" s="111"/>
      <c r="WU442" s="111"/>
      <c r="WV442" s="111"/>
      <c r="WW442" s="111"/>
      <c r="WX442" s="111"/>
      <c r="WY442" s="111"/>
      <c r="WZ442" s="111"/>
      <c r="XA442" s="111"/>
      <c r="XB442" s="111"/>
      <c r="XC442" s="111"/>
      <c r="XD442" s="111"/>
      <c r="XE442" s="111"/>
      <c r="XF442" s="111"/>
      <c r="XG442" s="111"/>
      <c r="XH442" s="111"/>
      <c r="XI442" s="111"/>
      <c r="XJ442" s="111"/>
      <c r="XK442" s="111"/>
      <c r="XL442" s="111"/>
      <c r="XM442" s="111"/>
      <c r="XN442" s="111"/>
      <c r="XO442" s="111"/>
      <c r="XP442" s="111"/>
      <c r="XQ442" s="111"/>
      <c r="XR442" s="111"/>
      <c r="XS442" s="111"/>
      <c r="XT442" s="111"/>
      <c r="XU442" s="111"/>
      <c r="XV442" s="111"/>
      <c r="XW442" s="111"/>
      <c r="XX442" s="111"/>
      <c r="XY442" s="111"/>
      <c r="XZ442" s="111"/>
      <c r="YA442" s="111"/>
      <c r="YB442" s="111"/>
      <c r="YC442" s="111"/>
      <c r="YD442" s="111"/>
      <c r="YE442" s="111"/>
      <c r="YF442" s="111"/>
      <c r="YG442" s="111"/>
      <c r="YH442" s="111"/>
      <c r="YI442" s="111"/>
      <c r="YJ442" s="111"/>
      <c r="YK442" s="111"/>
      <c r="YL442" s="111"/>
      <c r="YM442" s="111"/>
      <c r="YN442" s="111"/>
      <c r="YO442" s="111"/>
      <c r="YP442" s="111"/>
      <c r="YQ442" s="111"/>
      <c r="YR442" s="111"/>
      <c r="YS442" s="111"/>
      <c r="YT442" s="111"/>
      <c r="YU442" s="111"/>
      <c r="YV442" s="111"/>
      <c r="YW442" s="111"/>
      <c r="YX442" s="111"/>
      <c r="YY442" s="111"/>
      <c r="YZ442" s="111"/>
      <c r="ZA442" s="111"/>
      <c r="ZB442" s="111"/>
      <c r="ZC442" s="111"/>
      <c r="ZD442" s="111"/>
      <c r="ZE442" s="111"/>
      <c r="ZF442" s="111"/>
      <c r="ZG442" s="111"/>
      <c r="ZH442" s="111"/>
      <c r="ZI442" s="111"/>
      <c r="ZJ442" s="111"/>
      <c r="ZK442" s="111"/>
      <c r="ZL442" s="111"/>
      <c r="ZM442" s="111"/>
      <c r="ZN442" s="111"/>
      <c r="ZO442" s="111"/>
      <c r="ZP442" s="111"/>
      <c r="ZQ442" s="111"/>
      <c r="ZR442" s="111"/>
      <c r="ZS442" s="111"/>
      <c r="ZT442" s="111"/>
      <c r="ZU442" s="111"/>
      <c r="ZV442" s="111"/>
      <c r="ZW442" s="111"/>
      <c r="ZX442" s="111"/>
      <c r="ZY442" s="111"/>
      <c r="ZZ442" s="111"/>
    </row>
    <row r="443" spans="27:702"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UR443" s="111"/>
      <c r="US443" s="111"/>
      <c r="UT443" s="111"/>
      <c r="UU443" s="111"/>
      <c r="UV443" s="111"/>
      <c r="UW443" s="111"/>
      <c r="UX443" s="111"/>
      <c r="UY443" s="111"/>
      <c r="UZ443" s="111"/>
      <c r="VA443" s="111"/>
      <c r="VB443" s="111"/>
      <c r="VC443" s="111"/>
      <c r="VD443" s="111"/>
      <c r="VE443" s="111"/>
      <c r="VF443" s="111"/>
      <c r="VG443" s="111"/>
      <c r="VH443" s="111"/>
      <c r="VI443" s="111"/>
      <c r="VJ443" s="111"/>
      <c r="VK443" s="111"/>
      <c r="VL443" s="111"/>
      <c r="VM443" s="111"/>
      <c r="VN443" s="111"/>
      <c r="VO443" s="111"/>
      <c r="VP443" s="111"/>
      <c r="VQ443" s="111"/>
      <c r="VR443" s="111"/>
      <c r="VS443" s="111"/>
      <c r="VT443" s="111"/>
      <c r="VU443" s="111"/>
      <c r="VV443" s="111"/>
      <c r="VW443" s="111"/>
      <c r="VX443" s="111"/>
      <c r="VY443" s="111"/>
      <c r="VZ443" s="111"/>
      <c r="WA443" s="111"/>
      <c r="WB443" s="111"/>
      <c r="WC443" s="111"/>
      <c r="WD443" s="111"/>
      <c r="WE443" s="111"/>
      <c r="WF443" s="111"/>
      <c r="WG443" s="111"/>
      <c r="WH443" s="111"/>
      <c r="WI443" s="111"/>
      <c r="WJ443" s="111"/>
      <c r="WK443" s="111"/>
      <c r="WL443" s="111"/>
      <c r="WM443" s="111"/>
      <c r="WN443" s="111"/>
      <c r="WO443" s="111"/>
      <c r="WP443" s="111"/>
      <c r="WQ443" s="111"/>
      <c r="WR443" s="111"/>
      <c r="WS443" s="111"/>
      <c r="WT443" s="111"/>
      <c r="WU443" s="111"/>
      <c r="WV443" s="111"/>
      <c r="WW443" s="111"/>
      <c r="WX443" s="111"/>
      <c r="WY443" s="111"/>
      <c r="WZ443" s="111"/>
      <c r="XA443" s="111"/>
      <c r="XB443" s="111"/>
      <c r="XC443" s="111"/>
      <c r="XD443" s="111"/>
      <c r="XE443" s="111"/>
      <c r="XF443" s="111"/>
      <c r="XG443" s="111"/>
      <c r="XH443" s="111"/>
      <c r="XI443" s="111"/>
      <c r="XJ443" s="111"/>
      <c r="XK443" s="111"/>
      <c r="XL443" s="111"/>
      <c r="XM443" s="111"/>
      <c r="XN443" s="111"/>
      <c r="XO443" s="111"/>
      <c r="XP443" s="111"/>
      <c r="XQ443" s="111"/>
      <c r="XR443" s="111"/>
      <c r="XS443" s="111"/>
      <c r="XT443" s="111"/>
      <c r="XU443" s="111"/>
      <c r="XV443" s="111"/>
      <c r="XW443" s="111"/>
      <c r="XX443" s="111"/>
      <c r="XY443" s="111"/>
      <c r="XZ443" s="111"/>
      <c r="YA443" s="111"/>
      <c r="YB443" s="111"/>
      <c r="YC443" s="111"/>
      <c r="YD443" s="111"/>
      <c r="YE443" s="111"/>
      <c r="YF443" s="111"/>
      <c r="YG443" s="111"/>
      <c r="YH443" s="111"/>
      <c r="YI443" s="111"/>
      <c r="YJ443" s="111"/>
      <c r="YK443" s="111"/>
      <c r="YL443" s="111"/>
      <c r="YM443" s="111"/>
      <c r="YN443" s="111"/>
      <c r="YO443" s="111"/>
      <c r="YP443" s="111"/>
      <c r="YQ443" s="111"/>
      <c r="YR443" s="111"/>
      <c r="YS443" s="111"/>
      <c r="YT443" s="111"/>
      <c r="YU443" s="111"/>
      <c r="YV443" s="111"/>
      <c r="YW443" s="111"/>
      <c r="YX443" s="111"/>
      <c r="YY443" s="111"/>
      <c r="YZ443" s="111"/>
      <c r="ZA443" s="111"/>
      <c r="ZB443" s="111"/>
      <c r="ZC443" s="111"/>
      <c r="ZD443" s="111"/>
      <c r="ZE443" s="111"/>
      <c r="ZF443" s="111"/>
      <c r="ZG443" s="111"/>
      <c r="ZH443" s="111"/>
      <c r="ZI443" s="111"/>
      <c r="ZJ443" s="111"/>
      <c r="ZK443" s="111"/>
      <c r="ZL443" s="111"/>
      <c r="ZM443" s="111"/>
      <c r="ZN443" s="111"/>
      <c r="ZO443" s="111"/>
      <c r="ZP443" s="111"/>
      <c r="ZQ443" s="111"/>
      <c r="ZR443" s="111"/>
      <c r="ZS443" s="111"/>
      <c r="ZT443" s="111"/>
      <c r="ZU443" s="111"/>
      <c r="ZV443" s="111"/>
      <c r="ZW443" s="111"/>
      <c r="ZX443" s="111"/>
      <c r="ZY443" s="111"/>
      <c r="ZZ443" s="111"/>
    </row>
    <row r="444" spans="27:702"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UR444" s="111"/>
      <c r="US444" s="111"/>
      <c r="UT444" s="111"/>
      <c r="UU444" s="111"/>
      <c r="UV444" s="111"/>
      <c r="UW444" s="111"/>
      <c r="UX444" s="111"/>
      <c r="UY444" s="111"/>
      <c r="UZ444" s="111"/>
      <c r="VA444" s="111"/>
      <c r="VB444" s="111"/>
      <c r="VC444" s="111"/>
      <c r="VD444" s="111"/>
      <c r="VE444" s="111"/>
      <c r="VF444" s="111"/>
      <c r="VG444" s="111"/>
      <c r="VH444" s="111"/>
      <c r="VI444" s="111"/>
      <c r="VJ444" s="111"/>
      <c r="VK444" s="111"/>
      <c r="VL444" s="111"/>
      <c r="VM444" s="111"/>
      <c r="VN444" s="111"/>
      <c r="VO444" s="111"/>
      <c r="VP444" s="111"/>
      <c r="VQ444" s="111"/>
      <c r="VR444" s="111"/>
      <c r="VS444" s="111"/>
      <c r="VT444" s="111"/>
      <c r="VU444" s="111"/>
      <c r="VV444" s="111"/>
      <c r="VW444" s="111"/>
      <c r="VX444" s="111"/>
      <c r="VY444" s="111"/>
      <c r="VZ444" s="111"/>
      <c r="WA444" s="111"/>
      <c r="WB444" s="111"/>
      <c r="WC444" s="111"/>
      <c r="WD444" s="111"/>
      <c r="WE444" s="111"/>
      <c r="WF444" s="111"/>
      <c r="WG444" s="111"/>
      <c r="WH444" s="111"/>
      <c r="WI444" s="111"/>
      <c r="WJ444" s="111"/>
      <c r="WK444" s="111"/>
      <c r="WL444" s="111"/>
      <c r="WM444" s="111"/>
      <c r="WN444" s="111"/>
      <c r="WO444" s="111"/>
      <c r="WP444" s="111"/>
      <c r="WQ444" s="111"/>
      <c r="WR444" s="111"/>
      <c r="WS444" s="111"/>
      <c r="WT444" s="111"/>
      <c r="WU444" s="111"/>
      <c r="WV444" s="111"/>
      <c r="WW444" s="111"/>
      <c r="WX444" s="111"/>
      <c r="WY444" s="111"/>
      <c r="WZ444" s="111"/>
      <c r="XA444" s="111"/>
      <c r="XB444" s="111"/>
      <c r="XC444" s="111"/>
      <c r="XD444" s="111"/>
      <c r="XE444" s="111"/>
      <c r="XF444" s="111"/>
      <c r="XG444" s="111"/>
      <c r="XH444" s="111"/>
      <c r="XI444" s="111"/>
      <c r="XJ444" s="111"/>
      <c r="XK444" s="111"/>
      <c r="XL444" s="111"/>
      <c r="XM444" s="111"/>
      <c r="XN444" s="111"/>
      <c r="XO444" s="111"/>
      <c r="XP444" s="111"/>
      <c r="XQ444" s="111"/>
      <c r="XR444" s="111"/>
      <c r="XS444" s="111"/>
      <c r="XT444" s="111"/>
      <c r="XU444" s="111"/>
      <c r="XV444" s="111"/>
      <c r="XW444" s="111"/>
      <c r="XX444" s="111"/>
      <c r="XY444" s="111"/>
      <c r="XZ444" s="111"/>
      <c r="YA444" s="111"/>
      <c r="YB444" s="111"/>
      <c r="YC444" s="111"/>
      <c r="YD444" s="111"/>
      <c r="YE444" s="111"/>
      <c r="YF444" s="111"/>
      <c r="YG444" s="111"/>
      <c r="YH444" s="111"/>
      <c r="YI444" s="111"/>
      <c r="YJ444" s="111"/>
      <c r="YK444" s="111"/>
      <c r="YL444" s="111"/>
      <c r="YM444" s="111"/>
      <c r="YN444" s="111"/>
      <c r="YO444" s="111"/>
      <c r="YP444" s="111"/>
      <c r="YQ444" s="111"/>
      <c r="YR444" s="111"/>
      <c r="YS444" s="111"/>
      <c r="YT444" s="111"/>
      <c r="YU444" s="111"/>
      <c r="YV444" s="111"/>
      <c r="YW444" s="111"/>
      <c r="YX444" s="111"/>
      <c r="YY444" s="111"/>
      <c r="YZ444" s="111"/>
      <c r="ZA444" s="111"/>
      <c r="ZB444" s="111"/>
      <c r="ZC444" s="111"/>
      <c r="ZD444" s="111"/>
      <c r="ZE444" s="111"/>
      <c r="ZF444" s="111"/>
      <c r="ZG444" s="111"/>
      <c r="ZH444" s="111"/>
      <c r="ZI444" s="111"/>
      <c r="ZJ444" s="111"/>
      <c r="ZK444" s="111"/>
      <c r="ZL444" s="111"/>
      <c r="ZM444" s="111"/>
      <c r="ZN444" s="111"/>
      <c r="ZO444" s="111"/>
      <c r="ZP444" s="111"/>
      <c r="ZQ444" s="111"/>
      <c r="ZR444" s="111"/>
      <c r="ZS444" s="111"/>
      <c r="ZT444" s="111"/>
      <c r="ZU444" s="111"/>
      <c r="ZV444" s="111"/>
      <c r="ZW444" s="111"/>
      <c r="ZX444" s="111"/>
      <c r="ZY444" s="111"/>
      <c r="ZZ444" s="111"/>
    </row>
    <row r="445" spans="27:702"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UR445" s="111"/>
      <c r="US445" s="111"/>
      <c r="UT445" s="111"/>
      <c r="UU445" s="111"/>
      <c r="UV445" s="111"/>
      <c r="UW445" s="111"/>
      <c r="UX445" s="111"/>
      <c r="UY445" s="111"/>
      <c r="UZ445" s="111"/>
      <c r="VA445" s="111"/>
      <c r="VB445" s="111"/>
      <c r="VC445" s="111"/>
      <c r="VD445" s="111"/>
      <c r="VE445" s="111"/>
      <c r="VF445" s="111"/>
      <c r="VG445" s="111"/>
      <c r="VH445" s="111"/>
      <c r="VI445" s="111"/>
      <c r="VJ445" s="111"/>
      <c r="VK445" s="111"/>
      <c r="VL445" s="111"/>
      <c r="VM445" s="111"/>
      <c r="VN445" s="111"/>
      <c r="VO445" s="111"/>
      <c r="VP445" s="111"/>
      <c r="VQ445" s="111"/>
      <c r="VR445" s="111"/>
      <c r="VS445" s="111"/>
      <c r="VT445" s="111"/>
      <c r="VU445" s="111"/>
      <c r="VV445" s="111"/>
      <c r="VW445" s="111"/>
      <c r="VX445" s="111"/>
      <c r="VY445" s="111"/>
      <c r="VZ445" s="111"/>
      <c r="WA445" s="111"/>
      <c r="WB445" s="111"/>
      <c r="WC445" s="111"/>
      <c r="WD445" s="111"/>
      <c r="WE445" s="111"/>
      <c r="WF445" s="111"/>
      <c r="WG445" s="111"/>
      <c r="WH445" s="111"/>
      <c r="WI445" s="111"/>
      <c r="WJ445" s="111"/>
      <c r="WK445" s="111"/>
      <c r="WL445" s="111"/>
      <c r="WM445" s="111"/>
      <c r="WN445" s="111"/>
      <c r="WO445" s="111"/>
      <c r="WP445" s="111"/>
      <c r="WQ445" s="111"/>
      <c r="WR445" s="111"/>
      <c r="WS445" s="111"/>
      <c r="WT445" s="111"/>
      <c r="WU445" s="111"/>
      <c r="WV445" s="111"/>
      <c r="WW445" s="111"/>
      <c r="WX445" s="111"/>
      <c r="WY445" s="111"/>
      <c r="WZ445" s="111"/>
      <c r="XA445" s="111"/>
      <c r="XB445" s="111"/>
      <c r="XC445" s="111"/>
      <c r="XD445" s="111"/>
      <c r="XE445" s="111"/>
      <c r="XF445" s="111"/>
      <c r="XG445" s="111"/>
      <c r="XH445" s="111"/>
      <c r="XI445" s="111"/>
      <c r="XJ445" s="111"/>
      <c r="XK445" s="111"/>
      <c r="XL445" s="111"/>
      <c r="XM445" s="111"/>
      <c r="XN445" s="111"/>
      <c r="XO445" s="111"/>
      <c r="XP445" s="111"/>
      <c r="XQ445" s="111"/>
      <c r="XR445" s="111"/>
      <c r="XS445" s="111"/>
      <c r="XT445" s="111"/>
      <c r="XU445" s="111"/>
      <c r="XV445" s="111"/>
      <c r="XW445" s="111"/>
      <c r="XX445" s="111"/>
      <c r="XY445" s="111"/>
      <c r="XZ445" s="111"/>
      <c r="YA445" s="111"/>
      <c r="YB445" s="111"/>
      <c r="YC445" s="111"/>
      <c r="YD445" s="111"/>
      <c r="YE445" s="111"/>
      <c r="YF445" s="111"/>
      <c r="YG445" s="111"/>
      <c r="YH445" s="111"/>
      <c r="YI445" s="111"/>
      <c r="YJ445" s="111"/>
      <c r="YK445" s="111"/>
      <c r="YL445" s="111"/>
      <c r="YM445" s="111"/>
      <c r="YN445" s="111"/>
      <c r="YO445" s="111"/>
      <c r="YP445" s="111"/>
      <c r="YQ445" s="111"/>
      <c r="YR445" s="111"/>
      <c r="YS445" s="111"/>
      <c r="YT445" s="111"/>
      <c r="YU445" s="111"/>
      <c r="YV445" s="111"/>
      <c r="YW445" s="111"/>
      <c r="YX445" s="111"/>
      <c r="YY445" s="111"/>
      <c r="YZ445" s="111"/>
      <c r="ZA445" s="111"/>
      <c r="ZB445" s="111"/>
      <c r="ZC445" s="111"/>
      <c r="ZD445" s="111"/>
      <c r="ZE445" s="111"/>
      <c r="ZF445" s="111"/>
      <c r="ZG445" s="111"/>
      <c r="ZH445" s="111"/>
      <c r="ZI445" s="111"/>
      <c r="ZJ445" s="111"/>
      <c r="ZK445" s="111"/>
      <c r="ZL445" s="111"/>
      <c r="ZM445" s="111"/>
      <c r="ZN445" s="111"/>
      <c r="ZO445" s="111"/>
      <c r="ZP445" s="111"/>
      <c r="ZQ445" s="111"/>
      <c r="ZR445" s="111"/>
      <c r="ZS445" s="111"/>
      <c r="ZT445" s="111"/>
      <c r="ZU445" s="111"/>
      <c r="ZV445" s="111"/>
      <c r="ZW445" s="111"/>
      <c r="ZX445" s="111"/>
      <c r="ZY445" s="111"/>
      <c r="ZZ445" s="111"/>
    </row>
    <row r="446" spans="27:702"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UR446" s="111"/>
      <c r="US446" s="111"/>
      <c r="UT446" s="111"/>
      <c r="UU446" s="111"/>
      <c r="UV446" s="111"/>
      <c r="UW446" s="111"/>
      <c r="UX446" s="111"/>
      <c r="UY446" s="111"/>
      <c r="UZ446" s="111"/>
      <c r="VA446" s="111"/>
      <c r="VB446" s="111"/>
      <c r="VC446" s="111"/>
      <c r="VD446" s="111"/>
      <c r="VE446" s="111"/>
      <c r="VF446" s="111"/>
      <c r="VG446" s="111"/>
      <c r="VH446" s="111"/>
      <c r="VI446" s="111"/>
      <c r="VJ446" s="111"/>
      <c r="VK446" s="111"/>
      <c r="VL446" s="111"/>
      <c r="VM446" s="111"/>
      <c r="VN446" s="111"/>
      <c r="VO446" s="111"/>
      <c r="VP446" s="111"/>
      <c r="VQ446" s="111"/>
      <c r="VR446" s="111"/>
      <c r="VS446" s="111"/>
      <c r="VT446" s="111"/>
      <c r="VU446" s="111"/>
      <c r="VV446" s="111"/>
      <c r="VW446" s="111"/>
      <c r="VX446" s="111"/>
      <c r="VY446" s="111"/>
      <c r="VZ446" s="111"/>
      <c r="WA446" s="111"/>
      <c r="WB446" s="111"/>
      <c r="WC446" s="111"/>
      <c r="WD446" s="111"/>
      <c r="WE446" s="111"/>
      <c r="WF446" s="111"/>
      <c r="WG446" s="111"/>
      <c r="WH446" s="111"/>
      <c r="WI446" s="111"/>
      <c r="WJ446" s="111"/>
      <c r="WK446" s="111"/>
      <c r="WL446" s="111"/>
      <c r="WM446" s="111"/>
      <c r="WN446" s="111"/>
      <c r="WO446" s="111"/>
      <c r="WP446" s="111"/>
      <c r="WQ446" s="111"/>
      <c r="WR446" s="111"/>
      <c r="WS446" s="111"/>
      <c r="WT446" s="111"/>
      <c r="WU446" s="111"/>
      <c r="WV446" s="111"/>
      <c r="WW446" s="111"/>
      <c r="WX446" s="111"/>
      <c r="WY446" s="111"/>
      <c r="WZ446" s="111"/>
      <c r="XA446" s="111"/>
      <c r="XB446" s="111"/>
      <c r="XC446" s="111"/>
      <c r="XD446" s="111"/>
      <c r="XE446" s="111"/>
      <c r="XF446" s="111"/>
      <c r="XG446" s="111"/>
      <c r="XH446" s="111"/>
      <c r="XI446" s="111"/>
      <c r="XJ446" s="111"/>
      <c r="XK446" s="111"/>
      <c r="XL446" s="111"/>
      <c r="XM446" s="111"/>
      <c r="XN446" s="111"/>
      <c r="XO446" s="111"/>
      <c r="XP446" s="111"/>
      <c r="XQ446" s="111"/>
      <c r="XR446" s="111"/>
      <c r="XS446" s="111"/>
      <c r="XT446" s="111"/>
      <c r="XU446" s="111"/>
      <c r="XV446" s="111"/>
      <c r="XW446" s="111"/>
      <c r="XX446" s="111"/>
      <c r="XY446" s="111"/>
      <c r="XZ446" s="111"/>
      <c r="YA446" s="111"/>
      <c r="YB446" s="111"/>
      <c r="YC446" s="111"/>
      <c r="YD446" s="111"/>
      <c r="YE446" s="111"/>
      <c r="YF446" s="111"/>
      <c r="YG446" s="111"/>
      <c r="YH446" s="111"/>
      <c r="YI446" s="111"/>
      <c r="YJ446" s="111"/>
      <c r="YK446" s="111"/>
      <c r="YL446" s="111"/>
      <c r="YM446" s="111"/>
      <c r="YN446" s="111"/>
      <c r="YO446" s="111"/>
      <c r="YP446" s="111"/>
      <c r="YQ446" s="111"/>
      <c r="YR446" s="111"/>
      <c r="YS446" s="111"/>
      <c r="YT446" s="111"/>
      <c r="YU446" s="111"/>
      <c r="YV446" s="111"/>
      <c r="YW446" s="111"/>
      <c r="YX446" s="111"/>
      <c r="YY446" s="111"/>
      <c r="YZ446" s="111"/>
      <c r="ZA446" s="111"/>
      <c r="ZB446" s="111"/>
      <c r="ZC446" s="111"/>
      <c r="ZD446" s="111"/>
      <c r="ZE446" s="111"/>
      <c r="ZF446" s="111"/>
      <c r="ZG446" s="111"/>
      <c r="ZH446" s="111"/>
      <c r="ZI446" s="111"/>
      <c r="ZJ446" s="111"/>
      <c r="ZK446" s="111"/>
      <c r="ZL446" s="111"/>
      <c r="ZM446" s="111"/>
      <c r="ZN446" s="111"/>
      <c r="ZO446" s="111"/>
      <c r="ZP446" s="111"/>
      <c r="ZQ446" s="111"/>
      <c r="ZR446" s="111"/>
      <c r="ZS446" s="111"/>
      <c r="ZT446" s="111"/>
      <c r="ZU446" s="111"/>
      <c r="ZV446" s="111"/>
      <c r="ZW446" s="111"/>
      <c r="ZX446" s="111"/>
      <c r="ZY446" s="111"/>
      <c r="ZZ446" s="111"/>
    </row>
    <row r="447" spans="27:702"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UR447" s="111"/>
      <c r="US447" s="111"/>
      <c r="UT447" s="111"/>
      <c r="UU447" s="111"/>
      <c r="UV447" s="111"/>
      <c r="UW447" s="111"/>
      <c r="UX447" s="111"/>
      <c r="UY447" s="111"/>
      <c r="UZ447" s="111"/>
      <c r="VA447" s="111"/>
      <c r="VB447" s="111"/>
      <c r="VC447" s="111"/>
      <c r="VD447" s="111"/>
      <c r="VE447" s="111"/>
      <c r="VF447" s="111"/>
      <c r="VG447" s="111"/>
      <c r="VH447" s="111"/>
      <c r="VI447" s="111"/>
      <c r="VJ447" s="111"/>
      <c r="VK447" s="111"/>
      <c r="VL447" s="111"/>
      <c r="VM447" s="111"/>
      <c r="VN447" s="111"/>
      <c r="VO447" s="111"/>
      <c r="VP447" s="111"/>
      <c r="VQ447" s="111"/>
      <c r="VR447" s="111"/>
      <c r="VS447" s="111"/>
      <c r="VT447" s="111"/>
      <c r="VU447" s="111"/>
      <c r="VV447" s="111"/>
      <c r="VW447" s="111"/>
      <c r="VX447" s="111"/>
      <c r="VY447" s="111"/>
      <c r="VZ447" s="111"/>
      <c r="WA447" s="111"/>
      <c r="WB447" s="111"/>
      <c r="WC447" s="111"/>
      <c r="WD447" s="111"/>
      <c r="WE447" s="111"/>
      <c r="WF447" s="111"/>
      <c r="WG447" s="111"/>
      <c r="WH447" s="111"/>
      <c r="WI447" s="111"/>
      <c r="WJ447" s="111"/>
      <c r="WK447" s="111"/>
      <c r="WL447" s="111"/>
      <c r="WM447" s="111"/>
      <c r="WN447" s="111"/>
      <c r="WO447" s="111"/>
      <c r="WP447" s="111"/>
      <c r="WQ447" s="111"/>
      <c r="WR447" s="111"/>
      <c r="WS447" s="111"/>
      <c r="WT447" s="111"/>
      <c r="WU447" s="111"/>
      <c r="WV447" s="111"/>
      <c r="WW447" s="111"/>
      <c r="WX447" s="111"/>
      <c r="WY447" s="111"/>
      <c r="WZ447" s="111"/>
      <c r="XA447" s="111"/>
      <c r="XB447" s="111"/>
      <c r="XC447" s="111"/>
      <c r="XD447" s="111"/>
      <c r="XE447" s="111"/>
      <c r="XF447" s="111"/>
      <c r="XG447" s="111"/>
      <c r="XH447" s="111"/>
      <c r="XI447" s="111"/>
      <c r="XJ447" s="111"/>
      <c r="XK447" s="111"/>
      <c r="XL447" s="111"/>
      <c r="XM447" s="111"/>
      <c r="XN447" s="111"/>
      <c r="XO447" s="111"/>
      <c r="XP447" s="111"/>
      <c r="XQ447" s="111"/>
      <c r="XR447" s="111"/>
      <c r="XS447" s="111"/>
      <c r="XT447" s="111"/>
      <c r="XU447" s="111"/>
      <c r="XV447" s="111"/>
      <c r="XW447" s="111"/>
      <c r="XX447" s="111"/>
      <c r="XY447" s="111"/>
      <c r="XZ447" s="111"/>
      <c r="YA447" s="111"/>
      <c r="YB447" s="111"/>
      <c r="YC447" s="111"/>
      <c r="YD447" s="111"/>
      <c r="YE447" s="111"/>
      <c r="YF447" s="111"/>
      <c r="YG447" s="111"/>
      <c r="YH447" s="111"/>
      <c r="YI447" s="111"/>
      <c r="YJ447" s="111"/>
      <c r="YK447" s="111"/>
      <c r="YL447" s="111"/>
      <c r="YM447" s="111"/>
      <c r="YN447" s="111"/>
      <c r="YO447" s="111"/>
      <c r="YP447" s="111"/>
      <c r="YQ447" s="111"/>
      <c r="YR447" s="111"/>
      <c r="YS447" s="111"/>
      <c r="YT447" s="111"/>
      <c r="YU447" s="111"/>
      <c r="YV447" s="111"/>
      <c r="YW447" s="111"/>
      <c r="YX447" s="111"/>
      <c r="YY447" s="111"/>
      <c r="YZ447" s="111"/>
      <c r="ZA447" s="111"/>
      <c r="ZB447" s="111"/>
      <c r="ZC447" s="111"/>
      <c r="ZD447" s="111"/>
      <c r="ZE447" s="111"/>
      <c r="ZF447" s="111"/>
      <c r="ZG447" s="111"/>
      <c r="ZH447" s="111"/>
      <c r="ZI447" s="111"/>
      <c r="ZJ447" s="111"/>
      <c r="ZK447" s="111"/>
      <c r="ZL447" s="111"/>
      <c r="ZM447" s="111"/>
      <c r="ZN447" s="111"/>
      <c r="ZO447" s="111"/>
      <c r="ZP447" s="111"/>
      <c r="ZQ447" s="111"/>
      <c r="ZR447" s="111"/>
      <c r="ZS447" s="111"/>
      <c r="ZT447" s="111"/>
      <c r="ZU447" s="111"/>
      <c r="ZV447" s="111"/>
      <c r="ZW447" s="111"/>
      <c r="ZX447" s="111"/>
      <c r="ZY447" s="111"/>
      <c r="ZZ447" s="111"/>
    </row>
    <row r="448" spans="27:702"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UR448" s="111"/>
      <c r="US448" s="111"/>
      <c r="UT448" s="111"/>
      <c r="UU448" s="111"/>
      <c r="UV448" s="111"/>
      <c r="UW448" s="111"/>
      <c r="UX448" s="111"/>
      <c r="UY448" s="111"/>
      <c r="UZ448" s="111"/>
      <c r="VA448" s="111"/>
      <c r="VB448" s="111"/>
      <c r="VC448" s="111"/>
      <c r="VD448" s="111"/>
      <c r="VE448" s="111"/>
      <c r="VF448" s="111"/>
      <c r="VG448" s="111"/>
      <c r="VH448" s="111"/>
      <c r="VI448" s="111"/>
      <c r="VJ448" s="111"/>
      <c r="VK448" s="111"/>
      <c r="VL448" s="111"/>
      <c r="VM448" s="111"/>
      <c r="VN448" s="111"/>
      <c r="VO448" s="111"/>
      <c r="VP448" s="111"/>
      <c r="VQ448" s="111"/>
      <c r="VR448" s="111"/>
      <c r="VS448" s="111"/>
      <c r="VT448" s="111"/>
      <c r="VU448" s="111"/>
      <c r="VV448" s="111"/>
      <c r="VW448" s="111"/>
      <c r="VX448" s="111"/>
      <c r="VY448" s="111"/>
      <c r="VZ448" s="111"/>
      <c r="WA448" s="111"/>
      <c r="WB448" s="111"/>
      <c r="WC448" s="111"/>
      <c r="WD448" s="111"/>
      <c r="WE448" s="111"/>
      <c r="WF448" s="111"/>
      <c r="WG448" s="111"/>
      <c r="WH448" s="111"/>
      <c r="WI448" s="111"/>
      <c r="WJ448" s="111"/>
      <c r="WK448" s="111"/>
      <c r="WL448" s="111"/>
      <c r="WM448" s="111"/>
      <c r="WN448" s="111"/>
      <c r="WO448" s="111"/>
      <c r="WP448" s="111"/>
      <c r="WQ448" s="111"/>
      <c r="WR448" s="111"/>
      <c r="WS448" s="111"/>
      <c r="WT448" s="111"/>
      <c r="WU448" s="111"/>
      <c r="WV448" s="111"/>
      <c r="WW448" s="111"/>
      <c r="WX448" s="111"/>
      <c r="WY448" s="111"/>
      <c r="WZ448" s="111"/>
      <c r="XA448" s="111"/>
      <c r="XB448" s="111"/>
      <c r="XC448" s="111"/>
      <c r="XD448" s="111"/>
      <c r="XE448" s="111"/>
      <c r="XF448" s="111"/>
      <c r="XG448" s="111"/>
      <c r="XH448" s="111"/>
      <c r="XI448" s="111"/>
      <c r="XJ448" s="111"/>
      <c r="XK448" s="111"/>
      <c r="XL448" s="111"/>
      <c r="XM448" s="111"/>
      <c r="XN448" s="111"/>
      <c r="XO448" s="111"/>
      <c r="XP448" s="111"/>
      <c r="XQ448" s="111"/>
      <c r="XR448" s="111"/>
      <c r="XS448" s="111"/>
      <c r="XT448" s="111"/>
      <c r="XU448" s="111"/>
      <c r="XV448" s="111"/>
      <c r="XW448" s="111"/>
      <c r="XX448" s="111"/>
      <c r="XY448" s="111"/>
      <c r="XZ448" s="111"/>
      <c r="YA448" s="111"/>
      <c r="YB448" s="111"/>
      <c r="YC448" s="111"/>
      <c r="YD448" s="111"/>
      <c r="YE448" s="111"/>
      <c r="YF448" s="111"/>
      <c r="YG448" s="111"/>
      <c r="YH448" s="111"/>
      <c r="YI448" s="111"/>
      <c r="YJ448" s="111"/>
      <c r="YK448" s="111"/>
      <c r="YL448" s="111"/>
      <c r="YM448" s="111"/>
      <c r="YN448" s="111"/>
      <c r="YO448" s="111"/>
      <c r="YP448" s="111"/>
      <c r="YQ448" s="111"/>
      <c r="YR448" s="111"/>
      <c r="YS448" s="111"/>
      <c r="YT448" s="111"/>
      <c r="YU448" s="111"/>
      <c r="YV448" s="111"/>
      <c r="YW448" s="111"/>
      <c r="YX448" s="111"/>
      <c r="YY448" s="111"/>
      <c r="YZ448" s="111"/>
      <c r="ZA448" s="111"/>
      <c r="ZB448" s="111"/>
      <c r="ZC448" s="111"/>
      <c r="ZD448" s="111"/>
      <c r="ZE448" s="111"/>
      <c r="ZF448" s="111"/>
      <c r="ZG448" s="111"/>
      <c r="ZH448" s="111"/>
      <c r="ZI448" s="111"/>
      <c r="ZJ448" s="111"/>
      <c r="ZK448" s="111"/>
      <c r="ZL448" s="111"/>
      <c r="ZM448" s="111"/>
      <c r="ZN448" s="111"/>
      <c r="ZO448" s="111"/>
      <c r="ZP448" s="111"/>
      <c r="ZQ448" s="111"/>
      <c r="ZR448" s="111"/>
      <c r="ZS448" s="111"/>
      <c r="ZT448" s="111"/>
      <c r="ZU448" s="111"/>
      <c r="ZV448" s="111"/>
      <c r="ZW448" s="111"/>
      <c r="ZX448" s="111"/>
      <c r="ZY448" s="111"/>
      <c r="ZZ448" s="111"/>
    </row>
    <row r="449" spans="27:702"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UR449" s="111"/>
      <c r="US449" s="111"/>
      <c r="UT449" s="111"/>
      <c r="UU449" s="111"/>
      <c r="UV449" s="111"/>
      <c r="UW449" s="111"/>
      <c r="UX449" s="111"/>
      <c r="UY449" s="111"/>
      <c r="UZ449" s="111"/>
      <c r="VA449" s="111"/>
      <c r="VB449" s="111"/>
      <c r="VC449" s="111"/>
      <c r="VD449" s="111"/>
      <c r="VE449" s="111"/>
      <c r="VF449" s="111"/>
      <c r="VG449" s="111"/>
      <c r="VH449" s="111"/>
      <c r="VI449" s="111"/>
      <c r="VJ449" s="111"/>
      <c r="VK449" s="111"/>
      <c r="VL449" s="111"/>
      <c r="VM449" s="111"/>
      <c r="VN449" s="111"/>
      <c r="VO449" s="111"/>
      <c r="VP449" s="111"/>
      <c r="VQ449" s="111"/>
      <c r="VR449" s="111"/>
      <c r="VS449" s="111"/>
      <c r="VT449" s="111"/>
      <c r="VU449" s="111"/>
      <c r="VV449" s="111"/>
      <c r="VW449" s="111"/>
      <c r="VX449" s="111"/>
      <c r="VY449" s="111"/>
      <c r="VZ449" s="111"/>
      <c r="WA449" s="111"/>
      <c r="WB449" s="111"/>
      <c r="WC449" s="111"/>
      <c r="WD449" s="111"/>
      <c r="WE449" s="111"/>
      <c r="WF449" s="111"/>
      <c r="WG449" s="111"/>
      <c r="WH449" s="111"/>
      <c r="WI449" s="111"/>
      <c r="WJ449" s="111"/>
      <c r="WK449" s="111"/>
      <c r="WL449" s="111"/>
      <c r="WM449" s="111"/>
      <c r="WN449" s="111"/>
      <c r="WO449" s="111"/>
      <c r="WP449" s="111"/>
      <c r="WQ449" s="111"/>
      <c r="WR449" s="111"/>
      <c r="WS449" s="111"/>
      <c r="WT449" s="111"/>
      <c r="WU449" s="111"/>
      <c r="WV449" s="111"/>
      <c r="WW449" s="111"/>
      <c r="WX449" s="111"/>
      <c r="WY449" s="111"/>
      <c r="WZ449" s="111"/>
      <c r="XA449" s="111"/>
      <c r="XB449" s="111"/>
      <c r="XC449" s="111"/>
      <c r="XD449" s="111"/>
      <c r="XE449" s="111"/>
      <c r="XF449" s="111"/>
      <c r="XG449" s="111"/>
      <c r="XH449" s="111"/>
      <c r="XI449" s="111"/>
      <c r="XJ449" s="111"/>
      <c r="XK449" s="111"/>
      <c r="XL449" s="111"/>
      <c r="XM449" s="111"/>
      <c r="XN449" s="111"/>
      <c r="XO449" s="111"/>
      <c r="XP449" s="111"/>
      <c r="XQ449" s="111"/>
      <c r="XR449" s="111"/>
      <c r="XS449" s="111"/>
      <c r="XT449" s="111"/>
      <c r="XU449" s="111"/>
      <c r="XV449" s="111"/>
      <c r="XW449" s="111"/>
      <c r="XX449" s="111"/>
      <c r="XY449" s="111"/>
      <c r="XZ449" s="111"/>
      <c r="YA449" s="111"/>
      <c r="YB449" s="111"/>
      <c r="YC449" s="111"/>
      <c r="YD449" s="111"/>
      <c r="YE449" s="111"/>
      <c r="YF449" s="111"/>
      <c r="YG449" s="111"/>
      <c r="YH449" s="111"/>
      <c r="YI449" s="111"/>
      <c r="YJ449" s="111"/>
      <c r="YK449" s="111"/>
      <c r="YL449" s="111"/>
      <c r="YM449" s="111"/>
      <c r="YN449" s="111"/>
      <c r="YO449" s="111"/>
      <c r="YP449" s="111"/>
      <c r="YQ449" s="111"/>
      <c r="YR449" s="111"/>
      <c r="YS449" s="111"/>
      <c r="YT449" s="111"/>
      <c r="YU449" s="111"/>
      <c r="YV449" s="111"/>
      <c r="YW449" s="111"/>
      <c r="YX449" s="111"/>
      <c r="YY449" s="111"/>
      <c r="YZ449" s="111"/>
      <c r="ZA449" s="111"/>
      <c r="ZB449" s="111"/>
      <c r="ZC449" s="111"/>
      <c r="ZD449" s="111"/>
      <c r="ZE449" s="111"/>
      <c r="ZF449" s="111"/>
      <c r="ZG449" s="111"/>
      <c r="ZH449" s="111"/>
      <c r="ZI449" s="111"/>
      <c r="ZJ449" s="111"/>
      <c r="ZK449" s="111"/>
      <c r="ZL449" s="111"/>
      <c r="ZM449" s="111"/>
      <c r="ZN449" s="111"/>
      <c r="ZO449" s="111"/>
      <c r="ZP449" s="111"/>
      <c r="ZQ449" s="111"/>
      <c r="ZR449" s="111"/>
      <c r="ZS449" s="111"/>
      <c r="ZT449" s="111"/>
      <c r="ZU449" s="111"/>
      <c r="ZV449" s="111"/>
      <c r="ZW449" s="111"/>
      <c r="ZX449" s="111"/>
      <c r="ZY449" s="111"/>
      <c r="ZZ449" s="111"/>
    </row>
    <row r="450" spans="27:702"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UR450" s="111"/>
      <c r="US450" s="111"/>
      <c r="UT450" s="111"/>
      <c r="UU450" s="111"/>
      <c r="UV450" s="111"/>
      <c r="UW450" s="111"/>
      <c r="UX450" s="111"/>
      <c r="UY450" s="111"/>
      <c r="UZ450" s="111"/>
      <c r="VA450" s="111"/>
      <c r="VB450" s="111"/>
      <c r="VC450" s="111"/>
      <c r="VD450" s="111"/>
      <c r="VE450" s="111"/>
      <c r="VF450" s="111"/>
      <c r="VG450" s="111"/>
      <c r="VH450" s="111"/>
      <c r="VI450" s="111"/>
      <c r="VJ450" s="111"/>
      <c r="VK450" s="111"/>
      <c r="VL450" s="111"/>
      <c r="VM450" s="111"/>
      <c r="VN450" s="111"/>
      <c r="VO450" s="111"/>
      <c r="VP450" s="111"/>
      <c r="VQ450" s="111"/>
      <c r="VR450" s="111"/>
      <c r="VS450" s="111"/>
      <c r="VT450" s="111"/>
      <c r="VU450" s="111"/>
      <c r="VV450" s="111"/>
      <c r="VW450" s="111"/>
      <c r="VX450" s="111"/>
      <c r="VY450" s="111"/>
      <c r="VZ450" s="111"/>
      <c r="WA450" s="111"/>
      <c r="WB450" s="111"/>
      <c r="WC450" s="111"/>
      <c r="WD450" s="111"/>
      <c r="WE450" s="111"/>
      <c r="WF450" s="111"/>
      <c r="WG450" s="111"/>
      <c r="WH450" s="111"/>
      <c r="WI450" s="111"/>
      <c r="WJ450" s="111"/>
      <c r="WK450" s="111"/>
      <c r="WL450" s="111"/>
      <c r="WM450" s="111"/>
      <c r="WN450" s="111"/>
      <c r="WO450" s="111"/>
      <c r="WP450" s="111"/>
      <c r="WQ450" s="111"/>
      <c r="WR450" s="111"/>
      <c r="WS450" s="111"/>
      <c r="WT450" s="111"/>
      <c r="WU450" s="111"/>
      <c r="WV450" s="111"/>
      <c r="WW450" s="111"/>
      <c r="WX450" s="111"/>
      <c r="WY450" s="111"/>
      <c r="WZ450" s="111"/>
      <c r="XA450" s="111"/>
      <c r="XB450" s="111"/>
      <c r="XC450" s="111"/>
      <c r="XD450" s="111"/>
      <c r="XE450" s="111"/>
      <c r="XF450" s="111"/>
      <c r="XG450" s="111"/>
      <c r="XH450" s="111"/>
      <c r="XI450" s="111"/>
      <c r="XJ450" s="111"/>
      <c r="XK450" s="111"/>
      <c r="XL450" s="111"/>
      <c r="XM450" s="111"/>
      <c r="XN450" s="111"/>
      <c r="XO450" s="111"/>
      <c r="XP450" s="111"/>
      <c r="XQ450" s="111"/>
      <c r="XR450" s="111"/>
      <c r="XS450" s="111"/>
      <c r="XT450" s="111"/>
      <c r="XU450" s="111"/>
      <c r="XV450" s="111"/>
      <c r="XW450" s="111"/>
      <c r="XX450" s="111"/>
      <c r="XY450" s="111"/>
      <c r="XZ450" s="111"/>
      <c r="YA450" s="111"/>
      <c r="YB450" s="111"/>
      <c r="YC450" s="111"/>
      <c r="YD450" s="111"/>
      <c r="YE450" s="111"/>
      <c r="YF450" s="111"/>
      <c r="YG450" s="111"/>
      <c r="YH450" s="111"/>
      <c r="YI450" s="111"/>
      <c r="YJ450" s="111"/>
      <c r="YK450" s="111"/>
      <c r="YL450" s="111"/>
      <c r="YM450" s="111"/>
      <c r="YN450" s="111"/>
      <c r="YO450" s="111"/>
      <c r="YP450" s="111"/>
      <c r="YQ450" s="111"/>
      <c r="YR450" s="111"/>
      <c r="YS450" s="111"/>
      <c r="YT450" s="111"/>
      <c r="YU450" s="111"/>
      <c r="YV450" s="111"/>
      <c r="YW450" s="111"/>
      <c r="YX450" s="111"/>
      <c r="YY450" s="111"/>
      <c r="YZ450" s="111"/>
      <c r="ZA450" s="111"/>
      <c r="ZB450" s="111"/>
      <c r="ZC450" s="111"/>
      <c r="ZD450" s="111"/>
      <c r="ZE450" s="111"/>
      <c r="ZF450" s="111"/>
      <c r="ZG450" s="111"/>
      <c r="ZH450" s="111"/>
      <c r="ZI450" s="111"/>
      <c r="ZJ450" s="111"/>
      <c r="ZK450" s="111"/>
      <c r="ZL450" s="111"/>
      <c r="ZM450" s="111"/>
      <c r="ZN450" s="111"/>
      <c r="ZO450" s="111"/>
      <c r="ZP450" s="111"/>
      <c r="ZQ450" s="111"/>
      <c r="ZR450" s="111"/>
      <c r="ZS450" s="111"/>
      <c r="ZT450" s="111"/>
      <c r="ZU450" s="111"/>
      <c r="ZV450" s="111"/>
      <c r="ZW450" s="111"/>
      <c r="ZX450" s="111"/>
      <c r="ZY450" s="111"/>
      <c r="ZZ450" s="111"/>
    </row>
    <row r="451" spans="27:702">
      <c r="AA451"/>
      <c r="AB451"/>
      <c r="AC451"/>
      <c r="AD451"/>
      <c r="AE451"/>
      <c r="AF451"/>
      <c r="AG451"/>
      <c r="UR451" s="111"/>
      <c r="US451" s="111"/>
      <c r="UT451" s="111"/>
      <c r="UU451" s="111"/>
      <c r="UV451" s="111"/>
      <c r="UW451" s="111"/>
      <c r="UX451" s="111"/>
      <c r="UY451" s="111"/>
      <c r="UZ451" s="111"/>
      <c r="VA451" s="111"/>
      <c r="VB451" s="111"/>
      <c r="VC451" s="111"/>
      <c r="VD451" s="111"/>
      <c r="VE451" s="111"/>
      <c r="VF451" s="111"/>
      <c r="VG451" s="111"/>
      <c r="VH451" s="111"/>
      <c r="VI451" s="111"/>
      <c r="VJ451" s="111"/>
      <c r="VK451" s="111"/>
      <c r="VL451" s="111"/>
      <c r="VM451" s="111"/>
      <c r="VN451" s="111"/>
      <c r="VO451" s="111"/>
      <c r="VP451" s="111"/>
      <c r="VQ451" s="111"/>
      <c r="VR451" s="111"/>
      <c r="VS451" s="111"/>
      <c r="VT451" s="111"/>
      <c r="VU451" s="111"/>
      <c r="VV451" s="111"/>
      <c r="VW451" s="111"/>
      <c r="VX451" s="111"/>
      <c r="VY451" s="111"/>
      <c r="VZ451" s="111"/>
      <c r="WA451" s="111"/>
      <c r="WB451" s="111"/>
      <c r="WC451" s="111"/>
      <c r="WD451" s="111"/>
      <c r="WE451" s="111"/>
      <c r="WF451" s="111"/>
      <c r="WG451" s="111"/>
      <c r="WH451" s="111"/>
      <c r="WI451" s="111"/>
      <c r="WJ451" s="111"/>
      <c r="WK451" s="111"/>
      <c r="WL451" s="111"/>
      <c r="WM451" s="111"/>
      <c r="WN451" s="111"/>
      <c r="WO451" s="111"/>
      <c r="WP451" s="111"/>
      <c r="WQ451" s="111"/>
      <c r="WR451" s="111"/>
      <c r="WS451" s="111"/>
      <c r="WT451" s="111"/>
      <c r="WU451" s="111"/>
      <c r="WV451" s="111"/>
      <c r="WW451" s="111"/>
      <c r="WX451" s="111"/>
      <c r="WY451" s="111"/>
      <c r="WZ451" s="111"/>
      <c r="XA451" s="111"/>
      <c r="XB451" s="111"/>
      <c r="XC451" s="111"/>
      <c r="XD451" s="111"/>
      <c r="XE451" s="111"/>
      <c r="XF451" s="111"/>
      <c r="XG451" s="111"/>
      <c r="XH451" s="111"/>
      <c r="XI451" s="111"/>
      <c r="XJ451" s="111"/>
      <c r="XK451" s="111"/>
      <c r="XL451" s="111"/>
      <c r="XM451" s="111"/>
      <c r="XN451" s="111"/>
      <c r="XO451" s="111"/>
      <c r="XP451" s="111"/>
      <c r="XQ451" s="111"/>
      <c r="XR451" s="111"/>
      <c r="XS451" s="111"/>
      <c r="XT451" s="111"/>
      <c r="XU451" s="111"/>
      <c r="XV451" s="111"/>
      <c r="XW451" s="111"/>
      <c r="XX451" s="111"/>
      <c r="XY451" s="111"/>
      <c r="XZ451" s="111"/>
      <c r="YA451" s="111"/>
      <c r="YB451" s="111"/>
      <c r="YC451" s="111"/>
      <c r="YD451" s="111"/>
      <c r="YE451" s="111"/>
      <c r="YF451" s="111"/>
      <c r="YG451" s="111"/>
      <c r="YH451" s="111"/>
      <c r="YI451" s="111"/>
      <c r="YJ451" s="111"/>
      <c r="YK451" s="111"/>
      <c r="YL451" s="111"/>
      <c r="YM451" s="111"/>
      <c r="YN451" s="111"/>
      <c r="YO451" s="111"/>
      <c r="YP451" s="111"/>
      <c r="YQ451" s="111"/>
      <c r="YR451" s="111"/>
      <c r="YS451" s="111"/>
      <c r="YT451" s="111"/>
      <c r="YU451" s="111"/>
      <c r="YV451" s="111"/>
      <c r="YW451" s="111"/>
      <c r="YX451" s="111"/>
      <c r="YY451" s="111"/>
      <c r="YZ451" s="111"/>
      <c r="ZA451" s="111"/>
      <c r="ZB451" s="111"/>
      <c r="ZC451" s="111"/>
      <c r="ZD451" s="111"/>
      <c r="ZE451" s="111"/>
      <c r="ZF451" s="111"/>
      <c r="ZG451" s="111"/>
      <c r="ZH451" s="111"/>
      <c r="ZI451" s="111"/>
      <c r="ZJ451" s="111"/>
      <c r="ZK451" s="111"/>
      <c r="ZL451" s="111"/>
      <c r="ZM451" s="111"/>
      <c r="ZN451" s="111"/>
      <c r="ZO451" s="111"/>
      <c r="ZP451" s="111"/>
      <c r="ZQ451" s="111"/>
      <c r="ZR451" s="111"/>
      <c r="ZS451" s="111"/>
      <c r="ZT451" s="111"/>
      <c r="ZU451" s="111"/>
      <c r="ZV451" s="111"/>
      <c r="ZW451" s="111"/>
      <c r="ZX451" s="111"/>
      <c r="ZY451" s="111"/>
      <c r="ZZ451" s="111"/>
    </row>
    <row r="452" spans="27:702">
      <c r="AA452"/>
      <c r="AB452"/>
      <c r="AC452"/>
      <c r="AD452"/>
      <c r="AE452"/>
      <c r="AF452"/>
      <c r="AG452"/>
      <c r="UR452" s="111"/>
      <c r="US452" s="111"/>
      <c r="UT452" s="111"/>
      <c r="UU452" s="111"/>
      <c r="UV452" s="111"/>
      <c r="UW452" s="111"/>
      <c r="UX452" s="111"/>
      <c r="UY452" s="111"/>
      <c r="UZ452" s="111"/>
      <c r="VA452" s="111"/>
      <c r="VB452" s="111"/>
      <c r="VC452" s="111"/>
      <c r="VD452" s="111"/>
      <c r="VE452" s="111"/>
      <c r="VF452" s="111"/>
      <c r="VG452" s="111"/>
      <c r="VH452" s="111"/>
      <c r="VI452" s="111"/>
      <c r="VJ452" s="111"/>
      <c r="VK452" s="111"/>
      <c r="VL452" s="111"/>
      <c r="VM452" s="111"/>
      <c r="VN452" s="111"/>
      <c r="VO452" s="111"/>
      <c r="VP452" s="111"/>
      <c r="VQ452" s="111"/>
      <c r="VR452" s="111"/>
      <c r="VS452" s="111"/>
      <c r="VT452" s="111"/>
      <c r="VU452" s="111"/>
      <c r="VV452" s="111"/>
      <c r="VW452" s="111"/>
      <c r="VX452" s="111"/>
      <c r="VY452" s="111"/>
      <c r="VZ452" s="111"/>
      <c r="WA452" s="111"/>
      <c r="WB452" s="111"/>
      <c r="WC452" s="111"/>
      <c r="WD452" s="111"/>
      <c r="WE452" s="111"/>
      <c r="WF452" s="111"/>
      <c r="WG452" s="111"/>
      <c r="WH452" s="111"/>
      <c r="WI452" s="111"/>
      <c r="WJ452" s="111"/>
      <c r="WK452" s="111"/>
      <c r="WL452" s="111"/>
      <c r="WM452" s="111"/>
      <c r="WN452" s="111"/>
      <c r="WO452" s="111"/>
      <c r="WP452" s="111"/>
      <c r="WQ452" s="111"/>
      <c r="WR452" s="111"/>
      <c r="WS452" s="111"/>
      <c r="WT452" s="111"/>
      <c r="WU452" s="111"/>
      <c r="WV452" s="111"/>
      <c r="WW452" s="111"/>
      <c r="WX452" s="111"/>
      <c r="WY452" s="111"/>
      <c r="WZ452" s="111"/>
      <c r="XA452" s="111"/>
      <c r="XB452" s="111"/>
      <c r="XC452" s="111"/>
      <c r="XD452" s="111"/>
      <c r="XE452" s="111"/>
      <c r="XF452" s="111"/>
      <c r="XG452" s="111"/>
      <c r="XH452" s="111"/>
      <c r="XI452" s="111"/>
      <c r="XJ452" s="111"/>
      <c r="XK452" s="111"/>
      <c r="XL452" s="111"/>
      <c r="XM452" s="111"/>
      <c r="XN452" s="111"/>
      <c r="XO452" s="111"/>
      <c r="XP452" s="111"/>
      <c r="XQ452" s="111"/>
      <c r="XR452" s="111"/>
      <c r="XS452" s="111"/>
      <c r="XT452" s="111"/>
      <c r="XU452" s="111"/>
      <c r="XV452" s="111"/>
      <c r="XW452" s="111"/>
      <c r="XX452" s="111"/>
      <c r="XY452" s="111"/>
      <c r="XZ452" s="111"/>
      <c r="YA452" s="111"/>
      <c r="YB452" s="111"/>
      <c r="YC452" s="111"/>
      <c r="YD452" s="111"/>
      <c r="YE452" s="111"/>
      <c r="YF452" s="111"/>
      <c r="YG452" s="111"/>
      <c r="YH452" s="111"/>
      <c r="YI452" s="111"/>
      <c r="YJ452" s="111"/>
      <c r="YK452" s="111"/>
      <c r="YL452" s="111"/>
      <c r="YM452" s="111"/>
      <c r="YN452" s="111"/>
      <c r="YO452" s="111"/>
      <c r="YP452" s="111"/>
      <c r="YQ452" s="111"/>
      <c r="YR452" s="111"/>
      <c r="YS452" s="111"/>
      <c r="YT452" s="111"/>
      <c r="YU452" s="111"/>
      <c r="YV452" s="111"/>
      <c r="YW452" s="111"/>
      <c r="YX452" s="111"/>
      <c r="YY452" s="111"/>
      <c r="YZ452" s="111"/>
      <c r="ZA452" s="111"/>
      <c r="ZB452" s="111"/>
      <c r="ZC452" s="111"/>
      <c r="ZD452" s="111"/>
      <c r="ZE452" s="111"/>
      <c r="ZF452" s="111"/>
      <c r="ZG452" s="111"/>
      <c r="ZH452" s="111"/>
      <c r="ZI452" s="111"/>
      <c r="ZJ452" s="111"/>
      <c r="ZK452" s="111"/>
      <c r="ZL452" s="111"/>
      <c r="ZM452" s="111"/>
      <c r="ZN452" s="111"/>
      <c r="ZO452" s="111"/>
      <c r="ZP452" s="111"/>
      <c r="ZQ452" s="111"/>
      <c r="ZR452" s="111"/>
      <c r="ZS452" s="111"/>
      <c r="ZT452" s="111"/>
      <c r="ZU452" s="111"/>
      <c r="ZV452" s="111"/>
      <c r="ZW452" s="111"/>
      <c r="ZX452" s="111"/>
      <c r="ZY452" s="111"/>
      <c r="ZZ452" s="111"/>
    </row>
    <row r="453" spans="27:702">
      <c r="AA453"/>
      <c r="AB453"/>
      <c r="AC453"/>
      <c r="AD453"/>
      <c r="AE453"/>
      <c r="AF453"/>
      <c r="AG453"/>
      <c r="UR453" s="111"/>
      <c r="US453" s="111"/>
      <c r="UT453" s="111"/>
      <c r="UU453" s="111"/>
      <c r="UV453" s="111"/>
      <c r="UW453" s="111"/>
      <c r="UX453" s="111"/>
      <c r="UY453" s="111"/>
      <c r="UZ453" s="111"/>
      <c r="VA453" s="111"/>
      <c r="VB453" s="111"/>
      <c r="VC453" s="111"/>
      <c r="VD453" s="111"/>
      <c r="VE453" s="111"/>
      <c r="VF453" s="111"/>
      <c r="VG453" s="111"/>
      <c r="VH453" s="111"/>
      <c r="VI453" s="111"/>
      <c r="VJ453" s="111"/>
      <c r="VK453" s="111"/>
      <c r="VL453" s="111"/>
      <c r="VM453" s="111"/>
      <c r="VN453" s="111"/>
      <c r="VO453" s="111"/>
      <c r="VP453" s="111"/>
      <c r="VQ453" s="111"/>
      <c r="VR453" s="111"/>
      <c r="VS453" s="111"/>
      <c r="VT453" s="111"/>
      <c r="VU453" s="111"/>
      <c r="VV453" s="111"/>
      <c r="VW453" s="111"/>
      <c r="VX453" s="111"/>
      <c r="VY453" s="111"/>
      <c r="VZ453" s="111"/>
      <c r="WA453" s="111"/>
      <c r="WB453" s="111"/>
      <c r="WC453" s="111"/>
      <c r="WD453" s="111"/>
      <c r="WE453" s="111"/>
      <c r="WF453" s="111"/>
      <c r="WG453" s="111"/>
      <c r="WH453" s="111"/>
      <c r="WI453" s="111"/>
      <c r="WJ453" s="111"/>
      <c r="WK453" s="111"/>
      <c r="WL453" s="111"/>
      <c r="WM453" s="111"/>
      <c r="WN453" s="111"/>
      <c r="WO453" s="111"/>
      <c r="WP453" s="111"/>
      <c r="WQ453" s="111"/>
      <c r="WR453" s="111"/>
      <c r="WS453" s="111"/>
      <c r="WT453" s="111"/>
      <c r="WU453" s="111"/>
      <c r="WV453" s="111"/>
      <c r="WW453" s="111"/>
      <c r="WX453" s="111"/>
      <c r="WY453" s="111"/>
      <c r="WZ453" s="111"/>
      <c r="XA453" s="111"/>
      <c r="XB453" s="111"/>
      <c r="XC453" s="111"/>
      <c r="XD453" s="111"/>
      <c r="XE453" s="111"/>
      <c r="XF453" s="111"/>
      <c r="XG453" s="111"/>
      <c r="XH453" s="111"/>
      <c r="XI453" s="111"/>
      <c r="XJ453" s="111"/>
      <c r="XK453" s="111"/>
      <c r="XL453" s="111"/>
      <c r="XM453" s="111"/>
      <c r="XN453" s="111"/>
      <c r="XO453" s="111"/>
      <c r="XP453" s="111"/>
      <c r="XQ453" s="111"/>
      <c r="XR453" s="111"/>
      <c r="XS453" s="111"/>
      <c r="XT453" s="111"/>
      <c r="XU453" s="111"/>
      <c r="XV453" s="111"/>
      <c r="XW453" s="111"/>
      <c r="XX453" s="111"/>
      <c r="XY453" s="111"/>
      <c r="XZ453" s="111"/>
      <c r="YA453" s="111"/>
      <c r="YB453" s="111"/>
      <c r="YC453" s="111"/>
      <c r="YD453" s="111"/>
      <c r="YE453" s="111"/>
      <c r="YF453" s="111"/>
      <c r="YG453" s="111"/>
      <c r="YH453" s="111"/>
      <c r="YI453" s="111"/>
      <c r="YJ453" s="111"/>
      <c r="YK453" s="111"/>
      <c r="YL453" s="111"/>
      <c r="YM453" s="111"/>
      <c r="YN453" s="111"/>
      <c r="YO453" s="111"/>
      <c r="YP453" s="111"/>
      <c r="YQ453" s="111"/>
      <c r="YR453" s="111"/>
      <c r="YS453" s="111"/>
      <c r="YT453" s="111"/>
      <c r="YU453" s="111"/>
      <c r="YV453" s="111"/>
      <c r="YW453" s="111"/>
      <c r="YX453" s="111"/>
      <c r="YY453" s="111"/>
      <c r="YZ453" s="111"/>
      <c r="ZA453" s="111"/>
      <c r="ZB453" s="111"/>
      <c r="ZC453" s="111"/>
      <c r="ZD453" s="111"/>
      <c r="ZE453" s="111"/>
      <c r="ZF453" s="111"/>
      <c r="ZG453" s="111"/>
      <c r="ZH453" s="111"/>
      <c r="ZI453" s="111"/>
      <c r="ZJ453" s="111"/>
      <c r="ZK453" s="111"/>
      <c r="ZL453" s="111"/>
      <c r="ZM453" s="111"/>
      <c r="ZN453" s="111"/>
      <c r="ZO453" s="111"/>
      <c r="ZP453" s="111"/>
      <c r="ZQ453" s="111"/>
      <c r="ZR453" s="111"/>
      <c r="ZS453" s="111"/>
      <c r="ZT453" s="111"/>
      <c r="ZU453" s="111"/>
      <c r="ZV453" s="111"/>
      <c r="ZW453" s="111"/>
      <c r="ZX453" s="111"/>
      <c r="ZY453" s="111"/>
      <c r="ZZ453" s="111"/>
    </row>
    <row r="454" spans="27:702">
      <c r="AA454"/>
      <c r="AB454"/>
      <c r="AC454"/>
      <c r="AD454"/>
      <c r="AE454"/>
      <c r="AF454"/>
      <c r="AG454"/>
      <c r="UR454" s="111"/>
      <c r="US454" s="111"/>
      <c r="UT454" s="111"/>
      <c r="UU454" s="111"/>
      <c r="UV454" s="111"/>
      <c r="UW454" s="111"/>
      <c r="UX454" s="111"/>
      <c r="UY454" s="111"/>
      <c r="UZ454" s="111"/>
      <c r="VA454" s="111"/>
      <c r="VB454" s="111"/>
      <c r="VC454" s="111"/>
      <c r="VD454" s="111"/>
      <c r="VE454" s="111"/>
      <c r="VF454" s="111"/>
      <c r="VG454" s="111"/>
      <c r="VH454" s="111"/>
      <c r="VI454" s="111"/>
      <c r="VJ454" s="111"/>
      <c r="VK454" s="111"/>
      <c r="VL454" s="111"/>
      <c r="VM454" s="111"/>
      <c r="VN454" s="111"/>
      <c r="VO454" s="111"/>
      <c r="VP454" s="111"/>
      <c r="VQ454" s="111"/>
      <c r="VR454" s="111"/>
      <c r="VS454" s="111"/>
      <c r="VT454" s="111"/>
      <c r="VU454" s="111"/>
      <c r="VV454" s="111"/>
      <c r="VW454" s="111"/>
      <c r="VX454" s="111"/>
      <c r="VY454" s="111"/>
      <c r="VZ454" s="111"/>
      <c r="WA454" s="111"/>
      <c r="WB454" s="111"/>
      <c r="WC454" s="111"/>
      <c r="WD454" s="111"/>
      <c r="WE454" s="111"/>
      <c r="WF454" s="111"/>
      <c r="WG454" s="111"/>
      <c r="WH454" s="111"/>
      <c r="WI454" s="111"/>
      <c r="WJ454" s="111"/>
      <c r="WK454" s="111"/>
      <c r="WL454" s="111"/>
      <c r="WM454" s="111"/>
      <c r="WN454" s="111"/>
      <c r="WO454" s="111"/>
      <c r="WP454" s="111"/>
      <c r="WQ454" s="111"/>
      <c r="WR454" s="111"/>
      <c r="WS454" s="111"/>
      <c r="WT454" s="111"/>
      <c r="WU454" s="111"/>
      <c r="WV454" s="111"/>
      <c r="WW454" s="111"/>
      <c r="WX454" s="111"/>
      <c r="WY454" s="111"/>
      <c r="WZ454" s="111"/>
      <c r="XA454" s="111"/>
      <c r="XB454" s="111"/>
      <c r="XC454" s="111"/>
      <c r="XD454" s="111"/>
      <c r="XE454" s="111"/>
      <c r="XF454" s="111"/>
      <c r="XG454" s="111"/>
      <c r="XH454" s="111"/>
      <c r="XI454" s="111"/>
      <c r="XJ454" s="111"/>
      <c r="XK454" s="111"/>
      <c r="XL454" s="111"/>
      <c r="XM454" s="111"/>
      <c r="XN454" s="111"/>
      <c r="XO454" s="111"/>
      <c r="XP454" s="111"/>
      <c r="XQ454" s="111"/>
      <c r="XR454" s="111"/>
      <c r="XS454" s="111"/>
      <c r="XT454" s="111"/>
      <c r="XU454" s="111"/>
      <c r="XV454" s="111"/>
      <c r="XW454" s="111"/>
      <c r="XX454" s="111"/>
      <c r="XY454" s="111"/>
      <c r="XZ454" s="111"/>
      <c r="YA454" s="111"/>
      <c r="YB454" s="111"/>
      <c r="YC454" s="111"/>
      <c r="YD454" s="111"/>
      <c r="YE454" s="111"/>
      <c r="YF454" s="111"/>
      <c r="YG454" s="111"/>
      <c r="YH454" s="111"/>
      <c r="YI454" s="111"/>
      <c r="YJ454" s="111"/>
      <c r="YK454" s="111"/>
      <c r="YL454" s="111"/>
      <c r="YM454" s="111"/>
      <c r="YN454" s="111"/>
      <c r="YO454" s="111"/>
      <c r="YP454" s="111"/>
      <c r="YQ454" s="111"/>
      <c r="YR454" s="111"/>
      <c r="YS454" s="111"/>
      <c r="YT454" s="111"/>
      <c r="YU454" s="111"/>
      <c r="YV454" s="111"/>
      <c r="YW454" s="111"/>
      <c r="YX454" s="111"/>
      <c r="YY454" s="111"/>
      <c r="YZ454" s="111"/>
      <c r="ZA454" s="111"/>
      <c r="ZB454" s="111"/>
      <c r="ZC454" s="111"/>
      <c r="ZD454" s="111"/>
      <c r="ZE454" s="111"/>
      <c r="ZF454" s="111"/>
      <c r="ZG454" s="111"/>
      <c r="ZH454" s="111"/>
      <c r="ZI454" s="111"/>
      <c r="ZJ454" s="111"/>
      <c r="ZK454" s="111"/>
      <c r="ZL454" s="111"/>
      <c r="ZM454" s="111"/>
      <c r="ZN454" s="111"/>
      <c r="ZO454" s="111"/>
      <c r="ZP454" s="111"/>
      <c r="ZQ454" s="111"/>
      <c r="ZR454" s="111"/>
      <c r="ZS454" s="111"/>
      <c r="ZT454" s="111"/>
      <c r="ZU454" s="111"/>
      <c r="ZV454" s="111"/>
      <c r="ZW454" s="111"/>
      <c r="ZX454" s="111"/>
      <c r="ZY454" s="111"/>
      <c r="ZZ454" s="111"/>
    </row>
    <row r="455" spans="27:702">
      <c r="AA455"/>
      <c r="AB455"/>
      <c r="AC455"/>
      <c r="AD455"/>
      <c r="AE455"/>
      <c r="AF455"/>
      <c r="AG455"/>
      <c r="UR455" s="111"/>
      <c r="US455" s="111"/>
      <c r="UT455" s="111"/>
      <c r="UU455" s="111"/>
      <c r="UV455" s="111"/>
      <c r="UW455" s="111"/>
      <c r="UX455" s="111"/>
      <c r="UY455" s="111"/>
      <c r="UZ455" s="111"/>
      <c r="VA455" s="111"/>
      <c r="VB455" s="111"/>
      <c r="VC455" s="111"/>
      <c r="VD455" s="111"/>
      <c r="VE455" s="111"/>
      <c r="VF455" s="111"/>
      <c r="VG455" s="111"/>
      <c r="VH455" s="111"/>
      <c r="VI455" s="111"/>
      <c r="VJ455" s="111"/>
      <c r="VK455" s="111"/>
      <c r="VL455" s="111"/>
      <c r="VM455" s="111"/>
      <c r="VN455" s="111"/>
      <c r="VO455" s="111"/>
      <c r="VP455" s="111"/>
      <c r="VQ455" s="111"/>
      <c r="VR455" s="111"/>
      <c r="VS455" s="111"/>
      <c r="VT455" s="111"/>
      <c r="VU455" s="111"/>
      <c r="VV455" s="111"/>
      <c r="VW455" s="111"/>
      <c r="VX455" s="111"/>
      <c r="VY455" s="111"/>
      <c r="VZ455" s="111"/>
      <c r="WA455" s="111"/>
      <c r="WB455" s="111"/>
      <c r="WC455" s="111"/>
      <c r="WD455" s="111"/>
      <c r="WE455" s="111"/>
      <c r="WF455" s="111"/>
      <c r="WG455" s="111"/>
      <c r="WH455" s="111"/>
      <c r="WI455" s="111"/>
      <c r="WJ455" s="111"/>
      <c r="WK455" s="111"/>
      <c r="WL455" s="111"/>
      <c r="WM455" s="111"/>
      <c r="WN455" s="111"/>
      <c r="WO455" s="111"/>
      <c r="WP455" s="111"/>
      <c r="WQ455" s="111"/>
      <c r="WR455" s="111"/>
      <c r="WS455" s="111"/>
      <c r="WT455" s="111"/>
      <c r="WU455" s="111"/>
      <c r="WV455" s="111"/>
      <c r="WW455" s="111"/>
      <c r="WX455" s="111"/>
      <c r="WY455" s="111"/>
      <c r="WZ455" s="111"/>
      <c r="XA455" s="111"/>
      <c r="XB455" s="111"/>
      <c r="XC455" s="111"/>
      <c r="XD455" s="111"/>
      <c r="XE455" s="111"/>
      <c r="XF455" s="111"/>
      <c r="XG455" s="111"/>
      <c r="XH455" s="111"/>
      <c r="XI455" s="111"/>
      <c r="XJ455" s="111"/>
      <c r="XK455" s="111"/>
      <c r="XL455" s="111"/>
      <c r="XM455" s="111"/>
      <c r="XN455" s="111"/>
      <c r="XO455" s="111"/>
      <c r="XP455" s="111"/>
      <c r="XQ455" s="111"/>
      <c r="XR455" s="111"/>
      <c r="XS455" s="111"/>
      <c r="XT455" s="111"/>
      <c r="XU455" s="111"/>
      <c r="XV455" s="111"/>
      <c r="XW455" s="111"/>
      <c r="XX455" s="111"/>
      <c r="XY455" s="111"/>
      <c r="XZ455" s="111"/>
      <c r="YA455" s="111"/>
      <c r="YB455" s="111"/>
      <c r="YC455" s="111"/>
      <c r="YD455" s="111"/>
      <c r="YE455" s="111"/>
      <c r="YF455" s="111"/>
      <c r="YG455" s="111"/>
      <c r="YH455" s="111"/>
      <c r="YI455" s="111"/>
      <c r="YJ455" s="111"/>
      <c r="YK455" s="111"/>
      <c r="YL455" s="111"/>
      <c r="YM455" s="111"/>
      <c r="YN455" s="111"/>
      <c r="YO455" s="111"/>
      <c r="YP455" s="111"/>
      <c r="YQ455" s="111"/>
      <c r="YR455" s="111"/>
      <c r="YS455" s="111"/>
      <c r="YT455" s="111"/>
      <c r="YU455" s="111"/>
      <c r="YV455" s="111"/>
      <c r="YW455" s="111"/>
      <c r="YX455" s="111"/>
      <c r="YY455" s="111"/>
      <c r="YZ455" s="111"/>
      <c r="ZA455" s="111"/>
      <c r="ZB455" s="111"/>
      <c r="ZC455" s="111"/>
      <c r="ZD455" s="111"/>
      <c r="ZE455" s="111"/>
      <c r="ZF455" s="111"/>
      <c r="ZG455" s="111"/>
      <c r="ZH455" s="111"/>
      <c r="ZI455" s="111"/>
      <c r="ZJ455" s="111"/>
      <c r="ZK455" s="111"/>
      <c r="ZL455" s="111"/>
      <c r="ZM455" s="111"/>
      <c r="ZN455" s="111"/>
      <c r="ZO455" s="111"/>
      <c r="ZP455" s="111"/>
      <c r="ZQ455" s="111"/>
      <c r="ZR455" s="111"/>
      <c r="ZS455" s="111"/>
      <c r="ZT455" s="111"/>
      <c r="ZU455" s="111"/>
      <c r="ZV455" s="111"/>
      <c r="ZW455" s="111"/>
      <c r="ZX455" s="111"/>
      <c r="ZY455" s="111"/>
      <c r="ZZ455" s="111"/>
    </row>
    <row r="456" spans="27:702">
      <c r="AA456"/>
      <c r="AB456"/>
      <c r="AC456"/>
      <c r="AD456"/>
      <c r="AE456"/>
      <c r="AF456"/>
      <c r="AG456"/>
      <c r="UR456" s="111"/>
      <c r="US456" s="111"/>
      <c r="UT456" s="111"/>
      <c r="UU456" s="111"/>
      <c r="UV456" s="111"/>
      <c r="UW456" s="111"/>
      <c r="UX456" s="111"/>
      <c r="UY456" s="111"/>
      <c r="UZ456" s="111"/>
      <c r="VA456" s="111"/>
      <c r="VB456" s="111"/>
      <c r="VC456" s="111"/>
      <c r="VD456" s="111"/>
      <c r="VE456" s="111"/>
      <c r="VF456" s="111"/>
      <c r="VG456" s="111"/>
      <c r="VH456" s="111"/>
      <c r="VI456" s="111"/>
      <c r="VJ456" s="111"/>
      <c r="VK456" s="111"/>
      <c r="VL456" s="111"/>
      <c r="VM456" s="111"/>
      <c r="VN456" s="111"/>
      <c r="VO456" s="111"/>
      <c r="VP456" s="111"/>
      <c r="VQ456" s="111"/>
      <c r="VR456" s="111"/>
      <c r="VS456" s="111"/>
      <c r="VT456" s="111"/>
      <c r="VU456" s="111"/>
      <c r="VV456" s="111"/>
      <c r="VW456" s="111"/>
      <c r="VX456" s="111"/>
      <c r="VY456" s="111"/>
      <c r="VZ456" s="111"/>
      <c r="WA456" s="111"/>
      <c r="WB456" s="111"/>
      <c r="WC456" s="111"/>
      <c r="WD456" s="111"/>
      <c r="WE456" s="111"/>
      <c r="WF456" s="111"/>
      <c r="WG456" s="111"/>
      <c r="WH456" s="111"/>
      <c r="WI456" s="111"/>
      <c r="WJ456" s="111"/>
      <c r="WK456" s="111"/>
      <c r="WL456" s="111"/>
      <c r="WM456" s="111"/>
      <c r="WN456" s="111"/>
      <c r="WO456" s="111"/>
      <c r="WP456" s="111"/>
      <c r="WQ456" s="111"/>
      <c r="WR456" s="111"/>
      <c r="WS456" s="111"/>
      <c r="WT456" s="111"/>
      <c r="WU456" s="111"/>
      <c r="WV456" s="111"/>
      <c r="WW456" s="111"/>
      <c r="WX456" s="111"/>
      <c r="WY456" s="111"/>
      <c r="WZ456" s="111"/>
      <c r="XA456" s="111"/>
      <c r="XB456" s="111"/>
      <c r="XC456" s="111"/>
      <c r="XD456" s="111"/>
      <c r="XE456" s="111"/>
      <c r="XF456" s="111"/>
      <c r="XG456" s="111"/>
      <c r="XH456" s="111"/>
      <c r="XI456" s="111"/>
      <c r="XJ456" s="111"/>
      <c r="XK456" s="111"/>
      <c r="XL456" s="111"/>
      <c r="XM456" s="111"/>
      <c r="XN456" s="111"/>
      <c r="XO456" s="111"/>
      <c r="XP456" s="111"/>
      <c r="XQ456" s="111"/>
      <c r="XR456" s="111"/>
      <c r="XS456" s="111"/>
      <c r="XT456" s="111"/>
      <c r="XU456" s="111"/>
      <c r="XV456" s="111"/>
      <c r="XW456" s="111"/>
      <c r="XX456" s="111"/>
      <c r="XY456" s="111"/>
      <c r="XZ456" s="111"/>
      <c r="YA456" s="111"/>
      <c r="YB456" s="111"/>
      <c r="YC456" s="111"/>
      <c r="YD456" s="111"/>
      <c r="YE456" s="111"/>
      <c r="YF456" s="111"/>
      <c r="YG456" s="111"/>
      <c r="YH456" s="111"/>
      <c r="YI456" s="111"/>
      <c r="YJ456" s="111"/>
      <c r="YK456" s="111"/>
      <c r="YL456" s="111"/>
      <c r="YM456" s="111"/>
      <c r="YN456" s="111"/>
      <c r="YO456" s="111"/>
      <c r="YP456" s="111"/>
      <c r="YQ456" s="111"/>
      <c r="YR456" s="111"/>
      <c r="YS456" s="111"/>
      <c r="YT456" s="111"/>
      <c r="YU456" s="111"/>
      <c r="YV456" s="111"/>
      <c r="YW456" s="111"/>
      <c r="YX456" s="111"/>
      <c r="YY456" s="111"/>
      <c r="YZ456" s="111"/>
      <c r="ZA456" s="111"/>
      <c r="ZB456" s="111"/>
      <c r="ZC456" s="111"/>
      <c r="ZD456" s="111"/>
      <c r="ZE456" s="111"/>
      <c r="ZF456" s="111"/>
      <c r="ZG456" s="111"/>
      <c r="ZH456" s="111"/>
      <c r="ZI456" s="111"/>
      <c r="ZJ456" s="111"/>
      <c r="ZK456" s="111"/>
      <c r="ZL456" s="111"/>
      <c r="ZM456" s="111"/>
      <c r="ZN456" s="111"/>
      <c r="ZO456" s="111"/>
      <c r="ZP456" s="111"/>
      <c r="ZQ456" s="111"/>
      <c r="ZR456" s="111"/>
      <c r="ZS456" s="111"/>
      <c r="ZT456" s="111"/>
      <c r="ZU456" s="111"/>
      <c r="ZV456" s="111"/>
      <c r="ZW456" s="111"/>
      <c r="ZX456" s="111"/>
      <c r="ZY456" s="111"/>
      <c r="ZZ456" s="111"/>
    </row>
    <row r="457" spans="27:702">
      <c r="AA457"/>
      <c r="AB457"/>
      <c r="AC457"/>
      <c r="AD457"/>
      <c r="AE457"/>
      <c r="AF457"/>
      <c r="AG457"/>
      <c r="UR457" s="111"/>
      <c r="US457" s="111"/>
      <c r="UT457" s="111"/>
      <c r="UU457" s="111"/>
      <c r="UV457" s="111"/>
      <c r="UW457" s="111"/>
      <c r="UX457" s="111"/>
      <c r="UY457" s="111"/>
      <c r="UZ457" s="111"/>
      <c r="VA457" s="111"/>
      <c r="VB457" s="111"/>
      <c r="VC457" s="111"/>
      <c r="VD457" s="111"/>
      <c r="VE457" s="111"/>
      <c r="VF457" s="111"/>
      <c r="VG457" s="111"/>
      <c r="VH457" s="111"/>
      <c r="VI457" s="111"/>
      <c r="VJ457" s="111"/>
      <c r="VK457" s="111"/>
      <c r="VL457" s="111"/>
      <c r="VM457" s="111"/>
      <c r="VN457" s="111"/>
      <c r="VO457" s="111"/>
      <c r="VP457" s="111"/>
      <c r="VQ457" s="111"/>
      <c r="VR457" s="111"/>
      <c r="VS457" s="111"/>
      <c r="VT457" s="111"/>
      <c r="VU457" s="111"/>
      <c r="VV457" s="111"/>
      <c r="VW457" s="111"/>
      <c r="VX457" s="111"/>
      <c r="VY457" s="111"/>
      <c r="VZ457" s="111"/>
      <c r="WA457" s="111"/>
      <c r="WB457" s="111"/>
      <c r="WC457" s="111"/>
      <c r="WD457" s="111"/>
      <c r="WE457" s="111"/>
      <c r="WF457" s="111"/>
      <c r="WG457" s="111"/>
      <c r="WH457" s="111"/>
      <c r="WI457" s="111"/>
      <c r="WJ457" s="111"/>
      <c r="WK457" s="111"/>
      <c r="WL457" s="111"/>
      <c r="WM457" s="111"/>
      <c r="WN457" s="111"/>
      <c r="WO457" s="111"/>
      <c r="WP457" s="111"/>
      <c r="WQ457" s="111"/>
      <c r="WR457" s="111"/>
      <c r="WS457" s="111"/>
      <c r="WT457" s="111"/>
      <c r="WU457" s="111"/>
      <c r="WV457" s="111"/>
      <c r="WW457" s="111"/>
      <c r="WX457" s="111"/>
      <c r="WY457" s="111"/>
      <c r="WZ457" s="111"/>
      <c r="XA457" s="111"/>
      <c r="XB457" s="111"/>
      <c r="XC457" s="111"/>
      <c r="XD457" s="111"/>
      <c r="XE457" s="111"/>
      <c r="XF457" s="111"/>
      <c r="XG457" s="111"/>
      <c r="XH457" s="111"/>
      <c r="XI457" s="111"/>
      <c r="XJ457" s="111"/>
      <c r="XK457" s="111"/>
      <c r="XL457" s="111"/>
      <c r="XM457" s="111"/>
      <c r="XN457" s="111"/>
      <c r="XO457" s="111"/>
      <c r="XP457" s="111"/>
      <c r="XQ457" s="111"/>
      <c r="XR457" s="111"/>
      <c r="XS457" s="111"/>
      <c r="XT457" s="111"/>
      <c r="XU457" s="111"/>
      <c r="XV457" s="111"/>
      <c r="XW457" s="111"/>
      <c r="XX457" s="111"/>
      <c r="XY457" s="111"/>
      <c r="XZ457" s="111"/>
      <c r="YA457" s="111"/>
      <c r="YB457" s="111"/>
      <c r="YC457" s="111"/>
      <c r="YD457" s="111"/>
      <c r="YE457" s="111"/>
      <c r="YF457" s="111"/>
      <c r="YG457" s="111"/>
      <c r="YH457" s="111"/>
      <c r="YI457" s="111"/>
      <c r="YJ457" s="111"/>
      <c r="YK457" s="111"/>
      <c r="YL457" s="111"/>
      <c r="YM457" s="111"/>
      <c r="YN457" s="111"/>
      <c r="YO457" s="111"/>
      <c r="YP457" s="111"/>
      <c r="YQ457" s="111"/>
      <c r="YR457" s="111"/>
      <c r="YS457" s="111"/>
      <c r="YT457" s="111"/>
      <c r="YU457" s="111"/>
      <c r="YV457" s="111"/>
      <c r="YW457" s="111"/>
      <c r="YX457" s="111"/>
      <c r="YY457" s="111"/>
      <c r="YZ457" s="111"/>
      <c r="ZA457" s="111"/>
      <c r="ZB457" s="111"/>
      <c r="ZC457" s="111"/>
      <c r="ZD457" s="111"/>
      <c r="ZE457" s="111"/>
      <c r="ZF457" s="111"/>
      <c r="ZG457" s="111"/>
      <c r="ZH457" s="111"/>
      <c r="ZI457" s="111"/>
      <c r="ZJ457" s="111"/>
      <c r="ZK457" s="111"/>
      <c r="ZL457" s="111"/>
      <c r="ZM457" s="111"/>
      <c r="ZN457" s="111"/>
      <c r="ZO457" s="111"/>
      <c r="ZP457" s="111"/>
      <c r="ZQ457" s="111"/>
      <c r="ZR457" s="111"/>
      <c r="ZS457" s="111"/>
      <c r="ZT457" s="111"/>
      <c r="ZU457" s="111"/>
      <c r="ZV457" s="111"/>
      <c r="ZW457" s="111"/>
      <c r="ZX457" s="111"/>
      <c r="ZY457" s="111"/>
      <c r="ZZ457" s="111"/>
    </row>
    <row r="458" spans="27:702">
      <c r="AA458"/>
      <c r="AB458"/>
      <c r="AC458"/>
      <c r="AD458"/>
      <c r="AE458"/>
      <c r="AF458"/>
      <c r="AG458"/>
      <c r="UR458" s="111"/>
      <c r="US458" s="111"/>
      <c r="UT458" s="111"/>
      <c r="UU458" s="111"/>
      <c r="UV458" s="111"/>
      <c r="UW458" s="111"/>
      <c r="UX458" s="111"/>
      <c r="UY458" s="111"/>
      <c r="UZ458" s="111"/>
      <c r="VA458" s="111"/>
      <c r="VB458" s="111"/>
      <c r="VC458" s="111"/>
      <c r="VD458" s="111"/>
      <c r="VE458" s="111"/>
      <c r="VF458" s="111"/>
      <c r="VG458" s="111"/>
      <c r="VH458" s="111"/>
      <c r="VI458" s="111"/>
      <c r="VJ458" s="111"/>
      <c r="VK458" s="111"/>
      <c r="VL458" s="111"/>
      <c r="VM458" s="111"/>
      <c r="VN458" s="111"/>
      <c r="VO458" s="111"/>
      <c r="VP458" s="111"/>
      <c r="VQ458" s="111"/>
      <c r="VR458" s="111"/>
      <c r="VS458" s="111"/>
      <c r="VT458" s="111"/>
      <c r="VU458" s="111"/>
      <c r="VV458" s="111"/>
      <c r="VW458" s="111"/>
      <c r="VX458" s="111"/>
      <c r="VY458" s="111"/>
      <c r="VZ458" s="111"/>
      <c r="WA458" s="111"/>
      <c r="WB458" s="111"/>
      <c r="WC458" s="111"/>
      <c r="WD458" s="111"/>
      <c r="WE458" s="111"/>
      <c r="WF458" s="111"/>
      <c r="WG458" s="111"/>
      <c r="WH458" s="111"/>
      <c r="WI458" s="111"/>
      <c r="WJ458" s="111"/>
      <c r="WK458" s="111"/>
      <c r="WL458" s="111"/>
      <c r="WM458" s="111"/>
      <c r="WN458" s="111"/>
      <c r="WO458" s="111"/>
      <c r="WP458" s="111"/>
      <c r="WQ458" s="111"/>
      <c r="WR458" s="111"/>
      <c r="WS458" s="111"/>
      <c r="WT458" s="111"/>
      <c r="WU458" s="111"/>
      <c r="WV458" s="111"/>
      <c r="WW458" s="111"/>
      <c r="WX458" s="111"/>
      <c r="WY458" s="111"/>
      <c r="WZ458" s="111"/>
      <c r="XA458" s="111"/>
      <c r="XB458" s="111"/>
      <c r="XC458" s="111"/>
      <c r="XD458" s="111"/>
      <c r="XE458" s="111"/>
      <c r="XF458" s="111"/>
      <c r="XG458" s="111"/>
      <c r="XH458" s="111"/>
      <c r="XI458" s="111"/>
      <c r="XJ458" s="111"/>
      <c r="XK458" s="111"/>
      <c r="XL458" s="111"/>
      <c r="XM458" s="111"/>
      <c r="XN458" s="111"/>
      <c r="XO458" s="111"/>
      <c r="XP458" s="111"/>
      <c r="XQ458" s="111"/>
      <c r="XR458" s="111"/>
      <c r="XS458" s="111"/>
      <c r="XT458" s="111"/>
      <c r="XU458" s="111"/>
      <c r="XV458" s="111"/>
      <c r="XW458" s="111"/>
      <c r="XX458" s="111"/>
      <c r="XY458" s="111"/>
      <c r="XZ458" s="111"/>
      <c r="YA458" s="111"/>
      <c r="YB458" s="111"/>
      <c r="YC458" s="111"/>
      <c r="YD458" s="111"/>
      <c r="YE458" s="111"/>
      <c r="YF458" s="111"/>
      <c r="YG458" s="111"/>
      <c r="YH458" s="111"/>
      <c r="YI458" s="111"/>
      <c r="YJ458" s="111"/>
      <c r="YK458" s="111"/>
      <c r="YL458" s="111"/>
      <c r="YM458" s="111"/>
      <c r="YN458" s="111"/>
      <c r="YO458" s="111"/>
      <c r="YP458" s="111"/>
      <c r="YQ458" s="111"/>
      <c r="YR458" s="111"/>
      <c r="YS458" s="111"/>
      <c r="YT458" s="111"/>
      <c r="YU458" s="111"/>
      <c r="YV458" s="111"/>
      <c r="YW458" s="111"/>
      <c r="YX458" s="111"/>
      <c r="YY458" s="111"/>
      <c r="YZ458" s="111"/>
      <c r="ZA458" s="111"/>
      <c r="ZB458" s="111"/>
      <c r="ZC458" s="111"/>
      <c r="ZD458" s="111"/>
      <c r="ZE458" s="111"/>
      <c r="ZF458" s="111"/>
      <c r="ZG458" s="111"/>
      <c r="ZH458" s="111"/>
      <c r="ZI458" s="111"/>
      <c r="ZJ458" s="111"/>
      <c r="ZK458" s="111"/>
      <c r="ZL458" s="111"/>
      <c r="ZM458" s="111"/>
      <c r="ZN458" s="111"/>
      <c r="ZO458" s="111"/>
      <c r="ZP458" s="111"/>
      <c r="ZQ458" s="111"/>
      <c r="ZR458" s="111"/>
      <c r="ZS458" s="111"/>
      <c r="ZT458" s="111"/>
      <c r="ZU458" s="111"/>
      <c r="ZV458" s="111"/>
      <c r="ZW458" s="111"/>
      <c r="ZX458" s="111"/>
      <c r="ZY458" s="111"/>
      <c r="ZZ458" s="111"/>
    </row>
    <row r="459" spans="27:702">
      <c r="AA459"/>
      <c r="AB459"/>
      <c r="AC459"/>
      <c r="AD459"/>
      <c r="AE459"/>
      <c r="AF459"/>
      <c r="AG459"/>
      <c r="UR459" s="111"/>
      <c r="US459" s="111"/>
      <c r="UT459" s="111"/>
      <c r="UU459" s="111"/>
      <c r="UV459" s="111"/>
      <c r="UW459" s="111"/>
      <c r="UX459" s="111"/>
      <c r="UY459" s="111"/>
      <c r="UZ459" s="111"/>
      <c r="VA459" s="111"/>
      <c r="VB459" s="111"/>
      <c r="VC459" s="111"/>
      <c r="VD459" s="111"/>
      <c r="VE459" s="111"/>
      <c r="VF459" s="111"/>
      <c r="VG459" s="111"/>
      <c r="VH459" s="111"/>
      <c r="VI459" s="111"/>
      <c r="VJ459" s="111"/>
      <c r="VK459" s="111"/>
      <c r="VL459" s="111"/>
      <c r="VM459" s="111"/>
      <c r="VN459" s="111"/>
      <c r="VO459" s="111"/>
      <c r="VP459" s="111"/>
      <c r="VQ459" s="111"/>
      <c r="VR459" s="111"/>
      <c r="VS459" s="111"/>
      <c r="VT459" s="111"/>
      <c r="VU459" s="111"/>
      <c r="VV459" s="111"/>
      <c r="VW459" s="111"/>
      <c r="VX459" s="111"/>
      <c r="VY459" s="111"/>
      <c r="VZ459" s="111"/>
      <c r="WA459" s="111"/>
      <c r="WB459" s="111"/>
      <c r="WC459" s="111"/>
      <c r="WD459" s="111"/>
      <c r="WE459" s="111"/>
      <c r="WF459" s="111"/>
      <c r="WG459" s="111"/>
      <c r="WH459" s="111"/>
      <c r="WI459" s="111"/>
      <c r="WJ459" s="111"/>
      <c r="WK459" s="111"/>
      <c r="WL459" s="111"/>
      <c r="WM459" s="111"/>
      <c r="WN459" s="111"/>
      <c r="WO459" s="111"/>
      <c r="WP459" s="111"/>
      <c r="WQ459" s="111"/>
      <c r="WR459" s="111"/>
      <c r="WS459" s="111"/>
      <c r="WT459" s="111"/>
      <c r="WU459" s="111"/>
      <c r="WV459" s="111"/>
      <c r="WW459" s="111"/>
      <c r="WX459" s="111"/>
      <c r="WY459" s="111"/>
      <c r="WZ459" s="111"/>
      <c r="XA459" s="111"/>
      <c r="XB459" s="111"/>
      <c r="XC459" s="111"/>
      <c r="XD459" s="111"/>
      <c r="XE459" s="111"/>
      <c r="XF459" s="111"/>
      <c r="XG459" s="111"/>
      <c r="XH459" s="111"/>
      <c r="XI459" s="111"/>
      <c r="XJ459" s="111"/>
      <c r="XK459" s="111"/>
      <c r="XL459" s="111"/>
      <c r="XM459" s="111"/>
      <c r="XN459" s="111"/>
      <c r="XO459" s="111"/>
      <c r="XP459" s="111"/>
      <c r="XQ459" s="111"/>
      <c r="XR459" s="111"/>
      <c r="XS459" s="111"/>
      <c r="XT459" s="111"/>
      <c r="XU459" s="111"/>
      <c r="XV459" s="111"/>
      <c r="XW459" s="111"/>
      <c r="XX459" s="111"/>
      <c r="XY459" s="111"/>
      <c r="XZ459" s="111"/>
      <c r="YA459" s="111"/>
      <c r="YB459" s="111"/>
      <c r="YC459" s="111"/>
      <c r="YD459" s="111"/>
      <c r="YE459" s="111"/>
      <c r="YF459" s="111"/>
      <c r="YG459" s="111"/>
      <c r="YH459" s="111"/>
      <c r="YI459" s="111"/>
      <c r="YJ459" s="111"/>
      <c r="YK459" s="111"/>
      <c r="YL459" s="111"/>
      <c r="YM459" s="111"/>
      <c r="YN459" s="111"/>
      <c r="YO459" s="111"/>
      <c r="YP459" s="111"/>
      <c r="YQ459" s="111"/>
      <c r="YR459" s="111"/>
      <c r="YS459" s="111"/>
      <c r="YT459" s="111"/>
      <c r="YU459" s="111"/>
      <c r="YV459" s="111"/>
      <c r="YW459" s="111"/>
      <c r="YX459" s="111"/>
      <c r="YY459" s="111"/>
      <c r="YZ459" s="111"/>
      <c r="ZA459" s="111"/>
      <c r="ZB459" s="111"/>
      <c r="ZC459" s="111"/>
      <c r="ZD459" s="111"/>
      <c r="ZE459" s="111"/>
      <c r="ZF459" s="111"/>
      <c r="ZG459" s="111"/>
      <c r="ZH459" s="111"/>
      <c r="ZI459" s="111"/>
      <c r="ZJ459" s="111"/>
      <c r="ZK459" s="111"/>
      <c r="ZL459" s="111"/>
      <c r="ZM459" s="111"/>
      <c r="ZN459" s="111"/>
      <c r="ZO459" s="111"/>
      <c r="ZP459" s="111"/>
      <c r="ZQ459" s="111"/>
      <c r="ZR459" s="111"/>
      <c r="ZS459" s="111"/>
      <c r="ZT459" s="111"/>
      <c r="ZU459" s="111"/>
      <c r="ZV459" s="111"/>
      <c r="ZW459" s="111"/>
      <c r="ZX459" s="111"/>
      <c r="ZY459" s="111"/>
      <c r="ZZ459" s="111"/>
    </row>
    <row r="460" spans="27:702">
      <c r="AA460"/>
      <c r="AB460"/>
      <c r="AC460"/>
      <c r="AD460"/>
      <c r="AE460"/>
      <c r="AF460"/>
      <c r="AG460"/>
      <c r="UR460" s="111"/>
      <c r="US460" s="111"/>
      <c r="UT460" s="111"/>
      <c r="UU460" s="111"/>
      <c r="UV460" s="111"/>
      <c r="UW460" s="111"/>
      <c r="UX460" s="111"/>
      <c r="UY460" s="111"/>
      <c r="UZ460" s="111"/>
      <c r="VA460" s="111"/>
      <c r="VB460" s="111"/>
      <c r="VC460" s="111"/>
      <c r="VD460" s="111"/>
      <c r="VE460" s="111"/>
      <c r="VF460" s="111"/>
      <c r="VG460" s="111"/>
      <c r="VH460" s="111"/>
      <c r="VI460" s="111"/>
      <c r="VJ460" s="111"/>
      <c r="VK460" s="111"/>
      <c r="VL460" s="111"/>
      <c r="VM460" s="111"/>
      <c r="VN460" s="111"/>
      <c r="VO460" s="111"/>
      <c r="VP460" s="111"/>
      <c r="VQ460" s="111"/>
      <c r="VR460" s="111"/>
      <c r="VS460" s="111"/>
      <c r="VT460" s="111"/>
      <c r="VU460" s="111"/>
      <c r="VV460" s="111"/>
      <c r="VW460" s="111"/>
      <c r="VX460" s="111"/>
      <c r="VY460" s="111"/>
      <c r="VZ460" s="111"/>
      <c r="WA460" s="111"/>
      <c r="WB460" s="111"/>
      <c r="WC460" s="111"/>
      <c r="WD460" s="111"/>
      <c r="WE460" s="111"/>
      <c r="WF460" s="111"/>
      <c r="WG460" s="111"/>
      <c r="WH460" s="111"/>
      <c r="WI460" s="111"/>
      <c r="WJ460" s="111"/>
      <c r="WK460" s="111"/>
      <c r="WL460" s="111"/>
      <c r="WM460" s="111"/>
      <c r="WN460" s="111"/>
      <c r="WO460" s="111"/>
      <c r="WP460" s="111"/>
      <c r="WQ460" s="111"/>
      <c r="WR460" s="111"/>
      <c r="WS460" s="111"/>
      <c r="WT460" s="111"/>
      <c r="WU460" s="111"/>
      <c r="WV460" s="111"/>
      <c r="WW460" s="111"/>
      <c r="WX460" s="111"/>
      <c r="WY460" s="111"/>
      <c r="WZ460" s="111"/>
      <c r="XA460" s="111"/>
      <c r="XB460" s="111"/>
      <c r="XC460" s="111"/>
      <c r="XD460" s="111"/>
      <c r="XE460" s="111"/>
      <c r="XF460" s="111"/>
      <c r="XG460" s="111"/>
      <c r="XH460" s="111"/>
      <c r="XI460" s="111"/>
      <c r="XJ460" s="111"/>
      <c r="XK460" s="111"/>
      <c r="XL460" s="111"/>
      <c r="XM460" s="111"/>
      <c r="XN460" s="111"/>
      <c r="XO460" s="111"/>
      <c r="XP460" s="111"/>
      <c r="XQ460" s="111"/>
      <c r="XR460" s="111"/>
      <c r="XS460" s="111"/>
      <c r="XT460" s="111"/>
      <c r="XU460" s="111"/>
      <c r="XV460" s="111"/>
      <c r="XW460" s="111"/>
      <c r="XX460" s="111"/>
      <c r="XY460" s="111"/>
      <c r="XZ460" s="111"/>
      <c r="YA460" s="111"/>
      <c r="YB460" s="111"/>
      <c r="YC460" s="111"/>
      <c r="YD460" s="111"/>
      <c r="YE460" s="111"/>
      <c r="YF460" s="111"/>
      <c r="YG460" s="111"/>
      <c r="YH460" s="111"/>
      <c r="YI460" s="111"/>
      <c r="YJ460" s="111"/>
      <c r="YK460" s="111"/>
      <c r="YL460" s="111"/>
      <c r="YM460" s="111"/>
      <c r="YN460" s="111"/>
      <c r="YO460" s="111"/>
      <c r="YP460" s="111"/>
      <c r="YQ460" s="111"/>
      <c r="YR460" s="111"/>
      <c r="YS460" s="111"/>
      <c r="YT460" s="111"/>
      <c r="YU460" s="111"/>
      <c r="YV460" s="111"/>
      <c r="YW460" s="111"/>
      <c r="YX460" s="111"/>
      <c r="YY460" s="111"/>
      <c r="YZ460" s="111"/>
      <c r="ZA460" s="111"/>
      <c r="ZB460" s="111"/>
      <c r="ZC460" s="111"/>
      <c r="ZD460" s="111"/>
      <c r="ZE460" s="111"/>
      <c r="ZF460" s="111"/>
      <c r="ZG460" s="111"/>
      <c r="ZH460" s="111"/>
      <c r="ZI460" s="111"/>
      <c r="ZJ460" s="111"/>
      <c r="ZK460" s="111"/>
      <c r="ZL460" s="111"/>
      <c r="ZM460" s="111"/>
      <c r="ZN460" s="111"/>
      <c r="ZO460" s="111"/>
      <c r="ZP460" s="111"/>
      <c r="ZQ460" s="111"/>
      <c r="ZR460" s="111"/>
      <c r="ZS460" s="111"/>
      <c r="ZT460" s="111"/>
      <c r="ZU460" s="111"/>
      <c r="ZV460" s="111"/>
      <c r="ZW460" s="111"/>
      <c r="ZX460" s="111"/>
      <c r="ZY460" s="111"/>
      <c r="ZZ460" s="111"/>
    </row>
    <row r="461" spans="27:702">
      <c r="AA461"/>
      <c r="AB461"/>
      <c r="AC461"/>
      <c r="AD461"/>
      <c r="AE461"/>
      <c r="AF461"/>
      <c r="AG461"/>
      <c r="UR461" s="111"/>
      <c r="US461" s="111"/>
      <c r="UT461" s="111"/>
      <c r="UU461" s="111"/>
      <c r="UV461" s="111"/>
      <c r="UW461" s="111"/>
      <c r="UX461" s="111"/>
      <c r="UY461" s="111"/>
      <c r="UZ461" s="111"/>
      <c r="VA461" s="111"/>
      <c r="VB461" s="111"/>
      <c r="VC461" s="111"/>
      <c r="VD461" s="111"/>
      <c r="VE461" s="111"/>
      <c r="VF461" s="111"/>
      <c r="VG461" s="111"/>
      <c r="VH461" s="111"/>
      <c r="VI461" s="111"/>
      <c r="VJ461" s="111"/>
      <c r="VK461" s="111"/>
      <c r="VL461" s="111"/>
      <c r="VM461" s="111"/>
      <c r="VN461" s="111"/>
      <c r="VO461" s="111"/>
      <c r="VP461" s="111"/>
      <c r="VQ461" s="111"/>
      <c r="VR461" s="111"/>
      <c r="VS461" s="111"/>
      <c r="VT461" s="111"/>
      <c r="VU461" s="111"/>
      <c r="VV461" s="111"/>
      <c r="VW461" s="111"/>
      <c r="VX461" s="111"/>
      <c r="VY461" s="111"/>
      <c r="VZ461" s="111"/>
      <c r="WA461" s="111"/>
      <c r="WB461" s="111"/>
      <c r="WC461" s="111"/>
      <c r="WD461" s="111"/>
      <c r="WE461" s="111"/>
      <c r="WF461" s="111"/>
      <c r="WG461" s="111"/>
      <c r="WH461" s="111"/>
      <c r="WI461" s="111"/>
      <c r="WJ461" s="111"/>
      <c r="WK461" s="111"/>
      <c r="WL461" s="111"/>
      <c r="WM461" s="111"/>
      <c r="WN461" s="111"/>
      <c r="WO461" s="111"/>
      <c r="WP461" s="111"/>
      <c r="WQ461" s="111"/>
      <c r="WR461" s="111"/>
      <c r="WS461" s="111"/>
      <c r="WT461" s="111"/>
      <c r="WU461" s="111"/>
      <c r="WV461" s="111"/>
      <c r="WW461" s="111"/>
      <c r="WX461" s="111"/>
      <c r="WY461" s="111"/>
      <c r="WZ461" s="111"/>
      <c r="XA461" s="111"/>
      <c r="XB461" s="111"/>
      <c r="XC461" s="111"/>
      <c r="XD461" s="111"/>
      <c r="XE461" s="111"/>
      <c r="XF461" s="111"/>
      <c r="XG461" s="111"/>
      <c r="XH461" s="111"/>
      <c r="XI461" s="111"/>
      <c r="XJ461" s="111"/>
      <c r="XK461" s="111"/>
      <c r="XL461" s="111"/>
      <c r="XM461" s="111"/>
      <c r="XN461" s="111"/>
      <c r="XO461" s="111"/>
      <c r="XP461" s="111"/>
      <c r="XQ461" s="111"/>
      <c r="XR461" s="111"/>
      <c r="XS461" s="111"/>
      <c r="XT461" s="111"/>
      <c r="XU461" s="111"/>
      <c r="XV461" s="111"/>
      <c r="XW461" s="111"/>
      <c r="XX461" s="111"/>
      <c r="XY461" s="111"/>
      <c r="XZ461" s="111"/>
      <c r="YA461" s="111"/>
      <c r="YB461" s="111"/>
      <c r="YC461" s="111"/>
      <c r="YD461" s="111"/>
      <c r="YE461" s="111"/>
      <c r="YF461" s="111"/>
      <c r="YG461" s="111"/>
      <c r="YH461" s="111"/>
      <c r="YI461" s="111"/>
      <c r="YJ461" s="111"/>
      <c r="YK461" s="111"/>
      <c r="YL461" s="111"/>
      <c r="YM461" s="111"/>
      <c r="YN461" s="111"/>
      <c r="YO461" s="111"/>
      <c r="YP461" s="111"/>
      <c r="YQ461" s="111"/>
      <c r="YR461" s="111"/>
      <c r="YS461" s="111"/>
      <c r="YT461" s="111"/>
      <c r="YU461" s="111"/>
      <c r="YV461" s="111"/>
      <c r="YW461" s="111"/>
      <c r="YX461" s="111"/>
      <c r="YY461" s="111"/>
      <c r="YZ461" s="111"/>
      <c r="ZA461" s="111"/>
      <c r="ZB461" s="111"/>
      <c r="ZC461" s="111"/>
      <c r="ZD461" s="111"/>
      <c r="ZE461" s="111"/>
      <c r="ZF461" s="111"/>
      <c r="ZG461" s="111"/>
      <c r="ZH461" s="111"/>
      <c r="ZI461" s="111"/>
      <c r="ZJ461" s="111"/>
      <c r="ZK461" s="111"/>
      <c r="ZL461" s="111"/>
      <c r="ZM461" s="111"/>
      <c r="ZN461" s="111"/>
      <c r="ZO461" s="111"/>
      <c r="ZP461" s="111"/>
      <c r="ZQ461" s="111"/>
      <c r="ZR461" s="111"/>
      <c r="ZS461" s="111"/>
      <c r="ZT461" s="111"/>
      <c r="ZU461" s="111"/>
      <c r="ZV461" s="111"/>
      <c r="ZW461" s="111"/>
      <c r="ZX461" s="111"/>
      <c r="ZY461" s="111"/>
      <c r="ZZ461" s="111"/>
    </row>
    <row r="462" spans="27:702">
      <c r="AA462"/>
      <c r="AB462"/>
      <c r="AC462"/>
      <c r="AD462"/>
      <c r="AE462"/>
      <c r="AF462"/>
      <c r="AG462"/>
      <c r="UR462" s="111"/>
      <c r="US462" s="111"/>
      <c r="UT462" s="111"/>
      <c r="UU462" s="111"/>
      <c r="UV462" s="111"/>
      <c r="UW462" s="111"/>
      <c r="UX462" s="111"/>
      <c r="UY462" s="111"/>
      <c r="UZ462" s="111"/>
      <c r="VA462" s="111"/>
      <c r="VB462" s="111"/>
      <c r="VC462" s="111"/>
      <c r="VD462" s="111"/>
      <c r="VE462" s="111"/>
      <c r="VF462" s="111"/>
      <c r="VG462" s="111"/>
      <c r="VH462" s="111"/>
      <c r="VI462" s="111"/>
      <c r="VJ462" s="111"/>
      <c r="VK462" s="111"/>
      <c r="VL462" s="111"/>
      <c r="VM462" s="111"/>
      <c r="VN462" s="111"/>
      <c r="VO462" s="111"/>
      <c r="VP462" s="111"/>
      <c r="VQ462" s="111"/>
      <c r="VR462" s="111"/>
      <c r="VS462" s="111"/>
      <c r="VT462" s="111"/>
      <c r="VU462" s="111"/>
      <c r="VV462" s="111"/>
      <c r="VW462" s="111"/>
      <c r="VX462" s="111"/>
      <c r="VY462" s="111"/>
      <c r="VZ462" s="111"/>
      <c r="WA462" s="111"/>
      <c r="WB462" s="111"/>
      <c r="WC462" s="111"/>
      <c r="WD462" s="111"/>
      <c r="WE462" s="111"/>
      <c r="WF462" s="111"/>
      <c r="WG462" s="111"/>
      <c r="WH462" s="111"/>
      <c r="WI462" s="111"/>
      <c r="WJ462" s="111"/>
      <c r="WK462" s="111"/>
      <c r="WL462" s="111"/>
      <c r="WM462" s="111"/>
      <c r="WN462" s="111"/>
      <c r="WO462" s="111"/>
      <c r="WP462" s="111"/>
      <c r="WQ462" s="111"/>
      <c r="WR462" s="111"/>
      <c r="WS462" s="111"/>
      <c r="WT462" s="111"/>
      <c r="WU462" s="111"/>
      <c r="WV462" s="111"/>
      <c r="WW462" s="111"/>
      <c r="WX462" s="111"/>
      <c r="WY462" s="111"/>
      <c r="WZ462" s="111"/>
      <c r="XA462" s="111"/>
      <c r="XB462" s="111"/>
      <c r="XC462" s="111"/>
      <c r="XD462" s="111"/>
      <c r="XE462" s="111"/>
      <c r="XF462" s="111"/>
      <c r="XG462" s="111"/>
      <c r="XH462" s="111"/>
      <c r="XI462" s="111"/>
      <c r="XJ462" s="111"/>
      <c r="XK462" s="111"/>
      <c r="XL462" s="111"/>
      <c r="XM462" s="111"/>
      <c r="XN462" s="111"/>
      <c r="XO462" s="111"/>
      <c r="XP462" s="111"/>
      <c r="XQ462" s="111"/>
      <c r="XR462" s="111"/>
      <c r="XS462" s="111"/>
      <c r="XT462" s="111"/>
      <c r="XU462" s="111"/>
      <c r="XV462" s="111"/>
      <c r="XW462" s="111"/>
      <c r="XX462" s="111"/>
      <c r="XY462" s="111"/>
      <c r="XZ462" s="111"/>
      <c r="YA462" s="111"/>
      <c r="YB462" s="111"/>
      <c r="YC462" s="111"/>
      <c r="YD462" s="111"/>
      <c r="YE462" s="111"/>
      <c r="YF462" s="111"/>
      <c r="YG462" s="111"/>
      <c r="YH462" s="111"/>
      <c r="YI462" s="111"/>
      <c r="YJ462" s="111"/>
      <c r="YK462" s="111"/>
      <c r="YL462" s="111"/>
      <c r="YM462" s="111"/>
      <c r="YN462" s="111"/>
      <c r="YO462" s="111"/>
      <c r="YP462" s="111"/>
      <c r="YQ462" s="111"/>
      <c r="YR462" s="111"/>
      <c r="YS462" s="111"/>
      <c r="YT462" s="111"/>
      <c r="YU462" s="111"/>
      <c r="YV462" s="111"/>
      <c r="YW462" s="111"/>
      <c r="YX462" s="111"/>
      <c r="YY462" s="111"/>
      <c r="YZ462" s="111"/>
      <c r="ZA462" s="111"/>
      <c r="ZB462" s="111"/>
      <c r="ZC462" s="111"/>
      <c r="ZD462" s="111"/>
      <c r="ZE462" s="111"/>
      <c r="ZF462" s="111"/>
      <c r="ZG462" s="111"/>
      <c r="ZH462" s="111"/>
      <c r="ZI462" s="111"/>
      <c r="ZJ462" s="111"/>
      <c r="ZK462" s="111"/>
      <c r="ZL462" s="111"/>
      <c r="ZM462" s="111"/>
      <c r="ZN462" s="111"/>
      <c r="ZO462" s="111"/>
      <c r="ZP462" s="111"/>
      <c r="ZQ462" s="111"/>
      <c r="ZR462" s="111"/>
      <c r="ZS462" s="111"/>
      <c r="ZT462" s="111"/>
      <c r="ZU462" s="111"/>
      <c r="ZV462" s="111"/>
      <c r="ZW462" s="111"/>
      <c r="ZX462" s="111"/>
      <c r="ZY462" s="111"/>
      <c r="ZZ462" s="111"/>
    </row>
    <row r="463" spans="27:702">
      <c r="AA463"/>
      <c r="AB463"/>
      <c r="AC463"/>
      <c r="AD463"/>
      <c r="AE463"/>
      <c r="AF463"/>
      <c r="AG463"/>
      <c r="UR463" s="111"/>
      <c r="US463" s="111"/>
      <c r="UT463" s="111"/>
      <c r="UU463" s="111"/>
      <c r="UV463" s="111"/>
      <c r="UW463" s="111"/>
      <c r="UX463" s="111"/>
      <c r="UY463" s="111"/>
      <c r="UZ463" s="111"/>
      <c r="VA463" s="111"/>
      <c r="VB463" s="111"/>
      <c r="VC463" s="111"/>
      <c r="VD463" s="111"/>
      <c r="VE463" s="111"/>
      <c r="VF463" s="111"/>
      <c r="VG463" s="111"/>
      <c r="VH463" s="111"/>
      <c r="VI463" s="111"/>
      <c r="VJ463" s="111"/>
      <c r="VK463" s="111"/>
      <c r="VL463" s="111"/>
      <c r="VM463" s="111"/>
      <c r="VN463" s="111"/>
      <c r="VO463" s="111"/>
      <c r="VP463" s="111"/>
      <c r="VQ463" s="111"/>
      <c r="VR463" s="111"/>
      <c r="VS463" s="111"/>
      <c r="VT463" s="111"/>
      <c r="VU463" s="111"/>
      <c r="VV463" s="111"/>
      <c r="VW463" s="111"/>
      <c r="VX463" s="111"/>
      <c r="VY463" s="111"/>
      <c r="VZ463" s="111"/>
      <c r="WA463" s="111"/>
      <c r="WB463" s="111"/>
      <c r="WC463" s="111"/>
      <c r="WD463" s="111"/>
      <c r="WE463" s="111"/>
      <c r="WF463" s="111"/>
      <c r="WG463" s="111"/>
      <c r="WH463" s="111"/>
      <c r="WI463" s="111"/>
      <c r="WJ463" s="111"/>
      <c r="WK463" s="111"/>
      <c r="WL463" s="111"/>
      <c r="WM463" s="111"/>
      <c r="WN463" s="111"/>
      <c r="WO463" s="111"/>
      <c r="WP463" s="111"/>
      <c r="WQ463" s="111"/>
      <c r="WR463" s="111"/>
      <c r="WS463" s="111"/>
      <c r="WT463" s="111"/>
      <c r="WU463" s="111"/>
      <c r="WV463" s="111"/>
      <c r="WW463" s="111"/>
      <c r="WX463" s="111"/>
      <c r="WY463" s="111"/>
      <c r="WZ463" s="111"/>
      <c r="XA463" s="111"/>
      <c r="XB463" s="111"/>
      <c r="XC463" s="111"/>
      <c r="XD463" s="111"/>
      <c r="XE463" s="111"/>
      <c r="XF463" s="111"/>
      <c r="XG463" s="111"/>
      <c r="XH463" s="111"/>
      <c r="XI463" s="111"/>
      <c r="XJ463" s="111"/>
      <c r="XK463" s="111"/>
      <c r="XL463" s="111"/>
      <c r="XM463" s="111"/>
      <c r="XN463" s="111"/>
      <c r="XO463" s="111"/>
      <c r="XP463" s="111"/>
      <c r="XQ463" s="111"/>
      <c r="XR463" s="111"/>
      <c r="XS463" s="111"/>
      <c r="XT463" s="111"/>
      <c r="XU463" s="111"/>
      <c r="XV463" s="111"/>
      <c r="XW463" s="111"/>
      <c r="XX463" s="111"/>
      <c r="XY463" s="111"/>
      <c r="XZ463" s="111"/>
      <c r="YA463" s="111"/>
      <c r="YB463" s="111"/>
      <c r="YC463" s="111"/>
      <c r="YD463" s="111"/>
      <c r="YE463" s="111"/>
      <c r="YF463" s="111"/>
      <c r="YG463" s="111"/>
      <c r="YH463" s="111"/>
      <c r="YI463" s="111"/>
      <c r="YJ463" s="111"/>
      <c r="YK463" s="111"/>
      <c r="YL463" s="111"/>
      <c r="YM463" s="111"/>
      <c r="YN463" s="111"/>
      <c r="YO463" s="111"/>
      <c r="YP463" s="111"/>
      <c r="YQ463" s="111"/>
      <c r="YR463" s="111"/>
      <c r="YS463" s="111"/>
      <c r="YT463" s="111"/>
      <c r="YU463" s="111"/>
      <c r="YV463" s="111"/>
      <c r="YW463" s="111"/>
      <c r="YX463" s="111"/>
      <c r="YY463" s="111"/>
      <c r="YZ463" s="111"/>
      <c r="ZA463" s="111"/>
      <c r="ZB463" s="111"/>
      <c r="ZC463" s="111"/>
      <c r="ZD463" s="111"/>
      <c r="ZE463" s="111"/>
      <c r="ZF463" s="111"/>
      <c r="ZG463" s="111"/>
      <c r="ZH463" s="111"/>
      <c r="ZI463" s="111"/>
      <c r="ZJ463" s="111"/>
      <c r="ZK463" s="111"/>
      <c r="ZL463" s="111"/>
      <c r="ZM463" s="111"/>
      <c r="ZN463" s="111"/>
      <c r="ZO463" s="111"/>
      <c r="ZP463" s="111"/>
      <c r="ZQ463" s="111"/>
      <c r="ZR463" s="111"/>
      <c r="ZS463" s="111"/>
      <c r="ZT463" s="111"/>
      <c r="ZU463" s="111"/>
      <c r="ZV463" s="111"/>
      <c r="ZW463" s="111"/>
      <c r="ZX463" s="111"/>
      <c r="ZY463" s="111"/>
      <c r="ZZ463" s="111"/>
    </row>
    <row r="464" spans="27:702">
      <c r="AA464"/>
      <c r="AB464"/>
      <c r="AC464"/>
      <c r="AD464"/>
      <c r="AE464"/>
      <c r="AF464"/>
      <c r="AG464"/>
      <c r="UR464" s="111"/>
      <c r="US464" s="111"/>
      <c r="UT464" s="111"/>
      <c r="UU464" s="111"/>
      <c r="UV464" s="111"/>
      <c r="UW464" s="111"/>
      <c r="UX464" s="111"/>
      <c r="UY464" s="111"/>
      <c r="UZ464" s="111"/>
      <c r="VA464" s="111"/>
      <c r="VB464" s="111"/>
      <c r="VC464" s="111"/>
      <c r="VD464" s="111"/>
      <c r="VE464" s="111"/>
      <c r="VF464" s="111"/>
      <c r="VG464" s="111"/>
      <c r="VH464" s="111"/>
      <c r="VI464" s="111"/>
      <c r="VJ464" s="111"/>
      <c r="VK464" s="111"/>
      <c r="VL464" s="111"/>
      <c r="VM464" s="111"/>
      <c r="VN464" s="111"/>
      <c r="VO464" s="111"/>
      <c r="VP464" s="111"/>
      <c r="VQ464" s="111"/>
      <c r="VR464" s="111"/>
      <c r="VS464" s="111"/>
      <c r="VT464" s="111"/>
      <c r="VU464" s="111"/>
      <c r="VV464" s="111"/>
      <c r="VW464" s="111"/>
      <c r="VX464" s="111"/>
      <c r="VY464" s="111"/>
      <c r="VZ464" s="111"/>
      <c r="WA464" s="111"/>
      <c r="WB464" s="111"/>
      <c r="WC464" s="111"/>
      <c r="WD464" s="111"/>
      <c r="WE464" s="111"/>
      <c r="WF464" s="111"/>
      <c r="WG464" s="111"/>
      <c r="WH464" s="111"/>
      <c r="WI464" s="111"/>
      <c r="WJ464" s="111"/>
      <c r="WK464" s="111"/>
      <c r="WL464" s="111"/>
      <c r="WM464" s="111"/>
      <c r="WN464" s="111"/>
      <c r="WO464" s="111"/>
      <c r="WP464" s="111"/>
      <c r="WQ464" s="111"/>
      <c r="WR464" s="111"/>
      <c r="WS464" s="111"/>
      <c r="WT464" s="111"/>
      <c r="WU464" s="111"/>
      <c r="WV464" s="111"/>
      <c r="WW464" s="111"/>
      <c r="WX464" s="111"/>
      <c r="WY464" s="111"/>
      <c r="WZ464" s="111"/>
      <c r="XA464" s="111"/>
      <c r="XB464" s="111"/>
      <c r="XC464" s="111"/>
      <c r="XD464" s="111"/>
      <c r="XE464" s="111"/>
      <c r="XF464" s="111"/>
      <c r="XG464" s="111"/>
      <c r="XH464" s="111"/>
      <c r="XI464" s="111"/>
      <c r="XJ464" s="111"/>
      <c r="XK464" s="111"/>
      <c r="XL464" s="111"/>
      <c r="XM464" s="111"/>
      <c r="XN464" s="111"/>
      <c r="XO464" s="111"/>
      <c r="XP464" s="111"/>
      <c r="XQ464" s="111"/>
      <c r="XR464" s="111"/>
      <c r="XS464" s="111"/>
      <c r="XT464" s="111"/>
      <c r="XU464" s="111"/>
      <c r="XV464" s="111"/>
      <c r="XW464" s="111"/>
      <c r="XX464" s="111"/>
      <c r="XY464" s="111"/>
      <c r="XZ464" s="111"/>
      <c r="YA464" s="111"/>
      <c r="YB464" s="111"/>
      <c r="YC464" s="111"/>
      <c r="YD464" s="111"/>
      <c r="YE464" s="111"/>
      <c r="YF464" s="111"/>
      <c r="YG464" s="111"/>
      <c r="YH464" s="111"/>
      <c r="YI464" s="111"/>
      <c r="YJ464" s="111"/>
      <c r="YK464" s="111"/>
      <c r="YL464" s="111"/>
      <c r="YM464" s="111"/>
      <c r="YN464" s="111"/>
      <c r="YO464" s="111"/>
      <c r="YP464" s="111"/>
      <c r="YQ464" s="111"/>
      <c r="YR464" s="111"/>
      <c r="YS464" s="111"/>
      <c r="YT464" s="111"/>
      <c r="YU464" s="111"/>
      <c r="YV464" s="111"/>
      <c r="YW464" s="111"/>
      <c r="YX464" s="111"/>
      <c r="YY464" s="111"/>
      <c r="YZ464" s="111"/>
      <c r="ZA464" s="111"/>
      <c r="ZB464" s="111"/>
      <c r="ZC464" s="111"/>
      <c r="ZD464" s="111"/>
      <c r="ZE464" s="111"/>
      <c r="ZF464" s="111"/>
      <c r="ZG464" s="111"/>
      <c r="ZH464" s="111"/>
      <c r="ZI464" s="111"/>
      <c r="ZJ464" s="111"/>
      <c r="ZK464" s="111"/>
      <c r="ZL464" s="111"/>
      <c r="ZM464" s="111"/>
      <c r="ZN464" s="111"/>
      <c r="ZO464" s="111"/>
      <c r="ZP464" s="111"/>
      <c r="ZQ464" s="111"/>
      <c r="ZR464" s="111"/>
      <c r="ZS464" s="111"/>
      <c r="ZT464" s="111"/>
      <c r="ZU464" s="111"/>
      <c r="ZV464" s="111"/>
      <c r="ZW464" s="111"/>
      <c r="ZX464" s="111"/>
      <c r="ZY464" s="111"/>
      <c r="ZZ464" s="111"/>
    </row>
    <row r="465" spans="27:702">
      <c r="AA465"/>
      <c r="AB465"/>
      <c r="AC465"/>
      <c r="AD465"/>
      <c r="AE465"/>
      <c r="AF465"/>
      <c r="AG465"/>
      <c r="UR465" s="111"/>
      <c r="US465" s="111"/>
      <c r="UT465" s="111"/>
      <c r="UU465" s="111"/>
      <c r="UV465" s="111"/>
      <c r="UW465" s="111"/>
      <c r="UX465" s="111"/>
      <c r="UY465" s="111"/>
      <c r="UZ465" s="111"/>
      <c r="VA465" s="111"/>
      <c r="VB465" s="111"/>
      <c r="VC465" s="111"/>
      <c r="VD465" s="111"/>
      <c r="VE465" s="111"/>
      <c r="VF465" s="111"/>
      <c r="VG465" s="111"/>
      <c r="VH465" s="111"/>
      <c r="VI465" s="111"/>
      <c r="VJ465" s="111"/>
      <c r="VK465" s="111"/>
      <c r="VL465" s="111"/>
      <c r="VM465" s="111"/>
      <c r="VN465" s="111"/>
      <c r="VO465" s="111"/>
      <c r="VP465" s="111"/>
      <c r="VQ465" s="111"/>
      <c r="VR465" s="111"/>
      <c r="VS465" s="111"/>
      <c r="VT465" s="111"/>
      <c r="VU465" s="111"/>
      <c r="VV465" s="111"/>
      <c r="VW465" s="111"/>
      <c r="VX465" s="111"/>
      <c r="VY465" s="111"/>
      <c r="VZ465" s="111"/>
      <c r="WA465" s="111"/>
      <c r="WB465" s="111"/>
      <c r="WC465" s="111"/>
      <c r="WD465" s="111"/>
      <c r="WE465" s="111"/>
      <c r="WF465" s="111"/>
      <c r="WG465" s="111"/>
      <c r="WH465" s="111"/>
      <c r="WI465" s="111"/>
      <c r="WJ465" s="111"/>
      <c r="WK465" s="111"/>
      <c r="WL465" s="111"/>
      <c r="WM465" s="111"/>
      <c r="WN465" s="111"/>
      <c r="WO465" s="111"/>
      <c r="WP465" s="111"/>
      <c r="WQ465" s="111"/>
      <c r="WR465" s="111"/>
      <c r="WS465" s="111"/>
      <c r="WT465" s="111"/>
      <c r="WU465" s="111"/>
      <c r="WV465" s="111"/>
      <c r="WW465" s="111"/>
      <c r="WX465" s="111"/>
      <c r="WY465" s="111"/>
      <c r="WZ465" s="111"/>
      <c r="XA465" s="111"/>
      <c r="XB465" s="111"/>
      <c r="XC465" s="111"/>
      <c r="XD465" s="111"/>
      <c r="XE465" s="111"/>
      <c r="XF465" s="111"/>
      <c r="XG465" s="111"/>
      <c r="XH465" s="111"/>
      <c r="XI465" s="111"/>
      <c r="XJ465" s="111"/>
      <c r="XK465" s="111"/>
      <c r="XL465" s="111"/>
      <c r="XM465" s="111"/>
      <c r="XN465" s="111"/>
      <c r="XO465" s="111"/>
      <c r="XP465" s="111"/>
      <c r="XQ465" s="111"/>
      <c r="XR465" s="111"/>
      <c r="XS465" s="111"/>
      <c r="XT465" s="111"/>
      <c r="XU465" s="111"/>
      <c r="XV465" s="111"/>
      <c r="XW465" s="111"/>
      <c r="XX465" s="111"/>
      <c r="XY465" s="111"/>
      <c r="XZ465" s="111"/>
      <c r="YA465" s="111"/>
      <c r="YB465" s="111"/>
      <c r="YC465" s="111"/>
      <c r="YD465" s="111"/>
      <c r="YE465" s="111"/>
      <c r="YF465" s="111"/>
      <c r="YG465" s="111"/>
      <c r="YH465" s="111"/>
      <c r="YI465" s="111"/>
      <c r="YJ465" s="111"/>
      <c r="YK465" s="111"/>
      <c r="YL465" s="111"/>
      <c r="YM465" s="111"/>
      <c r="YN465" s="111"/>
      <c r="YO465" s="111"/>
      <c r="YP465" s="111"/>
      <c r="YQ465" s="111"/>
      <c r="YR465" s="111"/>
      <c r="YS465" s="111"/>
      <c r="YT465" s="111"/>
      <c r="YU465" s="111"/>
      <c r="YV465" s="111"/>
      <c r="YW465" s="111"/>
      <c r="YX465" s="111"/>
      <c r="YY465" s="111"/>
      <c r="YZ465" s="111"/>
      <c r="ZA465" s="111"/>
      <c r="ZB465" s="111"/>
      <c r="ZC465" s="111"/>
      <c r="ZD465" s="111"/>
      <c r="ZE465" s="111"/>
      <c r="ZF465" s="111"/>
      <c r="ZG465" s="111"/>
      <c r="ZH465" s="111"/>
      <c r="ZI465" s="111"/>
      <c r="ZJ465" s="111"/>
      <c r="ZK465" s="111"/>
      <c r="ZL465" s="111"/>
      <c r="ZM465" s="111"/>
      <c r="ZN465" s="111"/>
      <c r="ZO465" s="111"/>
      <c r="ZP465" s="111"/>
      <c r="ZQ465" s="111"/>
      <c r="ZR465" s="111"/>
      <c r="ZS465" s="111"/>
      <c r="ZT465" s="111"/>
      <c r="ZU465" s="111"/>
      <c r="ZV465" s="111"/>
      <c r="ZW465" s="111"/>
      <c r="ZX465" s="111"/>
      <c r="ZY465" s="111"/>
      <c r="ZZ465" s="111"/>
    </row>
    <row r="466" spans="27:702">
      <c r="AA466"/>
      <c r="AB466"/>
      <c r="AC466"/>
      <c r="AD466"/>
      <c r="AE466"/>
      <c r="AF466"/>
      <c r="AG466"/>
      <c r="UR466" s="111"/>
      <c r="US466" s="111"/>
      <c r="UT466" s="111"/>
      <c r="UU466" s="111"/>
      <c r="UV466" s="111"/>
      <c r="UW466" s="111"/>
      <c r="UX466" s="111"/>
      <c r="UY466" s="111"/>
      <c r="UZ466" s="111"/>
      <c r="VA466" s="111"/>
      <c r="VB466" s="111"/>
      <c r="VC466" s="111"/>
      <c r="VD466" s="111"/>
      <c r="VE466" s="111"/>
      <c r="VF466" s="111"/>
      <c r="VG466" s="111"/>
      <c r="VH466" s="111"/>
      <c r="VI466" s="111"/>
      <c r="VJ466" s="111"/>
      <c r="VK466" s="111"/>
      <c r="VL466" s="111"/>
      <c r="VM466" s="111"/>
      <c r="VN466" s="111"/>
      <c r="VO466" s="111"/>
      <c r="VP466" s="111"/>
      <c r="VQ466" s="111"/>
      <c r="VR466" s="111"/>
      <c r="VS466" s="111"/>
      <c r="VT466" s="111"/>
      <c r="VU466" s="111"/>
      <c r="VV466" s="111"/>
      <c r="VW466" s="111"/>
      <c r="VX466" s="111"/>
      <c r="VY466" s="111"/>
      <c r="VZ466" s="111"/>
      <c r="WA466" s="111"/>
      <c r="WB466" s="111"/>
      <c r="WC466" s="111"/>
      <c r="WD466" s="111"/>
      <c r="WE466" s="111"/>
      <c r="WF466" s="111"/>
      <c r="WG466" s="111"/>
      <c r="WH466" s="111"/>
      <c r="WI466" s="111"/>
      <c r="WJ466" s="111"/>
      <c r="WK466" s="111"/>
      <c r="WL466" s="111"/>
      <c r="WM466" s="111"/>
      <c r="WN466" s="111"/>
      <c r="WO466" s="111"/>
      <c r="WP466" s="111"/>
      <c r="WQ466" s="111"/>
      <c r="WR466" s="111"/>
      <c r="WS466" s="111"/>
      <c r="WT466" s="111"/>
      <c r="WU466" s="111"/>
      <c r="WV466" s="111"/>
      <c r="WW466" s="111"/>
      <c r="WX466" s="111"/>
      <c r="WY466" s="111"/>
      <c r="WZ466" s="111"/>
      <c r="XA466" s="111"/>
      <c r="XB466" s="111"/>
      <c r="XC466" s="111"/>
      <c r="XD466" s="111"/>
      <c r="XE466" s="111"/>
      <c r="XF466" s="111"/>
      <c r="XG466" s="111"/>
      <c r="XH466" s="111"/>
      <c r="XI466" s="111"/>
      <c r="XJ466" s="111"/>
      <c r="XK466" s="111"/>
      <c r="XL466" s="111"/>
      <c r="XM466" s="111"/>
      <c r="XN466" s="111"/>
      <c r="XO466" s="111"/>
      <c r="XP466" s="111"/>
      <c r="XQ466" s="111"/>
      <c r="XR466" s="111"/>
      <c r="XS466" s="111"/>
      <c r="XT466" s="111"/>
      <c r="XU466" s="111"/>
      <c r="XV466" s="111"/>
      <c r="XW466" s="111"/>
      <c r="XX466" s="111"/>
      <c r="XY466" s="111"/>
      <c r="XZ466" s="111"/>
      <c r="YA466" s="111"/>
      <c r="YB466" s="111"/>
      <c r="YC466" s="111"/>
      <c r="YD466" s="111"/>
      <c r="YE466" s="111"/>
      <c r="YF466" s="111"/>
      <c r="YG466" s="111"/>
      <c r="YH466" s="111"/>
      <c r="YI466" s="111"/>
      <c r="YJ466" s="111"/>
      <c r="YK466" s="111"/>
      <c r="YL466" s="111"/>
      <c r="YM466" s="111"/>
      <c r="YN466" s="111"/>
      <c r="YO466" s="111"/>
      <c r="YP466" s="111"/>
      <c r="YQ466" s="111"/>
      <c r="YR466" s="111"/>
      <c r="YS466" s="111"/>
      <c r="YT466" s="111"/>
      <c r="YU466" s="111"/>
      <c r="YV466" s="111"/>
      <c r="YW466" s="111"/>
      <c r="YX466" s="111"/>
      <c r="YY466" s="111"/>
      <c r="YZ466" s="111"/>
      <c r="ZA466" s="111"/>
      <c r="ZB466" s="111"/>
      <c r="ZC466" s="111"/>
      <c r="ZD466" s="111"/>
      <c r="ZE466" s="111"/>
      <c r="ZF466" s="111"/>
      <c r="ZG466" s="111"/>
      <c r="ZH466" s="111"/>
      <c r="ZI466" s="111"/>
      <c r="ZJ466" s="111"/>
      <c r="ZK466" s="111"/>
      <c r="ZL466" s="111"/>
      <c r="ZM466" s="111"/>
      <c r="ZN466" s="111"/>
      <c r="ZO466" s="111"/>
      <c r="ZP466" s="111"/>
      <c r="ZQ466" s="111"/>
      <c r="ZR466" s="111"/>
      <c r="ZS466" s="111"/>
      <c r="ZT466" s="111"/>
      <c r="ZU466" s="111"/>
      <c r="ZV466" s="111"/>
      <c r="ZW466" s="111"/>
      <c r="ZX466" s="111"/>
      <c r="ZY466" s="111"/>
      <c r="ZZ466" s="111"/>
    </row>
    <row r="467" spans="27:702">
      <c r="AA467"/>
      <c r="AB467"/>
      <c r="AC467"/>
      <c r="AD467"/>
      <c r="AE467"/>
      <c r="AF467"/>
      <c r="AG467"/>
      <c r="UR467" s="111"/>
      <c r="US467" s="111"/>
      <c r="UT467" s="111"/>
      <c r="UU467" s="111"/>
      <c r="UV467" s="111"/>
      <c r="UW467" s="111"/>
      <c r="UX467" s="111"/>
      <c r="UY467" s="111"/>
      <c r="UZ467" s="111"/>
      <c r="VA467" s="111"/>
      <c r="VB467" s="111"/>
      <c r="VC467" s="111"/>
      <c r="VD467" s="111"/>
      <c r="VE467" s="111"/>
      <c r="VF467" s="111"/>
      <c r="VG467" s="111"/>
      <c r="VH467" s="111"/>
      <c r="VI467" s="111"/>
      <c r="VJ467" s="111"/>
      <c r="VK467" s="111"/>
      <c r="VL467" s="111"/>
      <c r="VM467" s="111"/>
      <c r="VN467" s="111"/>
      <c r="VO467" s="111"/>
      <c r="VP467" s="111"/>
      <c r="VQ467" s="111"/>
      <c r="VR467" s="111"/>
      <c r="VS467" s="111"/>
      <c r="VT467" s="111"/>
      <c r="VU467" s="111"/>
      <c r="VV467" s="111"/>
      <c r="VW467" s="111"/>
      <c r="VX467" s="111"/>
      <c r="VY467" s="111"/>
      <c r="VZ467" s="111"/>
      <c r="WA467" s="111"/>
      <c r="WB467" s="111"/>
      <c r="WC467" s="111"/>
      <c r="WD467" s="111"/>
      <c r="WE467" s="111"/>
      <c r="WF467" s="111"/>
      <c r="WG467" s="111"/>
      <c r="WH467" s="111"/>
      <c r="WI467" s="111"/>
      <c r="WJ467" s="111"/>
      <c r="WK467" s="111"/>
      <c r="WL467" s="111"/>
      <c r="WM467" s="111"/>
      <c r="WN467" s="111"/>
      <c r="WO467" s="111"/>
      <c r="WP467" s="111"/>
      <c r="WQ467" s="111"/>
      <c r="WR467" s="111"/>
      <c r="WS467" s="111"/>
      <c r="WT467" s="111"/>
      <c r="WU467" s="111"/>
      <c r="WV467" s="111"/>
      <c r="WW467" s="111"/>
      <c r="WX467" s="111"/>
      <c r="WY467" s="111"/>
      <c r="WZ467" s="111"/>
      <c r="XA467" s="111"/>
      <c r="XB467" s="111"/>
      <c r="XC467" s="111"/>
      <c r="XD467" s="111"/>
      <c r="XE467" s="111"/>
      <c r="XF467" s="111"/>
      <c r="XG467" s="111"/>
      <c r="XH467" s="111"/>
      <c r="XI467" s="111"/>
      <c r="XJ467" s="111"/>
      <c r="XK467" s="111"/>
      <c r="XL467" s="111"/>
      <c r="XM467" s="111"/>
      <c r="XN467" s="111"/>
      <c r="XO467" s="111"/>
      <c r="XP467" s="111"/>
      <c r="XQ467" s="111"/>
      <c r="XR467" s="111"/>
      <c r="XS467" s="111"/>
      <c r="XT467" s="111"/>
      <c r="XU467" s="111"/>
      <c r="XV467" s="111"/>
      <c r="XW467" s="111"/>
      <c r="XX467" s="111"/>
      <c r="XY467" s="111"/>
      <c r="XZ467" s="111"/>
      <c r="YA467" s="111"/>
      <c r="YB467" s="111"/>
      <c r="YC467" s="111"/>
      <c r="YD467" s="111"/>
      <c r="YE467" s="111"/>
      <c r="YF467" s="111"/>
      <c r="YG467" s="111"/>
      <c r="YH467" s="111"/>
      <c r="YI467" s="111"/>
      <c r="YJ467" s="111"/>
      <c r="YK467" s="111"/>
      <c r="YL467" s="111"/>
      <c r="YM467" s="111"/>
      <c r="YN467" s="111"/>
      <c r="YO467" s="111"/>
      <c r="YP467" s="111"/>
      <c r="YQ467" s="111"/>
      <c r="YR467" s="111"/>
      <c r="YS467" s="111"/>
      <c r="YT467" s="111"/>
      <c r="YU467" s="111"/>
      <c r="YV467" s="111"/>
      <c r="YW467" s="111"/>
      <c r="YX467" s="111"/>
      <c r="YY467" s="111"/>
      <c r="YZ467" s="111"/>
      <c r="ZA467" s="111"/>
      <c r="ZB467" s="111"/>
      <c r="ZC467" s="111"/>
      <c r="ZD467" s="111"/>
      <c r="ZE467" s="111"/>
      <c r="ZF467" s="111"/>
      <c r="ZG467" s="111"/>
      <c r="ZH467" s="111"/>
      <c r="ZI467" s="111"/>
      <c r="ZJ467" s="111"/>
      <c r="ZK467" s="111"/>
      <c r="ZL467" s="111"/>
      <c r="ZM467" s="111"/>
      <c r="ZN467" s="111"/>
      <c r="ZO467" s="111"/>
      <c r="ZP467" s="111"/>
      <c r="ZQ467" s="111"/>
      <c r="ZR467" s="111"/>
      <c r="ZS467" s="111"/>
      <c r="ZT467" s="111"/>
      <c r="ZU467" s="111"/>
      <c r="ZV467" s="111"/>
      <c r="ZW467" s="111"/>
      <c r="ZX467" s="111"/>
      <c r="ZY467" s="111"/>
      <c r="ZZ467" s="111"/>
    </row>
    <row r="468" spans="27:702">
      <c r="AA468"/>
      <c r="AB468"/>
      <c r="AC468"/>
      <c r="AD468"/>
      <c r="AE468"/>
      <c r="AF468"/>
      <c r="AG468"/>
      <c r="UR468" s="111"/>
      <c r="US468" s="111"/>
      <c r="UT468" s="111"/>
      <c r="UU468" s="111"/>
      <c r="UV468" s="111"/>
      <c r="UW468" s="111"/>
      <c r="UX468" s="111"/>
      <c r="UY468" s="111"/>
      <c r="UZ468" s="111"/>
      <c r="VA468" s="111"/>
      <c r="VB468" s="111"/>
      <c r="VC468" s="111"/>
      <c r="VD468" s="111"/>
      <c r="VE468" s="111"/>
      <c r="VF468" s="111"/>
      <c r="VG468" s="111"/>
      <c r="VH468" s="111"/>
      <c r="VI468" s="111"/>
      <c r="VJ468" s="111"/>
      <c r="VK468" s="111"/>
      <c r="VL468" s="111"/>
      <c r="VM468" s="111"/>
      <c r="VN468" s="111"/>
      <c r="VO468" s="111"/>
      <c r="VP468" s="111"/>
      <c r="VQ468" s="111"/>
      <c r="VR468" s="111"/>
      <c r="VS468" s="111"/>
      <c r="VT468" s="111"/>
      <c r="VU468" s="111"/>
      <c r="VV468" s="111"/>
      <c r="VW468" s="111"/>
      <c r="VX468" s="111"/>
      <c r="VY468" s="111"/>
      <c r="VZ468" s="111"/>
      <c r="WA468" s="111"/>
      <c r="WB468" s="111"/>
      <c r="WC468" s="111"/>
      <c r="WD468" s="111"/>
      <c r="WE468" s="111"/>
      <c r="WF468" s="111"/>
      <c r="WG468" s="111"/>
      <c r="WH468" s="111"/>
      <c r="WI468" s="111"/>
      <c r="WJ468" s="111"/>
      <c r="WK468" s="111"/>
      <c r="WL468" s="111"/>
      <c r="WM468" s="111"/>
      <c r="WN468" s="111"/>
      <c r="WO468" s="111"/>
      <c r="WP468" s="111"/>
      <c r="WQ468" s="111"/>
      <c r="WR468" s="111"/>
      <c r="WS468" s="111"/>
      <c r="WT468" s="111"/>
      <c r="WU468" s="111"/>
      <c r="WV468" s="111"/>
      <c r="WW468" s="111"/>
      <c r="WX468" s="111"/>
      <c r="WY468" s="111"/>
      <c r="WZ468" s="111"/>
      <c r="XA468" s="111"/>
      <c r="XB468" s="111"/>
      <c r="XC468" s="111"/>
      <c r="XD468" s="111"/>
      <c r="XE468" s="111"/>
      <c r="XF468" s="111"/>
      <c r="XG468" s="111"/>
      <c r="XH468" s="111"/>
      <c r="XI468" s="111"/>
      <c r="XJ468" s="111"/>
      <c r="XK468" s="111"/>
      <c r="XL468" s="111"/>
      <c r="XM468" s="111"/>
      <c r="XN468" s="111"/>
      <c r="XO468" s="111"/>
      <c r="XP468" s="111"/>
      <c r="XQ468" s="111"/>
      <c r="XR468" s="111"/>
      <c r="XS468" s="111"/>
      <c r="XT468" s="111"/>
      <c r="XU468" s="111"/>
      <c r="XV468" s="111"/>
      <c r="XW468" s="111"/>
      <c r="XX468" s="111"/>
      <c r="XY468" s="111"/>
      <c r="XZ468" s="111"/>
      <c r="YA468" s="111"/>
      <c r="YB468" s="111"/>
      <c r="YC468" s="111"/>
      <c r="YD468" s="111"/>
      <c r="YE468" s="111"/>
      <c r="YF468" s="111"/>
      <c r="YG468" s="111"/>
      <c r="YH468" s="111"/>
      <c r="YI468" s="111"/>
      <c r="YJ468" s="111"/>
      <c r="YK468" s="111"/>
      <c r="YL468" s="111"/>
      <c r="YM468" s="111"/>
      <c r="YN468" s="111"/>
      <c r="YO468" s="111"/>
      <c r="YP468" s="111"/>
      <c r="YQ468" s="111"/>
      <c r="YR468" s="111"/>
      <c r="YS468" s="111"/>
      <c r="YT468" s="111"/>
      <c r="YU468" s="111"/>
      <c r="YV468" s="111"/>
      <c r="YW468" s="111"/>
      <c r="YX468" s="111"/>
      <c r="YY468" s="111"/>
      <c r="YZ468" s="111"/>
      <c r="ZA468" s="111"/>
      <c r="ZB468" s="111"/>
      <c r="ZC468" s="111"/>
      <c r="ZD468" s="111"/>
      <c r="ZE468" s="111"/>
      <c r="ZF468" s="111"/>
      <c r="ZG468" s="111"/>
      <c r="ZH468" s="111"/>
      <c r="ZI468" s="111"/>
      <c r="ZJ468" s="111"/>
      <c r="ZK468" s="111"/>
      <c r="ZL468" s="111"/>
      <c r="ZM468" s="111"/>
      <c r="ZN468" s="111"/>
      <c r="ZO468" s="111"/>
      <c r="ZP468" s="111"/>
      <c r="ZQ468" s="111"/>
      <c r="ZR468" s="111"/>
      <c r="ZS468" s="111"/>
      <c r="ZT468" s="111"/>
      <c r="ZU468" s="111"/>
      <c r="ZV468" s="111"/>
      <c r="ZW468" s="111"/>
      <c r="ZX468" s="111"/>
      <c r="ZY468" s="111"/>
      <c r="ZZ468" s="111"/>
    </row>
    <row r="469" spans="27:702">
      <c r="AA469"/>
      <c r="AB469"/>
      <c r="AC469"/>
      <c r="AD469"/>
      <c r="AE469"/>
      <c r="AF469"/>
      <c r="AG469"/>
      <c r="UR469" s="111"/>
      <c r="US469" s="111"/>
      <c r="UT469" s="111"/>
      <c r="UU469" s="111"/>
      <c r="UV469" s="111"/>
      <c r="UW469" s="111"/>
      <c r="UX469" s="111"/>
      <c r="UY469" s="111"/>
      <c r="UZ469" s="111"/>
      <c r="VA469" s="111"/>
      <c r="VB469" s="111"/>
      <c r="VC469" s="111"/>
      <c r="VD469" s="111"/>
      <c r="VE469" s="111"/>
      <c r="VF469" s="111"/>
      <c r="VG469" s="111"/>
      <c r="VH469" s="111"/>
      <c r="VI469" s="111"/>
      <c r="VJ469" s="111"/>
      <c r="VK469" s="111"/>
      <c r="VL469" s="111"/>
      <c r="VM469" s="111"/>
      <c r="VN469" s="111"/>
      <c r="VO469" s="111"/>
      <c r="VP469" s="111"/>
      <c r="VQ469" s="111"/>
      <c r="VR469" s="111"/>
      <c r="VS469" s="111"/>
      <c r="VT469" s="111"/>
      <c r="VU469" s="111"/>
      <c r="VV469" s="111"/>
      <c r="VW469" s="111"/>
      <c r="VX469" s="111"/>
      <c r="VY469" s="111"/>
      <c r="VZ469" s="111"/>
      <c r="WA469" s="111"/>
      <c r="WB469" s="111"/>
      <c r="WC469" s="111"/>
      <c r="WD469" s="111"/>
      <c r="WE469" s="111"/>
      <c r="WF469" s="111"/>
      <c r="WG469" s="111"/>
      <c r="WH469" s="111"/>
      <c r="WI469" s="111"/>
      <c r="WJ469" s="111"/>
      <c r="WK469" s="111"/>
      <c r="WL469" s="111"/>
      <c r="WM469" s="111"/>
      <c r="WN469" s="111"/>
      <c r="WO469" s="111"/>
      <c r="WP469" s="111"/>
      <c r="WQ469" s="111"/>
      <c r="WR469" s="111"/>
      <c r="WS469" s="111"/>
      <c r="WT469" s="111"/>
      <c r="WU469" s="111"/>
      <c r="WV469" s="111"/>
      <c r="WW469" s="111"/>
      <c r="WX469" s="111"/>
      <c r="WY469" s="111"/>
      <c r="WZ469" s="111"/>
      <c r="XA469" s="111"/>
      <c r="XB469" s="111"/>
      <c r="XC469" s="111"/>
      <c r="XD469" s="111"/>
      <c r="XE469" s="111"/>
      <c r="XF469" s="111"/>
      <c r="XG469" s="111"/>
      <c r="XH469" s="111"/>
      <c r="XI469" s="111"/>
      <c r="XJ469" s="111"/>
      <c r="XK469" s="111"/>
      <c r="XL469" s="111"/>
      <c r="XM469" s="111"/>
      <c r="XN469" s="111"/>
      <c r="XO469" s="111"/>
      <c r="XP469" s="111"/>
      <c r="XQ469" s="111"/>
      <c r="XR469" s="111"/>
      <c r="XS469" s="111"/>
      <c r="XT469" s="111"/>
      <c r="XU469" s="111"/>
      <c r="XV469" s="111"/>
      <c r="XW469" s="111"/>
      <c r="XX469" s="111"/>
      <c r="XY469" s="111"/>
      <c r="XZ469" s="111"/>
      <c r="YA469" s="111"/>
      <c r="YB469" s="111"/>
      <c r="YC469" s="111"/>
      <c r="YD469" s="111"/>
      <c r="YE469" s="111"/>
      <c r="YF469" s="111"/>
      <c r="YG469" s="111"/>
      <c r="YH469" s="111"/>
      <c r="YI469" s="111"/>
      <c r="YJ469" s="111"/>
      <c r="YK469" s="111"/>
      <c r="YL469" s="111"/>
      <c r="YM469" s="111"/>
      <c r="YN469" s="111"/>
      <c r="YO469" s="111"/>
      <c r="YP469" s="111"/>
      <c r="YQ469" s="111"/>
      <c r="YR469" s="111"/>
      <c r="YS469" s="111"/>
      <c r="YT469" s="111"/>
      <c r="YU469" s="111"/>
      <c r="YV469" s="111"/>
      <c r="YW469" s="111"/>
      <c r="YX469" s="111"/>
      <c r="YY469" s="111"/>
      <c r="YZ469" s="111"/>
      <c r="ZA469" s="111"/>
      <c r="ZB469" s="111"/>
      <c r="ZC469" s="111"/>
      <c r="ZD469" s="111"/>
      <c r="ZE469" s="111"/>
      <c r="ZF469" s="111"/>
      <c r="ZG469" s="111"/>
      <c r="ZH469" s="111"/>
      <c r="ZI469" s="111"/>
      <c r="ZJ469" s="111"/>
      <c r="ZK469" s="111"/>
      <c r="ZL469" s="111"/>
      <c r="ZM469" s="111"/>
      <c r="ZN469" s="111"/>
      <c r="ZO469" s="111"/>
      <c r="ZP469" s="111"/>
      <c r="ZQ469" s="111"/>
      <c r="ZR469" s="111"/>
      <c r="ZS469" s="111"/>
      <c r="ZT469" s="111"/>
      <c r="ZU469" s="111"/>
      <c r="ZV469" s="111"/>
      <c r="ZW469" s="111"/>
      <c r="ZX469" s="111"/>
      <c r="ZY469" s="111"/>
      <c r="ZZ469" s="111"/>
    </row>
    <row r="470" spans="27:702">
      <c r="AA470"/>
      <c r="AB470"/>
      <c r="AC470"/>
      <c r="AD470"/>
      <c r="AE470"/>
      <c r="AF470"/>
      <c r="AG470"/>
      <c r="UR470" s="111"/>
      <c r="US470" s="111"/>
      <c r="UT470" s="111"/>
      <c r="UU470" s="111"/>
      <c r="UV470" s="111"/>
      <c r="UW470" s="111"/>
      <c r="UX470" s="111"/>
      <c r="UY470" s="111"/>
      <c r="UZ470" s="111"/>
      <c r="VA470" s="111"/>
      <c r="VB470" s="111"/>
      <c r="VC470" s="111"/>
      <c r="VD470" s="111"/>
      <c r="VE470" s="111"/>
      <c r="VF470" s="111"/>
      <c r="VG470" s="111"/>
      <c r="VH470" s="111"/>
      <c r="VI470" s="111"/>
      <c r="VJ470" s="111"/>
      <c r="VK470" s="111"/>
      <c r="VL470" s="111"/>
      <c r="VM470" s="111"/>
      <c r="VN470" s="111"/>
      <c r="VO470" s="111"/>
      <c r="VP470" s="111"/>
      <c r="VQ470" s="111"/>
      <c r="VR470" s="111"/>
      <c r="VS470" s="111"/>
      <c r="VT470" s="111"/>
      <c r="VU470" s="111"/>
      <c r="VV470" s="111"/>
      <c r="VW470" s="111"/>
      <c r="VX470" s="111"/>
      <c r="VY470" s="111"/>
      <c r="VZ470" s="111"/>
      <c r="WA470" s="111"/>
      <c r="WB470" s="111"/>
      <c r="WC470" s="111"/>
      <c r="WD470" s="111"/>
      <c r="WE470" s="111"/>
      <c r="WF470" s="111"/>
      <c r="WG470" s="111"/>
      <c r="WH470" s="111"/>
      <c r="WI470" s="111"/>
      <c r="WJ470" s="111"/>
      <c r="WK470" s="111"/>
      <c r="WL470" s="111"/>
      <c r="WM470" s="111"/>
      <c r="WN470" s="111"/>
      <c r="WO470" s="111"/>
      <c r="WP470" s="111"/>
      <c r="WQ470" s="111"/>
      <c r="WR470" s="111"/>
      <c r="WS470" s="111"/>
      <c r="WT470" s="111"/>
      <c r="WU470" s="111"/>
      <c r="WV470" s="111"/>
      <c r="WW470" s="111"/>
      <c r="WX470" s="111"/>
      <c r="WY470" s="111"/>
      <c r="WZ470" s="111"/>
      <c r="XA470" s="111"/>
      <c r="XB470" s="111"/>
      <c r="XC470" s="111"/>
      <c r="XD470" s="111"/>
      <c r="XE470" s="111"/>
      <c r="XF470" s="111"/>
      <c r="XG470" s="111"/>
      <c r="XH470" s="111"/>
      <c r="XI470" s="111"/>
      <c r="XJ470" s="111"/>
      <c r="XK470" s="111"/>
      <c r="XL470" s="111"/>
      <c r="XM470" s="111"/>
      <c r="XN470" s="111"/>
      <c r="XO470" s="111"/>
      <c r="XP470" s="111"/>
      <c r="XQ470" s="111"/>
      <c r="XR470" s="111"/>
      <c r="XS470" s="111"/>
      <c r="XT470" s="111"/>
      <c r="XU470" s="111"/>
      <c r="XV470" s="111"/>
      <c r="XW470" s="111"/>
      <c r="XX470" s="111"/>
      <c r="XY470" s="111"/>
      <c r="XZ470" s="111"/>
      <c r="YA470" s="111"/>
      <c r="YB470" s="111"/>
      <c r="YC470" s="111"/>
      <c r="YD470" s="111"/>
      <c r="YE470" s="111"/>
      <c r="YF470" s="111"/>
      <c r="YG470" s="111"/>
      <c r="YH470" s="111"/>
      <c r="YI470" s="111"/>
      <c r="YJ470" s="111"/>
      <c r="YK470" s="111"/>
      <c r="YL470" s="111"/>
      <c r="YM470" s="111"/>
      <c r="YN470" s="111"/>
      <c r="YO470" s="111"/>
      <c r="YP470" s="111"/>
      <c r="YQ470" s="111"/>
      <c r="YR470" s="111"/>
      <c r="YS470" s="111"/>
      <c r="YT470" s="111"/>
      <c r="YU470" s="111"/>
      <c r="YV470" s="111"/>
      <c r="YW470" s="111"/>
      <c r="YX470" s="111"/>
      <c r="YY470" s="111"/>
      <c r="YZ470" s="111"/>
      <c r="ZA470" s="111"/>
      <c r="ZB470" s="111"/>
      <c r="ZC470" s="111"/>
      <c r="ZD470" s="111"/>
      <c r="ZE470" s="111"/>
      <c r="ZF470" s="111"/>
      <c r="ZG470" s="111"/>
      <c r="ZH470" s="111"/>
      <c r="ZI470" s="111"/>
      <c r="ZJ470" s="111"/>
      <c r="ZK470" s="111"/>
      <c r="ZL470" s="111"/>
      <c r="ZM470" s="111"/>
      <c r="ZN470" s="111"/>
      <c r="ZO470" s="111"/>
      <c r="ZP470" s="111"/>
      <c r="ZQ470" s="111"/>
      <c r="ZR470" s="111"/>
      <c r="ZS470" s="111"/>
      <c r="ZT470" s="111"/>
      <c r="ZU470" s="111"/>
      <c r="ZV470" s="111"/>
      <c r="ZW470" s="111"/>
      <c r="ZX470" s="111"/>
      <c r="ZY470" s="111"/>
      <c r="ZZ470" s="111"/>
    </row>
    <row r="471" spans="27:702">
      <c r="AA471"/>
      <c r="AB471"/>
      <c r="AC471"/>
      <c r="AD471"/>
      <c r="AE471"/>
      <c r="AF471"/>
      <c r="AG471"/>
      <c r="UR471" s="111"/>
      <c r="US471" s="111"/>
      <c r="UT471" s="111"/>
      <c r="UU471" s="111"/>
      <c r="UV471" s="111"/>
      <c r="UW471" s="111"/>
      <c r="UX471" s="111"/>
      <c r="UY471" s="111"/>
      <c r="UZ471" s="111"/>
      <c r="VA471" s="111"/>
      <c r="VB471" s="111"/>
      <c r="VC471" s="111"/>
      <c r="VD471" s="111"/>
      <c r="VE471" s="111"/>
      <c r="VF471" s="111"/>
      <c r="VG471" s="111"/>
      <c r="VH471" s="111"/>
      <c r="VI471" s="111"/>
      <c r="VJ471" s="111"/>
      <c r="VK471" s="111"/>
      <c r="VL471" s="111"/>
      <c r="VM471" s="111"/>
      <c r="VN471" s="111"/>
      <c r="VO471" s="111"/>
      <c r="VP471" s="111"/>
      <c r="VQ471" s="111"/>
      <c r="VR471" s="111"/>
      <c r="VS471" s="111"/>
      <c r="VT471" s="111"/>
      <c r="VU471" s="111"/>
      <c r="VV471" s="111"/>
      <c r="VW471" s="111"/>
      <c r="VX471" s="111"/>
      <c r="VY471" s="111"/>
      <c r="VZ471" s="111"/>
      <c r="WA471" s="111"/>
      <c r="WB471" s="111"/>
      <c r="WC471" s="111"/>
      <c r="WD471" s="111"/>
      <c r="WE471" s="111"/>
      <c r="WF471" s="111"/>
      <c r="WG471" s="111"/>
      <c r="WH471" s="111"/>
      <c r="WI471" s="111"/>
      <c r="WJ471" s="111"/>
      <c r="WK471" s="111"/>
      <c r="WL471" s="111"/>
      <c r="WM471" s="111"/>
      <c r="WN471" s="111"/>
      <c r="WO471" s="111"/>
      <c r="WP471" s="111"/>
      <c r="WQ471" s="111"/>
      <c r="WR471" s="111"/>
      <c r="WS471" s="111"/>
      <c r="WT471" s="111"/>
      <c r="WU471" s="111"/>
      <c r="WV471" s="111"/>
      <c r="WW471" s="111"/>
      <c r="WX471" s="111"/>
      <c r="WY471" s="111"/>
      <c r="WZ471" s="111"/>
      <c r="XA471" s="111"/>
      <c r="XB471" s="111"/>
      <c r="XC471" s="111"/>
      <c r="XD471" s="111"/>
      <c r="XE471" s="111"/>
      <c r="XF471" s="111"/>
      <c r="XG471" s="111"/>
      <c r="XH471" s="111"/>
      <c r="XI471" s="111"/>
      <c r="XJ471" s="111"/>
      <c r="XK471" s="111"/>
      <c r="XL471" s="111"/>
      <c r="XM471" s="111"/>
      <c r="XN471" s="111"/>
      <c r="XO471" s="111"/>
      <c r="XP471" s="111"/>
      <c r="XQ471" s="111"/>
      <c r="XR471" s="111"/>
      <c r="XS471" s="111"/>
      <c r="XT471" s="111"/>
      <c r="XU471" s="111"/>
      <c r="XV471" s="111"/>
      <c r="XW471" s="111"/>
      <c r="XX471" s="111"/>
      <c r="XY471" s="111"/>
      <c r="XZ471" s="111"/>
      <c r="YA471" s="111"/>
      <c r="YB471" s="111"/>
      <c r="YC471" s="111"/>
      <c r="YD471" s="111"/>
      <c r="YE471" s="111"/>
      <c r="YF471" s="111"/>
      <c r="YG471" s="111"/>
      <c r="YH471" s="111"/>
      <c r="YI471" s="111"/>
      <c r="YJ471" s="111"/>
      <c r="YK471" s="111"/>
      <c r="YL471" s="111"/>
      <c r="YM471" s="111"/>
      <c r="YN471" s="111"/>
      <c r="YO471" s="111"/>
      <c r="YP471" s="111"/>
      <c r="YQ471" s="111"/>
      <c r="YR471" s="111"/>
      <c r="YS471" s="111"/>
      <c r="YT471" s="111"/>
      <c r="YU471" s="111"/>
      <c r="YV471" s="111"/>
      <c r="YW471" s="111"/>
      <c r="YX471" s="111"/>
      <c r="YY471" s="111"/>
      <c r="YZ471" s="111"/>
      <c r="ZA471" s="111"/>
      <c r="ZB471" s="111"/>
      <c r="ZC471" s="111"/>
      <c r="ZD471" s="111"/>
      <c r="ZE471" s="111"/>
      <c r="ZF471" s="111"/>
      <c r="ZG471" s="111"/>
      <c r="ZH471" s="111"/>
      <c r="ZI471" s="111"/>
      <c r="ZJ471" s="111"/>
      <c r="ZK471" s="111"/>
      <c r="ZL471" s="111"/>
      <c r="ZM471" s="111"/>
      <c r="ZN471" s="111"/>
      <c r="ZO471" s="111"/>
      <c r="ZP471" s="111"/>
      <c r="ZQ471" s="111"/>
      <c r="ZR471" s="111"/>
      <c r="ZS471" s="111"/>
      <c r="ZT471" s="111"/>
      <c r="ZU471" s="111"/>
      <c r="ZV471" s="111"/>
      <c r="ZW471" s="111"/>
      <c r="ZX471" s="111"/>
      <c r="ZY471" s="111"/>
      <c r="ZZ471" s="111"/>
    </row>
    <row r="472" spans="27:702">
      <c r="AA472"/>
      <c r="AB472"/>
      <c r="AC472"/>
      <c r="AD472"/>
      <c r="AE472"/>
      <c r="AF472"/>
      <c r="AG472"/>
      <c r="UR472" s="111"/>
      <c r="US472" s="111"/>
      <c r="UT472" s="111"/>
      <c r="UU472" s="111"/>
      <c r="UV472" s="111"/>
      <c r="UW472" s="111"/>
      <c r="UX472" s="111"/>
      <c r="UY472" s="111"/>
      <c r="UZ472" s="111"/>
      <c r="VA472" s="111"/>
      <c r="VB472" s="111"/>
      <c r="VC472" s="111"/>
      <c r="VD472" s="111"/>
      <c r="VE472" s="111"/>
      <c r="VF472" s="111"/>
      <c r="VG472" s="111"/>
      <c r="VH472" s="111"/>
      <c r="VI472" s="111"/>
      <c r="VJ472" s="111"/>
      <c r="VK472" s="111"/>
      <c r="VL472" s="111"/>
      <c r="VM472" s="111"/>
      <c r="VN472" s="111"/>
      <c r="VO472" s="111"/>
      <c r="VP472" s="111"/>
      <c r="VQ472" s="111"/>
      <c r="VR472" s="111"/>
      <c r="VS472" s="111"/>
      <c r="VT472" s="111"/>
      <c r="VU472" s="111"/>
      <c r="VV472" s="111"/>
      <c r="VW472" s="111"/>
      <c r="VX472" s="111"/>
      <c r="VY472" s="111"/>
      <c r="VZ472" s="111"/>
      <c r="WA472" s="111"/>
      <c r="WB472" s="111"/>
      <c r="WC472" s="111"/>
      <c r="WD472" s="111"/>
      <c r="WE472" s="111"/>
      <c r="WF472" s="111"/>
      <c r="WG472" s="111"/>
      <c r="WH472" s="111"/>
      <c r="WI472" s="111"/>
      <c r="WJ472" s="111"/>
      <c r="WK472" s="111"/>
      <c r="WL472" s="111"/>
      <c r="WM472" s="111"/>
      <c r="WN472" s="111"/>
      <c r="WO472" s="111"/>
      <c r="WP472" s="111"/>
      <c r="WQ472" s="111"/>
      <c r="WR472" s="111"/>
      <c r="WS472" s="111"/>
      <c r="WT472" s="111"/>
      <c r="WU472" s="111"/>
      <c r="WV472" s="111"/>
      <c r="WW472" s="111"/>
      <c r="WX472" s="111"/>
      <c r="WY472" s="111"/>
      <c r="WZ472" s="111"/>
      <c r="XA472" s="111"/>
      <c r="XB472" s="111"/>
      <c r="XC472" s="111"/>
      <c r="XD472" s="111"/>
      <c r="XE472" s="111"/>
      <c r="XF472" s="111"/>
      <c r="XG472" s="111"/>
      <c r="XH472" s="111"/>
      <c r="XI472" s="111"/>
      <c r="XJ472" s="111"/>
      <c r="XK472" s="111"/>
      <c r="XL472" s="111"/>
      <c r="XM472" s="111"/>
      <c r="XN472" s="111"/>
      <c r="XO472" s="111"/>
      <c r="XP472" s="111"/>
      <c r="XQ472" s="111"/>
      <c r="XR472" s="111"/>
      <c r="XS472" s="111"/>
      <c r="XT472" s="111"/>
      <c r="XU472" s="111"/>
      <c r="XV472" s="111"/>
      <c r="XW472" s="111"/>
      <c r="XX472" s="111"/>
      <c r="XY472" s="111"/>
      <c r="XZ472" s="111"/>
      <c r="YA472" s="111"/>
      <c r="YB472" s="111"/>
      <c r="YC472" s="111"/>
      <c r="YD472" s="111"/>
      <c r="YE472" s="111"/>
      <c r="YF472" s="111"/>
      <c r="YG472" s="111"/>
      <c r="YH472" s="111"/>
      <c r="YI472" s="111"/>
      <c r="YJ472" s="111"/>
      <c r="YK472" s="111"/>
      <c r="YL472" s="111"/>
      <c r="YM472" s="111"/>
      <c r="YN472" s="111"/>
      <c r="YO472" s="111"/>
      <c r="YP472" s="111"/>
      <c r="YQ472" s="111"/>
      <c r="YR472" s="111"/>
      <c r="YS472" s="111"/>
      <c r="YT472" s="111"/>
      <c r="YU472" s="111"/>
      <c r="YV472" s="111"/>
      <c r="YW472" s="111"/>
      <c r="YX472" s="111"/>
      <c r="YY472" s="111"/>
      <c r="YZ472" s="111"/>
      <c r="ZA472" s="111"/>
      <c r="ZB472" s="111"/>
      <c r="ZC472" s="111"/>
      <c r="ZD472" s="111"/>
      <c r="ZE472" s="111"/>
      <c r="ZF472" s="111"/>
      <c r="ZG472" s="111"/>
      <c r="ZH472" s="111"/>
      <c r="ZI472" s="111"/>
      <c r="ZJ472" s="111"/>
      <c r="ZK472" s="111"/>
      <c r="ZL472" s="111"/>
      <c r="ZM472" s="111"/>
      <c r="ZN472" s="111"/>
      <c r="ZO472" s="111"/>
      <c r="ZP472" s="111"/>
      <c r="ZQ472" s="111"/>
      <c r="ZR472" s="111"/>
      <c r="ZS472" s="111"/>
      <c r="ZT472" s="111"/>
      <c r="ZU472" s="111"/>
      <c r="ZV472" s="111"/>
      <c r="ZW472" s="111"/>
      <c r="ZX472" s="111"/>
      <c r="ZY472" s="111"/>
      <c r="ZZ472" s="111"/>
    </row>
    <row r="473" spans="27:702">
      <c r="AA473"/>
      <c r="AB473"/>
      <c r="AC473"/>
      <c r="AD473"/>
      <c r="AE473"/>
      <c r="AF473"/>
      <c r="AG473"/>
      <c r="UR473" s="111"/>
      <c r="US473" s="111"/>
      <c r="UT473" s="111"/>
      <c r="UU473" s="111"/>
      <c r="UV473" s="111"/>
      <c r="UW473" s="111"/>
      <c r="UX473" s="111"/>
      <c r="UY473" s="111"/>
      <c r="UZ473" s="111"/>
      <c r="VA473" s="111"/>
      <c r="VB473" s="111"/>
      <c r="VC473" s="111"/>
      <c r="VD473" s="111"/>
      <c r="VE473" s="111"/>
      <c r="VF473" s="111"/>
      <c r="VG473" s="111"/>
      <c r="VH473" s="111"/>
      <c r="VI473" s="111"/>
      <c r="VJ473" s="111"/>
      <c r="VK473" s="111"/>
      <c r="VL473" s="111"/>
      <c r="VM473" s="111"/>
      <c r="VN473" s="111"/>
      <c r="VO473" s="111"/>
      <c r="VP473" s="111"/>
      <c r="VQ473" s="111"/>
      <c r="VR473" s="111"/>
      <c r="VS473" s="111"/>
      <c r="VT473" s="111"/>
      <c r="VU473" s="111"/>
      <c r="VV473" s="111"/>
      <c r="VW473" s="111"/>
      <c r="VX473" s="111"/>
      <c r="VY473" s="111"/>
      <c r="VZ473" s="111"/>
      <c r="WA473" s="111"/>
      <c r="WB473" s="111"/>
      <c r="WC473" s="111"/>
      <c r="WD473" s="111"/>
      <c r="WE473" s="111"/>
      <c r="WF473" s="111"/>
      <c r="WG473" s="111"/>
      <c r="WH473" s="111"/>
      <c r="WI473" s="111"/>
      <c r="WJ473" s="111"/>
      <c r="WK473" s="111"/>
      <c r="WL473" s="111"/>
      <c r="WM473" s="111"/>
      <c r="WN473" s="111"/>
      <c r="WO473" s="111"/>
      <c r="WP473" s="111"/>
      <c r="WQ473" s="111"/>
      <c r="WR473" s="111"/>
      <c r="WS473" s="111"/>
      <c r="WT473" s="111"/>
      <c r="WU473" s="111"/>
      <c r="WV473" s="111"/>
      <c r="WW473" s="111"/>
      <c r="WX473" s="111"/>
      <c r="WY473" s="111"/>
      <c r="WZ473" s="111"/>
      <c r="XA473" s="111"/>
      <c r="XB473" s="111"/>
      <c r="XC473" s="111"/>
      <c r="XD473" s="111"/>
      <c r="XE473" s="111"/>
      <c r="XF473" s="111"/>
      <c r="XG473" s="111"/>
      <c r="XH473" s="111"/>
      <c r="XI473" s="111"/>
      <c r="XJ473" s="111"/>
      <c r="XK473" s="111"/>
      <c r="XL473" s="111"/>
      <c r="XM473" s="111"/>
      <c r="XN473" s="111"/>
      <c r="XO473" s="111"/>
      <c r="XP473" s="111"/>
      <c r="XQ473" s="111"/>
      <c r="XR473" s="111"/>
      <c r="XS473" s="111"/>
      <c r="XT473" s="111"/>
      <c r="XU473" s="111"/>
      <c r="XV473" s="111"/>
      <c r="XW473" s="111"/>
      <c r="XX473" s="111"/>
      <c r="XY473" s="111"/>
      <c r="XZ473" s="111"/>
      <c r="YA473" s="111"/>
      <c r="YB473" s="111"/>
      <c r="YC473" s="111"/>
      <c r="YD473" s="111"/>
      <c r="YE473" s="111"/>
      <c r="YF473" s="111"/>
      <c r="YG473" s="111"/>
      <c r="YH473" s="111"/>
      <c r="YI473" s="111"/>
      <c r="YJ473" s="111"/>
      <c r="YK473" s="111"/>
      <c r="YL473" s="111"/>
      <c r="YM473" s="111"/>
      <c r="YN473" s="111"/>
      <c r="YO473" s="111"/>
      <c r="YP473" s="111"/>
      <c r="YQ473" s="111"/>
      <c r="YR473" s="111"/>
      <c r="YS473" s="111"/>
      <c r="YT473" s="111"/>
      <c r="YU473" s="111"/>
      <c r="YV473" s="111"/>
      <c r="YW473" s="111"/>
      <c r="YX473" s="111"/>
      <c r="YY473" s="111"/>
      <c r="YZ473" s="111"/>
      <c r="ZA473" s="111"/>
      <c r="ZB473" s="111"/>
      <c r="ZC473" s="111"/>
      <c r="ZD473" s="111"/>
      <c r="ZE473" s="111"/>
      <c r="ZF473" s="111"/>
      <c r="ZG473" s="111"/>
      <c r="ZH473" s="111"/>
      <c r="ZI473" s="111"/>
      <c r="ZJ473" s="111"/>
      <c r="ZK473" s="111"/>
      <c r="ZL473" s="111"/>
      <c r="ZM473" s="111"/>
      <c r="ZN473" s="111"/>
      <c r="ZO473" s="111"/>
      <c r="ZP473" s="111"/>
      <c r="ZQ473" s="111"/>
      <c r="ZR473" s="111"/>
      <c r="ZS473" s="111"/>
      <c r="ZT473" s="111"/>
      <c r="ZU473" s="111"/>
      <c r="ZV473" s="111"/>
      <c r="ZW473" s="111"/>
      <c r="ZX473" s="111"/>
      <c r="ZY473" s="111"/>
      <c r="ZZ473" s="111"/>
    </row>
    <row r="474" spans="27:702">
      <c r="AA474"/>
      <c r="AB474"/>
      <c r="AC474"/>
      <c r="AD474"/>
      <c r="AE474"/>
      <c r="AF474"/>
      <c r="AG474"/>
      <c r="UR474" s="111"/>
      <c r="US474" s="111"/>
      <c r="UT474" s="111"/>
      <c r="UU474" s="111"/>
      <c r="UV474" s="111"/>
      <c r="UW474" s="111"/>
      <c r="UX474" s="111"/>
      <c r="UY474" s="111"/>
      <c r="UZ474" s="111"/>
      <c r="VA474" s="111"/>
      <c r="VB474" s="111"/>
      <c r="VC474" s="111"/>
      <c r="VD474" s="111"/>
      <c r="VE474" s="111"/>
      <c r="VF474" s="111"/>
      <c r="VG474" s="111"/>
      <c r="VH474" s="111"/>
      <c r="VI474" s="111"/>
      <c r="VJ474" s="111"/>
      <c r="VK474" s="111"/>
      <c r="VL474" s="111"/>
      <c r="VM474" s="111"/>
      <c r="VN474" s="111"/>
      <c r="VO474" s="111"/>
      <c r="VP474" s="111"/>
      <c r="VQ474" s="111"/>
      <c r="VR474" s="111"/>
      <c r="VS474" s="111"/>
      <c r="VT474" s="111"/>
      <c r="VU474" s="111"/>
      <c r="VV474" s="111"/>
      <c r="VW474" s="111"/>
      <c r="VX474" s="111"/>
      <c r="VY474" s="111"/>
      <c r="VZ474" s="111"/>
      <c r="WA474" s="111"/>
      <c r="WB474" s="111"/>
      <c r="WC474" s="111"/>
      <c r="WD474" s="111"/>
      <c r="WE474" s="111"/>
      <c r="WF474" s="111"/>
      <c r="WG474" s="111"/>
      <c r="WH474" s="111"/>
      <c r="WI474" s="111"/>
      <c r="WJ474" s="111"/>
      <c r="WK474" s="111"/>
      <c r="WL474" s="111"/>
      <c r="WM474" s="111"/>
      <c r="WN474" s="111"/>
      <c r="WO474" s="111"/>
      <c r="WP474" s="111"/>
      <c r="WQ474" s="111"/>
      <c r="WR474" s="111"/>
      <c r="WS474" s="111"/>
      <c r="WT474" s="111"/>
      <c r="WU474" s="111"/>
      <c r="WV474" s="111"/>
      <c r="WW474" s="111"/>
      <c r="WX474" s="111"/>
      <c r="WY474" s="111"/>
      <c r="WZ474" s="111"/>
      <c r="XA474" s="111"/>
      <c r="XB474" s="111"/>
      <c r="XC474" s="111"/>
      <c r="XD474" s="111"/>
      <c r="XE474" s="111"/>
      <c r="XF474" s="111"/>
      <c r="XG474" s="111"/>
      <c r="XH474" s="111"/>
      <c r="XI474" s="111"/>
      <c r="XJ474" s="111"/>
      <c r="XK474" s="111"/>
      <c r="XL474" s="111"/>
      <c r="XM474" s="111"/>
      <c r="XN474" s="111"/>
      <c r="XO474" s="111"/>
      <c r="XP474" s="111"/>
      <c r="XQ474" s="111"/>
      <c r="XR474" s="111"/>
      <c r="XS474" s="111"/>
      <c r="XT474" s="111"/>
      <c r="XU474" s="111"/>
      <c r="XV474" s="111"/>
      <c r="XW474" s="111"/>
      <c r="XX474" s="111"/>
      <c r="XY474" s="111"/>
      <c r="XZ474" s="111"/>
      <c r="YA474" s="111"/>
      <c r="YB474" s="111"/>
      <c r="YC474" s="111"/>
      <c r="YD474" s="111"/>
      <c r="YE474" s="111"/>
      <c r="YF474" s="111"/>
      <c r="YG474" s="111"/>
      <c r="YH474" s="111"/>
      <c r="YI474" s="111"/>
      <c r="YJ474" s="111"/>
      <c r="YK474" s="111"/>
      <c r="YL474" s="111"/>
      <c r="YM474" s="111"/>
      <c r="YN474" s="111"/>
      <c r="YO474" s="111"/>
      <c r="YP474" s="111"/>
      <c r="YQ474" s="111"/>
      <c r="YR474" s="111"/>
      <c r="YS474" s="111"/>
      <c r="YT474" s="111"/>
      <c r="YU474" s="111"/>
      <c r="YV474" s="111"/>
      <c r="YW474" s="111"/>
      <c r="YX474" s="111"/>
      <c r="YY474" s="111"/>
      <c r="YZ474" s="111"/>
      <c r="ZA474" s="111"/>
      <c r="ZB474" s="111"/>
      <c r="ZC474" s="111"/>
      <c r="ZD474" s="111"/>
      <c r="ZE474" s="111"/>
      <c r="ZF474" s="111"/>
      <c r="ZG474" s="111"/>
      <c r="ZH474" s="111"/>
      <c r="ZI474" s="111"/>
      <c r="ZJ474" s="111"/>
      <c r="ZK474" s="111"/>
      <c r="ZL474" s="111"/>
      <c r="ZM474" s="111"/>
      <c r="ZN474" s="111"/>
      <c r="ZO474" s="111"/>
      <c r="ZP474" s="111"/>
      <c r="ZQ474" s="111"/>
      <c r="ZR474" s="111"/>
      <c r="ZS474" s="111"/>
      <c r="ZT474" s="111"/>
      <c r="ZU474" s="111"/>
      <c r="ZV474" s="111"/>
      <c r="ZW474" s="111"/>
      <c r="ZX474" s="111"/>
      <c r="ZY474" s="111"/>
      <c r="ZZ474" s="111"/>
    </row>
    <row r="475" spans="27:702">
      <c r="AA475"/>
      <c r="AB475"/>
      <c r="AC475"/>
      <c r="AD475"/>
      <c r="AE475"/>
      <c r="AF475"/>
      <c r="AG475"/>
      <c r="UR475" s="111"/>
      <c r="US475" s="111"/>
      <c r="UT475" s="111"/>
      <c r="UU475" s="111"/>
      <c r="UV475" s="111"/>
      <c r="UW475" s="111"/>
      <c r="UX475" s="111"/>
      <c r="UY475" s="111"/>
      <c r="UZ475" s="111"/>
      <c r="VA475" s="111"/>
      <c r="VB475" s="111"/>
      <c r="VC475" s="111"/>
      <c r="VD475" s="111"/>
      <c r="VE475" s="111"/>
      <c r="VF475" s="111"/>
      <c r="VG475" s="111"/>
      <c r="VH475" s="111"/>
      <c r="VI475" s="111"/>
      <c r="VJ475" s="111"/>
      <c r="VK475" s="111"/>
      <c r="VL475" s="111"/>
      <c r="VM475" s="111"/>
      <c r="VN475" s="111"/>
      <c r="VO475" s="111"/>
      <c r="VP475" s="111"/>
      <c r="VQ475" s="111"/>
      <c r="VR475" s="111"/>
      <c r="VS475" s="111"/>
      <c r="VT475" s="111"/>
      <c r="VU475" s="111"/>
      <c r="VV475" s="111"/>
      <c r="VW475" s="111"/>
      <c r="VX475" s="111"/>
      <c r="VY475" s="111"/>
      <c r="VZ475" s="111"/>
      <c r="WA475" s="111"/>
      <c r="WB475" s="111"/>
      <c r="WC475" s="111"/>
      <c r="WD475" s="111"/>
      <c r="WE475" s="111"/>
      <c r="WF475" s="111"/>
      <c r="WG475" s="111"/>
      <c r="WH475" s="111"/>
      <c r="WI475" s="111"/>
      <c r="WJ475" s="111"/>
      <c r="WK475" s="111"/>
      <c r="WL475" s="111"/>
      <c r="WM475" s="111"/>
      <c r="WN475" s="111"/>
      <c r="WO475" s="111"/>
      <c r="WP475" s="111"/>
      <c r="WQ475" s="111"/>
      <c r="WR475" s="111"/>
      <c r="WS475" s="111"/>
      <c r="WT475" s="111"/>
      <c r="WU475" s="111"/>
      <c r="WV475" s="111"/>
      <c r="WW475" s="111"/>
      <c r="WX475" s="111"/>
      <c r="WY475" s="111"/>
      <c r="WZ475" s="111"/>
      <c r="XA475" s="111"/>
      <c r="XB475" s="111"/>
      <c r="XC475" s="111"/>
      <c r="XD475" s="111"/>
      <c r="XE475" s="111"/>
      <c r="XF475" s="111"/>
      <c r="XG475" s="111"/>
      <c r="XH475" s="111"/>
      <c r="XI475" s="111"/>
      <c r="XJ475" s="111"/>
      <c r="XK475" s="111"/>
      <c r="XL475" s="111"/>
      <c r="XM475" s="111"/>
      <c r="XN475" s="111"/>
      <c r="XO475" s="111"/>
      <c r="XP475" s="111"/>
      <c r="XQ475" s="111"/>
      <c r="XR475" s="111"/>
      <c r="XS475" s="111"/>
      <c r="XT475" s="111"/>
      <c r="XU475" s="111"/>
      <c r="XV475" s="111"/>
      <c r="XW475" s="111"/>
      <c r="XX475" s="111"/>
      <c r="XY475" s="111"/>
      <c r="XZ475" s="111"/>
      <c r="YA475" s="111"/>
      <c r="YB475" s="111"/>
      <c r="YC475" s="111"/>
      <c r="YD475" s="111"/>
      <c r="YE475" s="111"/>
      <c r="YF475" s="111"/>
      <c r="YG475" s="111"/>
      <c r="YH475" s="111"/>
      <c r="YI475" s="111"/>
      <c r="YJ475" s="111"/>
      <c r="YK475" s="111"/>
      <c r="YL475" s="111"/>
      <c r="YM475" s="111"/>
      <c r="YN475" s="111"/>
      <c r="YO475" s="111"/>
      <c r="YP475" s="111"/>
      <c r="YQ475" s="111"/>
      <c r="YR475" s="111"/>
      <c r="YS475" s="111"/>
      <c r="YT475" s="111"/>
      <c r="YU475" s="111"/>
      <c r="YV475" s="111"/>
      <c r="YW475" s="111"/>
      <c r="YX475" s="111"/>
      <c r="YY475" s="111"/>
      <c r="YZ475" s="111"/>
      <c r="ZA475" s="111"/>
      <c r="ZB475" s="111"/>
      <c r="ZC475" s="111"/>
      <c r="ZD475" s="111"/>
      <c r="ZE475" s="111"/>
      <c r="ZF475" s="111"/>
      <c r="ZG475" s="111"/>
      <c r="ZH475" s="111"/>
      <c r="ZI475" s="111"/>
      <c r="ZJ475" s="111"/>
      <c r="ZK475" s="111"/>
      <c r="ZL475" s="111"/>
      <c r="ZM475" s="111"/>
      <c r="ZN475" s="111"/>
      <c r="ZO475" s="111"/>
      <c r="ZP475" s="111"/>
      <c r="ZQ475" s="111"/>
      <c r="ZR475" s="111"/>
      <c r="ZS475" s="111"/>
      <c r="ZT475" s="111"/>
      <c r="ZU475" s="111"/>
      <c r="ZV475" s="111"/>
      <c r="ZW475" s="111"/>
      <c r="ZX475" s="111"/>
      <c r="ZY475" s="111"/>
      <c r="ZZ475" s="111"/>
    </row>
    <row r="476" spans="27:702">
      <c r="AA476"/>
      <c r="AB476"/>
      <c r="AC476"/>
      <c r="AD476"/>
      <c r="AE476"/>
      <c r="AF476"/>
      <c r="AG476"/>
      <c r="UR476" s="111"/>
      <c r="US476" s="111"/>
      <c r="UT476" s="111"/>
      <c r="UU476" s="111"/>
      <c r="UV476" s="111"/>
      <c r="UW476" s="111"/>
      <c r="UX476" s="111"/>
      <c r="UY476" s="111"/>
      <c r="UZ476" s="111"/>
      <c r="VA476" s="111"/>
      <c r="VB476" s="111"/>
      <c r="VC476" s="111"/>
      <c r="VD476" s="111"/>
      <c r="VE476" s="111"/>
      <c r="VF476" s="111"/>
      <c r="VG476" s="111"/>
      <c r="VH476" s="111"/>
      <c r="VI476" s="111"/>
      <c r="VJ476" s="111"/>
      <c r="VK476" s="111"/>
      <c r="VL476" s="111"/>
      <c r="VM476" s="111"/>
      <c r="VN476" s="111"/>
      <c r="VO476" s="111"/>
      <c r="VP476" s="111"/>
      <c r="VQ476" s="111"/>
      <c r="VR476" s="111"/>
      <c r="VS476" s="111"/>
      <c r="VT476" s="111"/>
      <c r="VU476" s="111"/>
      <c r="VV476" s="111"/>
      <c r="VW476" s="111"/>
      <c r="VX476" s="111"/>
      <c r="VY476" s="111"/>
      <c r="VZ476" s="111"/>
      <c r="WA476" s="111"/>
      <c r="WB476" s="111"/>
      <c r="WC476" s="111"/>
      <c r="WD476" s="111"/>
      <c r="WE476" s="111"/>
      <c r="WF476" s="111"/>
      <c r="WG476" s="111"/>
      <c r="WH476" s="111"/>
      <c r="WI476" s="111"/>
      <c r="WJ476" s="111"/>
      <c r="WK476" s="111"/>
      <c r="WL476" s="111"/>
      <c r="WM476" s="111"/>
      <c r="WN476" s="111"/>
      <c r="WO476" s="111"/>
      <c r="WP476" s="111"/>
      <c r="WQ476" s="111"/>
      <c r="WR476" s="111"/>
      <c r="WS476" s="111"/>
      <c r="WT476" s="111"/>
      <c r="WU476" s="111"/>
      <c r="WV476" s="111"/>
      <c r="WW476" s="111"/>
      <c r="WX476" s="111"/>
      <c r="WY476" s="111"/>
      <c r="WZ476" s="111"/>
      <c r="XA476" s="111"/>
      <c r="XB476" s="111"/>
      <c r="XC476" s="111"/>
      <c r="XD476" s="111"/>
      <c r="XE476" s="111"/>
      <c r="XF476" s="111"/>
      <c r="XG476" s="111"/>
      <c r="XH476" s="111"/>
      <c r="XI476" s="111"/>
      <c r="XJ476" s="111"/>
      <c r="XK476" s="111"/>
      <c r="XL476" s="111"/>
      <c r="XM476" s="111"/>
      <c r="XN476" s="111"/>
      <c r="XO476" s="111"/>
      <c r="XP476" s="111"/>
      <c r="XQ476" s="111"/>
      <c r="XR476" s="111"/>
      <c r="XS476" s="111"/>
      <c r="XT476" s="111"/>
      <c r="XU476" s="111"/>
      <c r="XV476" s="111"/>
      <c r="XW476" s="111"/>
      <c r="XX476" s="111"/>
      <c r="XY476" s="111"/>
      <c r="XZ476" s="111"/>
      <c r="YA476" s="111"/>
      <c r="YB476" s="111"/>
      <c r="YC476" s="111"/>
      <c r="YD476" s="111"/>
      <c r="YE476" s="111"/>
      <c r="YF476" s="111"/>
      <c r="YG476" s="111"/>
      <c r="YH476" s="111"/>
      <c r="YI476" s="111"/>
      <c r="YJ476" s="111"/>
      <c r="YK476" s="111"/>
      <c r="YL476" s="111"/>
      <c r="YM476" s="111"/>
      <c r="YN476" s="111"/>
      <c r="YO476" s="111"/>
      <c r="YP476" s="111"/>
      <c r="YQ476" s="111"/>
      <c r="YR476" s="111"/>
      <c r="YS476" s="111"/>
      <c r="YT476" s="111"/>
      <c r="YU476" s="111"/>
      <c r="YV476" s="111"/>
      <c r="YW476" s="111"/>
      <c r="YX476" s="111"/>
      <c r="YY476" s="111"/>
      <c r="YZ476" s="111"/>
      <c r="ZA476" s="111"/>
      <c r="ZB476" s="111"/>
      <c r="ZC476" s="111"/>
      <c r="ZD476" s="111"/>
      <c r="ZE476" s="111"/>
      <c r="ZF476" s="111"/>
      <c r="ZG476" s="111"/>
      <c r="ZH476" s="111"/>
      <c r="ZI476" s="111"/>
      <c r="ZJ476" s="111"/>
      <c r="ZK476" s="111"/>
      <c r="ZL476" s="111"/>
      <c r="ZM476" s="111"/>
      <c r="ZN476" s="111"/>
      <c r="ZO476" s="111"/>
      <c r="ZP476" s="111"/>
      <c r="ZQ476" s="111"/>
      <c r="ZR476" s="111"/>
      <c r="ZS476" s="111"/>
      <c r="ZT476" s="111"/>
      <c r="ZU476" s="111"/>
      <c r="ZV476" s="111"/>
      <c r="ZW476" s="111"/>
      <c r="ZX476" s="111"/>
      <c r="ZY476" s="111"/>
      <c r="ZZ476" s="111"/>
    </row>
    <row r="477" spans="27:702">
      <c r="AA477"/>
      <c r="AB477"/>
      <c r="AC477"/>
      <c r="AD477"/>
      <c r="AE477"/>
      <c r="AF477"/>
      <c r="AG477"/>
      <c r="UR477" s="111"/>
      <c r="US477" s="111"/>
      <c r="UT477" s="111"/>
      <c r="UU477" s="111"/>
      <c r="UV477" s="111"/>
      <c r="UW477" s="111"/>
      <c r="UX477" s="111"/>
      <c r="UY477" s="111"/>
      <c r="UZ477" s="111"/>
      <c r="VA477" s="111"/>
      <c r="VB477" s="111"/>
      <c r="VC477" s="111"/>
      <c r="VD477" s="111"/>
      <c r="VE477" s="111"/>
      <c r="VF477" s="111"/>
      <c r="VG477" s="111"/>
      <c r="VH477" s="111"/>
      <c r="VI477" s="111"/>
      <c r="VJ477" s="111"/>
      <c r="VK477" s="111"/>
      <c r="VL477" s="111"/>
      <c r="VM477" s="111"/>
      <c r="VN477" s="111"/>
      <c r="VO477" s="111"/>
      <c r="VP477" s="111"/>
      <c r="VQ477" s="111"/>
      <c r="VR477" s="111"/>
      <c r="VS477" s="111"/>
      <c r="VT477" s="111"/>
      <c r="VU477" s="111"/>
      <c r="VV477" s="111"/>
      <c r="VW477" s="111"/>
      <c r="VX477" s="111"/>
      <c r="VY477" s="111"/>
      <c r="VZ477" s="111"/>
      <c r="WA477" s="111"/>
      <c r="WB477" s="111"/>
      <c r="WC477" s="111"/>
      <c r="WD477" s="111"/>
      <c r="WE477" s="111"/>
      <c r="WF477" s="111"/>
      <c r="WG477" s="111"/>
      <c r="WH477" s="111"/>
      <c r="WI477" s="111"/>
      <c r="WJ477" s="111"/>
      <c r="WK477" s="111"/>
      <c r="WL477" s="111"/>
      <c r="WM477" s="111"/>
      <c r="WN477" s="111"/>
      <c r="WO477" s="111"/>
      <c r="WP477" s="111"/>
      <c r="WQ477" s="111"/>
      <c r="WR477" s="111"/>
      <c r="WS477" s="111"/>
      <c r="WT477" s="111"/>
      <c r="WU477" s="111"/>
      <c r="WV477" s="111"/>
      <c r="WW477" s="111"/>
      <c r="WX477" s="111"/>
      <c r="WY477" s="111"/>
      <c r="WZ477" s="111"/>
      <c r="XA477" s="111"/>
      <c r="XB477" s="111"/>
      <c r="XC477" s="111"/>
      <c r="XD477" s="111"/>
      <c r="XE477" s="111"/>
      <c r="XF477" s="111"/>
      <c r="XG477" s="111"/>
      <c r="XH477" s="111"/>
      <c r="XI477" s="111"/>
      <c r="XJ477" s="111"/>
      <c r="XK477" s="111"/>
      <c r="XL477" s="111"/>
      <c r="XM477" s="111"/>
      <c r="XN477" s="111"/>
      <c r="XO477" s="111"/>
      <c r="XP477" s="111"/>
      <c r="XQ477" s="111"/>
      <c r="XR477" s="111"/>
      <c r="XS477" s="111"/>
      <c r="XT477" s="111"/>
      <c r="XU477" s="111"/>
      <c r="XV477" s="111"/>
      <c r="XW477" s="111"/>
      <c r="XX477" s="111"/>
      <c r="XY477" s="111"/>
      <c r="XZ477" s="111"/>
      <c r="YA477" s="111"/>
      <c r="YB477" s="111"/>
      <c r="YC477" s="111"/>
      <c r="YD477" s="111"/>
      <c r="YE477" s="111"/>
      <c r="YF477" s="111"/>
      <c r="YG477" s="111"/>
      <c r="YH477" s="111"/>
      <c r="YI477" s="111"/>
      <c r="YJ477" s="111"/>
      <c r="YK477" s="111"/>
      <c r="YL477" s="111"/>
      <c r="YM477" s="111"/>
      <c r="YN477" s="111"/>
      <c r="YO477" s="111"/>
      <c r="YP477" s="111"/>
      <c r="YQ477" s="111"/>
      <c r="YR477" s="111"/>
      <c r="YS477" s="111"/>
      <c r="YT477" s="111"/>
      <c r="YU477" s="111"/>
      <c r="YV477" s="111"/>
      <c r="YW477" s="111"/>
      <c r="YX477" s="111"/>
      <c r="YY477" s="111"/>
      <c r="YZ477" s="111"/>
      <c r="ZA477" s="111"/>
      <c r="ZB477" s="111"/>
      <c r="ZC477" s="111"/>
      <c r="ZD477" s="111"/>
      <c r="ZE477" s="111"/>
      <c r="ZF477" s="111"/>
      <c r="ZG477" s="111"/>
      <c r="ZH477" s="111"/>
      <c r="ZI477" s="111"/>
      <c r="ZJ477" s="111"/>
      <c r="ZK477" s="111"/>
      <c r="ZL477" s="111"/>
      <c r="ZM477" s="111"/>
      <c r="ZN477" s="111"/>
      <c r="ZO477" s="111"/>
      <c r="ZP477" s="111"/>
      <c r="ZQ477" s="111"/>
      <c r="ZR477" s="111"/>
      <c r="ZS477" s="111"/>
      <c r="ZT477" s="111"/>
      <c r="ZU477" s="111"/>
      <c r="ZV477" s="111"/>
      <c r="ZW477" s="111"/>
      <c r="ZX477" s="111"/>
      <c r="ZY477" s="111"/>
      <c r="ZZ477" s="111"/>
    </row>
    <row r="478" spans="27:702">
      <c r="AA478"/>
      <c r="AB478"/>
      <c r="AC478"/>
      <c r="AD478"/>
      <c r="AE478"/>
      <c r="AF478"/>
      <c r="AG478"/>
      <c r="UR478" s="111"/>
      <c r="US478" s="111"/>
      <c r="UT478" s="111"/>
      <c r="UU478" s="111"/>
      <c r="UV478" s="111"/>
      <c r="UW478" s="111"/>
      <c r="UX478" s="111"/>
      <c r="UY478" s="111"/>
      <c r="UZ478" s="111"/>
      <c r="VA478" s="111"/>
      <c r="VB478" s="111"/>
      <c r="VC478" s="111"/>
      <c r="VD478" s="111"/>
      <c r="VE478" s="111"/>
      <c r="VF478" s="111"/>
      <c r="VG478" s="111"/>
      <c r="VH478" s="111"/>
      <c r="VI478" s="111"/>
      <c r="VJ478" s="111"/>
      <c r="VK478" s="111"/>
      <c r="VL478" s="111"/>
      <c r="VM478" s="111"/>
      <c r="VN478" s="111"/>
      <c r="VO478" s="111"/>
      <c r="VP478" s="111"/>
      <c r="VQ478" s="111"/>
      <c r="VR478" s="111"/>
      <c r="VS478" s="111"/>
      <c r="VT478" s="111"/>
      <c r="VU478" s="111"/>
      <c r="VV478" s="111"/>
      <c r="VW478" s="111"/>
      <c r="VX478" s="111"/>
      <c r="VY478" s="111"/>
      <c r="VZ478" s="111"/>
      <c r="WA478" s="111"/>
      <c r="WB478" s="111"/>
      <c r="WC478" s="111"/>
      <c r="WD478" s="111"/>
      <c r="WE478" s="111"/>
      <c r="WF478" s="111"/>
      <c r="WG478" s="111"/>
      <c r="WH478" s="111"/>
      <c r="WI478" s="111"/>
      <c r="WJ478" s="111"/>
      <c r="WK478" s="111"/>
      <c r="WL478" s="111"/>
      <c r="WM478" s="111"/>
      <c r="WN478" s="111"/>
      <c r="WO478" s="111"/>
      <c r="WP478" s="111"/>
      <c r="WQ478" s="111"/>
      <c r="WR478" s="111"/>
      <c r="WS478" s="111"/>
      <c r="WT478" s="111"/>
      <c r="WU478" s="111"/>
      <c r="WV478" s="111"/>
      <c r="WW478" s="111"/>
      <c r="WX478" s="111"/>
      <c r="WY478" s="111"/>
      <c r="WZ478" s="111"/>
      <c r="XA478" s="111"/>
      <c r="XB478" s="111"/>
      <c r="XC478" s="111"/>
      <c r="XD478" s="111"/>
      <c r="XE478" s="111"/>
      <c r="XF478" s="111"/>
      <c r="XG478" s="111"/>
      <c r="XH478" s="111"/>
      <c r="XI478" s="111"/>
      <c r="XJ478" s="111"/>
      <c r="XK478" s="111"/>
      <c r="XL478" s="111"/>
      <c r="XM478" s="111"/>
      <c r="XN478" s="111"/>
      <c r="XO478" s="111"/>
      <c r="XP478" s="111"/>
      <c r="XQ478" s="111"/>
      <c r="XR478" s="111"/>
      <c r="XS478" s="111"/>
      <c r="XT478" s="111"/>
      <c r="XU478" s="111"/>
      <c r="XV478" s="111"/>
      <c r="XW478" s="111"/>
      <c r="XX478" s="111"/>
      <c r="XY478" s="111"/>
      <c r="XZ478" s="111"/>
      <c r="YA478" s="111"/>
      <c r="YB478" s="111"/>
      <c r="YC478" s="111"/>
      <c r="YD478" s="111"/>
      <c r="YE478" s="111"/>
      <c r="YF478" s="111"/>
      <c r="YG478" s="111"/>
      <c r="YH478" s="111"/>
      <c r="YI478" s="111"/>
      <c r="YJ478" s="111"/>
      <c r="YK478" s="111"/>
      <c r="YL478" s="111"/>
      <c r="YM478" s="111"/>
      <c r="YN478" s="111"/>
      <c r="YO478" s="111"/>
      <c r="YP478" s="111"/>
      <c r="YQ478" s="111"/>
      <c r="YR478" s="111"/>
      <c r="YS478" s="111"/>
      <c r="YT478" s="111"/>
      <c r="YU478" s="111"/>
      <c r="YV478" s="111"/>
      <c r="YW478" s="111"/>
      <c r="YX478" s="111"/>
      <c r="YY478" s="111"/>
      <c r="YZ478" s="111"/>
      <c r="ZA478" s="111"/>
      <c r="ZB478" s="111"/>
      <c r="ZC478" s="111"/>
      <c r="ZD478" s="111"/>
      <c r="ZE478" s="111"/>
      <c r="ZF478" s="111"/>
      <c r="ZG478" s="111"/>
      <c r="ZH478" s="111"/>
      <c r="ZI478" s="111"/>
      <c r="ZJ478" s="111"/>
      <c r="ZK478" s="111"/>
      <c r="ZL478" s="111"/>
      <c r="ZM478" s="111"/>
      <c r="ZN478" s="111"/>
      <c r="ZO478" s="111"/>
      <c r="ZP478" s="111"/>
      <c r="ZQ478" s="111"/>
      <c r="ZR478" s="111"/>
      <c r="ZS478" s="111"/>
      <c r="ZT478" s="111"/>
      <c r="ZU478" s="111"/>
      <c r="ZV478" s="111"/>
      <c r="ZW478" s="111"/>
      <c r="ZX478" s="111"/>
      <c r="ZY478" s="111"/>
      <c r="ZZ478" s="111"/>
    </row>
    <row r="479" spans="27:702">
      <c r="AA479"/>
      <c r="AB479"/>
      <c r="AC479"/>
      <c r="AD479"/>
      <c r="AE479"/>
      <c r="AF479"/>
      <c r="AG479"/>
      <c r="UR479" s="111"/>
      <c r="US479" s="111"/>
      <c r="UT479" s="111"/>
      <c r="UU479" s="111"/>
      <c r="UV479" s="111"/>
      <c r="UW479" s="111"/>
      <c r="UX479" s="111"/>
      <c r="UY479" s="111"/>
      <c r="UZ479" s="111"/>
      <c r="VA479" s="111"/>
      <c r="VB479" s="111"/>
      <c r="VC479" s="111"/>
      <c r="VD479" s="111"/>
      <c r="VE479" s="111"/>
      <c r="VF479" s="111"/>
      <c r="VG479" s="111"/>
      <c r="VH479" s="111"/>
      <c r="VI479" s="111"/>
      <c r="VJ479" s="111"/>
      <c r="VK479" s="111"/>
      <c r="VL479" s="111"/>
      <c r="VM479" s="111"/>
      <c r="VN479" s="111"/>
      <c r="VO479" s="111"/>
      <c r="VP479" s="111"/>
      <c r="VQ479" s="111"/>
      <c r="VR479" s="111"/>
      <c r="VS479" s="111"/>
      <c r="VT479" s="111"/>
      <c r="VU479" s="111"/>
      <c r="VV479" s="111"/>
      <c r="VW479" s="111"/>
      <c r="VX479" s="111"/>
      <c r="VY479" s="111"/>
      <c r="VZ479" s="111"/>
      <c r="WA479" s="111"/>
      <c r="WB479" s="111"/>
      <c r="WC479" s="111"/>
      <c r="WD479" s="111"/>
      <c r="WE479" s="111"/>
      <c r="WF479" s="111"/>
      <c r="WG479" s="111"/>
      <c r="WH479" s="111"/>
      <c r="WI479" s="111"/>
      <c r="WJ479" s="111"/>
      <c r="WK479" s="111"/>
      <c r="WL479" s="111"/>
      <c r="WM479" s="111"/>
      <c r="WN479" s="111"/>
      <c r="WO479" s="111"/>
      <c r="WP479" s="111"/>
      <c r="WQ479" s="111"/>
      <c r="WR479" s="111"/>
      <c r="WS479" s="111"/>
      <c r="WT479" s="111"/>
      <c r="WU479" s="111"/>
      <c r="WV479" s="111"/>
      <c r="WW479" s="111"/>
      <c r="WX479" s="111"/>
      <c r="WY479" s="111"/>
      <c r="WZ479" s="111"/>
      <c r="XA479" s="111"/>
      <c r="XB479" s="111"/>
      <c r="XC479" s="111"/>
      <c r="XD479" s="111"/>
      <c r="XE479" s="111"/>
      <c r="XF479" s="111"/>
      <c r="XG479" s="111"/>
      <c r="XH479" s="111"/>
      <c r="XI479" s="111"/>
      <c r="XJ479" s="111"/>
      <c r="XK479" s="111"/>
      <c r="XL479" s="111"/>
      <c r="XM479" s="111"/>
      <c r="XN479" s="111"/>
      <c r="XO479" s="111"/>
      <c r="XP479" s="111"/>
      <c r="XQ479" s="111"/>
      <c r="XR479" s="111"/>
      <c r="XS479" s="111"/>
      <c r="XT479" s="111"/>
      <c r="XU479" s="111"/>
      <c r="XV479" s="111"/>
      <c r="XW479" s="111"/>
      <c r="XX479" s="111"/>
      <c r="XY479" s="111"/>
      <c r="XZ479" s="111"/>
      <c r="YA479" s="111"/>
      <c r="YB479" s="111"/>
      <c r="YC479" s="111"/>
      <c r="YD479" s="111"/>
      <c r="YE479" s="111"/>
      <c r="YF479" s="111"/>
      <c r="YG479" s="111"/>
      <c r="YH479" s="111"/>
      <c r="YI479" s="111"/>
      <c r="YJ479" s="111"/>
      <c r="YK479" s="111"/>
      <c r="YL479" s="111"/>
      <c r="YM479" s="111"/>
      <c r="YN479" s="111"/>
      <c r="YO479" s="111"/>
      <c r="YP479" s="111"/>
      <c r="YQ479" s="111"/>
      <c r="YR479" s="111"/>
      <c r="YS479" s="111"/>
      <c r="YT479" s="111"/>
      <c r="YU479" s="111"/>
      <c r="YV479" s="111"/>
      <c r="YW479" s="111"/>
      <c r="YX479" s="111"/>
      <c r="YY479" s="111"/>
      <c r="YZ479" s="111"/>
      <c r="ZA479" s="111"/>
      <c r="ZB479" s="111"/>
      <c r="ZC479" s="111"/>
      <c r="ZD479" s="111"/>
      <c r="ZE479" s="111"/>
      <c r="ZF479" s="111"/>
      <c r="ZG479" s="111"/>
      <c r="ZH479" s="111"/>
      <c r="ZI479" s="111"/>
      <c r="ZJ479" s="111"/>
      <c r="ZK479" s="111"/>
      <c r="ZL479" s="111"/>
      <c r="ZM479" s="111"/>
      <c r="ZN479" s="111"/>
      <c r="ZO479" s="111"/>
      <c r="ZP479" s="111"/>
      <c r="ZQ479" s="111"/>
      <c r="ZR479" s="111"/>
      <c r="ZS479" s="111"/>
      <c r="ZT479" s="111"/>
      <c r="ZU479" s="111"/>
      <c r="ZV479" s="111"/>
      <c r="ZW479" s="111"/>
      <c r="ZX479" s="111"/>
      <c r="ZY479" s="111"/>
      <c r="ZZ479" s="111"/>
    </row>
    <row r="480" spans="27:702">
      <c r="AA480"/>
      <c r="AB480"/>
      <c r="AC480"/>
      <c r="AD480"/>
      <c r="AE480"/>
      <c r="AF480"/>
      <c r="AG480"/>
      <c r="UR480" s="111"/>
      <c r="US480" s="111"/>
      <c r="UT480" s="111"/>
      <c r="UU480" s="111"/>
      <c r="UV480" s="111"/>
      <c r="UW480" s="111"/>
      <c r="UX480" s="111"/>
      <c r="UY480" s="111"/>
      <c r="UZ480" s="111"/>
      <c r="VA480" s="111"/>
      <c r="VB480" s="111"/>
      <c r="VC480" s="111"/>
      <c r="VD480" s="111"/>
      <c r="VE480" s="111"/>
      <c r="VF480" s="111"/>
      <c r="VG480" s="111"/>
      <c r="VH480" s="111"/>
      <c r="VI480" s="111"/>
      <c r="VJ480" s="111"/>
      <c r="VK480" s="111"/>
      <c r="VL480" s="111"/>
      <c r="VM480" s="111"/>
      <c r="VN480" s="111"/>
      <c r="VO480" s="111"/>
      <c r="VP480" s="111"/>
      <c r="VQ480" s="111"/>
      <c r="VR480" s="111"/>
      <c r="VS480" s="111"/>
      <c r="VT480" s="111"/>
      <c r="VU480" s="111"/>
      <c r="VV480" s="111"/>
      <c r="VW480" s="111"/>
      <c r="VX480" s="111"/>
      <c r="VY480" s="111"/>
      <c r="VZ480" s="111"/>
      <c r="WA480" s="111"/>
      <c r="WB480" s="111"/>
      <c r="WC480" s="111"/>
      <c r="WD480" s="111"/>
      <c r="WE480" s="111"/>
      <c r="WF480" s="111"/>
      <c r="WG480" s="111"/>
      <c r="WH480" s="111"/>
      <c r="WI480" s="111"/>
      <c r="WJ480" s="111"/>
      <c r="WK480" s="111"/>
      <c r="WL480" s="111"/>
      <c r="WM480" s="111"/>
      <c r="WN480" s="111"/>
      <c r="WO480" s="111"/>
      <c r="WP480" s="111"/>
      <c r="WQ480" s="111"/>
      <c r="WR480" s="111"/>
      <c r="WS480" s="111"/>
      <c r="WT480" s="111"/>
      <c r="WU480" s="111"/>
      <c r="WV480" s="111"/>
      <c r="WW480" s="111"/>
      <c r="WX480" s="111"/>
      <c r="WY480" s="111"/>
      <c r="WZ480" s="111"/>
      <c r="XA480" s="111"/>
      <c r="XB480" s="111"/>
      <c r="XC480" s="111"/>
      <c r="XD480" s="111"/>
      <c r="XE480" s="111"/>
      <c r="XF480" s="111"/>
      <c r="XG480" s="111"/>
      <c r="XH480" s="111"/>
      <c r="XI480" s="111"/>
      <c r="XJ480" s="111"/>
      <c r="XK480" s="111"/>
      <c r="XL480" s="111"/>
      <c r="XM480" s="111"/>
      <c r="XN480" s="111"/>
      <c r="XO480" s="111"/>
      <c r="XP480" s="111"/>
      <c r="XQ480" s="111"/>
      <c r="XR480" s="111"/>
      <c r="XS480" s="111"/>
      <c r="XT480" s="111"/>
      <c r="XU480" s="111"/>
      <c r="XV480" s="111"/>
      <c r="XW480" s="111"/>
      <c r="XX480" s="111"/>
      <c r="XY480" s="111"/>
      <c r="XZ480" s="111"/>
      <c r="YA480" s="111"/>
      <c r="YB480" s="111"/>
      <c r="YC480" s="111"/>
      <c r="YD480" s="111"/>
      <c r="YE480" s="111"/>
      <c r="YF480" s="111"/>
      <c r="YG480" s="111"/>
      <c r="YH480" s="111"/>
      <c r="YI480" s="111"/>
      <c r="YJ480" s="111"/>
      <c r="YK480" s="111"/>
      <c r="YL480" s="111"/>
      <c r="YM480" s="111"/>
      <c r="YN480" s="111"/>
      <c r="YO480" s="111"/>
      <c r="YP480" s="111"/>
      <c r="YQ480" s="111"/>
      <c r="YR480" s="111"/>
      <c r="YS480" s="111"/>
      <c r="YT480" s="111"/>
      <c r="YU480" s="111"/>
      <c r="YV480" s="111"/>
      <c r="YW480" s="111"/>
      <c r="YX480" s="111"/>
      <c r="YY480" s="111"/>
      <c r="YZ480" s="111"/>
      <c r="ZA480" s="111"/>
      <c r="ZB480" s="111"/>
      <c r="ZC480" s="111"/>
      <c r="ZD480" s="111"/>
      <c r="ZE480" s="111"/>
      <c r="ZF480" s="111"/>
      <c r="ZG480" s="111"/>
      <c r="ZH480" s="111"/>
      <c r="ZI480" s="111"/>
      <c r="ZJ480" s="111"/>
      <c r="ZK480" s="111"/>
      <c r="ZL480" s="111"/>
      <c r="ZM480" s="111"/>
      <c r="ZN480" s="111"/>
      <c r="ZO480" s="111"/>
      <c r="ZP480" s="111"/>
      <c r="ZQ480" s="111"/>
      <c r="ZR480" s="111"/>
      <c r="ZS480" s="111"/>
      <c r="ZT480" s="111"/>
      <c r="ZU480" s="111"/>
      <c r="ZV480" s="111"/>
      <c r="ZW480" s="111"/>
      <c r="ZX480" s="111"/>
      <c r="ZY480" s="111"/>
      <c r="ZZ480" s="111"/>
    </row>
    <row r="481" spans="27:702">
      <c r="AA481"/>
      <c r="AB481"/>
      <c r="AC481"/>
      <c r="AD481"/>
      <c r="AE481"/>
      <c r="AF481"/>
      <c r="AG481"/>
      <c r="UR481" s="111"/>
      <c r="US481" s="111"/>
      <c r="UT481" s="111"/>
      <c r="UU481" s="111"/>
      <c r="UV481" s="111"/>
      <c r="UW481" s="111"/>
      <c r="UX481" s="111"/>
      <c r="UY481" s="111"/>
      <c r="UZ481" s="111"/>
      <c r="VA481" s="111"/>
      <c r="VB481" s="111"/>
      <c r="VC481" s="111"/>
      <c r="VD481" s="111"/>
      <c r="VE481" s="111"/>
      <c r="VF481" s="111"/>
      <c r="VG481" s="111"/>
      <c r="VH481" s="111"/>
      <c r="VI481" s="111"/>
      <c r="VJ481" s="111"/>
      <c r="VK481" s="111"/>
      <c r="VL481" s="111"/>
      <c r="VM481" s="111"/>
      <c r="VN481" s="111"/>
      <c r="VO481" s="111"/>
      <c r="VP481" s="111"/>
      <c r="VQ481" s="111"/>
      <c r="VR481" s="111"/>
      <c r="VS481" s="111"/>
      <c r="VT481" s="111"/>
      <c r="VU481" s="111"/>
      <c r="VV481" s="111"/>
      <c r="VW481" s="111"/>
      <c r="VX481" s="111"/>
      <c r="VY481" s="111"/>
      <c r="VZ481" s="111"/>
      <c r="WA481" s="111"/>
      <c r="WB481" s="111"/>
      <c r="WC481" s="111"/>
      <c r="WD481" s="111"/>
      <c r="WE481" s="111"/>
      <c r="WF481" s="111"/>
      <c r="WG481" s="111"/>
      <c r="WH481" s="111"/>
      <c r="WI481" s="111"/>
      <c r="WJ481" s="111"/>
      <c r="WK481" s="111"/>
      <c r="WL481" s="111"/>
      <c r="WM481" s="111"/>
      <c r="WN481" s="111"/>
      <c r="WO481" s="111"/>
      <c r="WP481" s="111"/>
      <c r="WQ481" s="111"/>
      <c r="WR481" s="111"/>
      <c r="WS481" s="111"/>
      <c r="WT481" s="111"/>
      <c r="WU481" s="111"/>
      <c r="WV481" s="111"/>
      <c r="WW481" s="111"/>
      <c r="WX481" s="111"/>
      <c r="WY481" s="111"/>
      <c r="WZ481" s="111"/>
      <c r="XA481" s="111"/>
      <c r="XB481" s="111"/>
      <c r="XC481" s="111"/>
      <c r="XD481" s="111"/>
      <c r="XE481" s="111"/>
      <c r="XF481" s="111"/>
      <c r="XG481" s="111"/>
      <c r="XH481" s="111"/>
      <c r="XI481" s="111"/>
      <c r="XJ481" s="111"/>
      <c r="XK481" s="111"/>
      <c r="XL481" s="111"/>
      <c r="XM481" s="111"/>
      <c r="XN481" s="111"/>
      <c r="XO481" s="111"/>
      <c r="XP481" s="111"/>
      <c r="XQ481" s="111"/>
      <c r="XR481" s="111"/>
      <c r="XS481" s="111"/>
      <c r="XT481" s="111"/>
      <c r="XU481" s="111"/>
      <c r="XV481" s="111"/>
      <c r="XW481" s="111"/>
      <c r="XX481" s="111"/>
      <c r="XY481" s="111"/>
      <c r="XZ481" s="111"/>
      <c r="YA481" s="111"/>
      <c r="YB481" s="111"/>
      <c r="YC481" s="111"/>
      <c r="YD481" s="111"/>
      <c r="YE481" s="111"/>
      <c r="YF481" s="111"/>
      <c r="YG481" s="111"/>
      <c r="YH481" s="111"/>
      <c r="YI481" s="111"/>
      <c r="YJ481" s="111"/>
      <c r="YK481" s="111"/>
      <c r="YL481" s="111"/>
      <c r="YM481" s="111"/>
      <c r="YN481" s="111"/>
      <c r="YO481" s="111"/>
      <c r="YP481" s="111"/>
      <c r="YQ481" s="111"/>
      <c r="YR481" s="111"/>
      <c r="YS481" s="111"/>
      <c r="YT481" s="111"/>
      <c r="YU481" s="111"/>
      <c r="YV481" s="111"/>
      <c r="YW481" s="111"/>
      <c r="YX481" s="111"/>
      <c r="YY481" s="111"/>
      <c r="YZ481" s="111"/>
      <c r="ZA481" s="111"/>
      <c r="ZB481" s="111"/>
      <c r="ZC481" s="111"/>
      <c r="ZD481" s="111"/>
      <c r="ZE481" s="111"/>
      <c r="ZF481" s="111"/>
      <c r="ZG481" s="111"/>
      <c r="ZH481" s="111"/>
      <c r="ZI481" s="111"/>
      <c r="ZJ481" s="111"/>
      <c r="ZK481" s="111"/>
      <c r="ZL481" s="111"/>
      <c r="ZM481" s="111"/>
      <c r="ZN481" s="111"/>
      <c r="ZO481" s="111"/>
      <c r="ZP481" s="111"/>
      <c r="ZQ481" s="111"/>
      <c r="ZR481" s="111"/>
      <c r="ZS481" s="111"/>
      <c r="ZT481" s="111"/>
      <c r="ZU481" s="111"/>
      <c r="ZV481" s="111"/>
      <c r="ZW481" s="111"/>
      <c r="ZX481" s="111"/>
      <c r="ZY481" s="111"/>
      <c r="ZZ481" s="111"/>
    </row>
    <row r="482" spans="27:702">
      <c r="AA482"/>
      <c r="AB482"/>
      <c r="AC482"/>
      <c r="AD482"/>
      <c r="AE482"/>
      <c r="AF482"/>
      <c r="AG482"/>
      <c r="UR482" s="111"/>
      <c r="US482" s="111"/>
      <c r="UT482" s="111"/>
      <c r="UU482" s="111"/>
      <c r="UV482" s="111"/>
      <c r="UW482" s="111"/>
      <c r="UX482" s="111"/>
      <c r="UY482" s="111"/>
      <c r="UZ482" s="111"/>
      <c r="VA482" s="111"/>
      <c r="VB482" s="111"/>
      <c r="VC482" s="111"/>
      <c r="VD482" s="111"/>
      <c r="VE482" s="111"/>
      <c r="VF482" s="111"/>
      <c r="VG482" s="111"/>
      <c r="VH482" s="111"/>
      <c r="VI482" s="111"/>
      <c r="VJ482" s="111"/>
      <c r="VK482" s="111"/>
      <c r="VL482" s="111"/>
      <c r="VM482" s="111"/>
      <c r="VN482" s="111"/>
      <c r="VO482" s="111"/>
      <c r="VP482" s="111"/>
      <c r="VQ482" s="111"/>
      <c r="VR482" s="111"/>
      <c r="VS482" s="111"/>
      <c r="VT482" s="111"/>
      <c r="VU482" s="111"/>
      <c r="VV482" s="111"/>
      <c r="VW482" s="111"/>
      <c r="VX482" s="111"/>
      <c r="VY482" s="111"/>
      <c r="VZ482" s="111"/>
      <c r="WA482" s="111"/>
      <c r="WB482" s="111"/>
      <c r="WC482" s="111"/>
      <c r="WD482" s="111"/>
      <c r="WE482" s="111"/>
      <c r="WF482" s="111"/>
      <c r="WG482" s="111"/>
      <c r="WH482" s="111"/>
      <c r="WI482" s="111"/>
      <c r="WJ482" s="111"/>
      <c r="WK482" s="111"/>
      <c r="WL482" s="111"/>
      <c r="WM482" s="111"/>
      <c r="WN482" s="111"/>
      <c r="WO482" s="111"/>
      <c r="WP482" s="111"/>
      <c r="WQ482" s="111"/>
      <c r="WR482" s="111"/>
      <c r="WS482" s="111"/>
      <c r="WT482" s="111"/>
      <c r="WU482" s="111"/>
      <c r="WV482" s="111"/>
      <c r="WW482" s="111"/>
      <c r="WX482" s="111"/>
      <c r="WY482" s="111"/>
      <c r="WZ482" s="111"/>
      <c r="XA482" s="111"/>
      <c r="XB482" s="111"/>
      <c r="XC482" s="111"/>
      <c r="XD482" s="111"/>
      <c r="XE482" s="111"/>
      <c r="XF482" s="111"/>
      <c r="XG482" s="111"/>
      <c r="XH482" s="111"/>
      <c r="XI482" s="111"/>
      <c r="XJ482" s="111"/>
      <c r="XK482" s="111"/>
      <c r="XL482" s="111"/>
      <c r="XM482" s="111"/>
      <c r="XN482" s="111"/>
      <c r="XO482" s="111"/>
      <c r="XP482" s="111"/>
      <c r="XQ482" s="111"/>
      <c r="XR482" s="111"/>
      <c r="XS482" s="111"/>
      <c r="XT482" s="111"/>
      <c r="XU482" s="111"/>
      <c r="XV482" s="111"/>
      <c r="XW482" s="111"/>
      <c r="XX482" s="111"/>
      <c r="XY482" s="111"/>
      <c r="XZ482" s="111"/>
      <c r="YA482" s="111"/>
      <c r="YB482" s="111"/>
      <c r="YC482" s="111"/>
      <c r="YD482" s="111"/>
      <c r="YE482" s="111"/>
      <c r="YF482" s="111"/>
      <c r="YG482" s="111"/>
      <c r="YH482" s="111"/>
      <c r="YI482" s="111"/>
      <c r="YJ482" s="111"/>
      <c r="YK482" s="111"/>
      <c r="YL482" s="111"/>
      <c r="YM482" s="111"/>
      <c r="YN482" s="111"/>
      <c r="YO482" s="111"/>
      <c r="YP482" s="111"/>
      <c r="YQ482" s="111"/>
      <c r="YR482" s="111"/>
      <c r="YS482" s="111"/>
      <c r="YT482" s="111"/>
      <c r="YU482" s="111"/>
      <c r="YV482" s="111"/>
      <c r="YW482" s="111"/>
      <c r="YX482" s="111"/>
      <c r="YY482" s="111"/>
      <c r="YZ482" s="111"/>
      <c r="ZA482" s="111"/>
      <c r="ZB482" s="111"/>
      <c r="ZC482" s="111"/>
      <c r="ZD482" s="111"/>
      <c r="ZE482" s="111"/>
      <c r="ZF482" s="111"/>
      <c r="ZG482" s="111"/>
      <c r="ZH482" s="111"/>
      <c r="ZI482" s="111"/>
      <c r="ZJ482" s="111"/>
      <c r="ZK482" s="111"/>
      <c r="ZL482" s="111"/>
      <c r="ZM482" s="111"/>
      <c r="ZN482" s="111"/>
      <c r="ZO482" s="111"/>
      <c r="ZP482" s="111"/>
      <c r="ZQ482" s="111"/>
      <c r="ZR482" s="111"/>
      <c r="ZS482" s="111"/>
      <c r="ZT482" s="111"/>
      <c r="ZU482" s="111"/>
      <c r="ZV482" s="111"/>
      <c r="ZW482" s="111"/>
      <c r="ZX482" s="111"/>
      <c r="ZY482" s="111"/>
      <c r="ZZ482" s="111"/>
    </row>
    <row r="483" spans="27:702">
      <c r="AA483"/>
      <c r="AB483"/>
      <c r="AC483"/>
      <c r="AD483"/>
      <c r="AE483"/>
      <c r="AF483"/>
      <c r="AG483"/>
      <c r="UR483" s="111"/>
      <c r="US483" s="111"/>
      <c r="UT483" s="111"/>
      <c r="UU483" s="111"/>
      <c r="UV483" s="111"/>
      <c r="UW483" s="111"/>
      <c r="UX483" s="111"/>
      <c r="UY483" s="111"/>
      <c r="UZ483" s="111"/>
      <c r="VA483" s="111"/>
      <c r="VB483" s="111"/>
      <c r="VC483" s="111"/>
      <c r="VD483" s="111"/>
      <c r="VE483" s="111"/>
      <c r="VF483" s="111"/>
      <c r="VG483" s="111"/>
      <c r="VH483" s="111"/>
      <c r="VI483" s="111"/>
      <c r="VJ483" s="111"/>
      <c r="VK483" s="111"/>
      <c r="VL483" s="111"/>
      <c r="VM483" s="111"/>
      <c r="VN483" s="111"/>
      <c r="VO483" s="111"/>
      <c r="VP483" s="111"/>
      <c r="VQ483" s="111"/>
      <c r="VR483" s="111"/>
      <c r="VS483" s="111"/>
      <c r="VT483" s="111"/>
      <c r="VU483" s="111"/>
      <c r="VV483" s="111"/>
      <c r="VW483" s="111"/>
      <c r="VX483" s="111"/>
      <c r="VY483" s="111"/>
      <c r="VZ483" s="111"/>
      <c r="WA483" s="111"/>
      <c r="WB483" s="111"/>
      <c r="WC483" s="111"/>
      <c r="WD483" s="111"/>
      <c r="WE483" s="111"/>
      <c r="WF483" s="111"/>
      <c r="WG483" s="111"/>
      <c r="WH483" s="111"/>
      <c r="WI483" s="111"/>
      <c r="WJ483" s="111"/>
      <c r="WK483" s="111"/>
      <c r="WL483" s="111"/>
      <c r="WM483" s="111"/>
      <c r="WN483" s="111"/>
      <c r="WO483" s="111"/>
      <c r="WP483" s="111"/>
      <c r="WQ483" s="111"/>
      <c r="WR483" s="111"/>
      <c r="WS483" s="111"/>
      <c r="WT483" s="111"/>
      <c r="WU483" s="111"/>
      <c r="WV483" s="111"/>
      <c r="WW483" s="111"/>
      <c r="WX483" s="111"/>
      <c r="WY483" s="111"/>
      <c r="WZ483" s="111"/>
      <c r="XA483" s="111"/>
      <c r="XB483" s="111"/>
      <c r="XC483" s="111"/>
      <c r="XD483" s="111"/>
      <c r="XE483" s="111"/>
      <c r="XF483" s="111"/>
      <c r="XG483" s="111"/>
      <c r="XH483" s="111"/>
      <c r="XI483" s="111"/>
      <c r="XJ483" s="111"/>
      <c r="XK483" s="111"/>
      <c r="XL483" s="111"/>
      <c r="XM483" s="111"/>
      <c r="XN483" s="111"/>
      <c r="XO483" s="111"/>
      <c r="XP483" s="111"/>
      <c r="XQ483" s="111"/>
      <c r="XR483" s="111"/>
      <c r="XS483" s="111"/>
      <c r="XT483" s="111"/>
      <c r="XU483" s="111"/>
      <c r="XV483" s="111"/>
      <c r="XW483" s="111"/>
      <c r="XX483" s="111"/>
      <c r="XY483" s="111"/>
      <c r="XZ483" s="111"/>
      <c r="YA483" s="111"/>
      <c r="YB483" s="111"/>
      <c r="YC483" s="111"/>
      <c r="YD483" s="111"/>
      <c r="YE483" s="111"/>
      <c r="YF483" s="111"/>
      <c r="YG483" s="111"/>
      <c r="YH483" s="111"/>
      <c r="YI483" s="111"/>
      <c r="YJ483" s="111"/>
      <c r="YK483" s="111"/>
      <c r="YL483" s="111"/>
      <c r="YM483" s="111"/>
      <c r="YN483" s="111"/>
      <c r="YO483" s="111"/>
      <c r="YP483" s="111"/>
      <c r="YQ483" s="111"/>
      <c r="YR483" s="111"/>
      <c r="YS483" s="111"/>
      <c r="YT483" s="111"/>
      <c r="YU483" s="111"/>
      <c r="YV483" s="111"/>
      <c r="YW483" s="111"/>
      <c r="YX483" s="111"/>
      <c r="YY483" s="111"/>
      <c r="YZ483" s="111"/>
      <c r="ZA483" s="111"/>
      <c r="ZB483" s="111"/>
      <c r="ZC483" s="111"/>
      <c r="ZD483" s="111"/>
      <c r="ZE483" s="111"/>
      <c r="ZF483" s="111"/>
      <c r="ZG483" s="111"/>
      <c r="ZH483" s="111"/>
      <c r="ZI483" s="111"/>
      <c r="ZJ483" s="111"/>
      <c r="ZK483" s="111"/>
      <c r="ZL483" s="111"/>
      <c r="ZM483" s="111"/>
      <c r="ZN483" s="111"/>
      <c r="ZO483" s="111"/>
      <c r="ZP483" s="111"/>
      <c r="ZQ483" s="111"/>
      <c r="ZR483" s="111"/>
      <c r="ZS483" s="111"/>
      <c r="ZT483" s="111"/>
      <c r="ZU483" s="111"/>
      <c r="ZV483" s="111"/>
      <c r="ZW483" s="111"/>
      <c r="ZX483" s="111"/>
      <c r="ZY483" s="111"/>
      <c r="ZZ483" s="111"/>
    </row>
    <row r="484" spans="27:702">
      <c r="AA484"/>
      <c r="AB484"/>
      <c r="AC484"/>
      <c r="AD484"/>
      <c r="AE484"/>
      <c r="AF484"/>
      <c r="AG484"/>
      <c r="UR484" s="111"/>
      <c r="US484" s="111"/>
      <c r="UT484" s="111"/>
      <c r="UU484" s="111"/>
      <c r="UV484" s="111"/>
      <c r="UW484" s="111"/>
      <c r="UX484" s="111"/>
      <c r="UY484" s="111"/>
      <c r="UZ484" s="111"/>
      <c r="VA484" s="111"/>
      <c r="VB484" s="111"/>
      <c r="VC484" s="111"/>
      <c r="VD484" s="111"/>
      <c r="VE484" s="111"/>
      <c r="VF484" s="111"/>
      <c r="VG484" s="111"/>
      <c r="VH484" s="111"/>
      <c r="VI484" s="111"/>
      <c r="VJ484" s="111"/>
      <c r="VK484" s="111"/>
      <c r="VL484" s="111"/>
      <c r="VM484" s="111"/>
      <c r="VN484" s="111"/>
      <c r="VO484" s="111"/>
      <c r="VP484" s="111"/>
      <c r="VQ484" s="111"/>
      <c r="VR484" s="111"/>
      <c r="VS484" s="111"/>
      <c r="VT484" s="111"/>
      <c r="VU484" s="111"/>
      <c r="VV484" s="111"/>
      <c r="VW484" s="111"/>
      <c r="VX484" s="111"/>
      <c r="VY484" s="111"/>
      <c r="VZ484" s="111"/>
      <c r="WA484" s="111"/>
      <c r="WB484" s="111"/>
      <c r="WC484" s="111"/>
      <c r="WD484" s="111"/>
      <c r="WE484" s="111"/>
      <c r="WF484" s="111"/>
      <c r="WG484" s="111"/>
      <c r="WH484" s="111"/>
      <c r="WI484" s="111"/>
      <c r="WJ484" s="111"/>
      <c r="WK484" s="111"/>
      <c r="WL484" s="111"/>
      <c r="WM484" s="111"/>
      <c r="WN484" s="111"/>
      <c r="WO484" s="111"/>
      <c r="WP484" s="111"/>
      <c r="WQ484" s="111"/>
      <c r="WR484" s="111"/>
      <c r="WS484" s="111"/>
      <c r="WT484" s="111"/>
      <c r="WU484" s="111"/>
      <c r="WV484" s="111"/>
      <c r="WW484" s="111"/>
      <c r="WX484" s="111"/>
      <c r="WY484" s="111"/>
      <c r="WZ484" s="111"/>
      <c r="XA484" s="111"/>
      <c r="XB484" s="111"/>
      <c r="XC484" s="111"/>
      <c r="XD484" s="111"/>
      <c r="XE484" s="111"/>
      <c r="XF484" s="111"/>
      <c r="XG484" s="111"/>
      <c r="XH484" s="111"/>
      <c r="XI484" s="111"/>
      <c r="XJ484" s="111"/>
      <c r="XK484" s="111"/>
      <c r="XL484" s="111"/>
      <c r="XM484" s="111"/>
      <c r="XN484" s="111"/>
      <c r="XO484" s="111"/>
      <c r="XP484" s="111"/>
      <c r="XQ484" s="111"/>
      <c r="XR484" s="111"/>
      <c r="XS484" s="111"/>
      <c r="XT484" s="111"/>
      <c r="XU484" s="111"/>
      <c r="XV484" s="111"/>
      <c r="XW484" s="111"/>
      <c r="XX484" s="111"/>
      <c r="XY484" s="111"/>
      <c r="XZ484" s="111"/>
      <c r="YA484" s="111"/>
      <c r="YB484" s="111"/>
      <c r="YC484" s="111"/>
      <c r="YD484" s="111"/>
      <c r="YE484" s="111"/>
      <c r="YF484" s="111"/>
      <c r="YG484" s="111"/>
      <c r="YH484" s="111"/>
      <c r="YI484" s="111"/>
      <c r="YJ484" s="111"/>
      <c r="YK484" s="111"/>
      <c r="YL484" s="111"/>
      <c r="YM484" s="111"/>
      <c r="YN484" s="111"/>
      <c r="YO484" s="111"/>
      <c r="YP484" s="111"/>
      <c r="YQ484" s="111"/>
      <c r="YR484" s="111"/>
      <c r="YS484" s="111"/>
      <c r="YT484" s="111"/>
      <c r="YU484" s="111"/>
      <c r="YV484" s="111"/>
      <c r="YW484" s="111"/>
      <c r="YX484" s="111"/>
      <c r="YY484" s="111"/>
      <c r="YZ484" s="111"/>
      <c r="ZA484" s="111"/>
      <c r="ZB484" s="111"/>
      <c r="ZC484" s="111"/>
      <c r="ZD484" s="111"/>
      <c r="ZE484" s="111"/>
      <c r="ZF484" s="111"/>
      <c r="ZG484" s="111"/>
      <c r="ZH484" s="111"/>
      <c r="ZI484" s="111"/>
      <c r="ZJ484" s="111"/>
      <c r="ZK484" s="111"/>
      <c r="ZL484" s="111"/>
      <c r="ZM484" s="111"/>
      <c r="ZN484" s="111"/>
      <c r="ZO484" s="111"/>
      <c r="ZP484" s="111"/>
      <c r="ZQ484" s="111"/>
      <c r="ZR484" s="111"/>
      <c r="ZS484" s="111"/>
      <c r="ZT484" s="111"/>
      <c r="ZU484" s="111"/>
      <c r="ZV484" s="111"/>
      <c r="ZW484" s="111"/>
      <c r="ZX484" s="111"/>
      <c r="ZY484" s="111"/>
      <c r="ZZ484" s="111"/>
    </row>
    <row r="485" spans="27:702">
      <c r="AA485"/>
      <c r="AB485"/>
      <c r="AC485"/>
      <c r="AD485"/>
      <c r="AE485"/>
      <c r="AF485"/>
      <c r="AG485"/>
      <c r="UR485" s="111"/>
      <c r="US485" s="111"/>
      <c r="UT485" s="111"/>
      <c r="UU485" s="111"/>
      <c r="UV485" s="111"/>
      <c r="UW485" s="111"/>
      <c r="UX485" s="111"/>
      <c r="UY485" s="111"/>
      <c r="UZ485" s="111"/>
      <c r="VA485" s="111"/>
      <c r="VB485" s="111"/>
      <c r="VC485" s="111"/>
      <c r="VD485" s="111"/>
      <c r="VE485" s="111"/>
      <c r="VF485" s="111"/>
      <c r="VG485" s="111"/>
      <c r="VH485" s="111"/>
      <c r="VI485" s="111"/>
      <c r="VJ485" s="111"/>
      <c r="VK485" s="111"/>
      <c r="VL485" s="111"/>
      <c r="VM485" s="111"/>
      <c r="VN485" s="111"/>
      <c r="VO485" s="111"/>
      <c r="VP485" s="111"/>
      <c r="VQ485" s="111"/>
      <c r="VR485" s="111"/>
      <c r="VS485" s="111"/>
      <c r="VT485" s="111"/>
      <c r="VU485" s="111"/>
      <c r="VV485" s="111"/>
      <c r="VW485" s="111"/>
      <c r="VX485" s="111"/>
      <c r="VY485" s="111"/>
      <c r="VZ485" s="111"/>
      <c r="WA485" s="111"/>
      <c r="WB485" s="111"/>
      <c r="WC485" s="111"/>
      <c r="WD485" s="111"/>
      <c r="WE485" s="111"/>
      <c r="WF485" s="111"/>
      <c r="WG485" s="111"/>
      <c r="WH485" s="111"/>
      <c r="WI485" s="111"/>
      <c r="WJ485" s="111"/>
      <c r="WK485" s="111"/>
      <c r="WL485" s="111"/>
      <c r="WM485" s="111"/>
      <c r="WN485" s="111"/>
      <c r="WO485" s="111"/>
      <c r="WP485" s="111"/>
      <c r="WQ485" s="111"/>
      <c r="WR485" s="111"/>
      <c r="WS485" s="111"/>
      <c r="WT485" s="111"/>
      <c r="WU485" s="111"/>
      <c r="WV485" s="111"/>
      <c r="WW485" s="111"/>
      <c r="WX485" s="111"/>
      <c r="WY485" s="111"/>
      <c r="WZ485" s="111"/>
      <c r="XA485" s="111"/>
      <c r="XB485" s="111"/>
      <c r="XC485" s="111"/>
      <c r="XD485" s="111"/>
      <c r="XE485" s="111"/>
      <c r="XF485" s="111"/>
      <c r="XG485" s="111"/>
      <c r="XH485" s="111"/>
      <c r="XI485" s="111"/>
      <c r="XJ485" s="111"/>
      <c r="XK485" s="111"/>
      <c r="XL485" s="111"/>
      <c r="XM485" s="111"/>
      <c r="XN485" s="111"/>
      <c r="XO485" s="111"/>
      <c r="XP485" s="111"/>
      <c r="XQ485" s="111"/>
      <c r="XR485" s="111"/>
      <c r="XS485" s="111"/>
      <c r="XT485" s="111"/>
      <c r="XU485" s="111"/>
      <c r="XV485" s="111"/>
      <c r="XW485" s="111"/>
      <c r="XX485" s="111"/>
      <c r="XY485" s="111"/>
      <c r="XZ485" s="111"/>
      <c r="YA485" s="111"/>
      <c r="YB485" s="111"/>
      <c r="YC485" s="111"/>
      <c r="YD485" s="111"/>
      <c r="YE485" s="111"/>
      <c r="YF485" s="111"/>
      <c r="YG485" s="111"/>
      <c r="YH485" s="111"/>
      <c r="YI485" s="111"/>
      <c r="YJ485" s="111"/>
      <c r="YK485" s="111"/>
      <c r="YL485" s="111"/>
      <c r="YM485" s="111"/>
      <c r="YN485" s="111"/>
      <c r="YO485" s="111"/>
      <c r="YP485" s="111"/>
      <c r="YQ485" s="111"/>
      <c r="YR485" s="111"/>
      <c r="YS485" s="111"/>
      <c r="YT485" s="111"/>
      <c r="YU485" s="111"/>
      <c r="YV485" s="111"/>
      <c r="YW485" s="111"/>
      <c r="YX485" s="111"/>
      <c r="YY485" s="111"/>
      <c r="YZ485" s="111"/>
      <c r="ZA485" s="111"/>
      <c r="ZB485" s="111"/>
      <c r="ZC485" s="111"/>
      <c r="ZD485" s="111"/>
      <c r="ZE485" s="111"/>
      <c r="ZF485" s="111"/>
      <c r="ZG485" s="111"/>
      <c r="ZH485" s="111"/>
      <c r="ZI485" s="111"/>
      <c r="ZJ485" s="111"/>
      <c r="ZK485" s="111"/>
      <c r="ZL485" s="111"/>
      <c r="ZM485" s="111"/>
      <c r="ZN485" s="111"/>
      <c r="ZO485" s="111"/>
      <c r="ZP485" s="111"/>
      <c r="ZQ485" s="111"/>
      <c r="ZR485" s="111"/>
      <c r="ZS485" s="111"/>
      <c r="ZT485" s="111"/>
      <c r="ZU485" s="111"/>
      <c r="ZV485" s="111"/>
      <c r="ZW485" s="111"/>
      <c r="ZX485" s="111"/>
      <c r="ZY485" s="111"/>
      <c r="ZZ485" s="111"/>
    </row>
    <row r="486" spans="27:702">
      <c r="AA486"/>
      <c r="AB486"/>
      <c r="AC486"/>
      <c r="AD486"/>
      <c r="AE486"/>
      <c r="AF486"/>
      <c r="AG486"/>
      <c r="UR486" s="111"/>
      <c r="US486" s="111"/>
      <c r="UT486" s="111"/>
      <c r="UU486" s="111"/>
      <c r="UV486" s="111"/>
      <c r="UW486" s="111"/>
      <c r="UX486" s="111"/>
      <c r="UY486" s="111"/>
      <c r="UZ486" s="111"/>
      <c r="VA486" s="111"/>
      <c r="VB486" s="111"/>
      <c r="VC486" s="111"/>
      <c r="VD486" s="111"/>
      <c r="VE486" s="111"/>
      <c r="VF486" s="111"/>
      <c r="VG486" s="111"/>
      <c r="VH486" s="111"/>
      <c r="VI486" s="111"/>
      <c r="VJ486" s="111"/>
      <c r="VK486" s="111"/>
      <c r="VL486" s="111"/>
      <c r="VM486" s="111"/>
      <c r="VN486" s="111"/>
      <c r="VO486" s="111"/>
      <c r="VP486" s="111"/>
      <c r="VQ486" s="111"/>
      <c r="VR486" s="111"/>
      <c r="VS486" s="111"/>
      <c r="VT486" s="111"/>
      <c r="VU486" s="111"/>
      <c r="VV486" s="111"/>
      <c r="VW486" s="111"/>
      <c r="VX486" s="111"/>
      <c r="VY486" s="111"/>
      <c r="VZ486" s="111"/>
      <c r="WA486" s="111"/>
      <c r="WB486" s="111"/>
      <c r="WC486" s="111"/>
      <c r="WD486" s="111"/>
      <c r="WE486" s="111"/>
      <c r="WF486" s="111"/>
      <c r="WG486" s="111"/>
      <c r="WH486" s="111"/>
      <c r="WI486" s="111"/>
      <c r="WJ486" s="111"/>
      <c r="WK486" s="111"/>
      <c r="WL486" s="111"/>
      <c r="WM486" s="111"/>
      <c r="WN486" s="111"/>
      <c r="WO486" s="111"/>
      <c r="WP486" s="111"/>
      <c r="WQ486" s="111"/>
      <c r="WR486" s="111"/>
      <c r="WS486" s="111"/>
      <c r="WT486" s="111"/>
      <c r="WU486" s="111"/>
      <c r="WV486" s="111"/>
      <c r="WW486" s="111"/>
      <c r="WX486" s="111"/>
      <c r="WY486" s="111"/>
      <c r="WZ486" s="111"/>
      <c r="XA486" s="111"/>
      <c r="XB486" s="111"/>
      <c r="XC486" s="111"/>
      <c r="XD486" s="111"/>
      <c r="XE486" s="111"/>
      <c r="XF486" s="111"/>
      <c r="XG486" s="111"/>
      <c r="XH486" s="111"/>
      <c r="XI486" s="111"/>
      <c r="XJ486" s="111"/>
      <c r="XK486" s="111"/>
      <c r="XL486" s="111"/>
      <c r="XM486" s="111"/>
      <c r="XN486" s="111"/>
      <c r="XO486" s="111"/>
      <c r="XP486" s="111"/>
      <c r="XQ486" s="111"/>
      <c r="XR486" s="111"/>
      <c r="XS486" s="111"/>
      <c r="XT486" s="111"/>
      <c r="XU486" s="111"/>
      <c r="XV486" s="111"/>
      <c r="XW486" s="111"/>
      <c r="XX486" s="111"/>
      <c r="XY486" s="111"/>
      <c r="XZ486" s="111"/>
      <c r="YA486" s="111"/>
      <c r="YB486" s="111"/>
      <c r="YC486" s="111"/>
      <c r="YD486" s="111"/>
      <c r="YE486" s="111"/>
      <c r="YF486" s="111"/>
      <c r="YG486" s="111"/>
      <c r="YH486" s="111"/>
      <c r="YI486" s="111"/>
      <c r="YJ486" s="111"/>
      <c r="YK486" s="111"/>
      <c r="YL486" s="111"/>
      <c r="YM486" s="111"/>
      <c r="YN486" s="111"/>
      <c r="YO486" s="111"/>
      <c r="YP486" s="111"/>
      <c r="YQ486" s="111"/>
      <c r="YR486" s="111"/>
      <c r="YS486" s="111"/>
      <c r="YT486" s="111"/>
      <c r="YU486" s="111"/>
      <c r="YV486" s="111"/>
      <c r="YW486" s="111"/>
      <c r="YX486" s="111"/>
      <c r="YY486" s="111"/>
      <c r="YZ486" s="111"/>
      <c r="ZA486" s="111"/>
      <c r="ZB486" s="111"/>
      <c r="ZC486" s="111"/>
      <c r="ZD486" s="111"/>
      <c r="ZE486" s="111"/>
      <c r="ZF486" s="111"/>
      <c r="ZG486" s="111"/>
      <c r="ZH486" s="111"/>
      <c r="ZI486" s="111"/>
      <c r="ZJ486" s="111"/>
      <c r="ZK486" s="111"/>
      <c r="ZL486" s="111"/>
      <c r="ZM486" s="111"/>
      <c r="ZN486" s="111"/>
      <c r="ZO486" s="111"/>
      <c r="ZP486" s="111"/>
      <c r="ZQ486" s="111"/>
      <c r="ZR486" s="111"/>
      <c r="ZS486" s="111"/>
      <c r="ZT486" s="111"/>
      <c r="ZU486" s="111"/>
      <c r="ZV486" s="111"/>
      <c r="ZW486" s="111"/>
      <c r="ZX486" s="111"/>
      <c r="ZY486" s="111"/>
      <c r="ZZ486" s="111"/>
    </row>
    <row r="487" spans="27:702">
      <c r="AA487"/>
      <c r="AB487"/>
      <c r="AC487"/>
      <c r="AD487"/>
      <c r="AE487"/>
      <c r="AF487"/>
      <c r="AG487"/>
      <c r="UR487" s="111"/>
      <c r="US487" s="111"/>
      <c r="UT487" s="111"/>
      <c r="UU487" s="111"/>
      <c r="UV487" s="111"/>
      <c r="UW487" s="111"/>
      <c r="UX487" s="111"/>
      <c r="UY487" s="111"/>
      <c r="UZ487" s="111"/>
      <c r="VA487" s="111"/>
      <c r="VB487" s="111"/>
      <c r="VC487" s="111"/>
      <c r="VD487" s="111"/>
      <c r="VE487" s="111"/>
      <c r="VF487" s="111"/>
      <c r="VG487" s="111"/>
      <c r="VH487" s="111"/>
      <c r="VI487" s="111"/>
      <c r="VJ487" s="111"/>
      <c r="VK487" s="111"/>
      <c r="VL487" s="111"/>
      <c r="VM487" s="111"/>
      <c r="VN487" s="111"/>
      <c r="VO487" s="111"/>
      <c r="VP487" s="111"/>
      <c r="VQ487" s="111"/>
      <c r="VR487" s="111"/>
      <c r="VS487" s="111"/>
      <c r="VT487" s="111"/>
      <c r="VU487" s="111"/>
      <c r="VV487" s="111"/>
      <c r="VW487" s="111"/>
      <c r="VX487" s="111"/>
      <c r="VY487" s="111"/>
      <c r="VZ487" s="111"/>
      <c r="WA487" s="111"/>
      <c r="WB487" s="111"/>
      <c r="WC487" s="111"/>
      <c r="WD487" s="111"/>
      <c r="WE487" s="111"/>
      <c r="WF487" s="111"/>
      <c r="WG487" s="111"/>
      <c r="WH487" s="111"/>
      <c r="WI487" s="111"/>
      <c r="WJ487" s="111"/>
      <c r="WK487" s="111"/>
      <c r="WL487" s="111"/>
      <c r="WM487" s="111"/>
      <c r="WN487" s="111"/>
      <c r="WO487" s="111"/>
      <c r="WP487" s="111"/>
      <c r="WQ487" s="111"/>
      <c r="WR487" s="111"/>
      <c r="WS487" s="111"/>
      <c r="WT487" s="111"/>
      <c r="WU487" s="111"/>
      <c r="WV487" s="111"/>
      <c r="WW487" s="111"/>
      <c r="WX487" s="111"/>
      <c r="WY487" s="111"/>
      <c r="WZ487" s="111"/>
      <c r="XA487" s="111"/>
      <c r="XB487" s="111"/>
      <c r="XC487" s="111"/>
      <c r="XD487" s="111"/>
      <c r="XE487" s="111"/>
      <c r="XF487" s="111"/>
      <c r="XG487" s="111"/>
      <c r="XH487" s="111"/>
      <c r="XI487" s="111"/>
      <c r="XJ487" s="111"/>
      <c r="XK487" s="111"/>
      <c r="XL487" s="111"/>
      <c r="XM487" s="111"/>
      <c r="XN487" s="111"/>
      <c r="XO487" s="111"/>
      <c r="XP487" s="111"/>
      <c r="XQ487" s="111"/>
      <c r="XR487" s="111"/>
      <c r="XS487" s="111"/>
      <c r="XT487" s="111"/>
      <c r="XU487" s="111"/>
      <c r="XV487" s="111"/>
      <c r="XW487" s="111"/>
      <c r="XX487" s="111"/>
      <c r="XY487" s="111"/>
      <c r="XZ487" s="111"/>
      <c r="YA487" s="111"/>
      <c r="YB487" s="111"/>
      <c r="YC487" s="111"/>
      <c r="YD487" s="111"/>
      <c r="YE487" s="111"/>
      <c r="YF487" s="111"/>
      <c r="YG487" s="111"/>
      <c r="YH487" s="111"/>
      <c r="YI487" s="111"/>
      <c r="YJ487" s="111"/>
      <c r="YK487" s="111"/>
      <c r="YL487" s="111"/>
      <c r="YM487" s="111"/>
      <c r="YN487" s="111"/>
      <c r="YO487" s="111"/>
      <c r="YP487" s="111"/>
      <c r="YQ487" s="111"/>
      <c r="YR487" s="111"/>
      <c r="YS487" s="111"/>
      <c r="YT487" s="111"/>
      <c r="YU487" s="111"/>
      <c r="YV487" s="111"/>
      <c r="YW487" s="111"/>
      <c r="YX487" s="111"/>
      <c r="YY487" s="111"/>
      <c r="YZ487" s="111"/>
      <c r="ZA487" s="111"/>
      <c r="ZB487" s="111"/>
      <c r="ZC487" s="111"/>
      <c r="ZD487" s="111"/>
      <c r="ZE487" s="111"/>
      <c r="ZF487" s="111"/>
      <c r="ZG487" s="111"/>
      <c r="ZH487" s="111"/>
      <c r="ZI487" s="111"/>
      <c r="ZJ487" s="111"/>
      <c r="ZK487" s="111"/>
      <c r="ZL487" s="111"/>
      <c r="ZM487" s="111"/>
      <c r="ZN487" s="111"/>
      <c r="ZO487" s="111"/>
      <c r="ZP487" s="111"/>
      <c r="ZQ487" s="111"/>
      <c r="ZR487" s="111"/>
      <c r="ZS487" s="111"/>
      <c r="ZT487" s="111"/>
      <c r="ZU487" s="111"/>
      <c r="ZV487" s="111"/>
      <c r="ZW487" s="111"/>
      <c r="ZX487" s="111"/>
      <c r="ZY487" s="111"/>
      <c r="ZZ487" s="111"/>
    </row>
    <row r="488" spans="27:702">
      <c r="AA488"/>
      <c r="AB488"/>
      <c r="AC488"/>
      <c r="AD488"/>
      <c r="AE488"/>
      <c r="AF488"/>
      <c r="AG488"/>
      <c r="UR488" s="111"/>
      <c r="US488" s="111"/>
      <c r="UT488" s="111"/>
      <c r="UU488" s="111"/>
      <c r="UV488" s="111"/>
      <c r="UW488" s="111"/>
      <c r="UX488" s="111"/>
      <c r="UY488" s="111"/>
      <c r="UZ488" s="111"/>
      <c r="VA488" s="111"/>
      <c r="VB488" s="111"/>
      <c r="VC488" s="111"/>
      <c r="VD488" s="111"/>
      <c r="VE488" s="111"/>
      <c r="VF488" s="111"/>
      <c r="VG488" s="111"/>
      <c r="VH488" s="111"/>
      <c r="VI488" s="111"/>
      <c r="VJ488" s="111"/>
      <c r="VK488" s="111"/>
      <c r="VL488" s="111"/>
      <c r="VM488" s="111"/>
      <c r="VN488" s="111"/>
      <c r="VO488" s="111"/>
      <c r="VP488" s="111"/>
      <c r="VQ488" s="111"/>
      <c r="VR488" s="111"/>
      <c r="VS488" s="111"/>
      <c r="VT488" s="111"/>
      <c r="VU488" s="111"/>
      <c r="VV488" s="111"/>
      <c r="VW488" s="111"/>
      <c r="VX488" s="111"/>
      <c r="VY488" s="111"/>
      <c r="VZ488" s="111"/>
      <c r="WA488" s="111"/>
      <c r="WB488" s="111"/>
      <c r="WC488" s="111"/>
      <c r="WD488" s="111"/>
      <c r="WE488" s="111"/>
      <c r="WF488" s="111"/>
      <c r="WG488" s="111"/>
      <c r="WH488" s="111"/>
      <c r="WI488" s="111"/>
      <c r="WJ488" s="111"/>
      <c r="WK488" s="111"/>
      <c r="WL488" s="111"/>
      <c r="WM488" s="111"/>
      <c r="WN488" s="111"/>
      <c r="WO488" s="111"/>
      <c r="WP488" s="111"/>
      <c r="WQ488" s="111"/>
      <c r="WR488" s="111"/>
      <c r="WS488" s="111"/>
      <c r="WT488" s="111"/>
      <c r="WU488" s="111"/>
      <c r="WV488" s="111"/>
      <c r="WW488" s="111"/>
      <c r="WX488" s="111"/>
      <c r="WY488" s="111"/>
      <c r="WZ488" s="111"/>
      <c r="XA488" s="111"/>
      <c r="XB488" s="111"/>
      <c r="XC488" s="111"/>
      <c r="XD488" s="111"/>
      <c r="XE488" s="111"/>
      <c r="XF488" s="111"/>
      <c r="XG488" s="111"/>
      <c r="XH488" s="111"/>
      <c r="XI488" s="111"/>
      <c r="XJ488" s="111"/>
      <c r="XK488" s="111"/>
      <c r="XL488" s="111"/>
      <c r="XM488" s="111"/>
      <c r="XN488" s="111"/>
      <c r="XO488" s="111"/>
      <c r="XP488" s="111"/>
      <c r="XQ488" s="111"/>
      <c r="XR488" s="111"/>
      <c r="XS488" s="111"/>
      <c r="XT488" s="111"/>
      <c r="XU488" s="111"/>
      <c r="XV488" s="111"/>
      <c r="XW488" s="111"/>
      <c r="XX488" s="111"/>
      <c r="XY488" s="111"/>
      <c r="XZ488" s="111"/>
      <c r="YA488" s="111"/>
      <c r="YB488" s="111"/>
      <c r="YC488" s="111"/>
      <c r="YD488" s="111"/>
      <c r="YE488" s="111"/>
      <c r="YF488" s="111"/>
      <c r="YG488" s="111"/>
      <c r="YH488" s="111"/>
      <c r="YI488" s="111"/>
      <c r="YJ488" s="111"/>
      <c r="YK488" s="111"/>
      <c r="YL488" s="111"/>
      <c r="YM488" s="111"/>
      <c r="YN488" s="111"/>
      <c r="YO488" s="111"/>
      <c r="YP488" s="111"/>
      <c r="YQ488" s="111"/>
      <c r="YR488" s="111"/>
      <c r="YS488" s="111"/>
      <c r="YT488" s="111"/>
      <c r="YU488" s="111"/>
      <c r="YV488" s="111"/>
      <c r="YW488" s="111"/>
      <c r="YX488" s="111"/>
      <c r="YY488" s="111"/>
      <c r="YZ488" s="111"/>
      <c r="ZA488" s="111"/>
      <c r="ZB488" s="111"/>
      <c r="ZC488" s="111"/>
      <c r="ZD488" s="111"/>
      <c r="ZE488" s="111"/>
      <c r="ZF488" s="111"/>
      <c r="ZG488" s="111"/>
      <c r="ZH488" s="111"/>
      <c r="ZI488" s="111"/>
      <c r="ZJ488" s="111"/>
      <c r="ZK488" s="111"/>
      <c r="ZL488" s="111"/>
      <c r="ZM488" s="111"/>
      <c r="ZN488" s="111"/>
      <c r="ZO488" s="111"/>
      <c r="ZP488" s="111"/>
      <c r="ZQ488" s="111"/>
      <c r="ZR488" s="111"/>
      <c r="ZS488" s="111"/>
      <c r="ZT488" s="111"/>
      <c r="ZU488" s="111"/>
      <c r="ZV488" s="111"/>
      <c r="ZW488" s="111"/>
      <c r="ZX488" s="111"/>
      <c r="ZY488" s="111"/>
      <c r="ZZ488" s="111"/>
    </row>
    <row r="489" spans="27:702">
      <c r="AA489"/>
      <c r="AB489"/>
      <c r="AC489"/>
      <c r="AD489"/>
      <c r="AE489"/>
      <c r="AF489"/>
      <c r="AG489"/>
      <c r="UR489" s="111"/>
      <c r="US489" s="111"/>
      <c r="UT489" s="111"/>
      <c r="UU489" s="111"/>
      <c r="UV489" s="111"/>
      <c r="UW489" s="111"/>
      <c r="UX489" s="111"/>
      <c r="UY489" s="111"/>
      <c r="UZ489" s="111"/>
      <c r="VA489" s="111"/>
      <c r="VB489" s="111"/>
      <c r="VC489" s="111"/>
      <c r="VD489" s="111"/>
      <c r="VE489" s="111"/>
      <c r="VF489" s="111"/>
      <c r="VG489" s="111"/>
      <c r="VH489" s="111"/>
      <c r="VI489" s="111"/>
      <c r="VJ489" s="111"/>
      <c r="VK489" s="111"/>
      <c r="VL489" s="111"/>
      <c r="VM489" s="111"/>
      <c r="VN489" s="111"/>
      <c r="VO489" s="111"/>
      <c r="VP489" s="111"/>
      <c r="VQ489" s="111"/>
      <c r="VR489" s="111"/>
      <c r="VS489" s="111"/>
      <c r="VT489" s="111"/>
      <c r="VU489" s="111"/>
      <c r="VV489" s="111"/>
      <c r="VW489" s="111"/>
      <c r="VX489" s="111"/>
      <c r="VY489" s="111"/>
      <c r="VZ489" s="111"/>
      <c r="WA489" s="111"/>
      <c r="WB489" s="111"/>
      <c r="WC489" s="111"/>
      <c r="WD489" s="111"/>
      <c r="WE489" s="111"/>
      <c r="WF489" s="111"/>
      <c r="WG489" s="111"/>
      <c r="WH489" s="111"/>
      <c r="WI489" s="111"/>
      <c r="WJ489" s="111"/>
      <c r="WK489" s="111"/>
      <c r="WL489" s="111"/>
      <c r="WM489" s="111"/>
      <c r="WN489" s="111"/>
      <c r="WO489" s="111"/>
      <c r="WP489" s="111"/>
      <c r="WQ489" s="111"/>
      <c r="WR489" s="111"/>
      <c r="WS489" s="111"/>
      <c r="WT489" s="111"/>
      <c r="WU489" s="111"/>
      <c r="WV489" s="111"/>
      <c r="WW489" s="111"/>
      <c r="WX489" s="111"/>
      <c r="WY489" s="111"/>
      <c r="WZ489" s="111"/>
      <c r="XA489" s="111"/>
      <c r="XB489" s="111"/>
      <c r="XC489" s="111"/>
      <c r="XD489" s="111"/>
      <c r="XE489" s="111"/>
      <c r="XF489" s="111"/>
      <c r="XG489" s="111"/>
      <c r="XH489" s="111"/>
      <c r="XI489" s="111"/>
      <c r="XJ489" s="111"/>
      <c r="XK489" s="111"/>
      <c r="XL489" s="111"/>
      <c r="XM489" s="111"/>
      <c r="XN489" s="111"/>
      <c r="XO489" s="111"/>
      <c r="XP489" s="111"/>
      <c r="XQ489" s="111"/>
      <c r="XR489" s="111"/>
      <c r="XS489" s="111"/>
      <c r="XT489" s="111"/>
      <c r="XU489" s="111"/>
      <c r="XV489" s="111"/>
      <c r="XW489" s="111"/>
      <c r="XX489" s="111"/>
      <c r="XY489" s="111"/>
      <c r="XZ489" s="111"/>
      <c r="YA489" s="111"/>
      <c r="YB489" s="111"/>
      <c r="YC489" s="111"/>
      <c r="YD489" s="111"/>
      <c r="YE489" s="111"/>
      <c r="YF489" s="111"/>
      <c r="YG489" s="111"/>
      <c r="YH489" s="111"/>
      <c r="YI489" s="111"/>
      <c r="YJ489" s="111"/>
      <c r="YK489" s="111"/>
      <c r="YL489" s="111"/>
      <c r="YM489" s="111"/>
      <c r="YN489" s="111"/>
      <c r="YO489" s="111"/>
      <c r="YP489" s="111"/>
      <c r="YQ489" s="111"/>
      <c r="YR489" s="111"/>
      <c r="YS489" s="111"/>
      <c r="YT489" s="111"/>
      <c r="YU489" s="111"/>
      <c r="YV489" s="111"/>
      <c r="YW489" s="111"/>
      <c r="YX489" s="111"/>
      <c r="YY489" s="111"/>
      <c r="YZ489" s="111"/>
      <c r="ZA489" s="111"/>
      <c r="ZB489" s="111"/>
      <c r="ZC489" s="111"/>
      <c r="ZD489" s="111"/>
      <c r="ZE489" s="111"/>
      <c r="ZF489" s="111"/>
      <c r="ZG489" s="111"/>
      <c r="ZH489" s="111"/>
      <c r="ZI489" s="111"/>
      <c r="ZJ489" s="111"/>
      <c r="ZK489" s="111"/>
      <c r="ZL489" s="111"/>
      <c r="ZM489" s="111"/>
      <c r="ZN489" s="111"/>
      <c r="ZO489" s="111"/>
      <c r="ZP489" s="111"/>
      <c r="ZQ489" s="111"/>
      <c r="ZR489" s="111"/>
      <c r="ZS489" s="111"/>
      <c r="ZT489" s="111"/>
      <c r="ZU489" s="111"/>
      <c r="ZV489" s="111"/>
      <c r="ZW489" s="111"/>
      <c r="ZX489" s="111"/>
      <c r="ZY489" s="111"/>
      <c r="ZZ489" s="111"/>
    </row>
    <row r="490" spans="27:702">
      <c r="AA490"/>
      <c r="AB490"/>
      <c r="AC490"/>
      <c r="AD490"/>
      <c r="AE490"/>
      <c r="AF490"/>
      <c r="AG490"/>
      <c r="UR490" s="111"/>
      <c r="US490" s="111"/>
      <c r="UT490" s="111"/>
      <c r="UU490" s="111"/>
      <c r="UV490" s="111"/>
      <c r="UW490" s="111"/>
      <c r="UX490" s="111"/>
      <c r="UY490" s="111"/>
      <c r="UZ490" s="111"/>
      <c r="VA490" s="111"/>
      <c r="VB490" s="111"/>
      <c r="VC490" s="111"/>
      <c r="VD490" s="111"/>
      <c r="VE490" s="111"/>
      <c r="VF490" s="111"/>
      <c r="VG490" s="111"/>
      <c r="VH490" s="111"/>
      <c r="VI490" s="111"/>
      <c r="VJ490" s="111"/>
      <c r="VK490" s="111"/>
      <c r="VL490" s="111"/>
      <c r="VM490" s="111"/>
      <c r="VN490" s="111"/>
      <c r="VO490" s="111"/>
      <c r="VP490" s="111"/>
      <c r="VQ490" s="111"/>
      <c r="VR490" s="111"/>
      <c r="VS490" s="111"/>
      <c r="VT490" s="111"/>
      <c r="VU490" s="111"/>
      <c r="VV490" s="111"/>
      <c r="VW490" s="111"/>
      <c r="VX490" s="111"/>
      <c r="VY490" s="111"/>
      <c r="VZ490" s="111"/>
      <c r="WA490" s="111"/>
      <c r="WB490" s="111"/>
      <c r="WC490" s="111"/>
      <c r="WD490" s="111"/>
      <c r="WE490" s="111"/>
      <c r="WF490" s="111"/>
      <c r="WG490" s="111"/>
      <c r="WH490" s="111"/>
      <c r="WI490" s="111"/>
      <c r="WJ490" s="111"/>
      <c r="WK490" s="111"/>
      <c r="WL490" s="111"/>
      <c r="WM490" s="111"/>
      <c r="WN490" s="111"/>
      <c r="WO490" s="111"/>
      <c r="WP490" s="111"/>
      <c r="WQ490" s="111"/>
      <c r="WR490" s="111"/>
      <c r="WS490" s="111"/>
      <c r="WT490" s="111"/>
      <c r="WU490" s="111"/>
      <c r="WV490" s="111"/>
      <c r="WW490" s="111"/>
      <c r="WX490" s="111"/>
      <c r="WY490" s="111"/>
      <c r="WZ490" s="111"/>
      <c r="XA490" s="111"/>
      <c r="XB490" s="111"/>
      <c r="XC490" s="111"/>
      <c r="XD490" s="111"/>
      <c r="XE490" s="111"/>
      <c r="XF490" s="111"/>
      <c r="XG490" s="111"/>
      <c r="XH490" s="111"/>
      <c r="XI490" s="111"/>
      <c r="XJ490" s="111"/>
      <c r="XK490" s="111"/>
      <c r="XL490" s="111"/>
      <c r="XM490" s="111"/>
      <c r="XN490" s="111"/>
      <c r="XO490" s="111"/>
      <c r="XP490" s="111"/>
      <c r="XQ490" s="111"/>
      <c r="XR490" s="111"/>
      <c r="XS490" s="111"/>
      <c r="XT490" s="111"/>
      <c r="XU490" s="111"/>
      <c r="XV490" s="111"/>
      <c r="XW490" s="111"/>
      <c r="XX490" s="111"/>
      <c r="XY490" s="111"/>
      <c r="XZ490" s="111"/>
      <c r="YA490" s="111"/>
      <c r="YB490" s="111"/>
      <c r="YC490" s="111"/>
      <c r="YD490" s="111"/>
      <c r="YE490" s="111"/>
      <c r="YF490" s="111"/>
      <c r="YG490" s="111"/>
      <c r="YH490" s="111"/>
      <c r="YI490" s="111"/>
      <c r="YJ490" s="111"/>
      <c r="YK490" s="111"/>
      <c r="YL490" s="111"/>
      <c r="YM490" s="111"/>
      <c r="YN490" s="111"/>
      <c r="YO490" s="111"/>
      <c r="YP490" s="111"/>
      <c r="YQ490" s="111"/>
      <c r="YR490" s="111"/>
      <c r="YS490" s="111"/>
      <c r="YT490" s="111"/>
      <c r="YU490" s="111"/>
      <c r="YV490" s="111"/>
      <c r="YW490" s="111"/>
      <c r="YX490" s="111"/>
      <c r="YY490" s="111"/>
      <c r="YZ490" s="111"/>
      <c r="ZA490" s="111"/>
      <c r="ZB490" s="111"/>
      <c r="ZC490" s="111"/>
      <c r="ZD490" s="111"/>
      <c r="ZE490" s="111"/>
      <c r="ZF490" s="111"/>
      <c r="ZG490" s="111"/>
      <c r="ZH490" s="111"/>
      <c r="ZI490" s="111"/>
      <c r="ZJ490" s="111"/>
      <c r="ZK490" s="111"/>
      <c r="ZL490" s="111"/>
      <c r="ZM490" s="111"/>
      <c r="ZN490" s="111"/>
      <c r="ZO490" s="111"/>
      <c r="ZP490" s="111"/>
      <c r="ZQ490" s="111"/>
      <c r="ZR490" s="111"/>
      <c r="ZS490" s="111"/>
      <c r="ZT490" s="111"/>
      <c r="ZU490" s="111"/>
      <c r="ZV490" s="111"/>
      <c r="ZW490" s="111"/>
      <c r="ZX490" s="111"/>
      <c r="ZY490" s="111"/>
      <c r="ZZ490" s="111"/>
    </row>
    <row r="491" spans="27:702">
      <c r="AA491"/>
      <c r="AB491"/>
      <c r="AC491"/>
      <c r="AD491"/>
      <c r="AE491"/>
      <c r="AF491"/>
      <c r="AG491"/>
      <c r="UR491" s="111"/>
      <c r="US491" s="111"/>
      <c r="UT491" s="111"/>
      <c r="UU491" s="111"/>
      <c r="UV491" s="111"/>
      <c r="UW491" s="111"/>
      <c r="UX491" s="111"/>
      <c r="UY491" s="111"/>
      <c r="UZ491" s="111"/>
      <c r="VA491" s="111"/>
      <c r="VB491" s="111"/>
      <c r="VC491" s="111"/>
      <c r="VD491" s="111"/>
      <c r="VE491" s="111"/>
      <c r="VF491" s="111"/>
      <c r="VG491" s="111"/>
      <c r="VH491" s="111"/>
      <c r="VI491" s="111"/>
      <c r="VJ491" s="111"/>
      <c r="VK491" s="111"/>
      <c r="VL491" s="111"/>
      <c r="VM491" s="111"/>
      <c r="VN491" s="111"/>
      <c r="VO491" s="111"/>
      <c r="VP491" s="111"/>
      <c r="VQ491" s="111"/>
      <c r="VR491" s="111"/>
      <c r="VS491" s="111"/>
      <c r="VT491" s="111"/>
      <c r="VU491" s="111"/>
      <c r="VV491" s="111"/>
      <c r="VW491" s="111"/>
      <c r="VX491" s="111"/>
      <c r="VY491" s="111"/>
      <c r="VZ491" s="111"/>
      <c r="WA491" s="111"/>
      <c r="WB491" s="111"/>
      <c r="WC491" s="111"/>
      <c r="WD491" s="111"/>
      <c r="WE491" s="111"/>
      <c r="WF491" s="111"/>
      <c r="WG491" s="111"/>
      <c r="WH491" s="111"/>
      <c r="WI491" s="111"/>
      <c r="WJ491" s="111"/>
      <c r="WK491" s="111"/>
      <c r="WL491" s="111"/>
      <c r="WM491" s="111"/>
      <c r="WN491" s="111"/>
      <c r="WO491" s="111"/>
      <c r="WP491" s="111"/>
      <c r="WQ491" s="111"/>
      <c r="WR491" s="111"/>
      <c r="WS491" s="111"/>
      <c r="WT491" s="111"/>
      <c r="WU491" s="111"/>
      <c r="WV491" s="111"/>
      <c r="WW491" s="111"/>
      <c r="WX491" s="111"/>
      <c r="WY491" s="111"/>
      <c r="WZ491" s="111"/>
      <c r="XA491" s="111"/>
      <c r="XB491" s="111"/>
      <c r="XC491" s="111"/>
      <c r="XD491" s="111"/>
      <c r="XE491" s="111"/>
      <c r="XF491" s="111"/>
      <c r="XG491" s="111"/>
      <c r="XH491" s="111"/>
      <c r="XI491" s="111"/>
      <c r="XJ491" s="111"/>
      <c r="XK491" s="111"/>
      <c r="XL491" s="111"/>
      <c r="XM491" s="111"/>
      <c r="XN491" s="111"/>
      <c r="XO491" s="111"/>
      <c r="XP491" s="111"/>
      <c r="XQ491" s="111"/>
      <c r="XR491" s="111"/>
      <c r="XS491" s="111"/>
      <c r="XT491" s="111"/>
      <c r="XU491" s="111"/>
      <c r="XV491" s="111"/>
      <c r="XW491" s="111"/>
      <c r="XX491" s="111"/>
      <c r="XY491" s="111"/>
      <c r="XZ491" s="111"/>
      <c r="YA491" s="111"/>
      <c r="YB491" s="111"/>
      <c r="YC491" s="111"/>
      <c r="YD491" s="111"/>
      <c r="YE491" s="111"/>
      <c r="YF491" s="111"/>
      <c r="YG491" s="111"/>
      <c r="YH491" s="111"/>
      <c r="YI491" s="111"/>
      <c r="YJ491" s="111"/>
      <c r="YK491" s="111"/>
      <c r="YL491" s="111"/>
      <c r="YM491" s="111"/>
      <c r="YN491" s="111"/>
      <c r="YO491" s="111"/>
      <c r="YP491" s="111"/>
      <c r="YQ491" s="111"/>
      <c r="YR491" s="111"/>
      <c r="YS491" s="111"/>
      <c r="YT491" s="111"/>
      <c r="YU491" s="111"/>
      <c r="YV491" s="111"/>
      <c r="YW491" s="111"/>
      <c r="YX491" s="111"/>
      <c r="YY491" s="111"/>
      <c r="YZ491" s="111"/>
      <c r="ZA491" s="111"/>
      <c r="ZB491" s="111"/>
      <c r="ZC491" s="111"/>
      <c r="ZD491" s="111"/>
      <c r="ZE491" s="111"/>
      <c r="ZF491" s="111"/>
      <c r="ZG491" s="111"/>
      <c r="ZH491" s="111"/>
      <c r="ZI491" s="111"/>
      <c r="ZJ491" s="111"/>
      <c r="ZK491" s="111"/>
      <c r="ZL491" s="111"/>
      <c r="ZM491" s="111"/>
      <c r="ZN491" s="111"/>
      <c r="ZO491" s="111"/>
      <c r="ZP491" s="111"/>
      <c r="ZQ491" s="111"/>
      <c r="ZR491" s="111"/>
      <c r="ZS491" s="111"/>
      <c r="ZT491" s="111"/>
      <c r="ZU491" s="111"/>
      <c r="ZV491" s="111"/>
      <c r="ZW491" s="111"/>
      <c r="ZX491" s="111"/>
      <c r="ZY491" s="111"/>
      <c r="ZZ491" s="111"/>
    </row>
    <row r="492" spans="27:702">
      <c r="AA492"/>
      <c r="AB492"/>
      <c r="AC492"/>
      <c r="AD492"/>
      <c r="AE492"/>
      <c r="AF492"/>
      <c r="AG492"/>
      <c r="UR492" s="111"/>
      <c r="US492" s="111"/>
      <c r="UT492" s="111"/>
      <c r="UU492" s="111"/>
      <c r="UV492" s="111"/>
      <c r="UW492" s="111"/>
      <c r="UX492" s="111"/>
      <c r="UY492" s="111"/>
      <c r="UZ492" s="111"/>
      <c r="VA492" s="111"/>
      <c r="VB492" s="111"/>
      <c r="VC492" s="111"/>
      <c r="VD492" s="111"/>
      <c r="VE492" s="111"/>
      <c r="VF492" s="111"/>
      <c r="VG492" s="111"/>
      <c r="VH492" s="111"/>
      <c r="VI492" s="111"/>
      <c r="VJ492" s="111"/>
      <c r="VK492" s="111"/>
      <c r="VL492" s="111"/>
      <c r="VM492" s="111"/>
      <c r="VN492" s="111"/>
      <c r="VO492" s="111"/>
      <c r="VP492" s="111"/>
      <c r="VQ492" s="111"/>
      <c r="VR492" s="111"/>
      <c r="VS492" s="111"/>
      <c r="VT492" s="111"/>
      <c r="VU492" s="111"/>
      <c r="VV492" s="111"/>
      <c r="VW492" s="111"/>
      <c r="VX492" s="111"/>
      <c r="VY492" s="111"/>
      <c r="VZ492" s="111"/>
      <c r="WA492" s="111"/>
      <c r="WB492" s="111"/>
      <c r="WC492" s="111"/>
      <c r="WD492" s="111"/>
      <c r="WE492" s="111"/>
      <c r="WF492" s="111"/>
      <c r="WG492" s="111"/>
      <c r="WH492" s="111"/>
      <c r="WI492" s="111"/>
      <c r="WJ492" s="111"/>
      <c r="WK492" s="111"/>
      <c r="WL492" s="111"/>
      <c r="WM492" s="111"/>
      <c r="WN492" s="111"/>
      <c r="WO492" s="111"/>
      <c r="WP492" s="111"/>
      <c r="WQ492" s="111"/>
      <c r="WR492" s="111"/>
      <c r="WS492" s="111"/>
      <c r="WT492" s="111"/>
      <c r="WU492" s="111"/>
      <c r="WV492" s="111"/>
      <c r="WW492" s="111"/>
      <c r="WX492" s="111"/>
      <c r="WY492" s="111"/>
      <c r="WZ492" s="111"/>
      <c r="XA492" s="111"/>
      <c r="XB492" s="111"/>
      <c r="XC492" s="111"/>
      <c r="XD492" s="111"/>
      <c r="XE492" s="111"/>
      <c r="XF492" s="111"/>
      <c r="XG492" s="111"/>
      <c r="XH492" s="111"/>
      <c r="XI492" s="111"/>
      <c r="XJ492" s="111"/>
      <c r="XK492" s="111"/>
      <c r="XL492" s="111"/>
      <c r="XM492" s="111"/>
      <c r="XN492" s="111"/>
      <c r="XO492" s="111"/>
      <c r="XP492" s="111"/>
      <c r="XQ492" s="111"/>
      <c r="XR492" s="111"/>
      <c r="XS492" s="111"/>
      <c r="XT492" s="111"/>
      <c r="XU492" s="111"/>
      <c r="XV492" s="111"/>
      <c r="XW492" s="111"/>
      <c r="XX492" s="111"/>
      <c r="XY492" s="111"/>
      <c r="XZ492" s="111"/>
      <c r="YA492" s="111"/>
      <c r="YB492" s="111"/>
      <c r="YC492" s="111"/>
      <c r="YD492" s="111"/>
      <c r="YE492" s="111"/>
      <c r="YF492" s="111"/>
      <c r="YG492" s="111"/>
      <c r="YH492" s="111"/>
      <c r="YI492" s="111"/>
      <c r="YJ492" s="111"/>
      <c r="YK492" s="111"/>
      <c r="YL492" s="111"/>
      <c r="YM492" s="111"/>
      <c r="YN492" s="111"/>
      <c r="YO492" s="111"/>
      <c r="YP492" s="111"/>
      <c r="YQ492" s="111"/>
      <c r="YR492" s="111"/>
      <c r="YS492" s="111"/>
      <c r="YT492" s="111"/>
      <c r="YU492" s="111"/>
      <c r="YV492" s="111"/>
      <c r="YW492" s="111"/>
      <c r="YX492" s="111"/>
      <c r="YY492" s="111"/>
      <c r="YZ492" s="111"/>
      <c r="ZA492" s="111"/>
      <c r="ZB492" s="111"/>
      <c r="ZC492" s="111"/>
      <c r="ZD492" s="111"/>
      <c r="ZE492" s="111"/>
      <c r="ZF492" s="111"/>
      <c r="ZG492" s="111"/>
      <c r="ZH492" s="111"/>
      <c r="ZI492" s="111"/>
      <c r="ZJ492" s="111"/>
      <c r="ZK492" s="111"/>
      <c r="ZL492" s="111"/>
      <c r="ZM492" s="111"/>
      <c r="ZN492" s="111"/>
      <c r="ZO492" s="111"/>
      <c r="ZP492" s="111"/>
      <c r="ZQ492" s="111"/>
      <c r="ZR492" s="111"/>
      <c r="ZS492" s="111"/>
      <c r="ZT492" s="111"/>
      <c r="ZU492" s="111"/>
      <c r="ZV492" s="111"/>
      <c r="ZW492" s="111"/>
      <c r="ZX492" s="111"/>
      <c r="ZY492" s="111"/>
      <c r="ZZ492" s="111"/>
    </row>
    <row r="493" spans="27:702">
      <c r="AA493"/>
      <c r="AB493"/>
      <c r="AC493"/>
      <c r="AD493"/>
      <c r="AE493"/>
      <c r="AF493"/>
      <c r="AG493"/>
      <c r="UR493" s="111"/>
      <c r="US493" s="111"/>
      <c r="UT493" s="111"/>
      <c r="UU493" s="111"/>
      <c r="UV493" s="111"/>
      <c r="UW493" s="111"/>
      <c r="UX493" s="111"/>
      <c r="UY493" s="111"/>
      <c r="UZ493" s="111"/>
      <c r="VA493" s="111"/>
      <c r="VB493" s="111"/>
      <c r="VC493" s="111"/>
      <c r="VD493" s="111"/>
      <c r="VE493" s="111"/>
      <c r="VF493" s="111"/>
      <c r="VG493" s="111"/>
      <c r="VH493" s="111"/>
      <c r="VI493" s="111"/>
      <c r="VJ493" s="111"/>
      <c r="VK493" s="111"/>
      <c r="VL493" s="111"/>
      <c r="VM493" s="111"/>
      <c r="VN493" s="111"/>
      <c r="VO493" s="111"/>
      <c r="VP493" s="111"/>
      <c r="VQ493" s="111"/>
      <c r="VR493" s="111"/>
      <c r="VS493" s="111"/>
      <c r="VT493" s="111"/>
      <c r="VU493" s="111"/>
      <c r="VV493" s="111"/>
      <c r="VW493" s="111"/>
      <c r="VX493" s="111"/>
      <c r="VY493" s="111"/>
      <c r="VZ493" s="111"/>
      <c r="WA493" s="111"/>
      <c r="WB493" s="111"/>
      <c r="WC493" s="111"/>
      <c r="WD493" s="111"/>
      <c r="WE493" s="111"/>
      <c r="WF493" s="111"/>
      <c r="WG493" s="111"/>
      <c r="WH493" s="111"/>
      <c r="WI493" s="111"/>
      <c r="WJ493" s="111"/>
      <c r="WK493" s="111"/>
      <c r="WL493" s="111"/>
      <c r="WM493" s="111"/>
      <c r="WN493" s="111"/>
      <c r="WO493" s="111"/>
      <c r="WP493" s="111"/>
      <c r="WQ493" s="111"/>
      <c r="WR493" s="111"/>
      <c r="WS493" s="111"/>
      <c r="WT493" s="111"/>
      <c r="WU493" s="111"/>
      <c r="WV493" s="111"/>
      <c r="WW493" s="111"/>
      <c r="WX493" s="111"/>
      <c r="WY493" s="111"/>
      <c r="WZ493" s="111"/>
      <c r="XA493" s="111"/>
      <c r="XB493" s="111"/>
      <c r="XC493" s="111"/>
      <c r="XD493" s="111"/>
      <c r="XE493" s="111"/>
      <c r="XF493" s="111"/>
      <c r="XG493" s="111"/>
      <c r="XH493" s="111"/>
      <c r="XI493" s="111"/>
      <c r="XJ493" s="111"/>
      <c r="XK493" s="111"/>
      <c r="XL493" s="111"/>
      <c r="XM493" s="111"/>
      <c r="XN493" s="111"/>
      <c r="XO493" s="111"/>
      <c r="XP493" s="111"/>
      <c r="XQ493" s="111"/>
      <c r="XR493" s="111"/>
      <c r="XS493" s="111"/>
      <c r="XT493" s="111"/>
      <c r="XU493" s="111"/>
      <c r="XV493" s="111"/>
      <c r="XW493" s="111"/>
      <c r="XX493" s="111"/>
      <c r="XY493" s="111"/>
      <c r="XZ493" s="111"/>
      <c r="YA493" s="111"/>
      <c r="YB493" s="111"/>
      <c r="YC493" s="111"/>
      <c r="YD493" s="111"/>
      <c r="YE493" s="111"/>
      <c r="YF493" s="111"/>
      <c r="YG493" s="111"/>
      <c r="YH493" s="111"/>
      <c r="YI493" s="111"/>
      <c r="YJ493" s="111"/>
      <c r="YK493" s="111"/>
      <c r="YL493" s="111"/>
      <c r="YM493" s="111"/>
      <c r="YN493" s="111"/>
      <c r="YO493" s="111"/>
      <c r="YP493" s="111"/>
      <c r="YQ493" s="111"/>
      <c r="YR493" s="111"/>
      <c r="YS493" s="111"/>
      <c r="YT493" s="111"/>
      <c r="YU493" s="111"/>
      <c r="YV493" s="111"/>
      <c r="YW493" s="111"/>
      <c r="YX493" s="111"/>
      <c r="YY493" s="111"/>
      <c r="YZ493" s="111"/>
      <c r="ZA493" s="111"/>
      <c r="ZB493" s="111"/>
      <c r="ZC493" s="111"/>
      <c r="ZD493" s="111"/>
      <c r="ZE493" s="111"/>
      <c r="ZF493" s="111"/>
      <c r="ZG493" s="111"/>
      <c r="ZH493" s="111"/>
      <c r="ZI493" s="111"/>
      <c r="ZJ493" s="111"/>
      <c r="ZK493" s="111"/>
      <c r="ZL493" s="111"/>
      <c r="ZM493" s="111"/>
      <c r="ZN493" s="111"/>
      <c r="ZO493" s="111"/>
      <c r="ZP493" s="111"/>
      <c r="ZQ493" s="111"/>
      <c r="ZR493" s="111"/>
      <c r="ZS493" s="111"/>
      <c r="ZT493" s="111"/>
      <c r="ZU493" s="111"/>
      <c r="ZV493" s="111"/>
      <c r="ZW493" s="111"/>
      <c r="ZX493" s="111"/>
      <c r="ZY493" s="111"/>
      <c r="ZZ493" s="111"/>
    </row>
    <row r="494" spans="27:702">
      <c r="AA494"/>
      <c r="AB494"/>
      <c r="AC494"/>
      <c r="AD494"/>
      <c r="AE494"/>
      <c r="AF494"/>
      <c r="AG494"/>
      <c r="UR494" s="111"/>
      <c r="US494" s="111"/>
      <c r="UT494" s="111"/>
      <c r="UU494" s="111"/>
      <c r="UV494" s="111"/>
      <c r="UW494" s="111"/>
      <c r="UX494" s="111"/>
      <c r="UY494" s="111"/>
      <c r="UZ494" s="111"/>
      <c r="VA494" s="111"/>
      <c r="VB494" s="111"/>
      <c r="VC494" s="111"/>
      <c r="VD494" s="111"/>
      <c r="VE494" s="111"/>
      <c r="VF494" s="111"/>
      <c r="VG494" s="111"/>
      <c r="VH494" s="111"/>
      <c r="VI494" s="111"/>
      <c r="VJ494" s="111"/>
      <c r="VK494" s="111"/>
      <c r="VL494" s="111"/>
      <c r="VM494" s="111"/>
      <c r="VN494" s="111"/>
      <c r="VO494" s="111"/>
      <c r="VP494" s="111"/>
      <c r="VQ494" s="111"/>
      <c r="VR494" s="111"/>
      <c r="VS494" s="111"/>
      <c r="VT494" s="111"/>
      <c r="VU494" s="111"/>
      <c r="VV494" s="111"/>
      <c r="VW494" s="111"/>
      <c r="VX494" s="111"/>
      <c r="VY494" s="111"/>
      <c r="VZ494" s="111"/>
      <c r="WA494" s="111"/>
      <c r="WB494" s="111"/>
      <c r="WC494" s="111"/>
      <c r="WD494" s="111"/>
      <c r="WE494" s="111"/>
      <c r="WF494" s="111"/>
      <c r="WG494" s="111"/>
      <c r="WH494" s="111"/>
      <c r="WI494" s="111"/>
      <c r="WJ494" s="111"/>
      <c r="WK494" s="111"/>
      <c r="WL494" s="111"/>
      <c r="WM494" s="111"/>
      <c r="WN494" s="111"/>
      <c r="WO494" s="111"/>
      <c r="WP494" s="111"/>
      <c r="WQ494" s="111"/>
      <c r="WR494" s="111"/>
      <c r="WS494" s="111"/>
      <c r="WT494" s="111"/>
      <c r="WU494" s="111"/>
      <c r="WV494" s="111"/>
      <c r="WW494" s="111"/>
      <c r="WX494" s="111"/>
      <c r="WY494" s="111"/>
      <c r="WZ494" s="111"/>
      <c r="XA494" s="111"/>
      <c r="XB494" s="111"/>
      <c r="XC494" s="111"/>
      <c r="XD494" s="111"/>
      <c r="XE494" s="111"/>
      <c r="XF494" s="111"/>
      <c r="XG494" s="111"/>
      <c r="XH494" s="111"/>
      <c r="XI494" s="111"/>
      <c r="XJ494" s="111"/>
      <c r="XK494" s="111"/>
      <c r="XL494" s="111"/>
      <c r="XM494" s="111"/>
      <c r="XN494" s="111"/>
      <c r="XO494" s="111"/>
      <c r="XP494" s="111"/>
      <c r="XQ494" s="111"/>
      <c r="XR494" s="111"/>
      <c r="XS494" s="111"/>
      <c r="XT494" s="111"/>
      <c r="XU494" s="111"/>
      <c r="XV494" s="111"/>
      <c r="XW494" s="111"/>
      <c r="XX494" s="111"/>
      <c r="XY494" s="111"/>
      <c r="XZ494" s="111"/>
      <c r="YA494" s="111"/>
      <c r="YB494" s="111"/>
      <c r="YC494" s="111"/>
      <c r="YD494" s="111"/>
      <c r="YE494" s="111"/>
      <c r="YF494" s="111"/>
      <c r="YG494" s="111"/>
      <c r="YH494" s="111"/>
      <c r="YI494" s="111"/>
      <c r="YJ494" s="111"/>
      <c r="YK494" s="111"/>
      <c r="YL494" s="111"/>
      <c r="YM494" s="111"/>
      <c r="YN494" s="111"/>
      <c r="YO494" s="111"/>
      <c r="YP494" s="111"/>
      <c r="YQ494" s="111"/>
      <c r="YR494" s="111"/>
      <c r="YS494" s="111"/>
      <c r="YT494" s="111"/>
      <c r="YU494" s="111"/>
      <c r="YV494" s="111"/>
      <c r="YW494" s="111"/>
      <c r="YX494" s="111"/>
      <c r="YY494" s="111"/>
      <c r="YZ494" s="111"/>
      <c r="ZA494" s="111"/>
      <c r="ZB494" s="111"/>
      <c r="ZC494" s="111"/>
      <c r="ZD494" s="111"/>
      <c r="ZE494" s="111"/>
      <c r="ZF494" s="111"/>
      <c r="ZG494" s="111"/>
      <c r="ZH494" s="111"/>
      <c r="ZI494" s="111"/>
      <c r="ZJ494" s="111"/>
      <c r="ZK494" s="111"/>
      <c r="ZL494" s="111"/>
      <c r="ZM494" s="111"/>
      <c r="ZN494" s="111"/>
      <c r="ZO494" s="111"/>
      <c r="ZP494" s="111"/>
      <c r="ZQ494" s="111"/>
      <c r="ZR494" s="111"/>
      <c r="ZS494" s="111"/>
      <c r="ZT494" s="111"/>
      <c r="ZU494" s="111"/>
      <c r="ZV494" s="111"/>
      <c r="ZW494" s="111"/>
      <c r="ZX494" s="111"/>
      <c r="ZY494" s="111"/>
      <c r="ZZ494" s="111"/>
    </row>
    <row r="495" spans="27:702">
      <c r="AA495"/>
      <c r="AB495"/>
      <c r="AC495"/>
      <c r="AD495"/>
      <c r="AE495"/>
      <c r="AF495"/>
      <c r="AG495"/>
      <c r="UR495" s="111"/>
      <c r="US495" s="111"/>
      <c r="UT495" s="111"/>
      <c r="UU495" s="111"/>
      <c r="UV495" s="111"/>
      <c r="UW495" s="111"/>
      <c r="UX495" s="111"/>
      <c r="UY495" s="111"/>
      <c r="UZ495" s="111"/>
      <c r="VA495" s="111"/>
      <c r="VB495" s="111"/>
      <c r="VC495" s="111"/>
      <c r="VD495" s="111"/>
      <c r="VE495" s="111"/>
      <c r="VF495" s="111"/>
      <c r="VG495" s="111"/>
      <c r="VH495" s="111"/>
      <c r="VI495" s="111"/>
      <c r="VJ495" s="111"/>
      <c r="VK495" s="111"/>
      <c r="VL495" s="111"/>
      <c r="VM495" s="111"/>
      <c r="VN495" s="111"/>
      <c r="VO495" s="111"/>
      <c r="VP495" s="111"/>
      <c r="VQ495" s="111"/>
      <c r="VR495" s="111"/>
      <c r="VS495" s="111"/>
      <c r="VT495" s="111"/>
      <c r="VU495" s="111"/>
      <c r="VV495" s="111"/>
      <c r="VW495" s="111"/>
      <c r="VX495" s="111"/>
      <c r="VY495" s="111"/>
      <c r="VZ495" s="111"/>
      <c r="WA495" s="111"/>
      <c r="WB495" s="111"/>
      <c r="WC495" s="111"/>
      <c r="WD495" s="111"/>
      <c r="WE495" s="111"/>
      <c r="WF495" s="111"/>
      <c r="WG495" s="111"/>
      <c r="WH495" s="111"/>
      <c r="WI495" s="111"/>
      <c r="WJ495" s="111"/>
      <c r="WK495" s="111"/>
      <c r="WL495" s="111"/>
      <c r="WM495" s="111"/>
      <c r="WN495" s="111"/>
      <c r="WO495" s="111"/>
      <c r="WP495" s="111"/>
      <c r="WQ495" s="111"/>
      <c r="WR495" s="111"/>
      <c r="WS495" s="111"/>
      <c r="WT495" s="111"/>
      <c r="WU495" s="111"/>
      <c r="WV495" s="111"/>
      <c r="WW495" s="111"/>
      <c r="WX495" s="111"/>
      <c r="WY495" s="111"/>
      <c r="WZ495" s="111"/>
      <c r="XA495" s="111"/>
      <c r="XB495" s="111"/>
      <c r="XC495" s="111"/>
      <c r="XD495" s="111"/>
      <c r="XE495" s="111"/>
      <c r="XF495" s="111"/>
      <c r="XG495" s="111"/>
      <c r="XH495" s="111"/>
      <c r="XI495" s="111"/>
      <c r="XJ495" s="111"/>
      <c r="XK495" s="111"/>
      <c r="XL495" s="111"/>
      <c r="XM495" s="111"/>
      <c r="XN495" s="111"/>
      <c r="XO495" s="111"/>
      <c r="XP495" s="111"/>
      <c r="XQ495" s="111"/>
      <c r="XR495" s="111"/>
      <c r="XS495" s="111"/>
      <c r="XT495" s="111"/>
      <c r="XU495" s="111"/>
      <c r="XV495" s="111"/>
      <c r="XW495" s="111"/>
      <c r="XX495" s="111"/>
      <c r="XY495" s="111"/>
      <c r="XZ495" s="111"/>
      <c r="YA495" s="111"/>
      <c r="YB495" s="111"/>
      <c r="YC495" s="111"/>
      <c r="YD495" s="111"/>
      <c r="YE495" s="111"/>
      <c r="YF495" s="111"/>
      <c r="YG495" s="111"/>
      <c r="YH495" s="111"/>
      <c r="YI495" s="111"/>
      <c r="YJ495" s="111"/>
      <c r="YK495" s="111"/>
      <c r="YL495" s="111"/>
      <c r="YM495" s="111"/>
      <c r="YN495" s="111"/>
      <c r="YO495" s="111"/>
      <c r="YP495" s="111"/>
      <c r="YQ495" s="111"/>
      <c r="YR495" s="111"/>
      <c r="YS495" s="111"/>
      <c r="YT495" s="111"/>
      <c r="YU495" s="111"/>
      <c r="YV495" s="111"/>
      <c r="YW495" s="111"/>
      <c r="YX495" s="111"/>
      <c r="YY495" s="111"/>
      <c r="YZ495" s="111"/>
      <c r="ZA495" s="111"/>
      <c r="ZB495" s="111"/>
      <c r="ZC495" s="111"/>
      <c r="ZD495" s="111"/>
      <c r="ZE495" s="111"/>
      <c r="ZF495" s="111"/>
      <c r="ZG495" s="111"/>
      <c r="ZH495" s="111"/>
      <c r="ZI495" s="111"/>
      <c r="ZJ495" s="111"/>
      <c r="ZK495" s="111"/>
      <c r="ZL495" s="111"/>
      <c r="ZM495" s="111"/>
      <c r="ZN495" s="111"/>
      <c r="ZO495" s="111"/>
      <c r="ZP495" s="111"/>
      <c r="ZQ495" s="111"/>
      <c r="ZR495" s="111"/>
      <c r="ZS495" s="111"/>
      <c r="ZT495" s="111"/>
      <c r="ZU495" s="111"/>
      <c r="ZV495" s="111"/>
      <c r="ZW495" s="111"/>
      <c r="ZX495" s="111"/>
      <c r="ZY495" s="111"/>
      <c r="ZZ495" s="111"/>
    </row>
    <row r="496" spans="27:702">
      <c r="AA496"/>
      <c r="AB496"/>
      <c r="AC496"/>
      <c r="AD496"/>
      <c r="AE496"/>
      <c r="AF496"/>
      <c r="AG496"/>
      <c r="UR496" s="111"/>
      <c r="US496" s="111"/>
      <c r="UT496" s="111"/>
      <c r="UU496" s="111"/>
      <c r="UV496" s="111"/>
      <c r="UW496" s="111"/>
      <c r="UX496" s="111"/>
      <c r="UY496" s="111"/>
      <c r="UZ496" s="111"/>
      <c r="VA496" s="111"/>
      <c r="VB496" s="111"/>
      <c r="VC496" s="111"/>
      <c r="VD496" s="111"/>
      <c r="VE496" s="111"/>
      <c r="VF496" s="111"/>
      <c r="VG496" s="111"/>
      <c r="VH496" s="111"/>
      <c r="VI496" s="111"/>
      <c r="VJ496" s="111"/>
      <c r="VK496" s="111"/>
      <c r="VL496" s="111"/>
      <c r="VM496" s="111"/>
      <c r="VN496" s="111"/>
      <c r="VO496" s="111"/>
      <c r="VP496" s="111"/>
      <c r="VQ496" s="111"/>
      <c r="VR496" s="111"/>
      <c r="VS496" s="111"/>
      <c r="VT496" s="111"/>
      <c r="VU496" s="111"/>
      <c r="VV496" s="111"/>
      <c r="VW496" s="111"/>
      <c r="VX496" s="111"/>
      <c r="VY496" s="111"/>
      <c r="VZ496" s="111"/>
      <c r="WA496" s="111"/>
      <c r="WB496" s="111"/>
      <c r="WC496" s="111"/>
      <c r="WD496" s="111"/>
      <c r="WE496" s="111"/>
      <c r="WF496" s="111"/>
      <c r="WG496" s="111"/>
      <c r="WH496" s="111"/>
      <c r="WI496" s="111"/>
      <c r="WJ496" s="111"/>
      <c r="WK496" s="111"/>
      <c r="WL496" s="111"/>
      <c r="WM496" s="111"/>
      <c r="WN496" s="111"/>
      <c r="WO496" s="111"/>
      <c r="WP496" s="111"/>
      <c r="WQ496" s="111"/>
      <c r="WR496" s="111"/>
      <c r="WS496" s="111"/>
      <c r="WT496" s="111"/>
      <c r="WU496" s="111"/>
      <c r="WV496" s="111"/>
      <c r="WW496" s="111"/>
      <c r="WX496" s="111"/>
      <c r="WY496" s="111"/>
      <c r="WZ496" s="111"/>
      <c r="XA496" s="111"/>
      <c r="XB496" s="111"/>
      <c r="XC496" s="111"/>
      <c r="XD496" s="111"/>
      <c r="XE496" s="111"/>
      <c r="XF496" s="111"/>
      <c r="XG496" s="111"/>
      <c r="XH496" s="111"/>
      <c r="XI496" s="111"/>
      <c r="XJ496" s="111"/>
      <c r="XK496" s="111"/>
      <c r="XL496" s="111"/>
      <c r="XM496" s="111"/>
      <c r="XN496" s="111"/>
      <c r="XO496" s="111"/>
      <c r="XP496" s="111"/>
      <c r="XQ496" s="111"/>
      <c r="XR496" s="111"/>
      <c r="XS496" s="111"/>
      <c r="XT496" s="111"/>
      <c r="XU496" s="111"/>
      <c r="XV496" s="111"/>
      <c r="XW496" s="111"/>
      <c r="XX496" s="111"/>
      <c r="XY496" s="111"/>
      <c r="XZ496" s="111"/>
      <c r="YA496" s="111"/>
      <c r="YB496" s="111"/>
      <c r="YC496" s="111"/>
      <c r="YD496" s="111"/>
      <c r="YE496" s="111"/>
      <c r="YF496" s="111"/>
      <c r="YG496" s="111"/>
      <c r="YH496" s="111"/>
      <c r="YI496" s="111"/>
      <c r="YJ496" s="111"/>
      <c r="YK496" s="111"/>
      <c r="YL496" s="111"/>
      <c r="YM496" s="111"/>
      <c r="YN496" s="111"/>
      <c r="YO496" s="111"/>
      <c r="YP496" s="111"/>
      <c r="YQ496" s="111"/>
      <c r="YR496" s="111"/>
      <c r="YS496" s="111"/>
      <c r="YT496" s="111"/>
      <c r="YU496" s="111"/>
      <c r="YV496" s="111"/>
      <c r="YW496" s="111"/>
      <c r="YX496" s="111"/>
      <c r="YY496" s="111"/>
      <c r="YZ496" s="111"/>
      <c r="ZA496" s="111"/>
      <c r="ZB496" s="111"/>
      <c r="ZC496" s="111"/>
      <c r="ZD496" s="111"/>
      <c r="ZE496" s="111"/>
      <c r="ZF496" s="111"/>
      <c r="ZG496" s="111"/>
      <c r="ZH496" s="111"/>
      <c r="ZI496" s="111"/>
      <c r="ZJ496" s="111"/>
      <c r="ZK496" s="111"/>
      <c r="ZL496" s="111"/>
      <c r="ZM496" s="111"/>
      <c r="ZN496" s="111"/>
      <c r="ZO496" s="111"/>
      <c r="ZP496" s="111"/>
      <c r="ZQ496" s="111"/>
      <c r="ZR496" s="111"/>
      <c r="ZS496" s="111"/>
      <c r="ZT496" s="111"/>
      <c r="ZU496" s="111"/>
      <c r="ZV496" s="111"/>
      <c r="ZW496" s="111"/>
      <c r="ZX496" s="111"/>
      <c r="ZY496" s="111"/>
      <c r="ZZ496" s="111"/>
    </row>
    <row r="497" spans="2:702">
      <c r="P497" t="s">
        <v>390</v>
      </c>
      <c r="Q497" t="s">
        <v>390</v>
      </c>
      <c r="AA497"/>
      <c r="AB497"/>
      <c r="AC497"/>
      <c r="AD497"/>
      <c r="AE497"/>
      <c r="AF497"/>
      <c r="AG497"/>
      <c r="UR497" s="111"/>
      <c r="US497" s="111"/>
      <c r="UT497" s="111"/>
      <c r="UU497" s="111"/>
      <c r="UV497" s="111"/>
      <c r="UW497" s="111"/>
      <c r="UX497" s="111"/>
      <c r="UY497" s="111"/>
      <c r="UZ497" s="111"/>
      <c r="VA497" s="111"/>
      <c r="VB497" s="111"/>
      <c r="VC497" s="111"/>
      <c r="VD497" s="111"/>
      <c r="VE497" s="111"/>
      <c r="VF497" s="111"/>
      <c r="VG497" s="111"/>
      <c r="VH497" s="111"/>
      <c r="VI497" s="111"/>
      <c r="VJ497" s="111"/>
      <c r="VK497" s="111"/>
      <c r="VL497" s="111"/>
      <c r="VM497" s="111"/>
      <c r="VN497" s="111"/>
      <c r="VO497" s="111"/>
      <c r="VP497" s="111"/>
      <c r="VQ497" s="111"/>
      <c r="VR497" s="111"/>
      <c r="VS497" s="111"/>
      <c r="VT497" s="111"/>
      <c r="VU497" s="111"/>
      <c r="VV497" s="111"/>
      <c r="VW497" s="111"/>
      <c r="VX497" s="111"/>
      <c r="VY497" s="111"/>
      <c r="VZ497" s="111"/>
      <c r="WA497" s="111"/>
      <c r="WB497" s="111"/>
      <c r="WC497" s="111"/>
      <c r="WD497" s="111"/>
      <c r="WE497" s="111"/>
      <c r="WF497" s="111"/>
      <c r="WG497" s="111"/>
      <c r="WH497" s="111"/>
      <c r="WI497" s="111"/>
      <c r="WJ497" s="111"/>
      <c r="WK497" s="111"/>
      <c r="WL497" s="111"/>
      <c r="WM497" s="111"/>
      <c r="WN497" s="111"/>
      <c r="WO497" s="111"/>
      <c r="WP497" s="111"/>
      <c r="WQ497" s="111"/>
      <c r="WR497" s="111"/>
      <c r="WS497" s="111"/>
      <c r="WT497" s="111"/>
      <c r="WU497" s="111"/>
      <c r="WV497" s="111"/>
      <c r="WW497" s="111"/>
      <c r="WX497" s="111"/>
      <c r="WY497" s="111"/>
      <c r="WZ497" s="111"/>
      <c r="XA497" s="111"/>
      <c r="XB497" s="111"/>
      <c r="XC497" s="111"/>
      <c r="XD497" s="111"/>
      <c r="XE497" s="111"/>
      <c r="XF497" s="111"/>
      <c r="XG497" s="111"/>
      <c r="XH497" s="111"/>
      <c r="XI497" s="111"/>
      <c r="XJ497" s="111"/>
      <c r="XK497" s="111"/>
      <c r="XL497" s="111"/>
      <c r="XM497" s="111"/>
      <c r="XN497" s="111"/>
      <c r="XO497" s="111"/>
      <c r="XP497" s="111"/>
      <c r="XQ497" s="111"/>
      <c r="XR497" s="111"/>
      <c r="XS497" s="111"/>
      <c r="XT497" s="111"/>
      <c r="XU497" s="111"/>
      <c r="XV497" s="111"/>
      <c r="XW497" s="111"/>
      <c r="XX497" s="111"/>
      <c r="XY497" s="111"/>
      <c r="XZ497" s="111"/>
      <c r="YA497" s="111"/>
      <c r="YB497" s="111"/>
      <c r="YC497" s="111"/>
      <c r="YD497" s="111"/>
      <c r="YE497" s="111"/>
      <c r="YF497" s="111"/>
      <c r="YG497" s="111"/>
      <c r="YH497" s="111"/>
      <c r="YI497" s="111"/>
      <c r="YJ497" s="111"/>
      <c r="YK497" s="111"/>
      <c r="YL497" s="111"/>
      <c r="YM497" s="111"/>
      <c r="YN497" s="111"/>
      <c r="YO497" s="111"/>
      <c r="YP497" s="111"/>
      <c r="YQ497" s="111"/>
      <c r="YR497" s="111"/>
      <c r="YS497" s="111"/>
      <c r="YT497" s="111"/>
      <c r="YU497" s="111"/>
      <c r="YV497" s="111"/>
      <c r="YW497" s="111"/>
      <c r="YX497" s="111"/>
      <c r="YY497" s="111"/>
      <c r="YZ497" s="111"/>
      <c r="ZA497" s="111"/>
      <c r="ZB497" s="111"/>
      <c r="ZC497" s="111"/>
      <c r="ZD497" s="111"/>
      <c r="ZE497" s="111"/>
      <c r="ZF497" s="111"/>
      <c r="ZG497" s="111"/>
      <c r="ZH497" s="111"/>
      <c r="ZI497" s="111"/>
      <c r="ZJ497" s="111"/>
      <c r="ZK497" s="111"/>
      <c r="ZL497" s="111"/>
      <c r="ZM497" s="111"/>
      <c r="ZN497" s="111"/>
      <c r="ZO497" s="111"/>
      <c r="ZP497" s="111"/>
      <c r="ZQ497" s="111"/>
      <c r="ZR497" s="111"/>
      <c r="ZS497" s="111"/>
      <c r="ZT497" s="111"/>
      <c r="ZU497" s="111"/>
      <c r="ZV497" s="111"/>
      <c r="ZW497" s="111"/>
      <c r="ZX497" s="111"/>
      <c r="ZY497" s="111"/>
      <c r="ZZ497" s="111"/>
    </row>
    <row r="498" spans="2:702">
      <c r="P498" t="s">
        <v>391</v>
      </c>
      <c r="Q498" t="s">
        <v>391</v>
      </c>
      <c r="AA498"/>
      <c r="AB498"/>
      <c r="AC498"/>
      <c r="AD498"/>
      <c r="AE498"/>
      <c r="AF498"/>
      <c r="AG498"/>
      <c r="UR498" s="111"/>
      <c r="US498" s="111"/>
      <c r="UT498" s="111"/>
      <c r="UU498" s="111"/>
      <c r="UV498" s="111"/>
      <c r="UW498" s="111"/>
      <c r="UX498" s="111"/>
      <c r="UY498" s="111"/>
      <c r="UZ498" s="111"/>
      <c r="VA498" s="111"/>
      <c r="VB498" s="111"/>
      <c r="VC498" s="111"/>
      <c r="VD498" s="111"/>
      <c r="VE498" s="111"/>
      <c r="VF498" s="111"/>
      <c r="VG498" s="111"/>
      <c r="VH498" s="111"/>
      <c r="VI498" s="111"/>
      <c r="VJ498" s="111"/>
      <c r="VK498" s="111"/>
      <c r="VL498" s="111"/>
      <c r="VM498" s="111"/>
      <c r="VN498" s="111"/>
      <c r="VO498" s="111"/>
      <c r="VP498" s="111"/>
      <c r="VQ498" s="111"/>
      <c r="VR498" s="111"/>
      <c r="VS498" s="111"/>
      <c r="VT498" s="111"/>
      <c r="VU498" s="111"/>
      <c r="VV498" s="111"/>
      <c r="VW498" s="111"/>
      <c r="VX498" s="111"/>
      <c r="VY498" s="111"/>
      <c r="VZ498" s="111"/>
      <c r="WA498" s="111"/>
      <c r="WB498" s="111"/>
      <c r="WC498" s="111"/>
      <c r="WD498" s="111"/>
      <c r="WE498" s="111"/>
      <c r="WF498" s="111"/>
      <c r="WG498" s="111"/>
      <c r="WH498" s="111"/>
      <c r="WI498" s="111"/>
      <c r="WJ498" s="111"/>
      <c r="WK498" s="111"/>
      <c r="WL498" s="111"/>
      <c r="WM498" s="111"/>
      <c r="WN498" s="111"/>
      <c r="WO498" s="111"/>
      <c r="WP498" s="111"/>
      <c r="WQ498" s="111"/>
      <c r="WR498" s="111"/>
      <c r="WS498" s="111"/>
      <c r="WT498" s="111"/>
      <c r="WU498" s="111"/>
      <c r="WV498" s="111"/>
      <c r="WW498" s="111"/>
      <c r="WX498" s="111"/>
      <c r="WY498" s="111"/>
      <c r="WZ498" s="111"/>
      <c r="XA498" s="111"/>
      <c r="XB498" s="111"/>
      <c r="XC498" s="111"/>
      <c r="XD498" s="111"/>
      <c r="XE498" s="111"/>
      <c r="XF498" s="111"/>
      <c r="XG498" s="111"/>
      <c r="XH498" s="111"/>
      <c r="XI498" s="111"/>
      <c r="XJ498" s="111"/>
      <c r="XK498" s="111"/>
      <c r="XL498" s="111"/>
      <c r="XM498" s="111"/>
      <c r="XN498" s="111"/>
      <c r="XO498" s="111"/>
      <c r="XP498" s="111"/>
      <c r="XQ498" s="111"/>
      <c r="XR498" s="111"/>
      <c r="XS498" s="111"/>
      <c r="XT498" s="111"/>
      <c r="XU498" s="111"/>
      <c r="XV498" s="111"/>
      <c r="XW498" s="111"/>
      <c r="XX498" s="111"/>
      <c r="XY498" s="111"/>
      <c r="XZ498" s="111"/>
      <c r="YA498" s="111"/>
      <c r="YB498" s="111"/>
      <c r="YC498" s="111"/>
      <c r="YD498" s="111"/>
      <c r="YE498" s="111"/>
      <c r="YF498" s="111"/>
      <c r="YG498" s="111"/>
      <c r="YH498" s="111"/>
      <c r="YI498" s="111"/>
      <c r="YJ498" s="111"/>
      <c r="YK498" s="111"/>
      <c r="YL498" s="111"/>
      <c r="YM498" s="111"/>
      <c r="YN498" s="111"/>
      <c r="YO498" s="111"/>
      <c r="YP498" s="111"/>
      <c r="YQ498" s="111"/>
      <c r="YR498" s="111"/>
      <c r="YS498" s="111"/>
      <c r="YT498" s="111"/>
      <c r="YU498" s="111"/>
      <c r="YV498" s="111"/>
      <c r="YW498" s="111"/>
      <c r="YX498" s="111"/>
      <c r="YY498" s="111"/>
      <c r="YZ498" s="111"/>
      <c r="ZA498" s="111"/>
      <c r="ZB498" s="111"/>
      <c r="ZC498" s="111"/>
      <c r="ZD498" s="111"/>
      <c r="ZE498" s="111"/>
      <c r="ZF498" s="111"/>
      <c r="ZG498" s="111"/>
      <c r="ZH498" s="111"/>
      <c r="ZI498" s="111"/>
      <c r="ZJ498" s="111"/>
      <c r="ZK498" s="111"/>
      <c r="ZL498" s="111"/>
      <c r="ZM498" s="111"/>
      <c r="ZN498" s="111"/>
      <c r="ZO498" s="111"/>
      <c r="ZP498" s="111"/>
      <c r="ZQ498" s="111"/>
      <c r="ZR498" s="111"/>
      <c r="ZS498" s="111"/>
      <c r="ZT498" s="111"/>
      <c r="ZU498" s="111"/>
      <c r="ZV498" s="111"/>
      <c r="ZW498" s="111"/>
      <c r="ZX498" s="111"/>
      <c r="ZY498" s="111"/>
      <c r="ZZ498" s="111"/>
    </row>
    <row r="499" spans="2:702" ht="15" thickBot="1">
      <c r="P499" t="s">
        <v>357</v>
      </c>
      <c r="Q499" t="s">
        <v>357</v>
      </c>
      <c r="AA499"/>
      <c r="AB499"/>
      <c r="AC499"/>
      <c r="AD499"/>
      <c r="AE499"/>
      <c r="AF499"/>
      <c r="AG499"/>
      <c r="UR499" s="111"/>
      <c r="US499" s="111"/>
      <c r="UT499" s="111"/>
      <c r="UU499" s="111"/>
      <c r="UV499" s="111"/>
      <c r="UW499" s="111"/>
      <c r="UX499" s="111"/>
      <c r="UY499" s="111"/>
      <c r="UZ499" s="111"/>
      <c r="VA499" s="111"/>
      <c r="VB499" s="111"/>
      <c r="VC499" s="111"/>
      <c r="VD499" s="111"/>
      <c r="VE499" s="111"/>
      <c r="VF499" s="111"/>
      <c r="VG499" s="111"/>
      <c r="VH499" s="111"/>
      <c r="VI499" s="111"/>
      <c r="VJ499" s="111"/>
      <c r="VK499" s="111"/>
      <c r="VL499" s="111"/>
      <c r="VM499" s="111"/>
      <c r="VN499" s="111"/>
      <c r="VO499" s="111"/>
      <c r="VP499" s="111"/>
      <c r="VQ499" s="111"/>
      <c r="VR499" s="111"/>
      <c r="VS499" s="111"/>
      <c r="VT499" s="111"/>
      <c r="VU499" s="111"/>
      <c r="VV499" s="111"/>
      <c r="VW499" s="111"/>
      <c r="VX499" s="111"/>
      <c r="VY499" s="111"/>
      <c r="VZ499" s="111"/>
      <c r="WA499" s="111"/>
      <c r="WB499" s="111"/>
      <c r="WC499" s="111"/>
      <c r="WD499" s="111"/>
      <c r="WE499" s="111"/>
      <c r="WF499" s="111"/>
      <c r="WG499" s="111"/>
      <c r="WH499" s="111"/>
      <c r="WI499" s="111"/>
      <c r="WJ499" s="111"/>
      <c r="WK499" s="111"/>
      <c r="WL499" s="111"/>
      <c r="WM499" s="111"/>
      <c r="WN499" s="111"/>
      <c r="WO499" s="111"/>
      <c r="WP499" s="111"/>
      <c r="WQ499" s="111"/>
      <c r="WR499" s="111"/>
      <c r="WS499" s="111"/>
      <c r="WT499" s="111"/>
      <c r="WU499" s="111"/>
      <c r="WV499" s="111"/>
      <c r="WW499" s="111"/>
      <c r="WX499" s="111"/>
      <c r="WY499" s="111"/>
      <c r="WZ499" s="111"/>
      <c r="XA499" s="111"/>
      <c r="XB499" s="111"/>
      <c r="XC499" s="111"/>
      <c r="XD499" s="111"/>
      <c r="XE499" s="111"/>
      <c r="XF499" s="111"/>
      <c r="XG499" s="111"/>
      <c r="XH499" s="111"/>
      <c r="XI499" s="111"/>
      <c r="XJ499" s="111"/>
      <c r="XK499" s="111"/>
      <c r="XL499" s="111"/>
      <c r="XM499" s="111"/>
      <c r="XN499" s="111"/>
      <c r="XO499" s="111"/>
      <c r="XP499" s="111"/>
      <c r="XQ499" s="111"/>
      <c r="XR499" s="111"/>
      <c r="XS499" s="111"/>
      <c r="XT499" s="111"/>
      <c r="XU499" s="111"/>
      <c r="XV499" s="111"/>
      <c r="XW499" s="111"/>
      <c r="XX499" s="111"/>
      <c r="XY499" s="111"/>
      <c r="XZ499" s="111"/>
      <c r="YA499" s="111"/>
      <c r="YB499" s="111"/>
      <c r="YC499" s="111"/>
      <c r="YD499" s="111"/>
      <c r="YE499" s="111"/>
      <c r="YF499" s="111"/>
      <c r="YG499" s="111"/>
      <c r="YH499" s="111"/>
      <c r="YI499" s="111"/>
      <c r="YJ499" s="111"/>
      <c r="YK499" s="111"/>
      <c r="YL499" s="111"/>
      <c r="YM499" s="111"/>
      <c r="YN499" s="111"/>
      <c r="YO499" s="111"/>
      <c r="YP499" s="111"/>
      <c r="YQ499" s="111"/>
      <c r="YR499" s="111"/>
      <c r="YS499" s="111"/>
      <c r="YT499" s="111"/>
      <c r="YU499" s="111"/>
      <c r="YV499" s="111"/>
      <c r="YW499" s="111"/>
      <c r="YX499" s="111"/>
      <c r="YY499" s="111"/>
      <c r="YZ499" s="111"/>
      <c r="ZA499" s="111"/>
      <c r="ZB499" s="111"/>
      <c r="ZC499" s="111"/>
      <c r="ZD499" s="111"/>
      <c r="ZE499" s="111"/>
      <c r="ZF499" s="111"/>
      <c r="ZG499" s="111"/>
      <c r="ZH499" s="111"/>
      <c r="ZI499" s="111"/>
      <c r="ZJ499" s="111"/>
      <c r="ZK499" s="111"/>
      <c r="ZL499" s="111"/>
      <c r="ZM499" s="111"/>
      <c r="ZN499" s="111"/>
      <c r="ZO499" s="111"/>
      <c r="ZP499" s="111"/>
      <c r="ZQ499" s="111"/>
      <c r="ZR499" s="111"/>
      <c r="ZS499" s="111"/>
      <c r="ZT499" s="111"/>
      <c r="ZU499" s="111"/>
      <c r="ZV499" s="111"/>
      <c r="ZW499" s="111"/>
      <c r="ZX499" s="111"/>
      <c r="ZY499" s="111"/>
      <c r="ZZ499" s="111"/>
    </row>
    <row r="500" spans="2:702" ht="109" thickBot="1">
      <c r="B500" s="246" t="s">
        <v>369</v>
      </c>
      <c r="C500" s="247" t="s">
        <v>392</v>
      </c>
      <c r="D500" s="246" t="s">
        <v>393</v>
      </c>
      <c r="E500" s="248" t="s">
        <v>394</v>
      </c>
      <c r="F500" s="248" t="s">
        <v>362</v>
      </c>
      <c r="G500" s="248" t="s">
        <v>361</v>
      </c>
      <c r="H500" s="248" t="s">
        <v>365</v>
      </c>
      <c r="I500" s="248" t="s">
        <v>363</v>
      </c>
      <c r="J500" s="248" t="s">
        <v>395</v>
      </c>
      <c r="K500" s="248" t="s">
        <v>396</v>
      </c>
      <c r="L500" s="249" t="s">
        <v>368</v>
      </c>
      <c r="M500"/>
      <c r="N500"/>
      <c r="O500"/>
      <c r="P500"/>
      <c r="Q500"/>
      <c r="R500"/>
      <c r="S500" s="250" t="s">
        <v>397</v>
      </c>
      <c r="T500" s="250" t="s">
        <v>398</v>
      </c>
      <c r="U500" s="250" t="s">
        <v>399</v>
      </c>
      <c r="V500" s="250" t="s">
        <v>400</v>
      </c>
      <c r="W500" s="250" t="s">
        <v>401</v>
      </c>
      <c r="X500"/>
      <c r="Y500"/>
      <c r="Z500"/>
      <c r="AA500"/>
      <c r="AB500"/>
      <c r="AC500"/>
      <c r="AD500"/>
      <c r="AE500"/>
      <c r="AF500"/>
      <c r="AG500"/>
      <c r="UR500" s="111"/>
      <c r="US500" s="111"/>
      <c r="UT500" s="111"/>
      <c r="UU500" s="111"/>
      <c r="UV500" s="111"/>
      <c r="UW500" s="111"/>
      <c r="UX500" s="111"/>
      <c r="UY500" s="111"/>
      <c r="UZ500" s="111"/>
      <c r="VA500" s="111"/>
      <c r="VB500" s="111"/>
      <c r="VC500" s="111"/>
      <c r="VD500" s="111"/>
      <c r="VE500" s="111"/>
      <c r="VF500" s="111"/>
      <c r="VG500" s="111"/>
      <c r="VH500" s="111"/>
      <c r="VI500" s="111"/>
      <c r="VJ500" s="111"/>
      <c r="VK500" s="111"/>
      <c r="VL500" s="111"/>
      <c r="VM500" s="111"/>
      <c r="VN500" s="111"/>
      <c r="VO500" s="111"/>
      <c r="VP500" s="111"/>
      <c r="VQ500" s="111"/>
      <c r="VR500" s="111"/>
      <c r="VS500" s="111"/>
      <c r="VT500" s="111"/>
      <c r="VU500" s="111"/>
      <c r="VV500" s="111"/>
      <c r="VW500" s="111"/>
      <c r="VX500" s="111"/>
      <c r="VY500" s="111"/>
      <c r="VZ500" s="111"/>
      <c r="WA500" s="111"/>
      <c r="WB500" s="111"/>
      <c r="WC500" s="111"/>
      <c r="WD500" s="111"/>
      <c r="WE500" s="111"/>
      <c r="WF500" s="111"/>
      <c r="WG500" s="111"/>
      <c r="WH500" s="111"/>
      <c r="WI500" s="111"/>
      <c r="WJ500" s="111"/>
      <c r="WK500" s="111"/>
      <c r="WL500" s="111"/>
      <c r="WM500" s="111"/>
      <c r="WN500" s="111"/>
      <c r="WO500" s="111"/>
      <c r="WP500" s="111"/>
      <c r="WQ500" s="111"/>
      <c r="WR500" s="111"/>
      <c r="WS500" s="111"/>
      <c r="WT500" s="111"/>
      <c r="WU500" s="111"/>
      <c r="WV500" s="111"/>
      <c r="WW500" s="111"/>
      <c r="WX500" s="111"/>
      <c r="WY500" s="111"/>
      <c r="WZ500" s="111"/>
      <c r="XA500" s="111"/>
      <c r="XB500" s="111"/>
      <c r="XC500" s="111"/>
      <c r="XD500" s="111"/>
      <c r="XE500" s="111"/>
      <c r="XF500" s="111"/>
      <c r="XG500" s="111"/>
      <c r="XH500" s="111"/>
      <c r="XI500" s="111"/>
      <c r="XJ500" s="111"/>
      <c r="XK500" s="111"/>
      <c r="XL500" s="111"/>
      <c r="XM500" s="111"/>
      <c r="XN500" s="111"/>
      <c r="XO500" s="111"/>
      <c r="XP500" s="111"/>
      <c r="XQ500" s="111"/>
      <c r="XR500" s="111"/>
      <c r="XS500" s="111"/>
      <c r="XT500" s="111"/>
      <c r="XU500" s="111"/>
      <c r="XV500" s="111"/>
      <c r="XW500" s="111"/>
      <c r="XX500" s="111"/>
      <c r="XY500" s="111"/>
      <c r="XZ500" s="111"/>
      <c r="YA500" s="111"/>
      <c r="YB500" s="111"/>
      <c r="YC500" s="111"/>
      <c r="YD500" s="111"/>
      <c r="YE500" s="111"/>
      <c r="YF500" s="111"/>
      <c r="YG500" s="111"/>
      <c r="YH500" s="111"/>
      <c r="YI500" s="111"/>
      <c r="YJ500" s="111"/>
      <c r="YK500" s="111"/>
      <c r="YL500" s="111"/>
      <c r="YM500" s="111"/>
      <c r="YN500" s="111"/>
      <c r="YO500" s="111"/>
      <c r="YP500" s="111"/>
      <c r="YQ500" s="111"/>
      <c r="YR500" s="111"/>
      <c r="YS500" s="111"/>
      <c r="YT500" s="111"/>
      <c r="YU500" s="111"/>
      <c r="YV500" s="111"/>
      <c r="YW500" s="111"/>
      <c r="YX500" s="111"/>
      <c r="YY500" s="111"/>
      <c r="YZ500" s="111"/>
      <c r="ZA500" s="111"/>
      <c r="ZB500" s="111"/>
      <c r="ZC500" s="111"/>
      <c r="ZD500" s="111"/>
      <c r="ZE500" s="111"/>
      <c r="ZF500" s="111"/>
      <c r="ZG500" s="111"/>
      <c r="ZH500" s="111"/>
      <c r="ZI500" s="111"/>
      <c r="ZJ500" s="111"/>
      <c r="ZK500" s="111"/>
      <c r="ZL500" s="111"/>
      <c r="ZM500" s="111"/>
      <c r="ZN500" s="111"/>
      <c r="ZO500" s="111"/>
      <c r="ZP500" s="111"/>
      <c r="ZQ500" s="111"/>
      <c r="ZR500" s="111"/>
      <c r="ZS500" s="111"/>
      <c r="ZT500" s="111"/>
      <c r="ZU500" s="111"/>
      <c r="ZV500" s="111"/>
      <c r="ZW500" s="111"/>
      <c r="ZX500" s="111"/>
      <c r="ZY500" s="111"/>
      <c r="ZZ500" s="111"/>
    </row>
    <row r="501" spans="2:702" ht="101.5">
      <c r="B501" s="271" t="s">
        <v>118</v>
      </c>
      <c r="C501" s="251" t="s">
        <v>402</v>
      </c>
      <c r="D501" s="252">
        <v>49.483974456787109</v>
      </c>
      <c r="E501" s="253">
        <v>35.053752899169922</v>
      </c>
      <c r="F501" s="253">
        <v>143.18782043457031</v>
      </c>
      <c r="G501" s="253">
        <v>2.920285701751709</v>
      </c>
      <c r="H501" s="253">
        <v>32.133468627929688</v>
      </c>
      <c r="I501" s="253">
        <v>108.13406372070313</v>
      </c>
      <c r="J501" s="254">
        <v>4.0848069190979004</v>
      </c>
      <c r="K501" s="254">
        <v>0.91669124364852905</v>
      </c>
      <c r="L501" s="255"/>
      <c r="M501"/>
      <c r="N501" s="256"/>
      <c r="O501"/>
      <c r="P501"/>
      <c r="Q501"/>
      <c r="R501"/>
      <c r="S501" s="257" t="s">
        <v>353</v>
      </c>
      <c r="T501" s="257" t="s">
        <v>355</v>
      </c>
      <c r="U501" s="257" t="s">
        <v>357</v>
      </c>
      <c r="V501" s="258" t="s">
        <v>391</v>
      </c>
      <c r="W501" s="258" t="s">
        <v>390</v>
      </c>
      <c r="X501"/>
      <c r="Y501"/>
      <c r="Z501"/>
      <c r="AA501"/>
      <c r="AB501"/>
      <c r="AC501"/>
      <c r="AD501"/>
      <c r="AE501"/>
      <c r="AF501"/>
      <c r="AG501"/>
      <c r="UR501" s="111"/>
      <c r="US501" s="111"/>
      <c r="UT501" s="111"/>
      <c r="UU501" s="111"/>
      <c r="UV501" s="111"/>
      <c r="UW501" s="111"/>
      <c r="UX501" s="111"/>
      <c r="UY501" s="111"/>
      <c r="UZ501" s="111"/>
      <c r="VA501" s="111"/>
      <c r="VB501" s="111"/>
      <c r="VC501" s="111"/>
      <c r="VD501" s="111"/>
      <c r="VE501" s="111"/>
      <c r="VF501" s="111"/>
      <c r="VG501" s="111"/>
      <c r="VH501" s="111"/>
      <c r="VI501" s="111"/>
      <c r="VJ501" s="111"/>
      <c r="VK501" s="111"/>
      <c r="VL501" s="111"/>
      <c r="VM501" s="111"/>
      <c r="VN501" s="111"/>
      <c r="VO501" s="111"/>
      <c r="VP501" s="111"/>
      <c r="VQ501" s="111"/>
      <c r="VR501" s="111"/>
      <c r="VS501" s="111"/>
      <c r="VT501" s="111"/>
      <c r="VU501" s="111"/>
      <c r="VV501" s="111"/>
      <c r="VW501" s="111"/>
      <c r="VX501" s="111"/>
      <c r="VY501" s="111"/>
      <c r="VZ501" s="111"/>
      <c r="WA501" s="111"/>
      <c r="WB501" s="111"/>
      <c r="WC501" s="111"/>
      <c r="WD501" s="111"/>
      <c r="WE501" s="111"/>
      <c r="WF501" s="111"/>
      <c r="WG501" s="111"/>
      <c r="WH501" s="111"/>
      <c r="WI501" s="111"/>
      <c r="WJ501" s="111"/>
      <c r="WK501" s="111"/>
      <c r="WL501" s="111"/>
      <c r="WM501" s="111"/>
      <c r="WN501" s="111"/>
      <c r="WO501" s="111"/>
      <c r="WP501" s="111"/>
      <c r="WQ501" s="111"/>
      <c r="WR501" s="111"/>
      <c r="WS501" s="111"/>
      <c r="WT501" s="111"/>
      <c r="WU501" s="111"/>
      <c r="WV501" s="111"/>
      <c r="WW501" s="111"/>
      <c r="WX501" s="111"/>
      <c r="WY501" s="111"/>
      <c r="WZ501" s="111"/>
      <c r="XA501" s="111"/>
      <c r="XB501" s="111"/>
      <c r="XC501" s="111"/>
      <c r="XD501" s="111"/>
      <c r="XE501" s="111"/>
      <c r="XF501" s="111"/>
      <c r="XG501" s="111"/>
      <c r="XH501" s="111"/>
      <c r="XI501" s="111"/>
      <c r="XJ501" s="111"/>
      <c r="XK501" s="111"/>
      <c r="XL501" s="111"/>
      <c r="XM501" s="111"/>
      <c r="XN501" s="111"/>
      <c r="XO501" s="111"/>
      <c r="XP501" s="111"/>
      <c r="XQ501" s="111"/>
      <c r="XR501" s="111"/>
      <c r="XS501" s="111"/>
      <c r="XT501" s="111"/>
      <c r="XU501" s="111"/>
      <c r="XV501" s="111"/>
      <c r="XW501" s="111"/>
      <c r="XX501" s="111"/>
      <c r="XY501" s="111"/>
      <c r="XZ501" s="111"/>
      <c r="YA501" s="111"/>
      <c r="YB501" s="111"/>
      <c r="YC501" s="111"/>
      <c r="YD501" s="111"/>
      <c r="YE501" s="111"/>
      <c r="YF501" s="111"/>
      <c r="YG501" s="111"/>
      <c r="YH501" s="111"/>
      <c r="YI501" s="111"/>
      <c r="YJ501" s="111"/>
      <c r="YK501" s="111"/>
      <c r="YL501" s="111"/>
      <c r="YM501" s="111"/>
      <c r="YN501" s="111"/>
      <c r="YO501" s="111"/>
      <c r="YP501" s="111"/>
      <c r="YQ501" s="111"/>
      <c r="YR501" s="111"/>
      <c r="YS501" s="111"/>
      <c r="YT501" s="111"/>
      <c r="YU501" s="111"/>
      <c r="YV501" s="111"/>
      <c r="YW501" s="111"/>
      <c r="YX501" s="111"/>
      <c r="YY501" s="111"/>
      <c r="YZ501" s="111"/>
      <c r="ZA501" s="111"/>
      <c r="ZB501" s="111"/>
      <c r="ZC501" s="111"/>
      <c r="ZD501" s="111"/>
      <c r="ZE501" s="111"/>
      <c r="ZF501" s="111"/>
      <c r="ZG501" s="111"/>
      <c r="ZH501" s="111"/>
      <c r="ZI501" s="111"/>
      <c r="ZJ501" s="111"/>
      <c r="ZK501" s="111"/>
      <c r="ZL501" s="111"/>
      <c r="ZM501" s="111"/>
      <c r="ZN501" s="111"/>
      <c r="ZO501" s="111"/>
      <c r="ZP501" s="111"/>
      <c r="ZQ501" s="111"/>
      <c r="ZR501" s="111"/>
      <c r="ZS501" s="111"/>
      <c r="ZT501" s="111"/>
      <c r="ZU501" s="111"/>
      <c r="ZV501" s="111"/>
      <c r="ZW501" s="111"/>
      <c r="ZX501" s="111"/>
      <c r="ZY501" s="111"/>
      <c r="ZZ501" s="111"/>
    </row>
    <row r="502" spans="2:702" ht="18.5">
      <c r="B502" s="272"/>
      <c r="C502" s="251" t="s">
        <v>403</v>
      </c>
      <c r="D502" s="252">
        <v>58.175437927246094</v>
      </c>
      <c r="E502" s="253">
        <v>9.5383796691894531</v>
      </c>
      <c r="F502" s="253">
        <v>91.921638488769531</v>
      </c>
      <c r="G502" s="253">
        <v>-14.700323104858398</v>
      </c>
      <c r="H502" s="253">
        <v>24.238702774047852</v>
      </c>
      <c r="I502" s="253">
        <v>82.383255004882813</v>
      </c>
      <c r="J502" s="254">
        <v>9.637028694152832</v>
      </c>
      <c r="K502" s="254">
        <v>2.5411760807037354</v>
      </c>
      <c r="L502" s="255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UR502" s="111"/>
      <c r="US502" s="111"/>
      <c r="UT502" s="111"/>
      <c r="UU502" s="111"/>
      <c r="UV502" s="111"/>
      <c r="UW502" s="111"/>
      <c r="UX502" s="111"/>
      <c r="UY502" s="111"/>
      <c r="UZ502" s="111"/>
      <c r="VA502" s="111"/>
      <c r="VB502" s="111"/>
      <c r="VC502" s="111"/>
      <c r="VD502" s="111"/>
      <c r="VE502" s="111"/>
      <c r="VF502" s="111"/>
      <c r="VG502" s="111"/>
      <c r="VH502" s="111"/>
      <c r="VI502" s="111"/>
      <c r="VJ502" s="111"/>
      <c r="VK502" s="111"/>
      <c r="VL502" s="111"/>
      <c r="VM502" s="111"/>
      <c r="VN502" s="111"/>
      <c r="VO502" s="111"/>
      <c r="VP502" s="111"/>
      <c r="VQ502" s="111"/>
      <c r="VR502" s="111"/>
      <c r="VS502" s="111"/>
      <c r="VT502" s="111"/>
      <c r="VU502" s="111"/>
      <c r="VV502" s="111"/>
      <c r="VW502" s="111"/>
      <c r="VX502" s="111"/>
      <c r="VY502" s="111"/>
      <c r="VZ502" s="111"/>
      <c r="WA502" s="111"/>
      <c r="WB502" s="111"/>
      <c r="WC502" s="111"/>
      <c r="WD502" s="111"/>
      <c r="WE502" s="111"/>
      <c r="WF502" s="111"/>
      <c r="WG502" s="111"/>
      <c r="WH502" s="111"/>
      <c r="WI502" s="111"/>
      <c r="WJ502" s="111"/>
      <c r="WK502" s="111"/>
      <c r="WL502" s="111"/>
      <c r="WM502" s="111"/>
      <c r="WN502" s="111"/>
      <c r="WO502" s="111"/>
      <c r="WP502" s="111"/>
      <c r="WQ502" s="111"/>
      <c r="WR502" s="111"/>
      <c r="WS502" s="111"/>
      <c r="WT502" s="111"/>
      <c r="WU502" s="111"/>
      <c r="WV502" s="111"/>
      <c r="WW502" s="111"/>
      <c r="WX502" s="111"/>
      <c r="WY502" s="111"/>
      <c r="WZ502" s="111"/>
      <c r="XA502" s="111"/>
      <c r="XB502" s="111"/>
      <c r="XC502" s="111"/>
      <c r="XD502" s="111"/>
      <c r="XE502" s="111"/>
      <c r="XF502" s="111"/>
      <c r="XG502" s="111"/>
      <c r="XH502" s="111"/>
      <c r="XI502" s="111"/>
      <c r="XJ502" s="111"/>
      <c r="XK502" s="111"/>
      <c r="XL502" s="111"/>
      <c r="XM502" s="111"/>
      <c r="XN502" s="111"/>
      <c r="XO502" s="111"/>
      <c r="XP502" s="111"/>
      <c r="XQ502" s="111"/>
      <c r="XR502" s="111"/>
      <c r="XS502" s="111"/>
      <c r="XT502" s="111"/>
      <c r="XU502" s="111"/>
      <c r="XV502" s="111"/>
      <c r="XW502" s="111"/>
      <c r="XX502" s="111"/>
      <c r="XY502" s="111"/>
      <c r="XZ502" s="111"/>
      <c r="YA502" s="111"/>
      <c r="YB502" s="111"/>
      <c r="YC502" s="111"/>
      <c r="YD502" s="111"/>
      <c r="YE502" s="111"/>
      <c r="YF502" s="111"/>
      <c r="YG502" s="111"/>
      <c r="YH502" s="111"/>
      <c r="YI502" s="111"/>
      <c r="YJ502" s="111"/>
      <c r="YK502" s="111"/>
      <c r="YL502" s="111"/>
      <c r="YM502" s="111"/>
      <c r="YN502" s="111"/>
      <c r="YO502" s="111"/>
      <c r="YP502" s="111"/>
      <c r="YQ502" s="111"/>
      <c r="YR502" s="111"/>
      <c r="YS502" s="111"/>
      <c r="YT502" s="111"/>
      <c r="YU502" s="111"/>
      <c r="YV502" s="111"/>
      <c r="YW502" s="111"/>
      <c r="YX502" s="111"/>
      <c r="YY502" s="111"/>
      <c r="YZ502" s="111"/>
      <c r="ZA502" s="111"/>
      <c r="ZB502" s="111"/>
      <c r="ZC502" s="111"/>
      <c r="ZD502" s="111"/>
      <c r="ZE502" s="111"/>
      <c r="ZF502" s="111"/>
      <c r="ZG502" s="111"/>
      <c r="ZH502" s="111"/>
      <c r="ZI502" s="111"/>
      <c r="ZJ502" s="111"/>
      <c r="ZK502" s="111"/>
      <c r="ZL502" s="111"/>
      <c r="ZM502" s="111"/>
      <c r="ZN502" s="111"/>
      <c r="ZO502" s="111"/>
      <c r="ZP502" s="111"/>
      <c r="ZQ502" s="111"/>
      <c r="ZR502" s="111"/>
      <c r="ZS502" s="111"/>
      <c r="ZT502" s="111"/>
      <c r="ZU502" s="111"/>
      <c r="ZV502" s="111"/>
      <c r="ZW502" s="111"/>
      <c r="ZX502" s="111"/>
      <c r="ZY502" s="111"/>
      <c r="ZZ502" s="111"/>
    </row>
    <row r="503" spans="2:702" ht="18.5">
      <c r="B503" s="272"/>
      <c r="C503" s="251" t="s">
        <v>404</v>
      </c>
      <c r="D503" s="252">
        <v>56.154335021972656</v>
      </c>
      <c r="E503" s="253">
        <v>21.684885025024414</v>
      </c>
      <c r="F503" s="253">
        <v>162.36770629882813</v>
      </c>
      <c r="G503" s="253">
        <v>-8.9334526062011719</v>
      </c>
      <c r="H503" s="253">
        <v>30.618337631225586</v>
      </c>
      <c r="I503" s="253">
        <v>140.68281555175781</v>
      </c>
      <c r="J503" s="254">
        <v>7.4875984191894531</v>
      </c>
      <c r="K503" s="254">
        <v>1.4119668006896973</v>
      </c>
      <c r="L503" s="255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2:702" ht="18.5">
      <c r="B504" s="272"/>
      <c r="C504" s="251" t="s">
        <v>405</v>
      </c>
      <c r="D504" s="252">
        <v>55.271129608154297</v>
      </c>
      <c r="E504" s="253">
        <v>6.7851300239562988</v>
      </c>
      <c r="F504" s="253">
        <v>87.66412353515625</v>
      </c>
      <c r="G504" s="253">
        <v>-15.711020469665527</v>
      </c>
      <c r="H504" s="253">
        <v>22.496150970458984</v>
      </c>
      <c r="I504" s="253">
        <v>80.878990173339844</v>
      </c>
      <c r="J504" s="254">
        <v>12.920036315917969</v>
      </c>
      <c r="K504" s="254">
        <v>3.3155076503753662</v>
      </c>
      <c r="L504" s="255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2:702" ht="18.5">
      <c r="B505" s="272"/>
      <c r="C505" s="251" t="s">
        <v>406</v>
      </c>
      <c r="D505" s="252">
        <v>49.270233154296875</v>
      </c>
      <c r="E505" s="253">
        <v>26.680934906005859</v>
      </c>
      <c r="F505" s="253">
        <v>71.104446411132813</v>
      </c>
      <c r="G505" s="253">
        <v>3.6718058586120605</v>
      </c>
      <c r="H505" s="253">
        <v>23.009128570556641</v>
      </c>
      <c r="I505" s="253">
        <v>44.423511505126953</v>
      </c>
      <c r="J505" s="254">
        <v>2.6649909019470215</v>
      </c>
      <c r="K505" s="254">
        <v>0.86238092184066772</v>
      </c>
      <c r="L505" s="25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2:702" ht="18.5">
      <c r="B506" s="272"/>
      <c r="C506" s="251" t="s">
        <v>407</v>
      </c>
      <c r="D506" s="252">
        <v>47.033432006835938</v>
      </c>
      <c r="E506" s="253">
        <v>10.745770454406738</v>
      </c>
      <c r="F506" s="253">
        <v>96.507225036621094</v>
      </c>
      <c r="G506" s="253">
        <v>-7.1050758361816406</v>
      </c>
      <c r="H506" s="253">
        <v>17.850845336914063</v>
      </c>
      <c r="I506" s="253">
        <v>85.761451721191406</v>
      </c>
      <c r="J506" s="254">
        <v>8.9809494018554688</v>
      </c>
      <c r="K506" s="254">
        <v>1.661197304725647</v>
      </c>
      <c r="L506" s="255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2:702" ht="21" customHeight="1">
      <c r="B507" s="272"/>
      <c r="C507" s="251" t="s">
        <v>408</v>
      </c>
      <c r="D507" s="252">
        <v>35.306983947753906</v>
      </c>
      <c r="E507" s="253">
        <v>21.618453979492188</v>
      </c>
      <c r="F507" s="253">
        <v>80.487052917480469</v>
      </c>
      <c r="G507" s="253">
        <v>4.3822050094604492</v>
      </c>
      <c r="H507" s="253">
        <v>17.236248016357422</v>
      </c>
      <c r="I507" s="253">
        <v>58.868598937988281</v>
      </c>
      <c r="J507" s="254">
        <v>3.7230715751647949</v>
      </c>
      <c r="K507" s="254">
        <v>0.79729330539703369</v>
      </c>
      <c r="L507" s="255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2:702" ht="18.5">
      <c r="B508" s="272"/>
      <c r="C508" s="251" t="s">
        <v>409</v>
      </c>
      <c r="D508" s="252">
        <v>76.814605712890625</v>
      </c>
      <c r="E508" s="253">
        <v>139.54350280761719</v>
      </c>
      <c r="F508" s="253">
        <v>186.59117126464844</v>
      </c>
      <c r="G508" s="253">
        <v>144.93060302734375</v>
      </c>
      <c r="H508" s="253">
        <v>-5.3871002197265625</v>
      </c>
      <c r="I508" s="253">
        <v>47.04766845703125</v>
      </c>
      <c r="J508" s="254">
        <v>1.3371541500091553</v>
      </c>
      <c r="K508" s="254">
        <v>-3.8605168461799622E-2</v>
      </c>
      <c r="L508" s="255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2:702" ht="18.5">
      <c r="B509" s="272"/>
      <c r="C509" s="251" t="s">
        <v>410</v>
      </c>
      <c r="D509" s="252">
        <v>26.185522079467773</v>
      </c>
      <c r="E509" s="253">
        <v>34.000236511230469</v>
      </c>
      <c r="F509" s="253">
        <v>120.65248870849609</v>
      </c>
      <c r="G509" s="253">
        <v>9.6825046539306641</v>
      </c>
      <c r="H509" s="253">
        <v>24.317731857299805</v>
      </c>
      <c r="I509" s="253">
        <v>86.652252197265625</v>
      </c>
      <c r="J509" s="254">
        <v>3.5485780239105225</v>
      </c>
      <c r="K509" s="254">
        <v>0.71522241830825806</v>
      </c>
      <c r="L509" s="255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2:702" ht="18.5">
      <c r="B510" s="272"/>
      <c r="C510" s="251" t="s">
        <v>411</v>
      </c>
      <c r="D510" s="252">
        <v>35.851100921630859</v>
      </c>
      <c r="E510" s="253">
        <v>25.133352279663086</v>
      </c>
      <c r="F510" s="253">
        <v>85.070610046386719</v>
      </c>
      <c r="G510" s="253">
        <v>3.0351555347442627</v>
      </c>
      <c r="H510" s="253">
        <v>22.098196029663086</v>
      </c>
      <c r="I510" s="253">
        <v>59.937255859375</v>
      </c>
      <c r="J510" s="254">
        <v>3.3847696781158447</v>
      </c>
      <c r="K510" s="254">
        <v>0.87923789024353027</v>
      </c>
      <c r="L510" s="255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2:702" ht="18.5">
      <c r="B511" s="272"/>
      <c r="C511" s="251" t="s">
        <v>412</v>
      </c>
      <c r="D511" s="252">
        <v>31.079408645629883</v>
      </c>
      <c r="E511" s="253">
        <v>23.245189666748047</v>
      </c>
      <c r="F511" s="253">
        <v>50.109176635742188</v>
      </c>
      <c r="G511" s="253">
        <v>2.203279972076416</v>
      </c>
      <c r="H511" s="253">
        <v>21.041910171508789</v>
      </c>
      <c r="I511" s="253">
        <v>26.863986968994141</v>
      </c>
      <c r="J511" s="254">
        <v>2.15567946434021</v>
      </c>
      <c r="K511" s="254">
        <v>0.90521568059921265</v>
      </c>
      <c r="L511" s="255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2:702" ht="18.5">
      <c r="B512" s="272"/>
      <c r="C512" s="251" t="s">
        <v>413</v>
      </c>
      <c r="D512" s="252">
        <v>43.24273681640625</v>
      </c>
      <c r="E512" s="253">
        <v>21.132322311401367</v>
      </c>
      <c r="F512" s="253">
        <v>156.91647338867188</v>
      </c>
      <c r="G512" s="253">
        <v>0.16314803063869476</v>
      </c>
      <c r="H512" s="253">
        <v>20.969173431396484</v>
      </c>
      <c r="I512" s="253">
        <v>135.78414916992188</v>
      </c>
      <c r="J512" s="254">
        <v>7.4254250526428223</v>
      </c>
      <c r="K512" s="254">
        <v>0.99227964878082275</v>
      </c>
      <c r="L512" s="255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2:33" ht="18.5">
      <c r="B513" s="272"/>
      <c r="C513" s="251" t="s">
        <v>414</v>
      </c>
      <c r="D513" s="252">
        <v>43.339740753173828</v>
      </c>
      <c r="E513" s="253">
        <v>25.630424499511719</v>
      </c>
      <c r="F513" s="253">
        <v>67.243507385253906</v>
      </c>
      <c r="G513" s="253">
        <v>1.774983286857605</v>
      </c>
      <c r="H513" s="253">
        <v>23.855442047119141</v>
      </c>
      <c r="I513" s="253">
        <v>41.613082885742188</v>
      </c>
      <c r="J513" s="254">
        <v>2.6235814094543457</v>
      </c>
      <c r="K513" s="254">
        <v>0.93074703216552734</v>
      </c>
      <c r="L513" s="255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2:33" ht="21" customHeight="1">
      <c r="B514" s="272"/>
      <c r="C514" s="251" t="s">
        <v>415</v>
      </c>
      <c r="D514" s="252">
        <v>37.767963409423828</v>
      </c>
      <c r="E514" s="253">
        <v>22.892515182495117</v>
      </c>
      <c r="F514" s="253">
        <v>119.74088287353516</v>
      </c>
      <c r="G514" s="253">
        <v>-0.77718067169189453</v>
      </c>
      <c r="H514" s="253">
        <v>23.669696807861328</v>
      </c>
      <c r="I514" s="253">
        <v>96.848365783691406</v>
      </c>
      <c r="J514" s="254">
        <v>5.2305688858032227</v>
      </c>
      <c r="K514" s="254">
        <v>1.0339491367340088</v>
      </c>
      <c r="L514" s="255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2:33" ht="18.5">
      <c r="B515" s="272"/>
      <c r="C515" s="251" t="s">
        <v>416</v>
      </c>
      <c r="D515" s="252">
        <v>34.482440948486328</v>
      </c>
      <c r="E515" s="253">
        <v>31.552619934082031</v>
      </c>
      <c r="F515" s="253">
        <v>110.11277770996094</v>
      </c>
      <c r="G515" s="253">
        <v>4.8675785064697266</v>
      </c>
      <c r="H515" s="253">
        <v>26.685041427612305</v>
      </c>
      <c r="I515" s="253">
        <v>78.560157775878906</v>
      </c>
      <c r="J515" s="254">
        <v>3.4898140430450439</v>
      </c>
      <c r="K515" s="254">
        <v>0.84573137760162354</v>
      </c>
      <c r="L515" s="25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2:33" ht="18.5">
      <c r="B516" s="272"/>
      <c r="C516" s="251" t="s">
        <v>417</v>
      </c>
      <c r="D516" s="252">
        <v>39.987869262695313</v>
      </c>
      <c r="E516" s="253">
        <v>30.367019653320313</v>
      </c>
      <c r="F516" s="253">
        <v>168.89144897460938</v>
      </c>
      <c r="G516" s="253">
        <v>5.2121095657348633</v>
      </c>
      <c r="H516" s="253">
        <v>25.154911041259766</v>
      </c>
      <c r="I516" s="253">
        <v>138.52442932128906</v>
      </c>
      <c r="J516" s="254">
        <v>5.561673641204834</v>
      </c>
      <c r="K516" s="254">
        <v>0.82836288213729858</v>
      </c>
      <c r="L516" s="255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2:33" ht="18.5">
      <c r="B517" s="272"/>
      <c r="C517" s="251" t="s">
        <v>418</v>
      </c>
      <c r="D517" s="252">
        <v>41.295516967773438</v>
      </c>
      <c r="E517" s="253">
        <v>28.446262359619141</v>
      </c>
      <c r="F517" s="253">
        <v>141.53797912597656</v>
      </c>
      <c r="G517" s="253">
        <v>24.352010726928711</v>
      </c>
      <c r="H517" s="253">
        <v>4.0942516326904297</v>
      </c>
      <c r="I517" s="253">
        <v>113.09172058105469</v>
      </c>
      <c r="J517" s="254">
        <v>4.9756264686584473</v>
      </c>
      <c r="K517" s="254">
        <v>0.14392933249473572</v>
      </c>
      <c r="L517" s="255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2:33" ht="21" customHeight="1" thickBot="1">
      <c r="B518" s="273"/>
      <c r="C518" s="259" t="s">
        <v>419</v>
      </c>
      <c r="D518" s="260">
        <v>43.158138275146484</v>
      </c>
      <c r="E518" s="261">
        <v>36.546566009521484</v>
      </c>
      <c r="F518" s="261">
        <v>280.53704833984375</v>
      </c>
      <c r="G518" s="261">
        <v>5.3504652976989746</v>
      </c>
      <c r="H518" s="261">
        <v>31.196100234985352</v>
      </c>
      <c r="I518" s="261">
        <v>243.990478515625</v>
      </c>
      <c r="J518" s="262">
        <v>7.6761536598205566</v>
      </c>
      <c r="K518" s="262">
        <v>0.85359865427017212</v>
      </c>
      <c r="L518" s="263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2:33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</row>
    <row r="520" spans="2:33" ht="21" customHeight="1" thickBot="1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2:33" ht="109" thickBot="1">
      <c r="B521" s="246" t="s">
        <v>369</v>
      </c>
      <c r="C521" s="247" t="s">
        <v>392</v>
      </c>
      <c r="D521" s="246" t="s">
        <v>393</v>
      </c>
      <c r="E521" s="248" t="s">
        <v>394</v>
      </c>
      <c r="F521" s="248" t="s">
        <v>362</v>
      </c>
      <c r="G521" s="248" t="s">
        <v>361</v>
      </c>
      <c r="H521" s="248" t="s">
        <v>365</v>
      </c>
      <c r="I521" s="248" t="s">
        <v>363</v>
      </c>
      <c r="J521" s="248" t="s">
        <v>395</v>
      </c>
      <c r="K521" s="248" t="s">
        <v>396</v>
      </c>
      <c r="L521" s="249" t="s">
        <v>368</v>
      </c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2:33" ht="18.5">
      <c r="B522" s="271" t="s">
        <v>71</v>
      </c>
      <c r="C522" s="251" t="s">
        <v>420</v>
      </c>
      <c r="D522" s="252">
        <v>71.421730041503906</v>
      </c>
      <c r="E522" s="253">
        <v>109.4051513671875</v>
      </c>
      <c r="F522" s="253">
        <v>325.95938110351563</v>
      </c>
      <c r="G522" s="253">
        <v>36.649215698242188</v>
      </c>
      <c r="H522" s="253">
        <v>72.755935668945313</v>
      </c>
      <c r="I522" s="253">
        <v>216.55422973632813</v>
      </c>
      <c r="J522" s="254">
        <v>2.9793787002563477</v>
      </c>
      <c r="K522" s="254">
        <v>0.66501379013061523</v>
      </c>
      <c r="L522" s="255"/>
      <c r="M522"/>
      <c r="N522" s="256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</row>
    <row r="523" spans="2:33" ht="18.5">
      <c r="B523" s="272"/>
      <c r="C523" s="251" t="s">
        <v>421</v>
      </c>
      <c r="D523" s="252">
        <v>102.17225646972656</v>
      </c>
      <c r="E523" s="253">
        <v>224.35789489746094</v>
      </c>
      <c r="F523" s="253">
        <v>245.9765625</v>
      </c>
      <c r="G523" s="253">
        <v>54.34271240234375</v>
      </c>
      <c r="H523" s="253">
        <v>170.01518249511719</v>
      </c>
      <c r="I523" s="253">
        <v>21.618667602539063</v>
      </c>
      <c r="J523" s="254">
        <v>1.0963579416275024</v>
      </c>
      <c r="K523" s="254">
        <v>0.7577856183052063</v>
      </c>
      <c r="L523" s="255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2:33" ht="18.5">
      <c r="B524" s="272"/>
      <c r="C524" s="251" t="s">
        <v>422</v>
      </c>
      <c r="D524" s="252">
        <v>57.375083923339844</v>
      </c>
      <c r="E524" s="253">
        <v>31.55797004699707</v>
      </c>
      <c r="F524" s="253">
        <v>132.84468078613281</v>
      </c>
      <c r="G524" s="253">
        <v>-3.909177303314209</v>
      </c>
      <c r="H524" s="253">
        <v>35.467147827148438</v>
      </c>
      <c r="I524" s="253">
        <v>101.28671264648438</v>
      </c>
      <c r="J524" s="254">
        <v>4.2095446586608887</v>
      </c>
      <c r="K524" s="254">
        <v>1.1238728761672974</v>
      </c>
      <c r="L524" s="255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2:33" ht="18.5">
      <c r="B525" s="272"/>
      <c r="C525" s="251" t="s">
        <v>423</v>
      </c>
      <c r="D525" s="252">
        <v>79.413406372070313</v>
      </c>
      <c r="E525" s="253">
        <v>230.76371765136719</v>
      </c>
      <c r="F525" s="253">
        <v>277.0543212890625</v>
      </c>
      <c r="G525" s="253">
        <v>38.211883544921875</v>
      </c>
      <c r="H525" s="253">
        <v>192.55183410644531</v>
      </c>
      <c r="I525" s="253">
        <v>46.290603637695313</v>
      </c>
      <c r="J525" s="254">
        <v>1.2005974054336548</v>
      </c>
      <c r="K525" s="254">
        <v>0.83441120386123657</v>
      </c>
      <c r="L525" s="25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</row>
    <row r="526" spans="2:33" ht="18.5">
      <c r="B526" s="272"/>
      <c r="C526" s="251" t="s">
        <v>424</v>
      </c>
      <c r="D526" s="252">
        <v>96.885498046875</v>
      </c>
      <c r="E526" s="253">
        <v>323.59457397460938</v>
      </c>
      <c r="F526" s="253">
        <v>229.268798828125</v>
      </c>
      <c r="G526" s="253">
        <v>166.29420471191406</v>
      </c>
      <c r="H526" s="253">
        <v>157.30036926269531</v>
      </c>
      <c r="I526" s="253">
        <v>-94.325775146484375</v>
      </c>
      <c r="J526" s="254">
        <v>0.70850628614425659</v>
      </c>
      <c r="K526" s="254">
        <v>0.48610323667526245</v>
      </c>
      <c r="L526" s="255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2:33" ht="21" customHeight="1">
      <c r="B527" s="272"/>
      <c r="C527" s="251" t="s">
        <v>425</v>
      </c>
      <c r="D527" s="252">
        <v>116.31446075439453</v>
      </c>
      <c r="E527" s="253">
        <v>210.36125183105469</v>
      </c>
      <c r="F527" s="253">
        <v>146.61958312988281</v>
      </c>
      <c r="G527" s="253">
        <v>79.912635803222656</v>
      </c>
      <c r="H527" s="253">
        <v>130.4486083984375</v>
      </c>
      <c r="I527" s="253">
        <v>-63.741668701171875</v>
      </c>
      <c r="J527" s="254">
        <v>0.69698947668075562</v>
      </c>
      <c r="K527" s="254">
        <v>0.62011706829071045</v>
      </c>
      <c r="L527" s="255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2:33" ht="18.5">
      <c r="B528" s="272"/>
      <c r="C528" s="251" t="s">
        <v>426</v>
      </c>
      <c r="D528" s="252">
        <v>89.553825378417969</v>
      </c>
      <c r="E528" s="253">
        <v>229.51985168457031</v>
      </c>
      <c r="F528" s="253">
        <v>198.07231140136719</v>
      </c>
      <c r="G528" s="253">
        <v>242.59759521484375</v>
      </c>
      <c r="H528" s="253">
        <v>-13.077743530273438</v>
      </c>
      <c r="I528" s="253">
        <v>-31.447540283203125</v>
      </c>
      <c r="J528" s="254">
        <v>0.86298555135726929</v>
      </c>
      <c r="K528" s="254">
        <v>-5.6978702545166016E-2</v>
      </c>
      <c r="L528" s="255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</row>
    <row r="529" spans="2:33" ht="18.5">
      <c r="B529" s="272"/>
      <c r="C529" s="251" t="s">
        <v>427</v>
      </c>
      <c r="D529" s="252">
        <v>103.89498138427734</v>
      </c>
      <c r="E529" s="253">
        <v>255.89060974121094</v>
      </c>
      <c r="F529" s="253">
        <v>213.02041625976563</v>
      </c>
      <c r="G529" s="253">
        <v>103.15470886230469</v>
      </c>
      <c r="H529" s="253">
        <v>152.73590087890625</v>
      </c>
      <c r="I529" s="253">
        <v>-42.870193481445313</v>
      </c>
      <c r="J529" s="254">
        <v>0.832466721534729</v>
      </c>
      <c r="K529" s="254">
        <v>0.59687966108322144</v>
      </c>
      <c r="L529" s="255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2:33" ht="18.5">
      <c r="B530" s="272"/>
      <c r="C530" s="251" t="s">
        <v>428</v>
      </c>
      <c r="D530" s="252">
        <v>89.243927001953125</v>
      </c>
      <c r="E530" s="253">
        <v>103.45896911621094</v>
      </c>
      <c r="F530" s="253">
        <v>331.21136474609375</v>
      </c>
      <c r="G530" s="253">
        <v>100.86199951171875</v>
      </c>
      <c r="H530" s="253">
        <v>2.5969696044921875</v>
      </c>
      <c r="I530" s="253">
        <v>227.75239562988281</v>
      </c>
      <c r="J530" s="254">
        <v>3.2013788223266602</v>
      </c>
      <c r="K530" s="254">
        <v>2.5101445615291595E-2</v>
      </c>
      <c r="L530" s="255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2:33" ht="18.5">
      <c r="B531" s="272"/>
      <c r="C531" s="251" t="s">
        <v>429</v>
      </c>
      <c r="D531" s="252">
        <v>44.997627258300781</v>
      </c>
      <c r="E531" s="253">
        <v>24.305599212646484</v>
      </c>
      <c r="F531" s="253">
        <v>59.457588195800781</v>
      </c>
      <c r="G531" s="253">
        <v>7.6529088020324707</v>
      </c>
      <c r="H531" s="253">
        <v>16.652690887451172</v>
      </c>
      <c r="I531" s="253">
        <v>35.151988983154297</v>
      </c>
      <c r="J531" s="254">
        <v>2.4462506771087646</v>
      </c>
      <c r="K531" s="254">
        <v>0.6851380467414856</v>
      </c>
      <c r="L531" s="255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</row>
    <row r="532" spans="2:33" ht="18.5">
      <c r="B532" s="272"/>
      <c r="C532" s="251" t="s">
        <v>430</v>
      </c>
      <c r="D532" s="252">
        <v>43.540077209472656</v>
      </c>
      <c r="E532" s="253">
        <v>15.350837707519531</v>
      </c>
      <c r="F532" s="253">
        <v>48.696868896484375</v>
      </c>
      <c r="G532" s="253">
        <v>0.42744022607803345</v>
      </c>
      <c r="H532" s="253">
        <v>14.923397064208984</v>
      </c>
      <c r="I532" s="253">
        <v>33.346031188964844</v>
      </c>
      <c r="J532" s="254">
        <v>3.1722612380981445</v>
      </c>
      <c r="K532" s="254">
        <v>0.97215521335601807</v>
      </c>
      <c r="L532" s="255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2:33" ht="18.5">
      <c r="B533" s="272"/>
      <c r="C533" s="251" t="s">
        <v>431</v>
      </c>
      <c r="D533" s="252">
        <v>48.029159545898438</v>
      </c>
      <c r="E533" s="253">
        <v>21.685384750366211</v>
      </c>
      <c r="F533" s="253">
        <v>36.577743530273438</v>
      </c>
      <c r="G533" s="253">
        <v>6.9070234298706055</v>
      </c>
      <c r="H533" s="253">
        <v>14.778361320495605</v>
      </c>
      <c r="I533" s="253">
        <v>14.892358779907227</v>
      </c>
      <c r="J533" s="254">
        <v>1.68674635887146</v>
      </c>
      <c r="K533" s="254">
        <v>0.68148946762084961</v>
      </c>
      <c r="L533" s="255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2:33" ht="18.5">
      <c r="B534" s="272"/>
      <c r="C534" s="251" t="s">
        <v>432</v>
      </c>
      <c r="D534" s="252">
        <v>58.284587860107422</v>
      </c>
      <c r="E534" s="253">
        <v>24.89366340637207</v>
      </c>
      <c r="F534" s="253">
        <v>122.31777954101563</v>
      </c>
      <c r="G534" s="253">
        <v>4.997565746307373</v>
      </c>
      <c r="H534" s="253">
        <v>19.896097183227539</v>
      </c>
      <c r="I534" s="253">
        <v>97.424118041992188</v>
      </c>
      <c r="J534" s="254">
        <v>4.9136109352111816</v>
      </c>
      <c r="K534" s="254">
        <v>0.79924345016479492</v>
      </c>
      <c r="L534" s="255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</row>
    <row r="535" spans="2:33" ht="18.5">
      <c r="B535" s="272"/>
      <c r="C535" s="251" t="s">
        <v>433</v>
      </c>
      <c r="D535" s="252">
        <v>34.33551025390625</v>
      </c>
      <c r="E535" s="253">
        <v>22.475797653198242</v>
      </c>
      <c r="F535" s="253">
        <v>46.567718505859375</v>
      </c>
      <c r="G535" s="253">
        <v>5.8524599075317383</v>
      </c>
      <c r="H535" s="253">
        <v>16.623336791992188</v>
      </c>
      <c r="I535" s="253">
        <v>24.091920852661133</v>
      </c>
      <c r="J535" s="254">
        <v>2.0719051361083984</v>
      </c>
      <c r="K535" s="254">
        <v>0.73961055278778076</v>
      </c>
      <c r="L535" s="25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2:33" ht="18.5">
      <c r="B536" s="272"/>
      <c r="C536" s="251" t="s">
        <v>434</v>
      </c>
      <c r="D536" s="252">
        <v>43.118831634521484</v>
      </c>
      <c r="E536" s="253">
        <v>18.103597640991211</v>
      </c>
      <c r="F536" s="253">
        <v>24.14118766784668</v>
      </c>
      <c r="G536" s="253">
        <v>4.1195073127746582</v>
      </c>
      <c r="H536" s="253">
        <v>13.984090805053711</v>
      </c>
      <c r="I536" s="253">
        <v>6.0375900268554688</v>
      </c>
      <c r="J536" s="254">
        <v>1.3335021734237671</v>
      </c>
      <c r="K536" s="254">
        <v>0.77244818210601807</v>
      </c>
      <c r="L536" s="255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2:33" ht="21" customHeight="1">
      <c r="B537" s="272"/>
      <c r="C537" s="251" t="s">
        <v>435</v>
      </c>
      <c r="D537" s="252">
        <v>79.726158142089844</v>
      </c>
      <c r="E537" s="253">
        <v>80.155235290527344</v>
      </c>
      <c r="F537" s="253">
        <v>463.67190551757813</v>
      </c>
      <c r="G537" s="253">
        <v>48.100986480712891</v>
      </c>
      <c r="H537" s="253">
        <v>32.054248809814453</v>
      </c>
      <c r="I537" s="253">
        <v>383.51666259765625</v>
      </c>
      <c r="J537" s="254">
        <v>5.7846741676330566</v>
      </c>
      <c r="K537" s="254">
        <v>0.39990213513374329</v>
      </c>
      <c r="L537" s="255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</row>
    <row r="538" spans="2:33" ht="18.5">
      <c r="B538" s="272"/>
      <c r="C538" s="251" t="s">
        <v>436</v>
      </c>
      <c r="D538" s="252">
        <v>39.411544799804688</v>
      </c>
      <c r="E538" s="253">
        <v>18.029731750488281</v>
      </c>
      <c r="F538" s="253">
        <v>96.3160400390625</v>
      </c>
      <c r="G538" s="253">
        <v>14.980808258056641</v>
      </c>
      <c r="H538" s="253">
        <v>3.0489234924316406</v>
      </c>
      <c r="I538" s="253">
        <v>78.286308288574219</v>
      </c>
      <c r="J538" s="254">
        <v>5.3420672416687012</v>
      </c>
      <c r="K538" s="254">
        <v>0.16910532116889954</v>
      </c>
      <c r="L538" s="255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2:33" ht="19" thickBot="1">
      <c r="B539" s="273"/>
      <c r="C539" s="259" t="s">
        <v>437</v>
      </c>
      <c r="D539" s="260">
        <v>62.445598602294922</v>
      </c>
      <c r="E539" s="261">
        <v>30.001239776611328</v>
      </c>
      <c r="F539" s="261">
        <v>173.04205322265625</v>
      </c>
      <c r="G539" s="261">
        <v>6.7915282249450684</v>
      </c>
      <c r="H539" s="261">
        <v>23.209711074829102</v>
      </c>
      <c r="I539" s="261">
        <v>143.04081726074219</v>
      </c>
      <c r="J539" s="262">
        <v>5.7678298950195313</v>
      </c>
      <c r="K539" s="262">
        <v>0.77362507581710815</v>
      </c>
      <c r="L539" s="263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2:33" ht="21" customHeight="1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</row>
    <row r="541" spans="2:33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2:33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2:33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</row>
    <row r="544" spans="2:33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2:33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2:33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</row>
    <row r="547" spans="2:33" ht="21" customHeight="1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2:33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2:33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</row>
    <row r="550" spans="2:33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2:33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2:33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</row>
    <row r="553" spans="2:33" ht="21" customHeight="1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2:33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2:33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</row>
    <row r="556" spans="2:33" ht="21" customHeight="1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2:33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2:33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</row>
    <row r="559" spans="2:33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2:33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2:33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</row>
    <row r="562" spans="2:33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2:33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2:33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</row>
    <row r="565" spans="2:33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2:33" ht="21" customHeight="1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2:33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</row>
    <row r="568" spans="2:33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2:33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2:33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2:33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2:33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2:33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2:33" ht="21" customHeight="1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2:33" ht="21" customHeight="1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2:33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2:33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2:33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2:33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2:33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2:33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2:33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2:33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2:33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2:33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2:33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2:33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2:33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2:33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2:33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2:33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2:33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2:33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2:33" ht="21" customHeight="1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2:33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2:33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2:33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2:33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2:33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2:33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2:33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2:33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2:33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2:33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2:33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2:33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2:33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2:33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2:33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2:33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2:33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2:33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2:33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2:33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2:33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2:33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2:33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2:33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2:33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2:33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2:33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2:33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2:33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2:33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2:33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2:33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2:33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2:33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2:33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2:33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2:33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2:33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2:33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2:33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2:33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2:33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2:33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2:33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2:33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2:33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2:33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2:33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2:33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2:33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2:33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2:33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2:33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2:33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2:33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2:33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2:33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2:33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2:33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2:33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2:33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2:33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2:33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2:33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2:33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2:33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2:33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2:33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2:33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2:33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2:33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2:33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2:33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2:33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2:33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2:33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2:33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2:33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2:33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2:33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2:33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2:33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2:33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2:33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2:33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2:33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2:33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2:33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2:33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2:33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2:33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2:33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2:33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2:33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2:33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2:33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2:33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2:33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2:33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2:33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2:33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2:33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2:33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2:33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2:33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2:33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2:33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2:33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</row>
    <row r="703" spans="2:33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2:33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2:33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</row>
    <row r="706" spans="2:33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2:33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2:33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</row>
    <row r="709" spans="2:33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2:33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2:33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</row>
    <row r="712" spans="2:33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2:33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2:33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</row>
    <row r="715" spans="2:33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2:33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2:33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2:33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2:33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2:33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</row>
    <row r="721" spans="2:33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2:33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</row>
    <row r="723" spans="2:33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</row>
    <row r="724" spans="2:33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2:33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</row>
    <row r="726" spans="2:33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</row>
    <row r="727" spans="2:33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2:33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</row>
    <row r="729" spans="2:33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</row>
    <row r="730" spans="2:33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2:33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</row>
    <row r="732" spans="2:33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</row>
    <row r="733" spans="2:33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2:33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</row>
    <row r="735" spans="2:33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</row>
    <row r="736" spans="2:33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2:33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</row>
    <row r="738" spans="2:33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</row>
    <row r="739" spans="2:33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2:33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</row>
    <row r="741" spans="2:33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</row>
    <row r="742" spans="2:33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2:33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</row>
    <row r="744" spans="2:33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</row>
    <row r="745" spans="2:33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2:33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</row>
    <row r="747" spans="2:33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</row>
    <row r="748" spans="2:33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2:33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</row>
    <row r="750" spans="2:33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</row>
    <row r="751" spans="2:33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2:33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</row>
    <row r="753" spans="2:33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</row>
    <row r="754" spans="2:33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2:33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</row>
    <row r="756" spans="2:33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</row>
    <row r="757" spans="2:33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2:33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</row>
    <row r="759" spans="2:33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</row>
    <row r="760" spans="2:33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2:33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</row>
    <row r="762" spans="2:33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</row>
    <row r="763" spans="2:33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2:33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</row>
    <row r="765" spans="2:33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</row>
    <row r="766" spans="2:33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2:33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</row>
    <row r="768" spans="2:33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</row>
    <row r="769" spans="2:33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2:33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</row>
    <row r="771" spans="2:33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</row>
    <row r="772" spans="2:33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2:33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</row>
    <row r="774" spans="2:33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</row>
    <row r="775" spans="2:33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2:33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</row>
    <row r="777" spans="2:33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</row>
    <row r="778" spans="2:33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2:33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</row>
    <row r="780" spans="2:33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</row>
    <row r="781" spans="2:33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2:33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</row>
    <row r="783" spans="2:33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</row>
    <row r="784" spans="2:33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2:33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</row>
    <row r="786" spans="2:33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</row>
    <row r="787" spans="2:33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2:33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</row>
    <row r="789" spans="2:33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</row>
    <row r="790" spans="2:33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2:33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</row>
    <row r="792" spans="2:33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</row>
    <row r="793" spans="2:33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2:33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</row>
    <row r="795" spans="2:33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</row>
    <row r="796" spans="2:33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2:33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</row>
    <row r="798" spans="2:33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</row>
    <row r="799" spans="2:33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2:33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</row>
    <row r="801" spans="2:33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</row>
    <row r="802" spans="2:33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2:33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</row>
    <row r="804" spans="2:33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</row>
    <row r="805" spans="2:33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2:33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</row>
    <row r="807" spans="2:33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</row>
    <row r="808" spans="2:33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2:33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</row>
    <row r="810" spans="2:33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</row>
    <row r="811" spans="2:33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2:33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</row>
    <row r="813" spans="2:33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</row>
    <row r="814" spans="2:33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2:33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</row>
    <row r="816" spans="2:33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</row>
    <row r="817" spans="2:33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2:33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</row>
    <row r="819" spans="2:33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</row>
    <row r="820" spans="2:33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2:33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</row>
    <row r="822" spans="2:33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</row>
    <row r="823" spans="2:33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2:33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</row>
    <row r="825" spans="2:33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</row>
    <row r="826" spans="2:33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2:33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</row>
    <row r="828" spans="2:33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</row>
    <row r="829" spans="2:33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2:33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</row>
    <row r="831" spans="2:33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</row>
    <row r="832" spans="2:33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2:33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</row>
    <row r="834" spans="2:33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</row>
    <row r="835" spans="2:33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2:33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</row>
    <row r="837" spans="2:33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</row>
    <row r="838" spans="2:33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2:33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</row>
    <row r="840" spans="2:33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</row>
    <row r="841" spans="2:33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2:33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</row>
    <row r="843" spans="2:33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</row>
    <row r="844" spans="2:33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</row>
    <row r="845" spans="2:33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</row>
    <row r="846" spans="2:33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</row>
    <row r="847" spans="2:33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</row>
    <row r="848" spans="2:33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</row>
    <row r="849" spans="2:33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</row>
    <row r="850" spans="2:33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</row>
    <row r="851" spans="2:33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</row>
    <row r="852" spans="2:33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</row>
    <row r="853" spans="2:33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</row>
    <row r="854" spans="2:33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</row>
    <row r="855" spans="2:33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</row>
    <row r="856" spans="2:33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</row>
    <row r="857" spans="2:33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</row>
    <row r="858" spans="2:33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</row>
    <row r="859" spans="2:33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</row>
    <row r="860" spans="2:33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</row>
    <row r="861" spans="2:33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</row>
    <row r="862" spans="2:33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</row>
    <row r="863" spans="2:33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</row>
    <row r="864" spans="2:33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</row>
    <row r="865" spans="2:33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</row>
    <row r="866" spans="2:33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</row>
    <row r="867" spans="2:33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</row>
    <row r="868" spans="2:33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</row>
    <row r="869" spans="2:33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</row>
    <row r="870" spans="2:33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</row>
    <row r="871" spans="2:33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</row>
    <row r="872" spans="2:33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</row>
    <row r="873" spans="2:33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</row>
    <row r="874" spans="2:33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</row>
    <row r="875" spans="2:33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</row>
    <row r="876" spans="2:33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</row>
    <row r="877" spans="2:33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</row>
    <row r="878" spans="2:33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</row>
    <row r="879" spans="2:33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</row>
    <row r="880" spans="2:33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</row>
    <row r="881" spans="2:33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</row>
    <row r="882" spans="2:33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</row>
    <row r="883" spans="2:33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</row>
    <row r="884" spans="2:33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</row>
    <row r="885" spans="2:33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</row>
    <row r="886" spans="2:33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</row>
    <row r="887" spans="2:33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</row>
    <row r="888" spans="2:33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</row>
    <row r="889" spans="2:33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</row>
    <row r="890" spans="2:33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</row>
    <row r="891" spans="2:33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</row>
    <row r="892" spans="2:33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</row>
    <row r="893" spans="2:33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</row>
    <row r="894" spans="2:33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</row>
    <row r="895" spans="2:33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</row>
    <row r="896" spans="2:33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</row>
    <row r="897" spans="2:33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</row>
    <row r="898" spans="2:33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</row>
    <row r="899" spans="2:33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</row>
    <row r="900" spans="2:33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</row>
    <row r="901" spans="2:33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</row>
    <row r="902" spans="2:33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</row>
    <row r="903" spans="2:33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</row>
    <row r="904" spans="2:33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</row>
    <row r="905" spans="2:33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</row>
    <row r="906" spans="2:33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</row>
    <row r="907" spans="2:33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</row>
    <row r="908" spans="2:33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</row>
    <row r="909" spans="2:33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</row>
    <row r="910" spans="2:33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</row>
    <row r="911" spans="2:33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</row>
    <row r="912" spans="2:33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</row>
    <row r="913" spans="2:33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</row>
    <row r="914" spans="2:33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</row>
    <row r="915" spans="2:33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</row>
    <row r="916" spans="2:33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</row>
    <row r="917" spans="2:33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</row>
    <row r="918" spans="2:33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</row>
    <row r="919" spans="2:33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</row>
    <row r="920" spans="2:33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</row>
    <row r="921" spans="2:33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</row>
    <row r="922" spans="2:33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2:33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</row>
    <row r="924" spans="2:33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</row>
    <row r="925" spans="2:33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</row>
    <row r="926" spans="2:33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</row>
    <row r="927" spans="2:33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</row>
    <row r="928" spans="2:33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</row>
    <row r="929" spans="2:33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</row>
    <row r="930" spans="2:33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</row>
    <row r="931" spans="2:33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</row>
    <row r="932" spans="2:33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</row>
    <row r="933" spans="2:33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</row>
    <row r="934" spans="2:33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</row>
    <row r="935" spans="2:33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</row>
    <row r="936" spans="2:33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</row>
    <row r="937" spans="2:33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</row>
    <row r="938" spans="2:33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</row>
    <row r="939" spans="2:33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</row>
    <row r="940" spans="2:33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</row>
    <row r="941" spans="2:33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</row>
    <row r="942" spans="2:33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</row>
    <row r="943" spans="2:33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</row>
    <row r="944" spans="2:33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</row>
    <row r="945" spans="2:33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</row>
    <row r="946" spans="2:33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</row>
    <row r="947" spans="2:33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</row>
    <row r="948" spans="2:33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</row>
    <row r="949" spans="2:33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</row>
    <row r="950" spans="2:33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</row>
    <row r="951" spans="2:33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</row>
    <row r="952" spans="2:33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</row>
    <row r="953" spans="2:33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</row>
    <row r="954" spans="2:33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</row>
    <row r="955" spans="2:33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</row>
    <row r="956" spans="2:33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</row>
    <row r="957" spans="2:33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</row>
    <row r="958" spans="2:33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</row>
    <row r="959" spans="2:33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</row>
    <row r="960" spans="2:33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</row>
    <row r="961" spans="2:33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</row>
    <row r="962" spans="2:33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</row>
    <row r="963" spans="2:33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</row>
    <row r="964" spans="2:33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</row>
    <row r="965" spans="2:33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</row>
    <row r="966" spans="2:33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</row>
    <row r="967" spans="2:33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</row>
    <row r="968" spans="2:33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</row>
    <row r="969" spans="2:33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</row>
    <row r="970" spans="2:33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</row>
    <row r="971" spans="2:33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</row>
    <row r="972" spans="2:33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</row>
    <row r="973" spans="2:33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</row>
    <row r="974" spans="2:33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</row>
    <row r="975" spans="2:33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</row>
    <row r="976" spans="2:33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</row>
    <row r="977" spans="2:33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</row>
    <row r="978" spans="2:33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</row>
    <row r="979" spans="2:33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</row>
    <row r="980" spans="2:33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</row>
    <row r="981" spans="2:33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</row>
    <row r="982" spans="2:33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</row>
    <row r="983" spans="2:33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</row>
    <row r="984" spans="2:33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</row>
    <row r="985" spans="2:33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</row>
    <row r="986" spans="2:33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</row>
    <row r="987" spans="2:33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</row>
    <row r="988" spans="2:33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</row>
    <row r="989" spans="2:33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</row>
    <row r="990" spans="2:33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</row>
    <row r="991" spans="2:33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</row>
    <row r="992" spans="2:33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</row>
    <row r="993" spans="2:33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</row>
    <row r="994" spans="2:33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</row>
    <row r="995" spans="2:33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</row>
    <row r="996" spans="2:33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</row>
    <row r="997" spans="2:33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</row>
    <row r="998" spans="2:33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</row>
    <row r="999" spans="2:33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</row>
    <row r="1000" spans="2:33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</row>
  </sheetData>
  <sheetProtection formatCells="0"/>
  <mergeCells count="7">
    <mergeCell ref="B522:B539"/>
    <mergeCell ref="BC23:BD23"/>
    <mergeCell ref="BE23:BF23"/>
    <mergeCell ref="DB47:DC47"/>
    <mergeCell ref="AA250:AF250"/>
    <mergeCell ref="AA266:AF266"/>
    <mergeCell ref="B501:B518"/>
  </mergeCells>
  <pageMargins left="0.7" right="0.7" top="0.75" bottom="0.75" header="0.3" footer="0.3"/>
  <pageSetup scale="60" orientation="portrait" r:id="rId1"/>
  <rowBreaks count="1" manualBreakCount="1">
    <brk id="62" max="16383" man="1"/>
  </rowBreaks>
  <colBreaks count="1" manualBreakCount="1">
    <brk id="12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0457-98EF-4DA5-936B-A8AADAA1ACC0}">
  <sheetPr codeName="Sheet1"/>
  <dimension ref="A2:L67"/>
  <sheetViews>
    <sheetView showGridLines="0" view="pageBreakPreview" zoomScale="80" zoomScaleNormal="85" zoomScaleSheetLayoutView="80" workbookViewId="0">
      <selection activeCell="P46" sqref="P46"/>
    </sheetView>
  </sheetViews>
  <sheetFormatPr defaultRowHeight="14.5"/>
  <cols>
    <col min="1" max="1" width="2" customWidth="1"/>
    <col min="2" max="2" width="22.81640625" customWidth="1"/>
    <col min="3" max="3" width="35.7265625" customWidth="1"/>
    <col min="4" max="4" width="12.26953125" customWidth="1"/>
    <col min="5" max="5" width="34.7265625" customWidth="1"/>
    <col min="6" max="11" width="5.7265625" customWidth="1"/>
    <col min="12" max="12" width="5.453125" customWidth="1"/>
    <col min="13" max="13" width="2.1796875" customWidth="1"/>
    <col min="14" max="14" width="3.7265625" customWidth="1"/>
  </cols>
  <sheetData>
    <row r="2" spans="1:12" ht="26">
      <c r="A2" s="264"/>
      <c r="B2" s="264" t="s">
        <v>438</v>
      </c>
    </row>
    <row r="3" spans="1:12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1:1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1:12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1:12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</row>
    <row r="9" spans="1:12">
      <c r="A9" s="111"/>
      <c r="B9" s="111"/>
      <c r="C9" s="112"/>
      <c r="D9" s="112"/>
      <c r="E9" s="112"/>
      <c r="F9" s="112"/>
      <c r="G9" s="112"/>
      <c r="H9" s="112"/>
      <c r="I9" s="112"/>
      <c r="J9" s="112"/>
      <c r="K9" s="179"/>
      <c r="L9" s="112"/>
    </row>
    <row r="10" spans="1:12">
      <c r="A10" s="111"/>
      <c r="B10" s="111"/>
      <c r="C10" s="112"/>
      <c r="D10" s="112"/>
      <c r="E10" s="112"/>
      <c r="F10" s="112"/>
      <c r="G10" s="112"/>
      <c r="H10" s="112"/>
      <c r="I10" s="112"/>
      <c r="J10" s="112"/>
      <c r="K10" s="179"/>
      <c r="L10" s="112"/>
    </row>
    <row r="11" spans="1:12">
      <c r="A11" s="111"/>
      <c r="B11" s="111"/>
      <c r="C11" s="112"/>
      <c r="D11" s="112"/>
      <c r="E11" s="112"/>
      <c r="F11" s="112"/>
      <c r="G11" s="112"/>
      <c r="H11" s="112"/>
      <c r="I11" s="112"/>
      <c r="J11" s="112"/>
      <c r="K11" s="179"/>
      <c r="L11" s="112"/>
    </row>
    <row r="12" spans="1:12">
      <c r="A12" s="111"/>
      <c r="B12" s="111"/>
      <c r="C12" s="126"/>
      <c r="D12" s="126"/>
      <c r="E12" s="112"/>
      <c r="F12" s="112"/>
      <c r="G12" s="112"/>
      <c r="H12" s="112"/>
      <c r="I12" s="112"/>
      <c r="J12" s="112"/>
      <c r="K12" s="179"/>
      <c r="L12" s="112"/>
    </row>
    <row r="13" spans="1:12">
      <c r="A13" s="113"/>
      <c r="B13" s="113"/>
      <c r="C13" s="211"/>
      <c r="D13" s="211"/>
      <c r="E13" s="211"/>
      <c r="F13" s="211"/>
      <c r="G13" s="211"/>
      <c r="H13" s="211"/>
      <c r="I13" s="211"/>
      <c r="J13" s="211"/>
      <c r="K13" s="212"/>
      <c r="L13" s="211"/>
    </row>
    <row r="14" spans="1:12">
      <c r="A14" s="111"/>
      <c r="B14" s="111"/>
      <c r="C14" s="112"/>
      <c r="D14" s="112"/>
      <c r="E14" s="112"/>
      <c r="F14" s="112"/>
      <c r="G14" s="112"/>
      <c r="H14" s="112"/>
      <c r="I14" s="112"/>
      <c r="J14" s="112"/>
      <c r="K14" s="179"/>
      <c r="L14" s="112"/>
    </row>
    <row r="15" spans="1:12">
      <c r="A15" s="111"/>
      <c r="B15" s="111"/>
      <c r="C15" s="112"/>
      <c r="D15" s="112"/>
      <c r="E15" s="112"/>
      <c r="F15" s="112"/>
      <c r="G15" s="112"/>
      <c r="H15" s="112"/>
      <c r="I15" s="112"/>
      <c r="J15" s="112"/>
      <c r="K15" s="179"/>
      <c r="L15" s="112"/>
    </row>
    <row r="16" spans="1:12">
      <c r="A16" s="111"/>
      <c r="B16" s="111"/>
      <c r="C16" s="112"/>
      <c r="D16" s="112"/>
      <c r="E16" s="112"/>
      <c r="F16" s="112"/>
      <c r="G16" s="112"/>
      <c r="H16" s="112"/>
      <c r="I16" s="112"/>
      <c r="J16" s="112"/>
      <c r="K16" s="179"/>
      <c r="L16" s="112"/>
    </row>
    <row r="17" spans="1:12">
      <c r="A17" s="111"/>
      <c r="B17" s="111"/>
      <c r="C17" s="112"/>
      <c r="D17" s="112"/>
      <c r="E17" s="112"/>
      <c r="F17" s="112"/>
      <c r="G17" s="112"/>
      <c r="H17" s="112"/>
      <c r="I17" s="112"/>
      <c r="J17" s="112"/>
      <c r="K17" s="179"/>
      <c r="L17" s="112"/>
    </row>
    <row r="18" spans="1:12">
      <c r="A18" s="111"/>
      <c r="B18" s="111"/>
      <c r="C18" s="112"/>
      <c r="D18" s="112"/>
      <c r="E18" s="112"/>
      <c r="F18" s="112"/>
      <c r="G18" s="112"/>
      <c r="H18" s="112"/>
      <c r="I18" s="112"/>
      <c r="J18" s="112"/>
      <c r="K18" s="179"/>
      <c r="L18" s="112"/>
    </row>
    <row r="19" spans="1:12">
      <c r="A19" s="111"/>
      <c r="B19" s="111"/>
      <c r="C19" s="112"/>
      <c r="D19" s="112"/>
      <c r="E19" s="112"/>
      <c r="F19" s="112"/>
      <c r="G19" s="112"/>
      <c r="H19" s="112"/>
      <c r="I19" s="112"/>
      <c r="J19" s="112"/>
      <c r="K19" s="179"/>
      <c r="L19" s="112"/>
    </row>
    <row r="20" spans="1:12">
      <c r="A20" s="111"/>
      <c r="B20" s="111"/>
      <c r="C20" s="112"/>
      <c r="D20" s="112"/>
      <c r="E20" s="112"/>
      <c r="F20" s="112"/>
      <c r="G20" s="112"/>
      <c r="H20" s="112"/>
      <c r="I20" s="112"/>
      <c r="J20" s="112"/>
      <c r="K20" s="179"/>
      <c r="L20" s="112"/>
    </row>
    <row r="21" spans="1:12">
      <c r="A21" s="111"/>
      <c r="B21" s="111"/>
      <c r="C21" s="112"/>
      <c r="D21" s="112"/>
      <c r="E21" s="112"/>
      <c r="F21" s="112"/>
      <c r="G21" s="112"/>
      <c r="H21" s="112"/>
      <c r="I21" s="112"/>
      <c r="J21" s="112"/>
      <c r="K21" s="179"/>
      <c r="L21" s="112"/>
    </row>
    <row r="22" spans="1:12">
      <c r="A22" s="111"/>
      <c r="B22" s="111"/>
      <c r="C22" s="112"/>
      <c r="D22" s="112"/>
      <c r="E22" s="112"/>
      <c r="F22" s="112"/>
      <c r="G22" s="112"/>
      <c r="H22" s="112"/>
      <c r="I22" s="112"/>
      <c r="J22" s="112"/>
      <c r="K22" s="179"/>
      <c r="L22" s="112"/>
    </row>
    <row r="23" spans="1:12">
      <c r="A23" s="111"/>
      <c r="B23" s="111"/>
      <c r="C23" s="112"/>
      <c r="D23" s="112"/>
      <c r="E23" s="112"/>
      <c r="F23" s="112"/>
      <c r="G23" s="112"/>
      <c r="H23" s="112"/>
      <c r="I23" s="112"/>
      <c r="J23" s="112"/>
      <c r="K23" s="179"/>
      <c r="L23" s="112"/>
    </row>
    <row r="24" spans="1:12">
      <c r="A24" s="111"/>
      <c r="B24" s="111"/>
      <c r="C24" s="112"/>
      <c r="D24" s="112"/>
      <c r="E24" s="112"/>
      <c r="F24" s="112"/>
      <c r="G24" s="112"/>
      <c r="H24" s="112"/>
      <c r="I24" s="112"/>
      <c r="J24" s="112"/>
      <c r="K24" s="179"/>
      <c r="L24" s="112"/>
    </row>
    <row r="25" spans="1:12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12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</row>
    <row r="27" spans="1:12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</row>
    <row r="28" spans="1:12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</row>
    <row r="29" spans="1:12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</row>
    <row r="30" spans="1:12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</row>
    <row r="31" spans="1:12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</row>
    <row r="32" spans="1:12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</row>
    <row r="33" spans="1:12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</row>
    <row r="34" spans="1:12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</row>
    <row r="35" spans="1:12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</row>
    <row r="36" spans="1:12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</row>
    <row r="37" spans="1:12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</row>
    <row r="38" spans="1:12">
      <c r="A38" s="111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</row>
    <row r="39" spans="1:12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</row>
    <row r="40" spans="1:12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</row>
    <row r="41" spans="1:12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</row>
    <row r="42" spans="1:12">
      <c r="A42" s="111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</row>
    <row r="43" spans="1:12">
      <c r="A43" s="111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</row>
    <row r="44" spans="1:12">
      <c r="A44" s="111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</row>
    <row r="45" spans="1:12">
      <c r="A45" s="111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</row>
    <row r="46" spans="1:12">
      <c r="A46" s="111"/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</row>
    <row r="47" spans="1:12">
      <c r="A47" s="111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</row>
    <row r="48" spans="1:12">
      <c r="A48" s="111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</row>
    <row r="49" spans="1:12">
      <c r="A49" s="111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</row>
    <row r="50" spans="1:12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79"/>
      <c r="L50" s="112"/>
    </row>
    <row r="51" spans="1:1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79"/>
      <c r="L51" s="112"/>
    </row>
    <row r="52" spans="1:12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79"/>
      <c r="L52" s="112"/>
    </row>
    <row r="53" spans="1:12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79"/>
      <c r="L53" s="112"/>
    </row>
    <row r="54" spans="1:12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79"/>
      <c r="L54" s="112"/>
    </row>
    <row r="55" spans="1:12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79"/>
      <c r="L55" s="112"/>
    </row>
    <row r="56" spans="1:12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79"/>
      <c r="L56" s="112"/>
    </row>
    <row r="57" spans="1:12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79"/>
      <c r="L57" s="112"/>
    </row>
    <row r="58" spans="1:12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79"/>
      <c r="L58" s="112"/>
    </row>
    <row r="59" spans="1:12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79"/>
      <c r="L59" s="112"/>
    </row>
    <row r="60" spans="1:12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79"/>
      <c r="L60" s="112"/>
    </row>
    <row r="61" spans="1:12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79"/>
      <c r="L61" s="112"/>
    </row>
    <row r="62" spans="1:12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79"/>
      <c r="L62" s="112"/>
    </row>
    <row r="63" spans="1:12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79"/>
      <c r="L63" s="112"/>
    </row>
    <row r="64" spans="1:12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79"/>
      <c r="L64" s="112"/>
    </row>
    <row r="65" spans="1:12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79"/>
      <c r="L65" s="112"/>
    </row>
    <row r="66" spans="1:12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79"/>
      <c r="L66" s="112"/>
    </row>
    <row r="67" spans="1:12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79"/>
      <c r="L67" s="112"/>
    </row>
  </sheetData>
  <pageMargins left="0.7" right="0.7" top="0.75" bottom="0.75" header="0.3" footer="0.3"/>
  <pageSetup scale="5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B266-4C0F-47C5-A8E1-FF4F6B6312D0}">
  <sheetPr codeName="Sheet8"/>
  <dimension ref="B2:G71"/>
  <sheetViews>
    <sheetView showGridLines="0" zoomScale="80" zoomScaleNormal="80" zoomScaleSheetLayoutView="80" zoomScalePageLayoutView="80" workbookViewId="0">
      <selection sqref="A1:B3"/>
    </sheetView>
  </sheetViews>
  <sheetFormatPr defaultColWidth="18.7265625" defaultRowHeight="14.5"/>
  <cols>
    <col min="1" max="1" width="2.54296875" customWidth="1"/>
    <col min="2" max="2" width="58.54296875" customWidth="1"/>
    <col min="3" max="18" width="18.7265625" customWidth="1"/>
    <col min="19" max="19" width="28.453125" bestFit="1" customWidth="1"/>
    <col min="20" max="53" width="18.7265625" customWidth="1"/>
  </cols>
  <sheetData>
    <row r="2" spans="2:6" ht="18.5">
      <c r="B2" s="265" t="s">
        <v>439</v>
      </c>
    </row>
    <row r="3" spans="2:6" ht="15" thickBot="1"/>
    <row r="4" spans="2:6" ht="15" thickBot="1">
      <c r="B4" s="111"/>
      <c r="C4" s="279" t="s">
        <v>118</v>
      </c>
      <c r="D4" s="280"/>
      <c r="E4" s="279" t="s">
        <v>71</v>
      </c>
      <c r="F4" s="281"/>
    </row>
    <row r="5" spans="2:6" ht="21">
      <c r="B5" s="136" t="s">
        <v>359</v>
      </c>
      <c r="C5" s="137" t="s">
        <v>201</v>
      </c>
      <c r="D5" s="138" t="s">
        <v>360</v>
      </c>
      <c r="E5" s="137" t="s">
        <v>201</v>
      </c>
      <c r="F5" s="139" t="s">
        <v>360</v>
      </c>
    </row>
    <row r="6" spans="2:6" ht="21">
      <c r="B6" s="148" t="s">
        <v>114</v>
      </c>
      <c r="C6" s="149">
        <v>30.588741302490234</v>
      </c>
      <c r="D6" s="150">
        <v>6.7104434967041016</v>
      </c>
      <c r="E6" s="149">
        <v>109.66173553466797</v>
      </c>
      <c r="F6" s="151">
        <v>24.807689666748047</v>
      </c>
    </row>
    <row r="7" spans="2:6" ht="21">
      <c r="B7" s="148" t="s">
        <v>361</v>
      </c>
      <c r="C7" s="159">
        <v>9.1843929290771484</v>
      </c>
      <c r="D7" s="160">
        <v>8.2654228210449219</v>
      </c>
      <c r="E7" s="159">
        <v>50.997001647949219</v>
      </c>
      <c r="F7" s="161">
        <v>15.70079517364502</v>
      </c>
    </row>
    <row r="8" spans="2:6" ht="21">
      <c r="B8" s="148" t="s">
        <v>362</v>
      </c>
      <c r="C8" s="159">
        <v>123.36908721923828</v>
      </c>
      <c r="D8" s="160">
        <v>13.020377159118652</v>
      </c>
      <c r="E8" s="159">
        <v>176.15643310546875</v>
      </c>
      <c r="F8" s="161">
        <v>28.591287612915039</v>
      </c>
    </row>
    <row r="9" spans="2:6" ht="21">
      <c r="B9" s="148" t="s">
        <v>363</v>
      </c>
      <c r="C9" s="159">
        <v>92.780349731445313</v>
      </c>
      <c r="D9" s="160">
        <v>11.981222152709961</v>
      </c>
      <c r="E9" s="159">
        <v>66.494728088378906</v>
      </c>
      <c r="F9" s="161">
        <v>27.664392471313477</v>
      </c>
    </row>
    <row r="10" spans="2:6" ht="21">
      <c r="B10" s="148" t="s">
        <v>364</v>
      </c>
      <c r="C10" s="159">
        <v>44.661140441894531</v>
      </c>
      <c r="D10" s="160">
        <v>2.7961885929107666</v>
      </c>
      <c r="E10" s="159">
        <v>70.009124755859375</v>
      </c>
      <c r="F10" s="161">
        <v>6.0178313255310059</v>
      </c>
    </row>
    <row r="11" spans="2:6" ht="21">
      <c r="B11" s="148" t="s">
        <v>365</v>
      </c>
      <c r="C11" s="159">
        <v>21.404346466064453</v>
      </c>
      <c r="D11" s="160">
        <v>2.1522860527038574</v>
      </c>
      <c r="E11" s="159">
        <v>58.664726257324219</v>
      </c>
      <c r="F11" s="161">
        <v>16.068958282470703</v>
      </c>
    </row>
    <row r="12" spans="2:6" ht="21">
      <c r="B12" s="148" t="s">
        <v>366</v>
      </c>
      <c r="C12" s="165">
        <v>1.0886602401733398</v>
      </c>
      <c r="D12" s="166">
        <v>0.18316479027271271</v>
      </c>
      <c r="E12" s="165">
        <v>0.61361247301101685</v>
      </c>
      <c r="F12" s="167">
        <v>7.2937123477458954E-2</v>
      </c>
    </row>
    <row r="13" spans="2:6" ht="21">
      <c r="B13" s="148" t="s">
        <v>367</v>
      </c>
      <c r="C13" s="165">
        <v>5.3837499618530273</v>
      </c>
      <c r="D13" s="166">
        <v>0.72106200456619263</v>
      </c>
      <c r="E13" s="165">
        <v>2.6837253570556641</v>
      </c>
      <c r="F13" s="167">
        <v>0.43025672435760498</v>
      </c>
    </row>
    <row r="14" spans="2:6" ht="21.5" thickBot="1">
      <c r="B14" s="170" t="s">
        <v>368</v>
      </c>
      <c r="C14" s="171"/>
      <c r="D14" s="172"/>
      <c r="E14" s="171"/>
      <c r="F14" s="173"/>
    </row>
    <row r="18" spans="2:2" ht="18.5">
      <c r="B18" s="265" t="s">
        <v>440</v>
      </c>
    </row>
    <row r="40" spans="2:7" ht="18.5">
      <c r="B40" s="265" t="s">
        <v>441</v>
      </c>
    </row>
    <row r="42" spans="2:7" ht="19" thickBot="1">
      <c r="B42" s="278" t="s">
        <v>385</v>
      </c>
      <c r="C42" s="278"/>
      <c r="D42" s="278"/>
      <c r="E42" s="278"/>
      <c r="F42" s="278"/>
      <c r="G42" s="278"/>
    </row>
    <row r="43" spans="2:7" ht="31.5" thickBot="1">
      <c r="B43" s="230" t="s">
        <v>386</v>
      </c>
      <c r="C43" s="230" t="s">
        <v>384</v>
      </c>
      <c r="D43" s="231" t="s">
        <v>387</v>
      </c>
      <c r="E43" s="232" t="s">
        <v>360</v>
      </c>
      <c r="F43" s="231" t="s">
        <v>388</v>
      </c>
      <c r="G43" s="233" t="s">
        <v>360</v>
      </c>
    </row>
    <row r="44" spans="2:7" ht="15.5">
      <c r="B44" s="234">
        <v>1</v>
      </c>
      <c r="C44" s="235">
        <v>1.3102739916666699</v>
      </c>
      <c r="D44" s="236">
        <v>60.108000157792034</v>
      </c>
      <c r="E44" s="237">
        <v>7.5273472022116978</v>
      </c>
      <c r="F44" s="236">
        <v>49.04787815804125</v>
      </c>
      <c r="G44" s="237">
        <v>2.8228883803547267</v>
      </c>
    </row>
    <row r="45" spans="2:7" ht="15.5">
      <c r="B45" s="238">
        <v>2</v>
      </c>
      <c r="C45" s="239">
        <v>7.7739625183333301</v>
      </c>
      <c r="D45" s="240">
        <v>72.08506186236734</v>
      </c>
      <c r="E45" s="241">
        <v>8.101449445862686</v>
      </c>
      <c r="F45" s="240">
        <v>48.032271416025281</v>
      </c>
      <c r="G45" s="241">
        <v>2.59781685630578</v>
      </c>
    </row>
    <row r="46" spans="2:7" ht="15.5">
      <c r="B46" s="238">
        <v>3</v>
      </c>
      <c r="C46" s="239">
        <v>14.2340777483333</v>
      </c>
      <c r="D46" s="240">
        <v>75.249882350475488</v>
      </c>
      <c r="E46" s="241">
        <v>8.5319027207527913</v>
      </c>
      <c r="F46" s="240">
        <v>48.039897564099562</v>
      </c>
      <c r="G46" s="241">
        <v>2.5071939388112834</v>
      </c>
    </row>
    <row r="47" spans="2:7" ht="15.5">
      <c r="B47" s="238">
        <v>4</v>
      </c>
      <c r="C47" s="239">
        <v>20.804598953333301</v>
      </c>
      <c r="D47" s="240">
        <v>55.829193425609986</v>
      </c>
      <c r="E47" s="241">
        <v>9.8051896742385445</v>
      </c>
      <c r="F47" s="240">
        <v>50.500767232486915</v>
      </c>
      <c r="G47" s="241">
        <v>2.2822147232379946</v>
      </c>
    </row>
    <row r="48" spans="2:7" ht="15.5">
      <c r="B48" s="238">
        <v>5</v>
      </c>
      <c r="C48" s="239">
        <v>27.267552916666698</v>
      </c>
      <c r="D48" s="240">
        <v>53.84553631069528</v>
      </c>
      <c r="E48" s="241">
        <v>10.038248033004889</v>
      </c>
      <c r="F48" s="240">
        <v>51.369848479658295</v>
      </c>
      <c r="G48" s="241">
        <v>2.2657374596258344</v>
      </c>
    </row>
    <row r="49" spans="2:7" ht="15.5">
      <c r="B49" s="238">
        <v>6</v>
      </c>
      <c r="C49" s="239">
        <v>33.728310489999998</v>
      </c>
      <c r="D49" s="240">
        <v>56.432448395105851</v>
      </c>
      <c r="E49" s="241">
        <v>10.306272560628253</v>
      </c>
      <c r="F49" s="240">
        <v>50.810791612511025</v>
      </c>
      <c r="G49" s="241">
        <v>2.265501774104159</v>
      </c>
    </row>
    <row r="50" spans="2:7" ht="15.5">
      <c r="B50" s="238">
        <v>7</v>
      </c>
      <c r="C50" s="239">
        <v>40.296015326666698</v>
      </c>
      <c r="D50" s="240">
        <v>156.15625246322921</v>
      </c>
      <c r="E50" s="241">
        <v>23.016213250030191</v>
      </c>
      <c r="F50" s="240">
        <v>51.337124167840059</v>
      </c>
      <c r="G50" s="241">
        <v>4.4153292410089708</v>
      </c>
    </row>
    <row r="51" spans="2:7" ht="15.5">
      <c r="B51" s="238">
        <v>8</v>
      </c>
      <c r="C51" s="239">
        <v>46.7590356966667</v>
      </c>
      <c r="D51" s="240">
        <v>167.79661906036256</v>
      </c>
      <c r="E51" s="241">
        <v>17.252953454849859</v>
      </c>
      <c r="F51" s="240">
        <v>47.675977678301962</v>
      </c>
      <c r="G51" s="241">
        <v>3.0638407494323534</v>
      </c>
    </row>
    <row r="52" spans="2:7" ht="15.5">
      <c r="B52" s="238">
        <v>9</v>
      </c>
      <c r="C52" s="239">
        <v>53.222543411666699</v>
      </c>
      <c r="D52" s="240">
        <v>168.03023055814342</v>
      </c>
      <c r="E52" s="241">
        <v>14.017423844230814</v>
      </c>
      <c r="F52" s="240">
        <v>45.574795043665844</v>
      </c>
      <c r="G52" s="241">
        <v>2.9762269638237897</v>
      </c>
    </row>
    <row r="53" spans="2:7" ht="15.5">
      <c r="B53" s="238">
        <v>10</v>
      </c>
      <c r="C53" s="239">
        <v>59.7942080066667</v>
      </c>
      <c r="D53" s="240">
        <v>44.661142591298017</v>
      </c>
      <c r="E53" s="241">
        <v>2.7961884428705184</v>
      </c>
      <c r="F53" s="240">
        <v>49.879099196227045</v>
      </c>
      <c r="G53" s="241">
        <v>4.8087773377158118</v>
      </c>
    </row>
    <row r="54" spans="2:7" ht="15.5">
      <c r="B54" s="238">
        <v>11</v>
      </c>
      <c r="C54" s="239">
        <v>66.259901198333296</v>
      </c>
      <c r="D54" s="240">
        <v>48.37404034486817</v>
      </c>
      <c r="E54" s="241">
        <v>2.9939102973456637</v>
      </c>
      <c r="F54" s="240">
        <v>48.590660773987352</v>
      </c>
      <c r="G54" s="241">
        <v>4.447695355837098</v>
      </c>
    </row>
    <row r="55" spans="2:7" ht="16" thickBot="1">
      <c r="B55" s="242">
        <v>12</v>
      </c>
      <c r="C55" s="243">
        <v>72.721005581666702</v>
      </c>
      <c r="D55" s="244">
        <v>50.364017676580133</v>
      </c>
      <c r="E55" s="245">
        <v>2.9967438785875045</v>
      </c>
      <c r="F55" s="244">
        <v>47.818470418084729</v>
      </c>
      <c r="G55" s="245">
        <v>4.3292860862389659</v>
      </c>
    </row>
    <row r="58" spans="2:7" ht="19" thickBot="1">
      <c r="B58" s="278" t="s">
        <v>389</v>
      </c>
      <c r="C58" s="278"/>
      <c r="D58" s="278"/>
      <c r="E58" s="278"/>
      <c r="F58" s="278"/>
      <c r="G58" s="278"/>
    </row>
    <row r="59" spans="2:7" ht="31.5" thickBot="1">
      <c r="B59" s="230" t="s">
        <v>386</v>
      </c>
      <c r="C59" s="230" t="s">
        <v>384</v>
      </c>
      <c r="D59" s="231" t="s">
        <v>387</v>
      </c>
      <c r="E59" s="232" t="s">
        <v>360</v>
      </c>
      <c r="F59" s="231" t="s">
        <v>388</v>
      </c>
      <c r="G59" s="233" t="s">
        <v>360</v>
      </c>
    </row>
    <row r="60" spans="2:7" ht="15.5">
      <c r="B60" s="234">
        <v>1</v>
      </c>
      <c r="C60" s="235">
        <v>1.3102739916666699</v>
      </c>
      <c r="D60" s="236">
        <v>157.18302159637221</v>
      </c>
      <c r="E60" s="237">
        <v>29.163958724573138</v>
      </c>
      <c r="F60" s="236">
        <v>63.309527879813118</v>
      </c>
      <c r="G60" s="237">
        <v>7.4270085332383147</v>
      </c>
    </row>
    <row r="61" spans="2:7" ht="15.5">
      <c r="B61" s="238">
        <v>2</v>
      </c>
      <c r="C61" s="239">
        <v>7.7739625183333301</v>
      </c>
      <c r="D61" s="240">
        <v>176.34091515215798</v>
      </c>
      <c r="E61" s="241">
        <v>30.022486457713534</v>
      </c>
      <c r="F61" s="240">
        <v>60.822581191108981</v>
      </c>
      <c r="G61" s="241">
        <v>7.1488317567899653</v>
      </c>
    </row>
    <row r="62" spans="2:7" ht="15.5">
      <c r="B62" s="238">
        <v>3</v>
      </c>
      <c r="C62" s="239">
        <v>14.2340777483333</v>
      </c>
      <c r="D62" s="240">
        <v>179.67085356712593</v>
      </c>
      <c r="E62" s="241">
        <v>30.179869534871468</v>
      </c>
      <c r="F62" s="240">
        <v>60.449645177910497</v>
      </c>
      <c r="G62" s="241">
        <v>7.1190162520334441</v>
      </c>
    </row>
    <row r="63" spans="2:7" ht="15.5">
      <c r="B63" s="238">
        <v>4</v>
      </c>
      <c r="C63" s="239">
        <v>20.804598953333301</v>
      </c>
      <c r="D63" s="240">
        <v>134.63337680252152</v>
      </c>
      <c r="E63" s="241">
        <v>23.418665194836301</v>
      </c>
      <c r="F63" s="240">
        <v>69.850272102123384</v>
      </c>
      <c r="G63" s="241">
        <v>9.0832527433170771</v>
      </c>
    </row>
    <row r="64" spans="2:7" ht="15.5">
      <c r="B64" s="238">
        <v>5</v>
      </c>
      <c r="C64" s="239">
        <v>27.267552916666698</v>
      </c>
      <c r="D64" s="240">
        <v>124.11209122255683</v>
      </c>
      <c r="E64" s="241">
        <v>21.332755773790879</v>
      </c>
      <c r="F64" s="240">
        <v>69.727157689292298</v>
      </c>
      <c r="G64" s="241">
        <v>8.5911143192534141</v>
      </c>
    </row>
    <row r="65" spans="2:7" ht="15.5">
      <c r="B65" s="238">
        <v>6</v>
      </c>
      <c r="C65" s="239">
        <v>33.728310489999998</v>
      </c>
      <c r="D65" s="240">
        <v>121.00612622317004</v>
      </c>
      <c r="E65" s="241">
        <v>20.298056273733042</v>
      </c>
      <c r="F65" s="240">
        <v>67.731526199163156</v>
      </c>
      <c r="G65" s="241">
        <v>8.2998818744696603</v>
      </c>
    </row>
    <row r="66" spans="2:7" ht="15.5">
      <c r="B66" s="238">
        <v>7</v>
      </c>
      <c r="C66" s="239">
        <v>40.296015326666698</v>
      </c>
      <c r="D66" s="240">
        <v>246.16558873966466</v>
      </c>
      <c r="E66" s="241">
        <v>32.664675780787157</v>
      </c>
      <c r="F66" s="240">
        <v>75.886092732225677</v>
      </c>
      <c r="G66" s="241">
        <v>10.701715814739037</v>
      </c>
    </row>
    <row r="67" spans="2:7" ht="15.5">
      <c r="B67" s="238">
        <v>8</v>
      </c>
      <c r="C67" s="239">
        <v>46.7590356966667</v>
      </c>
      <c r="D67" s="240">
        <v>224.42062365230564</v>
      </c>
      <c r="E67" s="241">
        <v>23.27834535408968</v>
      </c>
      <c r="F67" s="240">
        <v>69.201403166706385</v>
      </c>
      <c r="G67" s="241">
        <v>9.4950292534528469</v>
      </c>
    </row>
    <row r="68" spans="2:7" ht="15.5">
      <c r="B68" s="238">
        <v>9</v>
      </c>
      <c r="C68" s="239">
        <v>53.222543411666699</v>
      </c>
      <c r="D68" s="240">
        <v>221.21583730806913</v>
      </c>
      <c r="E68" s="241">
        <v>20.651536269092272</v>
      </c>
      <c r="F68" s="240">
        <v>65.767310630059683</v>
      </c>
      <c r="G68" s="241">
        <v>9.1127388574587087</v>
      </c>
    </row>
    <row r="69" spans="2:7" ht="15.5">
      <c r="B69" s="238">
        <v>10</v>
      </c>
      <c r="C69" s="239">
        <v>59.7942080066667</v>
      </c>
      <c r="D69" s="240">
        <v>79.52099090497434</v>
      </c>
      <c r="E69" s="241">
        <v>12.368010327503541</v>
      </c>
      <c r="F69" s="240">
        <v>73.03705799706421</v>
      </c>
      <c r="G69" s="241">
        <v>10.97292901065518</v>
      </c>
    </row>
    <row r="70" spans="2:7" ht="15.5">
      <c r="B70" s="238">
        <v>11</v>
      </c>
      <c r="C70" s="239">
        <v>66.259901198333296</v>
      </c>
      <c r="D70" s="240">
        <v>72.026451280567343</v>
      </c>
      <c r="E70" s="241">
        <v>7.7110292964380029</v>
      </c>
      <c r="F70" s="240">
        <v>68.999450024670494</v>
      </c>
      <c r="G70" s="241">
        <v>10.091191010437326</v>
      </c>
    </row>
    <row r="71" spans="2:7" ht="16" thickBot="1">
      <c r="B71" s="242">
        <v>12</v>
      </c>
      <c r="C71" s="243">
        <v>72.721005581666702</v>
      </c>
      <c r="D71" s="244">
        <v>70.009126199343598</v>
      </c>
      <c r="E71" s="245">
        <v>6.0178313168965616</v>
      </c>
      <c r="F71" s="244">
        <v>67.297866849015946</v>
      </c>
      <c r="G71" s="245">
        <v>9.8058629912797439</v>
      </c>
    </row>
  </sheetData>
  <mergeCells count="4">
    <mergeCell ref="C4:D4"/>
    <mergeCell ref="E4:F4"/>
    <mergeCell ref="B42:G42"/>
    <mergeCell ref="B58:G58"/>
  </mergeCells>
  <pageMargins left="0.7" right="0.7" top="0.75" bottom="0.75" header="0.3" footer="0.3"/>
  <pageSetup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9078-8EE0-4050-804C-DF5A26A9C922}">
  <sheetPr codeName="Sheet11"/>
  <dimension ref="B2:N44"/>
  <sheetViews>
    <sheetView showGridLines="0" zoomScale="80" zoomScaleNormal="80" workbookViewId="0">
      <selection sqref="A1:B3"/>
    </sheetView>
  </sheetViews>
  <sheetFormatPr defaultRowHeight="14.5"/>
  <cols>
    <col min="1" max="1" width="2.81640625" customWidth="1"/>
    <col min="2" max="2" width="16.7265625" customWidth="1"/>
    <col min="3" max="3" width="12" customWidth="1"/>
    <col min="4" max="4" width="23" customWidth="1"/>
    <col min="5" max="6" width="16.453125" customWidth="1"/>
    <col min="7" max="7" width="14.26953125" customWidth="1"/>
    <col min="8" max="8" width="17.1796875" customWidth="1"/>
    <col min="9" max="9" width="19" customWidth="1"/>
    <col min="10" max="10" width="21.81640625" customWidth="1"/>
    <col min="11" max="11" width="16.1796875" customWidth="1"/>
    <col min="12" max="12" width="14.26953125" customWidth="1"/>
    <col min="14" max="14" width="8.81640625" customWidth="1"/>
  </cols>
  <sheetData>
    <row r="2" spans="2:14" ht="26">
      <c r="B2" s="266" t="s">
        <v>442</v>
      </c>
    </row>
    <row r="4" spans="2:14" ht="15" thickBot="1"/>
    <row r="5" spans="2:14" ht="31.5" thickBot="1">
      <c r="B5" s="246" t="s">
        <v>369</v>
      </c>
      <c r="C5" s="247" t="s">
        <v>392</v>
      </c>
      <c r="D5" s="246" t="s">
        <v>393</v>
      </c>
      <c r="E5" s="248" t="s">
        <v>394</v>
      </c>
      <c r="F5" s="248" t="s">
        <v>362</v>
      </c>
      <c r="G5" s="248" t="s">
        <v>361</v>
      </c>
      <c r="H5" s="248" t="s">
        <v>365</v>
      </c>
      <c r="I5" s="248" t="s">
        <v>363</v>
      </c>
      <c r="J5" s="248" t="s">
        <v>395</v>
      </c>
      <c r="K5" s="248" t="s">
        <v>396</v>
      </c>
      <c r="L5" s="249" t="s">
        <v>368</v>
      </c>
    </row>
    <row r="6" spans="2:14" ht="18.5">
      <c r="B6" s="271" t="s">
        <v>118</v>
      </c>
      <c r="C6" s="251" t="s">
        <v>402</v>
      </c>
      <c r="D6" s="252">
        <v>49.483974456787109</v>
      </c>
      <c r="E6" s="253">
        <v>35.053752899169922</v>
      </c>
      <c r="F6" s="253">
        <v>143.18782043457031</v>
      </c>
      <c r="G6" s="253">
        <v>2.920285701751709</v>
      </c>
      <c r="H6" s="253">
        <v>32.133468627929688</v>
      </c>
      <c r="I6" s="253">
        <v>108.13406372070313</v>
      </c>
      <c r="J6" s="254">
        <v>4.0848069190979004</v>
      </c>
      <c r="K6" s="254">
        <v>0.91669124364852905</v>
      </c>
      <c r="L6" s="255"/>
      <c r="N6" s="256"/>
    </row>
    <row r="7" spans="2:14" ht="18.5">
      <c r="B7" s="272"/>
      <c r="C7" s="251" t="s">
        <v>403</v>
      </c>
      <c r="D7" s="252">
        <v>58.175437927246094</v>
      </c>
      <c r="E7" s="253">
        <v>9.5383796691894531</v>
      </c>
      <c r="F7" s="253">
        <v>91.921638488769531</v>
      </c>
      <c r="G7" s="253">
        <v>-14.700323104858398</v>
      </c>
      <c r="H7" s="253">
        <v>24.238702774047852</v>
      </c>
      <c r="I7" s="253">
        <v>82.383255004882813</v>
      </c>
      <c r="J7" s="254">
        <v>9.637028694152832</v>
      </c>
      <c r="K7" s="254">
        <v>2.5411760807037354</v>
      </c>
      <c r="L7" s="255"/>
    </row>
    <row r="8" spans="2:14" ht="18.5">
      <c r="B8" s="272"/>
      <c r="C8" s="251" t="s">
        <v>404</v>
      </c>
      <c r="D8" s="252">
        <v>56.154335021972656</v>
      </c>
      <c r="E8" s="253">
        <v>21.684885025024414</v>
      </c>
      <c r="F8" s="253">
        <v>162.36770629882813</v>
      </c>
      <c r="G8" s="253">
        <v>-8.9334526062011719</v>
      </c>
      <c r="H8" s="253">
        <v>30.618337631225586</v>
      </c>
      <c r="I8" s="253">
        <v>140.68281555175781</v>
      </c>
      <c r="J8" s="254">
        <v>7.4875984191894531</v>
      </c>
      <c r="K8" s="254">
        <v>1.4119668006896973</v>
      </c>
      <c r="L8" s="255"/>
    </row>
    <row r="9" spans="2:14" ht="18.5">
      <c r="B9" s="272"/>
      <c r="C9" s="251" t="s">
        <v>405</v>
      </c>
      <c r="D9" s="252">
        <v>55.271129608154297</v>
      </c>
      <c r="E9" s="253">
        <v>6.7851300239562988</v>
      </c>
      <c r="F9" s="253">
        <v>87.66412353515625</v>
      </c>
      <c r="G9" s="253">
        <v>-15.711020469665527</v>
      </c>
      <c r="H9" s="253">
        <v>22.496150970458984</v>
      </c>
      <c r="I9" s="253">
        <v>80.878990173339844</v>
      </c>
      <c r="J9" s="254">
        <v>12.920036315917969</v>
      </c>
      <c r="K9" s="254">
        <v>3.3155076503753662</v>
      </c>
      <c r="L9" s="255"/>
    </row>
    <row r="10" spans="2:14" ht="18.5">
      <c r="B10" s="272"/>
      <c r="C10" s="251" t="s">
        <v>406</v>
      </c>
      <c r="D10" s="252">
        <v>49.270233154296875</v>
      </c>
      <c r="E10" s="253">
        <v>26.680934906005859</v>
      </c>
      <c r="F10" s="253">
        <v>71.104446411132813</v>
      </c>
      <c r="G10" s="253">
        <v>3.6718058586120605</v>
      </c>
      <c r="H10" s="253">
        <v>23.009128570556641</v>
      </c>
      <c r="I10" s="253">
        <v>44.423511505126953</v>
      </c>
      <c r="J10" s="254">
        <v>2.6649909019470215</v>
      </c>
      <c r="K10" s="254">
        <v>0.86238092184066772</v>
      </c>
      <c r="L10" s="255"/>
    </row>
    <row r="11" spans="2:14" ht="18.5">
      <c r="B11" s="272"/>
      <c r="C11" s="251" t="s">
        <v>407</v>
      </c>
      <c r="D11" s="252">
        <v>47.033432006835938</v>
      </c>
      <c r="E11" s="253">
        <v>10.745770454406738</v>
      </c>
      <c r="F11" s="253">
        <v>96.507225036621094</v>
      </c>
      <c r="G11" s="253">
        <v>-7.1050758361816406</v>
      </c>
      <c r="H11" s="253">
        <v>17.850845336914063</v>
      </c>
      <c r="I11" s="253">
        <v>85.761451721191406</v>
      </c>
      <c r="J11" s="254">
        <v>8.9809494018554688</v>
      </c>
      <c r="K11" s="254">
        <v>1.661197304725647</v>
      </c>
      <c r="L11" s="255"/>
    </row>
    <row r="12" spans="2:14" ht="18.5">
      <c r="B12" s="272"/>
      <c r="C12" s="251" t="s">
        <v>408</v>
      </c>
      <c r="D12" s="252">
        <v>35.306983947753906</v>
      </c>
      <c r="E12" s="253">
        <v>21.618453979492188</v>
      </c>
      <c r="F12" s="253">
        <v>80.487052917480469</v>
      </c>
      <c r="G12" s="253">
        <v>4.3822050094604492</v>
      </c>
      <c r="H12" s="253">
        <v>17.236248016357422</v>
      </c>
      <c r="I12" s="253">
        <v>58.868598937988281</v>
      </c>
      <c r="J12" s="254">
        <v>3.7230715751647949</v>
      </c>
      <c r="K12" s="254">
        <v>0.79729330539703369</v>
      </c>
      <c r="L12" s="255"/>
    </row>
    <row r="13" spans="2:14" ht="18.5">
      <c r="B13" s="272"/>
      <c r="C13" s="251" t="s">
        <v>409</v>
      </c>
      <c r="D13" s="252">
        <v>76.814605712890625</v>
      </c>
      <c r="E13" s="253">
        <v>139.54350280761719</v>
      </c>
      <c r="F13" s="253">
        <v>186.59117126464844</v>
      </c>
      <c r="G13" s="253">
        <v>144.93060302734375</v>
      </c>
      <c r="H13" s="253">
        <v>-5.3871002197265625</v>
      </c>
      <c r="I13" s="253">
        <v>47.04766845703125</v>
      </c>
      <c r="J13" s="254">
        <v>1.3371541500091553</v>
      </c>
      <c r="K13" s="254">
        <v>-3.8605168461799622E-2</v>
      </c>
      <c r="L13" s="255"/>
    </row>
    <row r="14" spans="2:14" ht="18.5">
      <c r="B14" s="272"/>
      <c r="C14" s="251" t="s">
        <v>410</v>
      </c>
      <c r="D14" s="252">
        <v>26.185522079467773</v>
      </c>
      <c r="E14" s="253">
        <v>34.000236511230469</v>
      </c>
      <c r="F14" s="253">
        <v>120.65248870849609</v>
      </c>
      <c r="G14" s="253">
        <v>9.6825046539306641</v>
      </c>
      <c r="H14" s="253">
        <v>24.317731857299805</v>
      </c>
      <c r="I14" s="253">
        <v>86.652252197265625</v>
      </c>
      <c r="J14" s="254">
        <v>3.5485780239105225</v>
      </c>
      <c r="K14" s="254">
        <v>0.71522241830825806</v>
      </c>
      <c r="L14" s="255"/>
    </row>
    <row r="15" spans="2:14" ht="18.5">
      <c r="B15" s="272"/>
      <c r="C15" s="251" t="s">
        <v>411</v>
      </c>
      <c r="D15" s="252">
        <v>35.851100921630859</v>
      </c>
      <c r="E15" s="253">
        <v>25.133352279663086</v>
      </c>
      <c r="F15" s="253">
        <v>85.070610046386719</v>
      </c>
      <c r="G15" s="253">
        <v>3.0351555347442627</v>
      </c>
      <c r="H15" s="253">
        <v>22.098196029663086</v>
      </c>
      <c r="I15" s="253">
        <v>59.937255859375</v>
      </c>
      <c r="J15" s="254">
        <v>3.3847696781158447</v>
      </c>
      <c r="K15" s="254">
        <v>0.87923789024353027</v>
      </c>
      <c r="L15" s="255"/>
    </row>
    <row r="16" spans="2:14" ht="18.5">
      <c r="B16" s="272"/>
      <c r="C16" s="251" t="s">
        <v>412</v>
      </c>
      <c r="D16" s="252">
        <v>31.079408645629883</v>
      </c>
      <c r="E16" s="253">
        <v>23.245189666748047</v>
      </c>
      <c r="F16" s="253">
        <v>50.109176635742188</v>
      </c>
      <c r="G16" s="253">
        <v>2.203279972076416</v>
      </c>
      <c r="H16" s="253">
        <v>21.041910171508789</v>
      </c>
      <c r="I16" s="253">
        <v>26.863986968994141</v>
      </c>
      <c r="J16" s="254">
        <v>2.15567946434021</v>
      </c>
      <c r="K16" s="254">
        <v>0.90521568059921265</v>
      </c>
      <c r="L16" s="255"/>
    </row>
    <row r="17" spans="2:14" ht="18.5">
      <c r="B17" s="272"/>
      <c r="C17" s="251" t="s">
        <v>413</v>
      </c>
      <c r="D17" s="252">
        <v>43.24273681640625</v>
      </c>
      <c r="E17" s="253">
        <v>21.132322311401367</v>
      </c>
      <c r="F17" s="253">
        <v>156.91647338867188</v>
      </c>
      <c r="G17" s="253">
        <v>0.16314803063869476</v>
      </c>
      <c r="H17" s="253">
        <v>20.969173431396484</v>
      </c>
      <c r="I17" s="253">
        <v>135.78414916992188</v>
      </c>
      <c r="J17" s="254">
        <v>7.4254250526428223</v>
      </c>
      <c r="K17" s="254">
        <v>0.99227964878082275</v>
      </c>
      <c r="L17" s="255"/>
    </row>
    <row r="18" spans="2:14" ht="18.5">
      <c r="B18" s="272"/>
      <c r="C18" s="251" t="s">
        <v>414</v>
      </c>
      <c r="D18" s="252">
        <v>43.339740753173828</v>
      </c>
      <c r="E18" s="253">
        <v>25.630424499511719</v>
      </c>
      <c r="F18" s="253">
        <v>67.243507385253906</v>
      </c>
      <c r="G18" s="253">
        <v>1.774983286857605</v>
      </c>
      <c r="H18" s="253">
        <v>23.855442047119141</v>
      </c>
      <c r="I18" s="253">
        <v>41.613082885742188</v>
      </c>
      <c r="J18" s="254">
        <v>2.6235814094543457</v>
      </c>
      <c r="K18" s="254">
        <v>0.93074703216552734</v>
      </c>
      <c r="L18" s="255"/>
    </row>
    <row r="19" spans="2:14" ht="18.5">
      <c r="B19" s="272"/>
      <c r="C19" s="251" t="s">
        <v>415</v>
      </c>
      <c r="D19" s="252">
        <v>37.767963409423828</v>
      </c>
      <c r="E19" s="253">
        <v>22.892515182495117</v>
      </c>
      <c r="F19" s="253">
        <v>119.74088287353516</v>
      </c>
      <c r="G19" s="253">
        <v>-0.77718067169189453</v>
      </c>
      <c r="H19" s="253">
        <v>23.669696807861328</v>
      </c>
      <c r="I19" s="253">
        <v>96.848365783691406</v>
      </c>
      <c r="J19" s="254">
        <v>5.2305688858032227</v>
      </c>
      <c r="K19" s="254">
        <v>1.0339491367340088</v>
      </c>
      <c r="L19" s="255"/>
    </row>
    <row r="20" spans="2:14" ht="18.5">
      <c r="B20" s="272"/>
      <c r="C20" s="251" t="s">
        <v>416</v>
      </c>
      <c r="D20" s="252">
        <v>34.482440948486328</v>
      </c>
      <c r="E20" s="253">
        <v>31.552619934082031</v>
      </c>
      <c r="F20" s="253">
        <v>110.11277770996094</v>
      </c>
      <c r="G20" s="253">
        <v>4.8675785064697266</v>
      </c>
      <c r="H20" s="253">
        <v>26.685041427612305</v>
      </c>
      <c r="I20" s="253">
        <v>78.560157775878906</v>
      </c>
      <c r="J20" s="254">
        <v>3.4898140430450439</v>
      </c>
      <c r="K20" s="254">
        <v>0.84573137760162354</v>
      </c>
      <c r="L20" s="255"/>
    </row>
    <row r="21" spans="2:14" ht="18.5">
      <c r="B21" s="272"/>
      <c r="C21" s="251" t="s">
        <v>417</v>
      </c>
      <c r="D21" s="252">
        <v>39.987869262695313</v>
      </c>
      <c r="E21" s="253">
        <v>30.367019653320313</v>
      </c>
      <c r="F21" s="253">
        <v>168.89144897460938</v>
      </c>
      <c r="G21" s="253">
        <v>5.2121095657348633</v>
      </c>
      <c r="H21" s="253">
        <v>25.154911041259766</v>
      </c>
      <c r="I21" s="253">
        <v>138.52442932128906</v>
      </c>
      <c r="J21" s="254">
        <v>5.561673641204834</v>
      </c>
      <c r="K21" s="254">
        <v>0.82836288213729858</v>
      </c>
      <c r="L21" s="255"/>
    </row>
    <row r="22" spans="2:14" ht="18.5">
      <c r="B22" s="272"/>
      <c r="C22" s="251" t="s">
        <v>418</v>
      </c>
      <c r="D22" s="252">
        <v>41.295516967773438</v>
      </c>
      <c r="E22" s="253">
        <v>28.446262359619141</v>
      </c>
      <c r="F22" s="253">
        <v>141.53797912597656</v>
      </c>
      <c r="G22" s="253">
        <v>24.352010726928711</v>
      </c>
      <c r="H22" s="253">
        <v>4.0942516326904297</v>
      </c>
      <c r="I22" s="253">
        <v>113.09172058105469</v>
      </c>
      <c r="J22" s="254">
        <v>4.9756264686584473</v>
      </c>
      <c r="K22" s="254">
        <v>0.14392933249473572</v>
      </c>
      <c r="L22" s="255"/>
    </row>
    <row r="23" spans="2:14" ht="19" thickBot="1">
      <c r="B23" s="273"/>
      <c r="C23" s="259" t="s">
        <v>419</v>
      </c>
      <c r="D23" s="260">
        <v>43.158138275146484</v>
      </c>
      <c r="E23" s="261">
        <v>36.546566009521484</v>
      </c>
      <c r="F23" s="261">
        <v>280.53704833984375</v>
      </c>
      <c r="G23" s="261">
        <v>5.3504652976989746</v>
      </c>
      <c r="H23" s="261">
        <v>31.196100234985352</v>
      </c>
      <c r="I23" s="261">
        <v>243.990478515625</v>
      </c>
      <c r="J23" s="262">
        <v>7.6761536598205566</v>
      </c>
      <c r="K23" s="262">
        <v>0.85359865427017212</v>
      </c>
      <c r="L23" s="263"/>
    </row>
    <row r="25" spans="2:14" ht="15" thickBot="1"/>
    <row r="26" spans="2:14" ht="31.5" thickBot="1">
      <c r="B26" s="246" t="s">
        <v>369</v>
      </c>
      <c r="C26" s="247" t="s">
        <v>392</v>
      </c>
      <c r="D26" s="246" t="s">
        <v>393</v>
      </c>
      <c r="E26" s="248" t="s">
        <v>394</v>
      </c>
      <c r="F26" s="248" t="s">
        <v>362</v>
      </c>
      <c r="G26" s="248" t="s">
        <v>361</v>
      </c>
      <c r="H26" s="248" t="s">
        <v>365</v>
      </c>
      <c r="I26" s="248" t="s">
        <v>363</v>
      </c>
      <c r="J26" s="248" t="s">
        <v>395</v>
      </c>
      <c r="K26" s="248" t="s">
        <v>396</v>
      </c>
      <c r="L26" s="249" t="s">
        <v>368</v>
      </c>
    </row>
    <row r="27" spans="2:14" ht="18.5">
      <c r="B27" s="271" t="s">
        <v>71</v>
      </c>
      <c r="C27" s="251" t="s">
        <v>420</v>
      </c>
      <c r="D27" s="252">
        <v>71.421730041503906</v>
      </c>
      <c r="E27" s="253">
        <v>109.4051513671875</v>
      </c>
      <c r="F27" s="253">
        <v>325.95938110351563</v>
      </c>
      <c r="G27" s="253">
        <v>36.649215698242188</v>
      </c>
      <c r="H27" s="253">
        <v>72.755935668945313</v>
      </c>
      <c r="I27" s="253">
        <v>216.55422973632813</v>
      </c>
      <c r="J27" s="254">
        <v>2.9793787002563477</v>
      </c>
      <c r="K27" s="254">
        <v>0.66501379013061523</v>
      </c>
      <c r="L27" s="255"/>
      <c r="N27" s="256"/>
    </row>
    <row r="28" spans="2:14" ht="18.5">
      <c r="B28" s="272"/>
      <c r="C28" s="251" t="s">
        <v>421</v>
      </c>
      <c r="D28" s="252">
        <v>102.17225646972656</v>
      </c>
      <c r="E28" s="253">
        <v>224.35789489746094</v>
      </c>
      <c r="F28" s="253">
        <v>245.9765625</v>
      </c>
      <c r="G28" s="253">
        <v>54.34271240234375</v>
      </c>
      <c r="H28" s="253">
        <v>170.01518249511719</v>
      </c>
      <c r="I28" s="253">
        <v>21.618667602539063</v>
      </c>
      <c r="J28" s="254">
        <v>1.0963579416275024</v>
      </c>
      <c r="K28" s="254">
        <v>0.7577856183052063</v>
      </c>
      <c r="L28" s="255"/>
    </row>
    <row r="29" spans="2:14" ht="18.5">
      <c r="B29" s="272"/>
      <c r="C29" s="251" t="s">
        <v>422</v>
      </c>
      <c r="D29" s="252">
        <v>57.375083923339844</v>
      </c>
      <c r="E29" s="253">
        <v>31.55797004699707</v>
      </c>
      <c r="F29" s="253">
        <v>132.84468078613281</v>
      </c>
      <c r="G29" s="253">
        <v>-3.909177303314209</v>
      </c>
      <c r="H29" s="253">
        <v>35.467147827148438</v>
      </c>
      <c r="I29" s="253">
        <v>101.28671264648438</v>
      </c>
      <c r="J29" s="254">
        <v>4.2095446586608887</v>
      </c>
      <c r="K29" s="254">
        <v>1.1238728761672974</v>
      </c>
      <c r="L29" s="255"/>
    </row>
    <row r="30" spans="2:14" ht="18.5">
      <c r="B30" s="272"/>
      <c r="C30" s="251" t="s">
        <v>423</v>
      </c>
      <c r="D30" s="252">
        <v>79.413406372070313</v>
      </c>
      <c r="E30" s="253">
        <v>230.76371765136719</v>
      </c>
      <c r="F30" s="253">
        <v>277.0543212890625</v>
      </c>
      <c r="G30" s="253">
        <v>38.211883544921875</v>
      </c>
      <c r="H30" s="253">
        <v>192.55183410644531</v>
      </c>
      <c r="I30" s="253">
        <v>46.290603637695313</v>
      </c>
      <c r="J30" s="254">
        <v>1.2005974054336548</v>
      </c>
      <c r="K30" s="254">
        <v>0.83441120386123657</v>
      </c>
      <c r="L30" s="255"/>
    </row>
    <row r="31" spans="2:14" ht="18.5">
      <c r="B31" s="272"/>
      <c r="C31" s="251" t="s">
        <v>424</v>
      </c>
      <c r="D31" s="252">
        <v>96.885498046875</v>
      </c>
      <c r="E31" s="253">
        <v>323.59457397460938</v>
      </c>
      <c r="F31" s="253">
        <v>229.268798828125</v>
      </c>
      <c r="G31" s="253">
        <v>166.29420471191406</v>
      </c>
      <c r="H31" s="253">
        <v>157.30036926269531</v>
      </c>
      <c r="I31" s="253">
        <v>-94.325775146484375</v>
      </c>
      <c r="J31" s="254">
        <v>0.70850628614425659</v>
      </c>
      <c r="K31" s="254">
        <v>0.48610323667526245</v>
      </c>
      <c r="L31" s="255"/>
    </row>
    <row r="32" spans="2:14" ht="18.5">
      <c r="B32" s="272"/>
      <c r="C32" s="251" t="s">
        <v>425</v>
      </c>
      <c r="D32" s="252">
        <v>116.31446075439453</v>
      </c>
      <c r="E32" s="253">
        <v>210.36125183105469</v>
      </c>
      <c r="F32" s="253">
        <v>146.61958312988281</v>
      </c>
      <c r="G32" s="253">
        <v>79.912635803222656</v>
      </c>
      <c r="H32" s="253">
        <v>130.4486083984375</v>
      </c>
      <c r="I32" s="253">
        <v>-63.741668701171875</v>
      </c>
      <c r="J32" s="254">
        <v>0.69698947668075562</v>
      </c>
      <c r="K32" s="254">
        <v>0.62011706829071045</v>
      </c>
      <c r="L32" s="255"/>
    </row>
    <row r="33" spans="2:12" ht="18.5">
      <c r="B33" s="272"/>
      <c r="C33" s="251" t="s">
        <v>426</v>
      </c>
      <c r="D33" s="252">
        <v>89.553825378417969</v>
      </c>
      <c r="E33" s="253">
        <v>229.51985168457031</v>
      </c>
      <c r="F33" s="253">
        <v>198.07231140136719</v>
      </c>
      <c r="G33" s="253">
        <v>242.59759521484375</v>
      </c>
      <c r="H33" s="253">
        <v>-13.077743530273438</v>
      </c>
      <c r="I33" s="253">
        <v>-31.447540283203125</v>
      </c>
      <c r="J33" s="254">
        <v>0.86298555135726929</v>
      </c>
      <c r="K33" s="254">
        <v>-5.6978702545166016E-2</v>
      </c>
      <c r="L33" s="255"/>
    </row>
    <row r="34" spans="2:12" ht="18.5">
      <c r="B34" s="272"/>
      <c r="C34" s="251" t="s">
        <v>427</v>
      </c>
      <c r="D34" s="252">
        <v>103.89498138427734</v>
      </c>
      <c r="E34" s="253">
        <v>255.89060974121094</v>
      </c>
      <c r="F34" s="253">
        <v>213.02041625976563</v>
      </c>
      <c r="G34" s="253">
        <v>103.15470886230469</v>
      </c>
      <c r="H34" s="253">
        <v>152.73590087890625</v>
      </c>
      <c r="I34" s="253">
        <v>-42.870193481445313</v>
      </c>
      <c r="J34" s="254">
        <v>0.832466721534729</v>
      </c>
      <c r="K34" s="254">
        <v>0.59687966108322144</v>
      </c>
      <c r="L34" s="255"/>
    </row>
    <row r="35" spans="2:12" ht="18.5">
      <c r="B35" s="272"/>
      <c r="C35" s="251" t="s">
        <v>428</v>
      </c>
      <c r="D35" s="252">
        <v>89.243927001953125</v>
      </c>
      <c r="E35" s="253">
        <v>103.45896911621094</v>
      </c>
      <c r="F35" s="253">
        <v>331.21136474609375</v>
      </c>
      <c r="G35" s="253">
        <v>100.86199951171875</v>
      </c>
      <c r="H35" s="253">
        <v>2.5969696044921875</v>
      </c>
      <c r="I35" s="253">
        <v>227.75239562988281</v>
      </c>
      <c r="J35" s="254">
        <v>3.2013788223266602</v>
      </c>
      <c r="K35" s="254">
        <v>2.5101445615291595E-2</v>
      </c>
      <c r="L35" s="255"/>
    </row>
    <row r="36" spans="2:12" ht="18.5">
      <c r="B36" s="272"/>
      <c r="C36" s="251" t="s">
        <v>429</v>
      </c>
      <c r="D36" s="252">
        <v>44.997627258300781</v>
      </c>
      <c r="E36" s="253">
        <v>24.305599212646484</v>
      </c>
      <c r="F36" s="253">
        <v>59.457588195800781</v>
      </c>
      <c r="G36" s="253">
        <v>7.6529088020324707</v>
      </c>
      <c r="H36" s="253">
        <v>16.652690887451172</v>
      </c>
      <c r="I36" s="253">
        <v>35.151988983154297</v>
      </c>
      <c r="J36" s="254">
        <v>2.4462506771087646</v>
      </c>
      <c r="K36" s="254">
        <v>0.6851380467414856</v>
      </c>
      <c r="L36" s="255"/>
    </row>
    <row r="37" spans="2:12" ht="18.5">
      <c r="B37" s="272"/>
      <c r="C37" s="251" t="s">
        <v>430</v>
      </c>
      <c r="D37" s="252">
        <v>43.540077209472656</v>
      </c>
      <c r="E37" s="253">
        <v>15.350837707519531</v>
      </c>
      <c r="F37" s="253">
        <v>48.696868896484375</v>
      </c>
      <c r="G37" s="253">
        <v>0.42744022607803345</v>
      </c>
      <c r="H37" s="253">
        <v>14.923397064208984</v>
      </c>
      <c r="I37" s="253">
        <v>33.346031188964844</v>
      </c>
      <c r="J37" s="254">
        <v>3.1722612380981445</v>
      </c>
      <c r="K37" s="254">
        <v>0.97215521335601807</v>
      </c>
      <c r="L37" s="255"/>
    </row>
    <row r="38" spans="2:12" ht="18.5">
      <c r="B38" s="272"/>
      <c r="C38" s="251" t="s">
        <v>431</v>
      </c>
      <c r="D38" s="252">
        <v>48.029159545898438</v>
      </c>
      <c r="E38" s="253">
        <v>21.685384750366211</v>
      </c>
      <c r="F38" s="253">
        <v>36.577743530273438</v>
      </c>
      <c r="G38" s="253">
        <v>6.9070234298706055</v>
      </c>
      <c r="H38" s="253">
        <v>14.778361320495605</v>
      </c>
      <c r="I38" s="253">
        <v>14.892358779907227</v>
      </c>
      <c r="J38" s="254">
        <v>1.68674635887146</v>
      </c>
      <c r="K38" s="254">
        <v>0.68148946762084961</v>
      </c>
      <c r="L38" s="255"/>
    </row>
    <row r="39" spans="2:12" ht="18.5">
      <c r="B39" s="272"/>
      <c r="C39" s="251" t="s">
        <v>432</v>
      </c>
      <c r="D39" s="252">
        <v>58.284587860107422</v>
      </c>
      <c r="E39" s="253">
        <v>24.89366340637207</v>
      </c>
      <c r="F39" s="253">
        <v>122.31777954101563</v>
      </c>
      <c r="G39" s="253">
        <v>4.997565746307373</v>
      </c>
      <c r="H39" s="253">
        <v>19.896097183227539</v>
      </c>
      <c r="I39" s="253">
        <v>97.424118041992188</v>
      </c>
      <c r="J39" s="254">
        <v>4.9136109352111816</v>
      </c>
      <c r="K39" s="254">
        <v>0.79924345016479492</v>
      </c>
      <c r="L39" s="255"/>
    </row>
    <row r="40" spans="2:12" ht="18.5">
      <c r="B40" s="272"/>
      <c r="C40" s="251" t="s">
        <v>433</v>
      </c>
      <c r="D40" s="252">
        <v>34.33551025390625</v>
      </c>
      <c r="E40" s="253">
        <v>22.475797653198242</v>
      </c>
      <c r="F40" s="253">
        <v>46.567718505859375</v>
      </c>
      <c r="G40" s="253">
        <v>5.8524599075317383</v>
      </c>
      <c r="H40" s="253">
        <v>16.623336791992188</v>
      </c>
      <c r="I40" s="253">
        <v>24.091920852661133</v>
      </c>
      <c r="J40" s="254">
        <v>2.0719051361083984</v>
      </c>
      <c r="K40" s="254">
        <v>0.73961055278778076</v>
      </c>
      <c r="L40" s="255"/>
    </row>
    <row r="41" spans="2:12" ht="18.5">
      <c r="B41" s="272"/>
      <c r="C41" s="251" t="s">
        <v>434</v>
      </c>
      <c r="D41" s="252">
        <v>43.118831634521484</v>
      </c>
      <c r="E41" s="253">
        <v>18.103597640991211</v>
      </c>
      <c r="F41" s="253">
        <v>24.14118766784668</v>
      </c>
      <c r="G41" s="253">
        <v>4.1195073127746582</v>
      </c>
      <c r="H41" s="253">
        <v>13.984090805053711</v>
      </c>
      <c r="I41" s="253">
        <v>6.0375900268554688</v>
      </c>
      <c r="J41" s="254">
        <v>1.3335021734237671</v>
      </c>
      <c r="K41" s="254">
        <v>0.77244818210601807</v>
      </c>
      <c r="L41" s="255"/>
    </row>
    <row r="42" spans="2:12" ht="18.5">
      <c r="B42" s="272"/>
      <c r="C42" s="251" t="s">
        <v>435</v>
      </c>
      <c r="D42" s="252">
        <v>79.726158142089844</v>
      </c>
      <c r="E42" s="253">
        <v>80.155235290527344</v>
      </c>
      <c r="F42" s="253">
        <v>463.67190551757813</v>
      </c>
      <c r="G42" s="253">
        <v>48.100986480712891</v>
      </c>
      <c r="H42" s="253">
        <v>32.054248809814453</v>
      </c>
      <c r="I42" s="253">
        <v>383.51666259765625</v>
      </c>
      <c r="J42" s="254">
        <v>5.7846741676330566</v>
      </c>
      <c r="K42" s="254">
        <v>0.39990213513374329</v>
      </c>
      <c r="L42" s="255"/>
    </row>
    <row r="43" spans="2:12" ht="18.5">
      <c r="B43" s="272"/>
      <c r="C43" s="251" t="s">
        <v>436</v>
      </c>
      <c r="D43" s="252">
        <v>39.411544799804688</v>
      </c>
      <c r="E43" s="253">
        <v>18.029731750488281</v>
      </c>
      <c r="F43" s="253">
        <v>96.3160400390625</v>
      </c>
      <c r="G43" s="253">
        <v>14.980808258056641</v>
      </c>
      <c r="H43" s="253">
        <v>3.0489234924316406</v>
      </c>
      <c r="I43" s="253">
        <v>78.286308288574219</v>
      </c>
      <c r="J43" s="254">
        <v>5.3420672416687012</v>
      </c>
      <c r="K43" s="254">
        <v>0.16910532116889954</v>
      </c>
      <c r="L43" s="255"/>
    </row>
    <row r="44" spans="2:12" ht="19" thickBot="1">
      <c r="B44" s="273"/>
      <c r="C44" s="259" t="s">
        <v>437</v>
      </c>
      <c r="D44" s="260">
        <v>62.445598602294922</v>
      </c>
      <c r="E44" s="261">
        <v>30.001239776611328</v>
      </c>
      <c r="F44" s="261">
        <v>173.04205322265625</v>
      </c>
      <c r="G44" s="261">
        <v>6.7915282249450684</v>
      </c>
      <c r="H44" s="261">
        <v>23.209711074829102</v>
      </c>
      <c r="I44" s="261">
        <v>143.04081726074219</v>
      </c>
      <c r="J44" s="262">
        <v>5.7678298950195313</v>
      </c>
      <c r="K44" s="262">
        <v>0.77362507581710815</v>
      </c>
      <c r="L44" s="263"/>
    </row>
  </sheetData>
  <mergeCells count="2">
    <mergeCell ref="B6:B23"/>
    <mergeCell ref="B27:B4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843E-0D97-4FCE-A89E-4FA8037B9BFB}">
  <dimension ref="A1:C9"/>
  <sheetViews>
    <sheetView workbookViewId="0">
      <selection activeCell="F6" sqref="F6"/>
    </sheetView>
  </sheetViews>
  <sheetFormatPr defaultRowHeight="14.5"/>
  <sheetData>
    <row r="1" spans="1:3">
      <c r="A1" t="s">
        <v>340</v>
      </c>
    </row>
    <row r="3" spans="1:3">
      <c r="A3" t="s">
        <v>83</v>
      </c>
      <c r="C3" t="s">
        <v>3</v>
      </c>
    </row>
    <row r="4" spans="1:3">
      <c r="A4" s="29" t="s">
        <v>338</v>
      </c>
      <c r="B4" s="110">
        <v>9.9188759999999991</v>
      </c>
      <c r="C4" s="29">
        <f>AVERAGE(B4:B5)</f>
        <v>10.761028</v>
      </c>
    </row>
    <row r="5" spans="1:3">
      <c r="A5" s="29" t="s">
        <v>339</v>
      </c>
      <c r="B5" s="110">
        <v>11.60318</v>
      </c>
      <c r="C5" s="29"/>
    </row>
    <row r="7" spans="1:3">
      <c r="A7" t="s">
        <v>1</v>
      </c>
      <c r="C7" t="s">
        <v>3</v>
      </c>
    </row>
    <row r="8" spans="1:3">
      <c r="A8" s="29" t="s">
        <v>336</v>
      </c>
      <c r="B8" s="29">
        <v>1.464035</v>
      </c>
      <c r="C8" s="29">
        <f>AVERAGE(B8:B9)</f>
        <v>1.087432</v>
      </c>
    </row>
    <row r="9" spans="1:3">
      <c r="A9" s="29" t="s">
        <v>337</v>
      </c>
      <c r="B9" s="110">
        <v>0.71082900000000004</v>
      </c>
      <c r="C9" s="2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015D-EF9E-4C27-9C94-543907BBB6F8}">
  <dimension ref="A1:D24"/>
  <sheetViews>
    <sheetView workbookViewId="0">
      <selection activeCell="J32" sqref="J32"/>
    </sheetView>
  </sheetViews>
  <sheetFormatPr defaultRowHeight="14.5"/>
  <sheetData>
    <row r="1" spans="1:4">
      <c r="A1" t="s">
        <v>341</v>
      </c>
    </row>
    <row r="2" spans="1:4">
      <c r="B2" t="s">
        <v>83</v>
      </c>
      <c r="C2" t="s">
        <v>1</v>
      </c>
    </row>
    <row r="3" spans="1:4">
      <c r="A3" t="s">
        <v>119</v>
      </c>
      <c r="B3">
        <v>6.1224489795918364</v>
      </c>
      <c r="C3">
        <v>9.3565573770491799</v>
      </c>
      <c r="D3" t="s">
        <v>72</v>
      </c>
    </row>
    <row r="4" spans="1:4">
      <c r="B4">
        <v>6.1039844509232264</v>
      </c>
      <c r="C4">
        <v>9.7049180327868854</v>
      </c>
    </row>
    <row r="5" spans="1:4">
      <c r="B5">
        <v>6.1409135082604474</v>
      </c>
      <c r="C5">
        <v>9.6168032786885238</v>
      </c>
    </row>
    <row r="6" spans="1:4">
      <c r="A6" t="s">
        <v>342</v>
      </c>
      <c r="B6">
        <v>6.7339622641509438</v>
      </c>
      <c r="C6">
        <v>7.4195906432748542</v>
      </c>
      <c r="D6" t="s">
        <v>118</v>
      </c>
    </row>
    <row r="7" spans="1:4">
      <c r="B7">
        <v>6.632075471698113</v>
      </c>
      <c r="C7">
        <v>7.3742690058479532</v>
      </c>
    </row>
    <row r="8" spans="1:4">
      <c r="B8">
        <v>6.9849056603773585</v>
      </c>
      <c r="C8">
        <v>7.3508771929824563</v>
      </c>
    </row>
    <row r="9" spans="1:4">
      <c r="A9" t="s">
        <v>66</v>
      </c>
      <c r="B9">
        <v>6.5486486486486486</v>
      </c>
    </row>
    <row r="10" spans="1:4">
      <c r="B10">
        <v>6.5090090090090094</v>
      </c>
    </row>
    <row r="11" spans="1:4">
      <c r="B11">
        <v>6.390990990990991</v>
      </c>
    </row>
    <row r="12" spans="1:4">
      <c r="A12" s="23" t="s">
        <v>342</v>
      </c>
      <c r="B12" s="66">
        <v>5.1670020120724347</v>
      </c>
      <c r="C12" s="66">
        <v>13.137351778656127</v>
      </c>
      <c r="D12" s="23" t="s">
        <v>68</v>
      </c>
    </row>
    <row r="13" spans="1:4">
      <c r="A13" s="23"/>
      <c r="B13" s="23">
        <v>5.4245472837022133</v>
      </c>
      <c r="C13" s="23">
        <v>13.531620553359684</v>
      </c>
      <c r="D13" s="23"/>
    </row>
    <row r="14" spans="1:4">
      <c r="A14" s="23"/>
      <c r="B14" s="23">
        <v>4.443661971830986</v>
      </c>
      <c r="C14" s="23">
        <v>12.170948616600791</v>
      </c>
      <c r="D14" s="23"/>
    </row>
    <row r="15" spans="1:4">
      <c r="A15" s="23" t="s">
        <v>66</v>
      </c>
      <c r="B15" s="23">
        <v>18.977443609022558</v>
      </c>
      <c r="C15" s="23">
        <v>17.190656565656564</v>
      </c>
      <c r="D15" s="23" t="s">
        <v>118</v>
      </c>
    </row>
    <row r="16" spans="1:4">
      <c r="A16" s="23"/>
      <c r="B16" s="23">
        <v>12.464017185821698</v>
      </c>
      <c r="C16" s="23">
        <v>14.145202020202021</v>
      </c>
      <c r="D16" s="23"/>
    </row>
    <row r="17" spans="1:4">
      <c r="A17" s="23"/>
      <c r="B17" s="23">
        <v>13.329752953813104</v>
      </c>
      <c r="C17" s="23">
        <v>15.930555555555555</v>
      </c>
      <c r="D17" s="23"/>
    </row>
    <row r="18" spans="1:4">
      <c r="A18" s="23"/>
      <c r="B18" s="23"/>
      <c r="C18" s="23">
        <v>17.560606060606062</v>
      </c>
      <c r="D18" s="23"/>
    </row>
    <row r="19" spans="1:4">
      <c r="A19" s="23"/>
      <c r="B19" s="23"/>
      <c r="C19" s="23">
        <v>10.952020202020202</v>
      </c>
      <c r="D19" s="23"/>
    </row>
    <row r="22" spans="1:4">
      <c r="A22" t="s">
        <v>3</v>
      </c>
      <c r="B22">
        <f>AVERAGE(B3:B18)</f>
        <v>7.8648909333275716</v>
      </c>
      <c r="C22">
        <f>AVERAGE(C3:C18)</f>
        <v>11.883842821635897</v>
      </c>
    </row>
    <row r="23" spans="1:4">
      <c r="A23" t="s">
        <v>115</v>
      </c>
      <c r="B23">
        <f>STDEV(B3:B19)/SQRT(COUNT(B3:B19))</f>
        <v>1.0185650213545141</v>
      </c>
      <c r="C23">
        <f>STDEV(C3:C19)/SQRT(COUNT(C3:C19))</f>
        <v>0.94966921609666055</v>
      </c>
    </row>
    <row r="24" spans="1:4">
      <c r="A24" t="s">
        <v>217</v>
      </c>
      <c r="B24">
        <f>TTEST(B3:B19,C3:C19,2,2)</f>
        <v>8.7290237609655933E-3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0C90-B8BD-436F-81E9-BECB2A0C5961}">
  <dimension ref="A1:C19"/>
  <sheetViews>
    <sheetView workbookViewId="0">
      <selection activeCell="C20" sqref="C20"/>
    </sheetView>
  </sheetViews>
  <sheetFormatPr defaultRowHeight="14.5"/>
  <cols>
    <col min="3" max="3" width="16.54296875" bestFit="1" customWidth="1"/>
  </cols>
  <sheetData>
    <row r="1" spans="2:3">
      <c r="B1" t="s">
        <v>6</v>
      </c>
    </row>
    <row r="2" spans="2:3">
      <c r="B2" t="s">
        <v>2</v>
      </c>
      <c r="C2" t="s">
        <v>0</v>
      </c>
    </row>
    <row r="3" spans="2:3">
      <c r="B3" t="s">
        <v>1</v>
      </c>
      <c r="C3" t="s">
        <v>1</v>
      </c>
    </row>
    <row r="4" spans="2:3">
      <c r="B4">
        <v>4.2925659472422062</v>
      </c>
      <c r="C4">
        <v>5.1438848920863309</v>
      </c>
    </row>
    <row r="5" spans="2:3">
      <c r="B5">
        <v>4.9760191846522783</v>
      </c>
      <c r="C5">
        <v>4.9160671462829741</v>
      </c>
    </row>
    <row r="6" spans="2:3">
      <c r="B6">
        <v>3.2014388489208634</v>
      </c>
      <c r="C6">
        <v>4.2685851318944845</v>
      </c>
    </row>
    <row r="7" spans="2:3">
      <c r="B7">
        <v>3.8129496402877696</v>
      </c>
      <c r="C7">
        <v>4.2925659472422062</v>
      </c>
    </row>
    <row r="8" spans="2:3">
      <c r="B8">
        <v>5.3192019950124694</v>
      </c>
      <c r="C8">
        <v>6.578553615960101</v>
      </c>
    </row>
    <row r="9" spans="2:3">
      <c r="B9">
        <v>5.0448877805486294</v>
      </c>
      <c r="C9">
        <v>5.7306733167082298</v>
      </c>
    </row>
    <row r="10" spans="2:3">
      <c r="B10">
        <v>2.8379052369077309</v>
      </c>
      <c r="C10">
        <v>4.5586034912718203</v>
      </c>
    </row>
    <row r="11" spans="2:3">
      <c r="B11">
        <v>2.9501246882793022</v>
      </c>
      <c r="C11">
        <v>5.0947630922693268</v>
      </c>
    </row>
    <row r="12" spans="2:3">
      <c r="B12">
        <v>5.9066059225512531</v>
      </c>
      <c r="C12">
        <v>4.2095671981776759</v>
      </c>
    </row>
    <row r="13" spans="2:3">
      <c r="B13">
        <v>5.1093394077448746</v>
      </c>
      <c r="C13">
        <v>6.4077448747152612</v>
      </c>
    </row>
    <row r="14" spans="2:3">
      <c r="B14">
        <v>3.605922551252847</v>
      </c>
      <c r="C14">
        <v>5.7357630979498868</v>
      </c>
    </row>
    <row r="15" spans="2:3">
      <c r="B15">
        <v>2.523917995444191</v>
      </c>
      <c r="C15">
        <v>4.3234624145785876</v>
      </c>
    </row>
    <row r="17" spans="1:3">
      <c r="A17" t="s">
        <v>3</v>
      </c>
      <c r="B17">
        <f>AVERAGE(B4:B15)</f>
        <v>4.1317399332370348</v>
      </c>
      <c r="C17">
        <f>AVERAGE(C4:C15)</f>
        <v>5.1050195182614067</v>
      </c>
    </row>
    <row r="18" spans="1:3">
      <c r="A18" t="s">
        <v>4</v>
      </c>
      <c r="B18">
        <f>STDEV(B4:B15)</f>
        <v>1.1276408633105117</v>
      </c>
      <c r="C18">
        <f>STDEV(C4:C15)</f>
        <v>0.84023454879418902</v>
      </c>
    </row>
    <row r="19" spans="1:3">
      <c r="A19" t="s">
        <v>5</v>
      </c>
      <c r="B19">
        <f>B18/SQRT(COUNT(B4:B15))</f>
        <v>0.32552187799077298</v>
      </c>
      <c r="C19">
        <f>C18/SQRT(COUNT(C4:C15))</f>
        <v>0.2425548214643744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1FD6-E4B1-43E0-8AB3-956CFA7D736A}">
  <dimension ref="A2:W37"/>
  <sheetViews>
    <sheetView zoomScale="60" zoomScaleNormal="60" workbookViewId="0">
      <selection activeCell="S41" sqref="S41"/>
    </sheetView>
  </sheetViews>
  <sheetFormatPr defaultRowHeight="14.5"/>
  <cols>
    <col min="1" max="1" width="23.54296875" bestFit="1" customWidth="1"/>
    <col min="2" max="2" width="23.453125" bestFit="1" customWidth="1"/>
    <col min="3" max="3" width="20.453125" bestFit="1" customWidth="1"/>
    <col min="4" max="4" width="15.453125" bestFit="1" customWidth="1"/>
    <col min="5" max="5" width="15.54296875" bestFit="1" customWidth="1"/>
    <col min="6" max="6" width="15.453125" bestFit="1" customWidth="1"/>
    <col min="7" max="7" width="10.54296875" bestFit="1" customWidth="1"/>
    <col min="8" max="8" width="22.54296875" bestFit="1" customWidth="1"/>
    <col min="9" max="9" width="23.453125" bestFit="1" customWidth="1"/>
    <col min="10" max="10" width="12" bestFit="1" customWidth="1"/>
    <col min="11" max="11" width="14.453125" bestFit="1" customWidth="1"/>
    <col min="20" max="20" width="14.1796875" customWidth="1"/>
    <col min="23" max="23" width="15.453125" customWidth="1"/>
  </cols>
  <sheetData>
    <row r="2" spans="1:17" ht="31">
      <c r="A2" s="1">
        <v>43403</v>
      </c>
      <c r="H2" t="s">
        <v>56</v>
      </c>
      <c r="I2" t="s">
        <v>7</v>
      </c>
    </row>
    <row r="3" spans="1:17">
      <c r="A3" s="2" t="s">
        <v>57</v>
      </c>
    </row>
    <row r="4" spans="1:17">
      <c r="A4" s="4" t="s">
        <v>12</v>
      </c>
      <c r="B4" s="5"/>
      <c r="C4" s="5"/>
      <c r="D4" s="5" t="s">
        <v>10</v>
      </c>
      <c r="E4" s="5" t="s">
        <v>11</v>
      </c>
      <c r="M4" s="269" t="s">
        <v>60</v>
      </c>
      <c r="N4" s="269"/>
      <c r="O4" s="269"/>
      <c r="P4" s="269"/>
      <c r="Q4" s="269"/>
    </row>
    <row r="5" spans="1:17">
      <c r="A5" s="5" t="s">
        <v>13</v>
      </c>
      <c r="B5" s="5" t="s">
        <v>14</v>
      </c>
      <c r="C5" s="5" t="s">
        <v>8</v>
      </c>
      <c r="D5" s="5">
        <v>1.3206896360839E-2</v>
      </c>
      <c r="E5" s="5">
        <v>1.9669999836390201E-2</v>
      </c>
      <c r="M5" t="s">
        <v>8</v>
      </c>
      <c r="N5" t="s">
        <v>9</v>
      </c>
    </row>
    <row r="6" spans="1:17">
      <c r="A6" s="5" t="s">
        <v>15</v>
      </c>
      <c r="B6" s="5" t="s">
        <v>14</v>
      </c>
      <c r="C6" s="5" t="s">
        <v>16</v>
      </c>
      <c r="D6" s="5">
        <v>3.8022990903985365E-2</v>
      </c>
      <c r="E6" s="5">
        <v>3.8128515640242638E-2</v>
      </c>
      <c r="M6" t="s">
        <v>10</v>
      </c>
      <c r="N6" s="3" t="s">
        <v>10</v>
      </c>
    </row>
    <row r="7" spans="1:17">
      <c r="A7" s="3"/>
      <c r="B7" s="3"/>
      <c r="C7" s="3"/>
      <c r="D7" s="3"/>
      <c r="E7" s="3"/>
      <c r="M7" s="5">
        <v>1.3206896360839E-2</v>
      </c>
      <c r="N7" s="5">
        <v>3.80229909039854E-2</v>
      </c>
    </row>
    <row r="8" spans="1:17">
      <c r="G8" s="23" t="s">
        <v>17</v>
      </c>
    </row>
    <row r="9" spans="1:17">
      <c r="A9" s="6" t="s">
        <v>18</v>
      </c>
      <c r="G9" s="23">
        <v>8072.0022600000002</v>
      </c>
      <c r="J9" t="s">
        <v>19</v>
      </c>
      <c r="M9" s="269" t="s">
        <v>59</v>
      </c>
      <c r="N9" s="269"/>
      <c r="O9" s="269"/>
      <c r="P9" s="269"/>
      <c r="Q9" s="269"/>
    </row>
    <row r="10" spans="1:17">
      <c r="A10" s="5" t="s">
        <v>12</v>
      </c>
      <c r="B10" s="5"/>
      <c r="C10" s="5"/>
      <c r="D10" s="5" t="s">
        <v>10</v>
      </c>
      <c r="E10" s="5" t="s">
        <v>11</v>
      </c>
      <c r="G10" s="5" t="s">
        <v>12</v>
      </c>
      <c r="H10" s="5"/>
      <c r="I10" s="5"/>
      <c r="J10" s="5" t="s">
        <v>10</v>
      </c>
      <c r="K10" s="5" t="s">
        <v>11</v>
      </c>
      <c r="M10" t="s">
        <v>8</v>
      </c>
      <c r="N10" t="s">
        <v>9</v>
      </c>
      <c r="P10" t="s">
        <v>8</v>
      </c>
      <c r="Q10" t="s">
        <v>9</v>
      </c>
    </row>
    <row r="11" spans="1:17">
      <c r="A11" s="5" t="s">
        <v>20</v>
      </c>
      <c r="B11" s="5" t="s">
        <v>21</v>
      </c>
      <c r="C11" s="5" t="s">
        <v>8</v>
      </c>
      <c r="D11" s="5">
        <v>3.68941665096889E-3</v>
      </c>
      <c r="E11" s="5">
        <v>5.3119804012568515E-3</v>
      </c>
      <c r="G11" s="5" t="s">
        <v>20</v>
      </c>
      <c r="H11" s="5" t="s">
        <v>21</v>
      </c>
      <c r="I11" s="7" t="s">
        <v>8</v>
      </c>
      <c r="J11" s="7">
        <f t="shared" ref="J11:J23" si="0">D11*$G$9</f>
        <v>29.780979544702511</v>
      </c>
      <c r="K11" s="5">
        <f t="shared" ref="K11:K23" si="1">E11*$G$9</f>
        <v>42.878317804021016</v>
      </c>
      <c r="M11" t="s">
        <v>10</v>
      </c>
      <c r="N11" t="s">
        <v>10</v>
      </c>
      <c r="P11" s="3" t="s">
        <v>11</v>
      </c>
      <c r="Q11" t="s">
        <v>11</v>
      </c>
    </row>
    <row r="12" spans="1:17">
      <c r="A12" s="5" t="s">
        <v>22</v>
      </c>
      <c r="B12" s="5" t="s">
        <v>23</v>
      </c>
      <c r="C12" s="5" t="s">
        <v>8</v>
      </c>
      <c r="D12" s="5">
        <v>4.8571157962325863E-3</v>
      </c>
      <c r="E12" s="5">
        <v>9.8569552270778033E-3</v>
      </c>
      <c r="G12" s="5" t="s">
        <v>22</v>
      </c>
      <c r="H12" s="5" t="s">
        <v>23</v>
      </c>
      <c r="I12" s="7" t="s">
        <v>8</v>
      </c>
      <c r="J12" s="7">
        <f t="shared" si="0"/>
        <v>39.206649684271135</v>
      </c>
      <c r="K12" s="5">
        <f t="shared" si="1"/>
        <v>79.565364869690839</v>
      </c>
      <c r="M12" s="14">
        <f>AVERAGE(D11:D16)</f>
        <v>5.392957049589091E-3</v>
      </c>
      <c r="N12" s="14">
        <f>AVERAGE(D17:D23)</f>
        <v>7.3130258907432352E-3</v>
      </c>
      <c r="P12">
        <f>AVERAGE(E11:E16)</f>
        <v>1.1207518194669629E-2</v>
      </c>
      <c r="Q12">
        <f>AVERAGE(E17:E23)</f>
        <v>1.593417716963845E-2</v>
      </c>
    </row>
    <row r="13" spans="1:17">
      <c r="A13" s="5" t="s">
        <v>24</v>
      </c>
      <c r="B13" s="5" t="s">
        <v>25</v>
      </c>
      <c r="C13" s="5" t="s">
        <v>8</v>
      </c>
      <c r="D13" s="5">
        <v>7.4900100021530816E-3</v>
      </c>
      <c r="E13" s="5">
        <v>1.324731866980813E-2</v>
      </c>
      <c r="G13" s="5" t="s">
        <v>24</v>
      </c>
      <c r="H13" s="5" t="s">
        <v>25</v>
      </c>
      <c r="I13" s="7" t="s">
        <v>8</v>
      </c>
      <c r="J13" s="7">
        <f t="shared" si="0"/>
        <v>60.459377664802282</v>
      </c>
      <c r="K13" s="5">
        <f t="shared" si="1"/>
        <v>106.93238624163142</v>
      </c>
      <c r="M13" s="14">
        <f>STDEV(D11:D16)/SQRT(COUNT(D11:D16))</f>
        <v>6.2088249133820678E-4</v>
      </c>
      <c r="N13" s="14">
        <f>STDEV(D17:D23)/SQRT(COUNT(D17:D23))</f>
        <v>7.310468183302464E-4</v>
      </c>
      <c r="P13">
        <f>STDEV(E11:E16)/SQRT(COUNT(E11:E16))</f>
        <v>1.475009491634173E-3</v>
      </c>
      <c r="Q13">
        <f>STDEV(E17:E23)/SQRT(COUNT(E17:E23))</f>
        <v>2.4315695461687133E-3</v>
      </c>
    </row>
    <row r="14" spans="1:17">
      <c r="A14" s="5" t="s">
        <v>26</v>
      </c>
      <c r="B14" s="5" t="s">
        <v>27</v>
      </c>
      <c r="C14" s="5" t="s">
        <v>8</v>
      </c>
      <c r="D14" s="5">
        <v>3.8446260040081457E-3</v>
      </c>
      <c r="E14" s="5">
        <v>9.7320340688844334E-3</v>
      </c>
      <c r="G14" s="5" t="s">
        <v>26</v>
      </c>
      <c r="H14" s="5" t="s">
        <v>27</v>
      </c>
      <c r="I14" s="7" t="s">
        <v>8</v>
      </c>
      <c r="J14" s="7">
        <f t="shared" si="0"/>
        <v>31.033829793208522</v>
      </c>
      <c r="K14" s="5">
        <f t="shared" si="1"/>
        <v>78.557000998432144</v>
      </c>
    </row>
    <row r="15" spans="1:17">
      <c r="A15" s="5" t="s">
        <v>28</v>
      </c>
      <c r="B15" s="5" t="s">
        <v>29</v>
      </c>
      <c r="C15" s="5" t="s">
        <v>8</v>
      </c>
      <c r="D15" s="5">
        <v>6.5135604258437811E-3</v>
      </c>
      <c r="E15" s="5">
        <v>1.4665121504563783E-2</v>
      </c>
      <c r="G15" s="5" t="s">
        <v>28</v>
      </c>
      <c r="H15" s="5" t="s">
        <v>29</v>
      </c>
      <c r="I15" s="7" t="s">
        <v>8</v>
      </c>
      <c r="J15" s="7">
        <f t="shared" si="0"/>
        <v>52.577474478057567</v>
      </c>
      <c r="K15" s="5">
        <f t="shared" si="1"/>
        <v>118.37689392801346</v>
      </c>
    </row>
    <row r="16" spans="1:17">
      <c r="A16" s="5" t="s">
        <v>30</v>
      </c>
      <c r="B16" s="5" t="s">
        <v>31</v>
      </c>
      <c r="C16" s="5" t="s">
        <v>8</v>
      </c>
      <c r="D16" s="5">
        <v>5.9630134183280645E-3</v>
      </c>
      <c r="E16" s="5">
        <v>1.4431699296426775E-2</v>
      </c>
      <c r="G16" s="5" t="s">
        <v>30</v>
      </c>
      <c r="H16" s="5" t="s">
        <v>31</v>
      </c>
      <c r="I16" s="7" t="s">
        <v>8</v>
      </c>
      <c r="J16" s="7">
        <f t="shared" si="0"/>
        <v>48.133457789154463</v>
      </c>
      <c r="K16" s="5">
        <f t="shared" si="1"/>
        <v>116.49270933639734</v>
      </c>
    </row>
    <row r="17" spans="1:23">
      <c r="A17" s="5" t="s">
        <v>32</v>
      </c>
      <c r="B17" s="5" t="s">
        <v>14</v>
      </c>
      <c r="C17" s="5" t="s">
        <v>16</v>
      </c>
      <c r="D17" s="5">
        <v>9.3954215349506143E-3</v>
      </c>
      <c r="E17" s="5">
        <v>2.5986743212136339E-2</v>
      </c>
      <c r="G17" s="5" t="s">
        <v>32</v>
      </c>
      <c r="H17" s="5" t="s">
        <v>14</v>
      </c>
      <c r="I17" s="8" t="s">
        <v>16</v>
      </c>
      <c r="J17" s="8">
        <f t="shared" si="0"/>
        <v>75.839863863774028</v>
      </c>
      <c r="K17" s="5">
        <f t="shared" si="1"/>
        <v>209.76504993840419</v>
      </c>
    </row>
    <row r="18" spans="1:23">
      <c r="A18" s="5" t="s">
        <v>33</v>
      </c>
      <c r="B18" s="5" t="s">
        <v>21</v>
      </c>
      <c r="C18" s="5" t="s">
        <v>16</v>
      </c>
      <c r="D18" s="5">
        <v>4.6058373322510901E-3</v>
      </c>
      <c r="E18" s="5">
        <v>5.3444601371240219E-3</v>
      </c>
      <c r="G18" s="5" t="s">
        <v>33</v>
      </c>
      <c r="H18" s="5" t="s">
        <v>21</v>
      </c>
      <c r="I18" s="8" t="s">
        <v>16</v>
      </c>
      <c r="J18" s="8">
        <f t="shared" si="0"/>
        <v>37.178329355123168</v>
      </c>
      <c r="K18" s="5">
        <f t="shared" si="1"/>
        <v>43.140494305345015</v>
      </c>
    </row>
    <row r="19" spans="1:23" ht="15" thickBot="1">
      <c r="A19" s="5" t="s">
        <v>35</v>
      </c>
      <c r="B19" s="5" t="s">
        <v>23</v>
      </c>
      <c r="C19" s="5" t="s">
        <v>16</v>
      </c>
      <c r="D19" s="5">
        <v>6.9607449232432341E-3</v>
      </c>
      <c r="E19" s="5">
        <v>1.6120893784614475E-2</v>
      </c>
      <c r="G19" s="5" t="s">
        <v>35</v>
      </c>
      <c r="H19" s="5" t="s">
        <v>23</v>
      </c>
      <c r="I19" s="8" t="s">
        <v>16</v>
      </c>
      <c r="J19" s="8">
        <f t="shared" si="0"/>
        <v>56.187148751702914</v>
      </c>
      <c r="K19" s="5">
        <f t="shared" si="1"/>
        <v>130.12789106262801</v>
      </c>
      <c r="V19" s="283" t="s">
        <v>34</v>
      </c>
      <c r="W19" s="283"/>
    </row>
    <row r="20" spans="1:23">
      <c r="A20" s="5" t="s">
        <v>36</v>
      </c>
      <c r="B20" s="5" t="s">
        <v>25</v>
      </c>
      <c r="C20" s="5" t="s">
        <v>16</v>
      </c>
      <c r="D20" s="5">
        <v>7.8429224631655654E-3</v>
      </c>
      <c r="E20" s="5">
        <v>1.5589612175684135E-2</v>
      </c>
      <c r="G20" s="5" t="s">
        <v>36</v>
      </c>
      <c r="H20" s="5" t="s">
        <v>25</v>
      </c>
      <c r="I20" s="8" t="s">
        <v>16</v>
      </c>
      <c r="J20" s="8">
        <f t="shared" si="0"/>
        <v>63.308087847677214</v>
      </c>
      <c r="K20" s="5">
        <f t="shared" si="1"/>
        <v>125.83938471464586</v>
      </c>
      <c r="O20" t="s">
        <v>8</v>
      </c>
      <c r="P20" t="s">
        <v>9</v>
      </c>
      <c r="R20" s="9"/>
      <c r="S20" s="10" t="s">
        <v>8</v>
      </c>
      <c r="T20" s="11" t="s">
        <v>9</v>
      </c>
      <c r="V20" s="9" t="s">
        <v>1</v>
      </c>
      <c r="W20" s="11" t="s">
        <v>37</v>
      </c>
    </row>
    <row r="21" spans="1:23">
      <c r="A21" s="5" t="s">
        <v>38</v>
      </c>
      <c r="B21" s="5" t="s">
        <v>27</v>
      </c>
      <c r="C21" s="5" t="s">
        <v>16</v>
      </c>
      <c r="D21" s="5">
        <v>5.0066733241287678E-3</v>
      </c>
      <c r="E21" s="5">
        <v>1.2755198521303378E-2</v>
      </c>
      <c r="G21" s="5" t="s">
        <v>38</v>
      </c>
      <c r="H21" s="5" t="s">
        <v>27</v>
      </c>
      <c r="I21" s="8" t="s">
        <v>16</v>
      </c>
      <c r="J21" s="8">
        <f t="shared" si="0"/>
        <v>40.413878387449124</v>
      </c>
      <c r="K21" s="5">
        <f t="shared" si="1"/>
        <v>102.95999129070952</v>
      </c>
      <c r="O21">
        <v>29.780979544702511</v>
      </c>
      <c r="P21">
        <v>75.839863863774028</v>
      </c>
      <c r="R21" s="12"/>
      <c r="S21">
        <v>29.780979544702511</v>
      </c>
      <c r="T21" s="13">
        <v>75.839863863774028</v>
      </c>
      <c r="V21" s="12">
        <f>S21/$S$33</f>
        <v>0.82332718836586527</v>
      </c>
      <c r="W21" s="13">
        <f>T21/$S$33</f>
        <v>2.0966745498510027</v>
      </c>
    </row>
    <row r="22" spans="1:23">
      <c r="A22" s="5" t="s">
        <v>39</v>
      </c>
      <c r="B22" s="5" t="s">
        <v>29</v>
      </c>
      <c r="C22" s="5" t="s">
        <v>16</v>
      </c>
      <c r="D22" s="5">
        <v>7.8942791674210359E-3</v>
      </c>
      <c r="E22" s="5">
        <v>1.4924410152849919E-2</v>
      </c>
      <c r="G22" s="5" t="s">
        <v>39</v>
      </c>
      <c r="H22" s="5" t="s">
        <v>29</v>
      </c>
      <c r="I22" s="8" t="s">
        <v>16</v>
      </c>
      <c r="J22" s="8">
        <f t="shared" si="0"/>
        <v>63.722639280493524</v>
      </c>
      <c r="K22" s="5">
        <f t="shared" si="1"/>
        <v>120.4698724829715</v>
      </c>
      <c r="O22">
        <v>39.206649684271135</v>
      </c>
      <c r="P22">
        <v>37.178329355123168</v>
      </c>
      <c r="R22" s="12"/>
      <c r="S22">
        <v>39.206649684271135</v>
      </c>
      <c r="T22" s="13">
        <v>37.178329355123168</v>
      </c>
      <c r="V22" s="12">
        <f>S22/$S$33</f>
        <v>1.0839099701654507</v>
      </c>
      <c r="W22" s="13">
        <f t="shared" ref="W22:W28" si="2">T22/$S$33</f>
        <v>1.0278348746100467</v>
      </c>
    </row>
    <row r="23" spans="1:23">
      <c r="A23" s="5" t="s">
        <v>40</v>
      </c>
      <c r="B23" s="5" t="s">
        <v>31</v>
      </c>
      <c r="C23" s="5" t="s">
        <v>16</v>
      </c>
      <c r="D23" s="5">
        <v>9.4853024900423358E-3</v>
      </c>
      <c r="E23" s="5">
        <v>2.0817922203756872E-2</v>
      </c>
      <c r="G23" s="5" t="s">
        <v>40</v>
      </c>
      <c r="H23" s="5" t="s">
        <v>31</v>
      </c>
      <c r="I23" s="8" t="s">
        <v>16</v>
      </c>
      <c r="J23" s="8">
        <f t="shared" si="0"/>
        <v>76.565383136405359</v>
      </c>
      <c r="K23" s="5">
        <f t="shared" si="1"/>
        <v>168.04231507722966</v>
      </c>
      <c r="O23">
        <v>60.459377664802282</v>
      </c>
      <c r="P23">
        <v>56.187148751702914</v>
      </c>
      <c r="R23" s="12"/>
      <c r="S23">
        <v>60.459377664802282</v>
      </c>
      <c r="T23" s="13">
        <v>56.187148751702914</v>
      </c>
      <c r="V23" s="12">
        <f>S23/$S$33</f>
        <v>1.6714644778017793</v>
      </c>
      <c r="W23" s="13">
        <f t="shared" si="2"/>
        <v>1.553354117670823</v>
      </c>
    </row>
    <row r="24" spans="1:23">
      <c r="O24">
        <v>31.033829793208522</v>
      </c>
      <c r="P24">
        <v>63.308087847677214</v>
      </c>
      <c r="R24" s="12"/>
      <c r="S24">
        <v>31.033829793208522</v>
      </c>
      <c r="T24" s="13">
        <v>63.308087847677214</v>
      </c>
      <c r="V24" s="12">
        <f t="shared" ref="V24:V26" si="3">S24/$S$33</f>
        <v>0.85796358006002016</v>
      </c>
      <c r="W24" s="13">
        <f t="shared" si="2"/>
        <v>1.7502201326255253</v>
      </c>
    </row>
    <row r="25" spans="1:23">
      <c r="O25">
        <v>52.577474478057567</v>
      </c>
      <c r="P25">
        <v>40.413878387449124</v>
      </c>
      <c r="R25" s="12"/>
      <c r="S25">
        <v>52.577474478057567</v>
      </c>
      <c r="T25" s="13">
        <v>40.413878387449124</v>
      </c>
      <c r="V25" s="12">
        <f t="shared" si="3"/>
        <v>1.4535607926669893</v>
      </c>
      <c r="W25" s="13">
        <f t="shared" si="2"/>
        <v>1.1172851052045836</v>
      </c>
    </row>
    <row r="26" spans="1:23">
      <c r="O26">
        <v>48.133457789154463</v>
      </c>
      <c r="P26">
        <v>63.722639280493524</v>
      </c>
      <c r="R26" s="12"/>
      <c r="S26">
        <v>48.133457789154463</v>
      </c>
      <c r="T26" s="13">
        <v>63.722639280493524</v>
      </c>
      <c r="V26" s="12">
        <f t="shared" si="3"/>
        <v>1.330701174834962</v>
      </c>
      <c r="W26" s="13">
        <f t="shared" si="2"/>
        <v>1.7616808525491723</v>
      </c>
    </row>
    <row r="27" spans="1:23" ht="31">
      <c r="A27" s="1">
        <v>43501</v>
      </c>
      <c r="O27">
        <v>18.889019824943166</v>
      </c>
      <c r="P27">
        <v>76.565383136405359</v>
      </c>
      <c r="R27" s="12"/>
      <c r="S27">
        <v>18.889019824943166</v>
      </c>
      <c r="T27" s="13">
        <v>76.565383136405359</v>
      </c>
      <c r="V27" s="12">
        <f>S27/$S$33</f>
        <v>0.52220725514127464</v>
      </c>
      <c r="W27" s="13">
        <f t="shared" si="2"/>
        <v>2.1167323099372406</v>
      </c>
    </row>
    <row r="28" spans="1:23">
      <c r="A28" s="14"/>
      <c r="B28" s="14"/>
      <c r="C28" s="282" t="s">
        <v>41</v>
      </c>
      <c r="D28" s="282"/>
      <c r="E28" s="282" t="s">
        <v>19</v>
      </c>
      <c r="F28" s="282"/>
      <c r="J28" t="s">
        <v>19</v>
      </c>
      <c r="L28" t="s">
        <v>42</v>
      </c>
      <c r="O28">
        <v>9.2912126854213835</v>
      </c>
      <c r="P28">
        <v>116.98847389189655</v>
      </c>
      <c r="R28" s="12"/>
      <c r="S28">
        <v>9.2912126854213835</v>
      </c>
      <c r="T28" s="13">
        <v>116.98847389189655</v>
      </c>
      <c r="V28" s="12">
        <f>S28/$S$33</f>
        <v>0.25686556096365848</v>
      </c>
      <c r="W28" s="13">
        <f t="shared" si="2"/>
        <v>3.2342721009578792</v>
      </c>
    </row>
    <row r="29" spans="1:23">
      <c r="A29" s="14"/>
      <c r="B29" s="14"/>
      <c r="C29" s="14" t="s">
        <v>43</v>
      </c>
      <c r="D29" s="14" t="s">
        <v>44</v>
      </c>
      <c r="E29" s="14" t="s">
        <v>43</v>
      </c>
      <c r="F29" s="14" t="s">
        <v>44</v>
      </c>
      <c r="J29" t="s">
        <v>43</v>
      </c>
      <c r="K29" t="s">
        <v>44</v>
      </c>
      <c r="L29" t="s">
        <v>10</v>
      </c>
      <c r="O29" s="2">
        <v>16.466506823692797</v>
      </c>
      <c r="P29">
        <v>120.6092396502583</v>
      </c>
      <c r="R29" s="12"/>
      <c r="S29" s="2"/>
      <c r="T29" s="13">
        <v>120.6092396502583</v>
      </c>
      <c r="V29" s="12"/>
      <c r="W29" s="13">
        <f>T29/$S$33</f>
        <v>3.3343720619779211</v>
      </c>
    </row>
    <row r="30" spans="1:23">
      <c r="A30" s="14" t="s">
        <v>45</v>
      </c>
      <c r="B30" s="14" t="s">
        <v>46</v>
      </c>
      <c r="C30" s="14">
        <v>2.2488428140008941E-3</v>
      </c>
      <c r="D30" s="14">
        <v>9.1223407012190136E-5</v>
      </c>
      <c r="E30" s="14">
        <v>18.152664277361215</v>
      </c>
      <c r="F30" s="14">
        <v>0.7363555475819521</v>
      </c>
      <c r="H30" t="s">
        <v>45</v>
      </c>
      <c r="I30" s="15" t="s">
        <v>46</v>
      </c>
      <c r="J30" s="15">
        <v>18.152664277361215</v>
      </c>
      <c r="K30">
        <v>0.73635554758195199</v>
      </c>
      <c r="L30">
        <f>SUM(J30:K30)</f>
        <v>18.889019824943166</v>
      </c>
      <c r="P30" s="2">
        <v>163.60819646111472</v>
      </c>
      <c r="R30" s="12"/>
      <c r="T30" s="16"/>
      <c r="V30" s="12"/>
      <c r="W30" s="13"/>
    </row>
    <row r="31" spans="1:23">
      <c r="A31" s="14" t="s">
        <v>47</v>
      </c>
      <c r="B31" s="14" t="s">
        <v>46</v>
      </c>
      <c r="C31" s="14">
        <v>1.0164518105638984E-3</v>
      </c>
      <c r="D31" s="14">
        <v>1.3459007296952972E-4</v>
      </c>
      <c r="E31" s="14">
        <v>8.2048013122161549</v>
      </c>
      <c r="F31" s="14">
        <v>1.0864113732052285</v>
      </c>
      <c r="H31" t="s">
        <v>47</v>
      </c>
      <c r="I31" s="15" t="s">
        <v>46</v>
      </c>
      <c r="J31" s="15">
        <v>8.2048013122161549</v>
      </c>
      <c r="K31">
        <v>1.0864113732052285</v>
      </c>
      <c r="L31">
        <f t="shared" ref="L31:L35" si="4">SUM(J31:K31)</f>
        <v>9.2912126854213835</v>
      </c>
      <c r="R31" s="12"/>
      <c r="T31" s="13"/>
      <c r="V31" s="12"/>
      <c r="W31" s="13"/>
    </row>
    <row r="32" spans="1:23">
      <c r="A32" s="14" t="s">
        <v>48</v>
      </c>
      <c r="B32" s="14" t="s">
        <v>46</v>
      </c>
      <c r="C32" s="14">
        <v>1.9356162545285382E-3</v>
      </c>
      <c r="D32" s="14">
        <v>1.0433694332464349E-4</v>
      </c>
      <c r="E32" s="14">
        <v>15.624298781358021</v>
      </c>
      <c r="F32" s="14">
        <v>0.84220804233477409</v>
      </c>
      <c r="H32" t="s">
        <v>48</v>
      </c>
      <c r="I32" s="15" t="s">
        <v>46</v>
      </c>
      <c r="J32" s="17">
        <v>15.624298781358</v>
      </c>
      <c r="K32" s="2">
        <v>0.84220804233477409</v>
      </c>
      <c r="L32" s="2">
        <f t="shared" si="4"/>
        <v>16.466506823692775</v>
      </c>
      <c r="R32" s="12"/>
      <c r="T32" s="13"/>
      <c r="V32" s="12"/>
      <c r="W32" s="13"/>
    </row>
    <row r="33" spans="1:23">
      <c r="A33" s="14" t="s">
        <v>49</v>
      </c>
      <c r="B33" s="14" t="s">
        <v>46</v>
      </c>
      <c r="C33" s="14">
        <v>1.2809702771065638E-2</v>
      </c>
      <c r="D33" s="14">
        <v>1.6834143170319654E-3</v>
      </c>
      <c r="E33" s="14">
        <v>103.39994972002775</v>
      </c>
      <c r="F33" s="14">
        <v>13.588524171868793</v>
      </c>
      <c r="H33" t="s">
        <v>49</v>
      </c>
      <c r="I33" s="18" t="s">
        <v>50</v>
      </c>
      <c r="J33" s="18">
        <v>103.39994972002775</v>
      </c>
      <c r="K33">
        <v>13.588524171868793</v>
      </c>
      <c r="L33">
        <f t="shared" si="4"/>
        <v>116.98847389189655</v>
      </c>
      <c r="N33" t="s">
        <v>3</v>
      </c>
      <c r="O33">
        <f>AVERAGE(O21:O29)</f>
        <v>33.98205647647265</v>
      </c>
      <c r="P33">
        <f>AVERAGE(P21:P30)</f>
        <v>81.4421240625895</v>
      </c>
      <c r="R33" s="12" t="s">
        <v>3</v>
      </c>
      <c r="S33">
        <f>AVERAGE(S21:S29)</f>
        <v>36.17150018307013</v>
      </c>
      <c r="T33" s="13">
        <f>AVERAGE(T21:T30)</f>
        <v>72.312560462753353</v>
      </c>
      <c r="V33" s="12">
        <f>AVERAGE(V21:V32)</f>
        <v>0.99999999999999989</v>
      </c>
      <c r="W33" s="13">
        <f>AVERAGE(W21:W32)</f>
        <v>1.9991584561537994</v>
      </c>
    </row>
    <row r="34" spans="1:23">
      <c r="A34" s="14" t="s">
        <v>51</v>
      </c>
      <c r="B34" s="14" t="s">
        <v>46</v>
      </c>
      <c r="C34" s="14">
        <v>1.3006859750280668E-2</v>
      </c>
      <c r="D34" s="14">
        <v>1.9348159037915807E-3</v>
      </c>
      <c r="E34" s="14">
        <v>104.99140130185792</v>
      </c>
      <c r="F34" s="14">
        <v>15.617838348400378</v>
      </c>
      <c r="H34" t="s">
        <v>51</v>
      </c>
      <c r="I34" s="18" t="s">
        <v>50</v>
      </c>
      <c r="J34" s="18">
        <v>104.99140130185792</v>
      </c>
      <c r="K34">
        <v>15.617838348400378</v>
      </c>
      <c r="L34">
        <f t="shared" si="4"/>
        <v>120.6092396502583</v>
      </c>
      <c r="N34" t="s">
        <v>52</v>
      </c>
      <c r="O34">
        <f>STDEV(O21:O29)/SQRT(COUNT(O21:O29))</f>
        <v>5.8273418412963309</v>
      </c>
      <c r="P34">
        <f>STDEV(P21:P30)/SQRT(COUNT(P21:P30))</f>
        <v>12.704887492556159</v>
      </c>
      <c r="R34" s="12" t="s">
        <v>52</v>
      </c>
      <c r="S34">
        <f>STDEV(S21:S29)/SQRT(COUNT(S21:S29))</f>
        <v>6.1234705696159919</v>
      </c>
      <c r="T34" s="13">
        <f>STDEV(T21:T30)/SQRT(COUNT(T21:T30))</f>
        <v>9.8783370738106111</v>
      </c>
      <c r="V34" s="12">
        <f>STDEV(V21:V29)/SQRT(COUNT(V21:V29))</f>
        <v>0.16928992545578878</v>
      </c>
      <c r="W34" s="13">
        <f>STDEV(W21:W29)/SQRT(COUNT(W21:W29))</f>
        <v>0.27309724572701338</v>
      </c>
    </row>
    <row r="35" spans="1:23">
      <c r="A35" s="14" t="s">
        <v>53</v>
      </c>
      <c r="B35" s="14" t="s">
        <v>46</v>
      </c>
      <c r="C35" s="14">
        <v>1.7669652183898051E-2</v>
      </c>
      <c r="D35" s="14">
        <v>2.5989492346871466E-3</v>
      </c>
      <c r="E35" s="14">
        <v>142.62947236467733</v>
      </c>
      <c r="F35" s="14">
        <v>20.978724096437396</v>
      </c>
      <c r="H35" t="s">
        <v>53</v>
      </c>
      <c r="I35" s="18" t="s">
        <v>50</v>
      </c>
      <c r="J35" s="19">
        <v>142.62947236467733</v>
      </c>
      <c r="K35" s="2">
        <v>20.978724096437396</v>
      </c>
      <c r="L35" s="2">
        <f t="shared" si="4"/>
        <v>163.60819646111472</v>
      </c>
      <c r="R35" s="12" t="s">
        <v>54</v>
      </c>
      <c r="S35">
        <f>COUNT(S21:S28)</f>
        <v>8</v>
      </c>
      <c r="T35" s="13">
        <f>COUNT(T21:T29)</f>
        <v>9</v>
      </c>
      <c r="V35" s="12">
        <f>COUNT(V21:V29)</f>
        <v>8</v>
      </c>
      <c r="W35" s="13">
        <f>COUNT(W21:W29)</f>
        <v>9</v>
      </c>
    </row>
    <row r="36" spans="1:23" ht="15" thickBot="1">
      <c r="O36" t="s">
        <v>55</v>
      </c>
      <c r="P36">
        <f>TTEST(O21:O29,P21:P30,2,2)</f>
        <v>4.5218008558559732E-3</v>
      </c>
      <c r="R36" s="20"/>
      <c r="S36" s="21" t="s">
        <v>55</v>
      </c>
      <c r="T36" s="22">
        <f>TTEST(S21:S29,T21:T30,2,2)</f>
        <v>8.6943911855032092E-3</v>
      </c>
      <c r="V36" s="20" t="s">
        <v>55</v>
      </c>
      <c r="W36" s="22">
        <f>TTEST(V21:V28,W21:W29,2,2)</f>
        <v>8.6943911855032092E-3</v>
      </c>
    </row>
    <row r="37" spans="1:23">
      <c r="A37" s="2" t="s">
        <v>61</v>
      </c>
    </row>
  </sheetData>
  <mergeCells count="5">
    <mergeCell ref="C28:D28"/>
    <mergeCell ref="E28:F28"/>
    <mergeCell ref="V19:W19"/>
    <mergeCell ref="M9:Q9"/>
    <mergeCell ref="M4:Q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F8B3-FC63-4D80-AD9F-2B3F5667B94B}">
  <dimension ref="A1:L23"/>
  <sheetViews>
    <sheetView workbookViewId="0">
      <selection activeCell="J27" sqref="J27"/>
    </sheetView>
  </sheetViews>
  <sheetFormatPr defaultRowHeight="14.5"/>
  <cols>
    <col min="1" max="1" width="9.7265625" bestFit="1" customWidth="1"/>
    <col min="4" max="4" width="13.453125" customWidth="1"/>
    <col min="10" max="10" width="11.81640625" bestFit="1" customWidth="1"/>
  </cols>
  <sheetData>
    <row r="1" spans="1:12">
      <c r="B1" t="s">
        <v>83</v>
      </c>
      <c r="E1" t="s">
        <v>67</v>
      </c>
      <c r="H1" t="s">
        <v>83</v>
      </c>
      <c r="K1" t="s">
        <v>67</v>
      </c>
    </row>
    <row r="2" spans="1:12">
      <c r="A2" s="56">
        <v>43686</v>
      </c>
      <c r="B2" t="s">
        <v>98</v>
      </c>
      <c r="C2" t="s">
        <v>207</v>
      </c>
      <c r="E2" t="s">
        <v>98</v>
      </c>
      <c r="H2" t="s">
        <v>100</v>
      </c>
      <c r="K2" t="s">
        <v>100</v>
      </c>
    </row>
    <row r="3" spans="1:12">
      <c r="B3">
        <v>24.842079207920793</v>
      </c>
      <c r="C3">
        <f>B3*16*0.5</f>
        <v>198.73663366336635</v>
      </c>
      <c r="E3">
        <v>0.87524752475247525</v>
      </c>
      <c r="F3">
        <f>E3*16*0.5</f>
        <v>7.001980198019802</v>
      </c>
      <c r="H3">
        <v>6.3103960396039582</v>
      </c>
      <c r="I3">
        <f>H3*1.5*8</f>
        <v>75.724752475247499</v>
      </c>
      <c r="K3">
        <v>0.51188118811881178</v>
      </c>
      <c r="L3">
        <f>K3*1.5*8</f>
        <v>6.1425742574257409</v>
      </c>
    </row>
    <row r="4" spans="1:12">
      <c r="B4">
        <v>9.7440594059405914</v>
      </c>
      <c r="C4">
        <f t="shared" ref="C4:C8" si="0">B4*16*0.5</f>
        <v>77.952475247524731</v>
      </c>
      <c r="E4">
        <v>1.6752475247524747</v>
      </c>
      <c r="F4">
        <f t="shared" ref="F4:F8" si="1">E4*16*0.5</f>
        <v>13.401980198019798</v>
      </c>
      <c r="H4">
        <v>2.6856435643564356</v>
      </c>
      <c r="I4">
        <f t="shared" ref="I4:I8" si="2">H4*1.5*8</f>
        <v>32.227722772277225</v>
      </c>
      <c r="K4">
        <v>0.46782178217821768</v>
      </c>
      <c r="L4">
        <f t="shared" ref="L4:L8" si="3">K4*1.5*8</f>
        <v>5.6138613861386126</v>
      </c>
    </row>
    <row r="5" spans="1:12">
      <c r="B5">
        <v>28.07277227722772</v>
      </c>
      <c r="C5">
        <f t="shared" si="0"/>
        <v>224.58217821782176</v>
      </c>
      <c r="E5">
        <v>1.2737623762376236</v>
      </c>
      <c r="F5">
        <f t="shared" si="1"/>
        <v>10.190099009900988</v>
      </c>
      <c r="H5">
        <v>4.5242574257425741</v>
      </c>
      <c r="I5">
        <f t="shared" si="2"/>
        <v>54.291089108910889</v>
      </c>
      <c r="K5">
        <v>0.44405940594059407</v>
      </c>
      <c r="L5">
        <f t="shared" si="3"/>
        <v>5.328712871287129</v>
      </c>
    </row>
    <row r="6" spans="1:12">
      <c r="B6">
        <v>23.656930693069302</v>
      </c>
      <c r="C6">
        <f t="shared" si="0"/>
        <v>189.25544554455442</v>
      </c>
      <c r="E6">
        <v>1.642079207920792</v>
      </c>
      <c r="F6">
        <f t="shared" si="1"/>
        <v>13.136633663366336</v>
      </c>
      <c r="H6">
        <v>4.028217821782178</v>
      </c>
      <c r="I6">
        <f t="shared" si="2"/>
        <v>48.338613861386136</v>
      </c>
      <c r="K6">
        <v>0.30643564356435621</v>
      </c>
      <c r="L6">
        <f t="shared" si="3"/>
        <v>3.6772277227722743</v>
      </c>
    </row>
    <row r="7" spans="1:12">
      <c r="B7">
        <v>16.029702970297027</v>
      </c>
      <c r="C7">
        <f t="shared" si="0"/>
        <v>128.23762376237622</v>
      </c>
      <c r="E7">
        <v>1.4648514851485144</v>
      </c>
      <c r="F7">
        <f t="shared" si="1"/>
        <v>11.718811881188115</v>
      </c>
      <c r="H7">
        <v>5.739603960396038</v>
      </c>
      <c r="I7">
        <f t="shared" si="2"/>
        <v>68.875247524752453</v>
      </c>
      <c r="K7">
        <v>0.35940594059405939</v>
      </c>
      <c r="L7">
        <f t="shared" si="3"/>
        <v>4.3128712871287131</v>
      </c>
    </row>
    <row r="8" spans="1:12">
      <c r="B8">
        <v>11.69009900990099</v>
      </c>
      <c r="C8">
        <f t="shared" si="0"/>
        <v>93.520792079207922</v>
      </c>
      <c r="E8">
        <v>1.9574257425742572</v>
      </c>
      <c r="F8">
        <f t="shared" si="1"/>
        <v>15.659405940594057</v>
      </c>
      <c r="H8">
        <v>6.1202970297029697</v>
      </c>
      <c r="I8">
        <f t="shared" si="2"/>
        <v>73.443564356435644</v>
      </c>
      <c r="K8">
        <v>0.39356435643564364</v>
      </c>
      <c r="L8">
        <f t="shared" si="3"/>
        <v>4.7227722772277234</v>
      </c>
    </row>
    <row r="9" spans="1:12">
      <c r="A9" s="56">
        <v>43770</v>
      </c>
      <c r="C9">
        <v>106.95547345993418</v>
      </c>
      <c r="F9">
        <v>6.9683022401617292</v>
      </c>
      <c r="I9">
        <v>62.154054455074679</v>
      </c>
      <c r="L9">
        <v>2.013978591119133</v>
      </c>
    </row>
    <row r="10" spans="1:12">
      <c r="C10">
        <v>124.37658795942015</v>
      </c>
      <c r="F10">
        <v>8.5118429331820256</v>
      </c>
      <c r="I10">
        <v>62.798615418634526</v>
      </c>
      <c r="L10">
        <v>0.37415602533824366</v>
      </c>
    </row>
    <row r="11" spans="1:12">
      <c r="C11">
        <v>153.41571053251315</v>
      </c>
      <c r="F11">
        <v>9.3804617012659168</v>
      </c>
      <c r="I11">
        <v>65.736549696469567</v>
      </c>
      <c r="L11">
        <v>1.9419677260395694</v>
      </c>
    </row>
    <row r="12" spans="1:12">
      <c r="C12">
        <v>181.35298225067802</v>
      </c>
      <c r="F12">
        <v>7.3730003769619259</v>
      </c>
      <c r="I12">
        <v>68.722737559843637</v>
      </c>
      <c r="L12">
        <v>2.47991802221485</v>
      </c>
    </row>
    <row r="13" spans="1:12">
      <c r="C13">
        <v>167.61407165971553</v>
      </c>
      <c r="F13">
        <v>12.851917325430369</v>
      </c>
      <c r="I13">
        <v>60.857570539990832</v>
      </c>
      <c r="L13">
        <v>2.0036688094884738</v>
      </c>
    </row>
    <row r="14" spans="1:12">
      <c r="C14">
        <v>175.44333451817118</v>
      </c>
      <c r="F14">
        <v>8.5118429331820291</v>
      </c>
      <c r="I14">
        <v>56.267791091923556</v>
      </c>
      <c r="L14">
        <v>2.2688257367834854</v>
      </c>
    </row>
    <row r="15" spans="1:12">
      <c r="C15">
        <v>174.08953425220935</v>
      </c>
      <c r="F15">
        <v>15.105396051847617</v>
      </c>
      <c r="I15">
        <v>82.643248778796931</v>
      </c>
      <c r="L15">
        <v>2.3292429812538105</v>
      </c>
    </row>
    <row r="16" spans="1:12">
      <c r="C16">
        <v>176.08835642652892</v>
      </c>
      <c r="F16">
        <v>11.808003376006207</v>
      </c>
      <c r="I16">
        <v>90.860368689287071</v>
      </c>
      <c r="L16">
        <v>2.5251104000189133</v>
      </c>
    </row>
    <row r="18" spans="2:12">
      <c r="B18" t="s">
        <v>218</v>
      </c>
      <c r="C18">
        <f>AVERAGE(C3:C16)</f>
        <v>155.11579996957303</v>
      </c>
      <c r="F18">
        <f t="shared" ref="F18:L18" si="4">AVERAGE(F3:F16)</f>
        <v>10.82997698779478</v>
      </c>
      <c r="I18">
        <f t="shared" si="4"/>
        <v>64.495851880645048</v>
      </c>
      <c r="L18">
        <f t="shared" si="4"/>
        <v>3.2667777210169051</v>
      </c>
    </row>
    <row r="19" spans="2:12">
      <c r="B19" t="s">
        <v>5</v>
      </c>
      <c r="C19">
        <f>STDEV(C3:C16)/SQRT(COUNT(C3:C16))</f>
        <v>11.408810141596822</v>
      </c>
      <c r="F19">
        <f>STDEV(F3:F16)/SQRT(COUNT(F3:F16))</f>
        <v>0.79195151740738789</v>
      </c>
      <c r="I19">
        <f>STDEV(I3:I16)/SQRT(COUNT(I3:I16))</f>
        <v>3.8976457459639571</v>
      </c>
      <c r="L19">
        <f>STDEV(L3:L16)/SQRT(COUNT(L3:L16))</f>
        <v>0.45539932269148015</v>
      </c>
    </row>
    <row r="20" spans="2:12">
      <c r="B20" t="s">
        <v>89</v>
      </c>
      <c r="C20">
        <f>COUNT(C3:C16)</f>
        <v>14</v>
      </c>
      <c r="F20">
        <f>COUNT(F3:F16)</f>
        <v>14</v>
      </c>
      <c r="I20">
        <f>COUNT(I3:I16)</f>
        <v>14</v>
      </c>
      <c r="L20">
        <f>COUNT(L3:L16)</f>
        <v>14</v>
      </c>
    </row>
    <row r="22" spans="2:12">
      <c r="C22" s="269" t="s">
        <v>220</v>
      </c>
      <c r="D22" s="269"/>
      <c r="I22" s="269" t="s">
        <v>219</v>
      </c>
      <c r="J22" s="269"/>
    </row>
    <row r="23" spans="2:12">
      <c r="C23" t="s">
        <v>217</v>
      </c>
      <c r="D23">
        <f>TTEST(C3:C16,F3:F16,2,2)</f>
        <v>1.369836118637325E-12</v>
      </c>
      <c r="I23" t="s">
        <v>217</v>
      </c>
      <c r="J23">
        <f>TTEST(I3:I16,L3:L16,2,2)</f>
        <v>1.0208538599674891E-14</v>
      </c>
    </row>
  </sheetData>
  <mergeCells count="2">
    <mergeCell ref="I22:J22"/>
    <mergeCell ref="C22:D2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89E9-3119-40FF-AF44-344DAFF16C90}">
  <dimension ref="A1:W49"/>
  <sheetViews>
    <sheetView topLeftCell="A34" zoomScaleNormal="100" workbookViewId="0">
      <selection activeCell="W51" sqref="W51"/>
    </sheetView>
  </sheetViews>
  <sheetFormatPr defaultRowHeight="14.5"/>
  <cols>
    <col min="1" max="1" width="9.81640625" bestFit="1" customWidth="1"/>
    <col min="2" max="2" width="7.1796875" customWidth="1"/>
    <col min="4" max="4" width="7.453125" customWidth="1"/>
    <col min="6" max="6" width="7.54296875" customWidth="1"/>
    <col min="7" max="7" width="13.1796875" customWidth="1"/>
  </cols>
  <sheetData>
    <row r="1" spans="1:16">
      <c r="A1" s="30"/>
      <c r="B1" s="30"/>
      <c r="C1" s="30" t="s">
        <v>62</v>
      </c>
      <c r="D1" s="30"/>
      <c r="E1" s="30" t="s">
        <v>63</v>
      </c>
      <c r="F1" s="30"/>
      <c r="G1" s="30" t="s">
        <v>64</v>
      </c>
      <c r="H1" s="30"/>
      <c r="I1" s="30"/>
      <c r="J1" s="30"/>
      <c r="K1" s="284" t="s">
        <v>2</v>
      </c>
      <c r="L1" s="284"/>
      <c r="M1" s="30"/>
      <c r="N1" s="284" t="s">
        <v>65</v>
      </c>
      <c r="O1" s="284"/>
      <c r="P1" s="30"/>
    </row>
    <row r="2" spans="1:16">
      <c r="A2" s="31" t="s">
        <v>83</v>
      </c>
      <c r="B2" s="30" t="s">
        <v>66</v>
      </c>
      <c r="C2" s="30">
        <v>24504480</v>
      </c>
      <c r="D2" s="30"/>
      <c r="E2" s="30">
        <v>3673479</v>
      </c>
      <c r="F2" s="30"/>
      <c r="G2" s="30">
        <f>E2/C2</f>
        <v>0.14991050616050616</v>
      </c>
      <c r="H2" s="30"/>
      <c r="I2" s="30"/>
      <c r="J2" s="30"/>
      <c r="K2" s="30" t="s">
        <v>83</v>
      </c>
      <c r="L2" s="30" t="s">
        <v>1</v>
      </c>
      <c r="M2" s="30"/>
      <c r="N2" s="30" t="s">
        <v>83</v>
      </c>
      <c r="O2" s="30" t="s">
        <v>1</v>
      </c>
      <c r="P2" s="30"/>
    </row>
    <row r="3" spans="1:16">
      <c r="A3" s="31" t="s">
        <v>83</v>
      </c>
      <c r="B3" s="30" t="s">
        <v>66</v>
      </c>
      <c r="C3" s="30">
        <v>20449440</v>
      </c>
      <c r="D3" s="30"/>
      <c r="E3" s="30">
        <v>2261424</v>
      </c>
      <c r="F3" s="30"/>
      <c r="G3" s="30">
        <f>E3/C3</f>
        <v>0.11058610895946294</v>
      </c>
      <c r="H3" s="30"/>
      <c r="I3" s="30"/>
      <c r="J3" s="30"/>
      <c r="K3" s="30">
        <v>0.14991050616050616</v>
      </c>
      <c r="L3" s="30">
        <v>0.14710199577819044</v>
      </c>
      <c r="M3" s="30"/>
      <c r="N3" s="30">
        <v>0.21554972735146716</v>
      </c>
      <c r="O3" s="30">
        <v>0.12837072828461624</v>
      </c>
      <c r="P3" s="30"/>
    </row>
    <row r="4" spans="1:16">
      <c r="A4" s="31" t="s">
        <v>1</v>
      </c>
      <c r="B4" s="30" t="s">
        <v>68</v>
      </c>
      <c r="C4" s="30">
        <v>16620835</v>
      </c>
      <c r="D4" s="30"/>
      <c r="E4" s="30">
        <v>2444958</v>
      </c>
      <c r="F4" s="30"/>
      <c r="G4" s="30">
        <f>E4/C4</f>
        <v>0.14710199577819044</v>
      </c>
      <c r="H4" s="30"/>
      <c r="I4" s="30"/>
      <c r="J4" s="30"/>
      <c r="K4" s="30">
        <v>0.11058610895946294</v>
      </c>
      <c r="L4" s="30">
        <v>8.2060114667791478E-2</v>
      </c>
      <c r="M4" s="30"/>
      <c r="N4" s="30">
        <v>0.22668184963378618</v>
      </c>
      <c r="O4" s="30">
        <v>0.11554379905531666</v>
      </c>
      <c r="P4" s="30"/>
    </row>
    <row r="5" spans="1:16">
      <c r="A5" s="31"/>
      <c r="B5" s="30"/>
      <c r="C5" s="30"/>
      <c r="D5" s="30"/>
      <c r="E5" s="30"/>
      <c r="F5" s="30"/>
      <c r="G5" s="30"/>
      <c r="H5" s="30"/>
      <c r="I5" s="30"/>
      <c r="J5" s="30"/>
      <c r="K5" s="30">
        <v>2.357354169100918E-2</v>
      </c>
      <c r="L5" s="30">
        <v>9.2521898987900503E-2</v>
      </c>
      <c r="M5" s="30"/>
      <c r="N5" s="30">
        <v>2.5295573530321854E-2</v>
      </c>
      <c r="O5" s="30">
        <v>9.1050300394392644E-2</v>
      </c>
      <c r="P5" s="30"/>
    </row>
    <row r="6" spans="1:16">
      <c r="A6" s="31" t="s">
        <v>84</v>
      </c>
      <c r="B6" s="30" t="s">
        <v>69</v>
      </c>
      <c r="C6" s="30">
        <v>16065555</v>
      </c>
      <c r="D6" s="30"/>
      <c r="E6" s="30">
        <v>3462926</v>
      </c>
      <c r="F6" s="30"/>
      <c r="G6" s="30">
        <f>E6/C6</f>
        <v>0.21554972735146716</v>
      </c>
      <c r="H6" s="30"/>
      <c r="I6" s="30"/>
      <c r="J6" s="30"/>
      <c r="K6" s="30">
        <v>7.580437063019238E-2</v>
      </c>
      <c r="L6" s="30"/>
      <c r="M6" s="30"/>
      <c r="N6" s="30">
        <v>0.13407902628375476</v>
      </c>
      <c r="O6" s="30"/>
      <c r="P6" s="30"/>
    </row>
    <row r="7" spans="1:16">
      <c r="A7" s="31" t="s">
        <v>84</v>
      </c>
      <c r="B7" s="30" t="s">
        <v>69</v>
      </c>
      <c r="C7" s="30">
        <v>15499825</v>
      </c>
      <c r="D7" s="30"/>
      <c r="E7" s="30">
        <v>3513529</v>
      </c>
      <c r="F7" s="30"/>
      <c r="G7" s="30">
        <f>E7/C7</f>
        <v>0.22668184963378618</v>
      </c>
      <c r="H7" s="30"/>
      <c r="I7" s="30"/>
      <c r="J7" s="30"/>
      <c r="K7" s="30"/>
      <c r="L7" s="30"/>
      <c r="M7" s="30"/>
      <c r="N7" s="30"/>
      <c r="O7" s="30"/>
      <c r="P7" s="30"/>
    </row>
    <row r="8" spans="1:16">
      <c r="A8" s="31" t="s">
        <v>85</v>
      </c>
      <c r="B8" s="30" t="s">
        <v>70</v>
      </c>
      <c r="C8" s="30">
        <v>10346985</v>
      </c>
      <c r="D8" s="30"/>
      <c r="E8" s="30">
        <v>1328250</v>
      </c>
      <c r="F8" s="30"/>
      <c r="G8" s="30">
        <v>0.12837072828461624</v>
      </c>
      <c r="H8" s="30"/>
      <c r="I8" s="30"/>
      <c r="J8" s="30" t="s">
        <v>3</v>
      </c>
      <c r="K8" s="30">
        <f>AVERAGE(K3:K6)</f>
        <v>8.9968631860292664E-2</v>
      </c>
      <c r="L8" s="30">
        <f>AVERAGE(L3:L6)</f>
        <v>0.10722800314462748</v>
      </c>
      <c r="M8" s="30"/>
      <c r="N8" s="30">
        <f>AVERAGE(N3:N6)</f>
        <v>0.15040154419983248</v>
      </c>
      <c r="O8" s="30">
        <f>AVERAGE(O3:O6)</f>
        <v>0.11165494257810853</v>
      </c>
      <c r="P8" s="30"/>
    </row>
    <row r="9" spans="1:16">
      <c r="A9" s="31"/>
      <c r="B9" s="30"/>
      <c r="C9" s="30"/>
      <c r="D9" s="30"/>
      <c r="E9" s="30"/>
      <c r="F9" s="30"/>
      <c r="G9" s="30"/>
      <c r="H9" s="30"/>
      <c r="I9" s="30"/>
      <c r="J9" s="30" t="s">
        <v>5</v>
      </c>
      <c r="K9" s="30">
        <f>STDEV(K3:K6)/SQRT(COUNT(K3:K6))</f>
        <v>2.6812688152159134E-2</v>
      </c>
      <c r="L9" s="30">
        <f>STDEV(L3:L6)/SQRT(COUNT(L3:L6))</f>
        <v>2.0164438162238275E-2</v>
      </c>
      <c r="M9" s="30"/>
      <c r="N9" s="30">
        <f>STDEV(N3:N6)/SQRT(COUNT(N3:N6))</f>
        <v>4.6530365760201281E-2</v>
      </c>
      <c r="O9" s="30">
        <f>STDEV(O3:O6)/SQRT(COUNT(O3:O6))</f>
        <v>1.0947541398301596E-2</v>
      </c>
      <c r="P9" s="30"/>
    </row>
    <row r="10" spans="1:16">
      <c r="A10" s="31" t="s">
        <v>83</v>
      </c>
      <c r="B10" s="30" t="s">
        <v>71</v>
      </c>
      <c r="C10" s="30">
        <v>25760830</v>
      </c>
      <c r="D10" s="30"/>
      <c r="E10" s="32">
        <v>607274</v>
      </c>
      <c r="F10" s="30"/>
      <c r="G10" s="30">
        <f t="shared" ref="G10:G17" si="0">E10/C10</f>
        <v>2.357354169100918E-2</v>
      </c>
      <c r="H10" s="30"/>
      <c r="I10" s="30"/>
      <c r="J10" s="30" t="s">
        <v>89</v>
      </c>
      <c r="K10" s="30">
        <f>COUNT(K3:K6)</f>
        <v>4</v>
      </c>
      <c r="L10" s="30">
        <f t="shared" ref="L10:O10" si="1">COUNT(L3:L6)</f>
        <v>3</v>
      </c>
      <c r="M10" s="30"/>
      <c r="N10" s="30">
        <f t="shared" si="1"/>
        <v>4</v>
      </c>
      <c r="O10" s="30">
        <f t="shared" si="1"/>
        <v>3</v>
      </c>
      <c r="P10" s="30"/>
    </row>
    <row r="11" spans="1:16">
      <c r="A11" s="31" t="s">
        <v>83</v>
      </c>
      <c r="B11" s="30" t="s">
        <v>71</v>
      </c>
      <c r="C11" s="30">
        <v>19998306</v>
      </c>
      <c r="D11" s="30"/>
      <c r="E11" s="32">
        <v>1515959</v>
      </c>
      <c r="F11" s="30"/>
      <c r="G11" s="30">
        <f t="shared" si="0"/>
        <v>7.580437063019238E-2</v>
      </c>
      <c r="H11" s="30"/>
      <c r="I11" s="30"/>
      <c r="J11" s="30"/>
      <c r="K11" s="30"/>
      <c r="L11" s="30"/>
      <c r="M11" s="30"/>
      <c r="N11" s="30"/>
      <c r="O11" s="30"/>
      <c r="P11" s="30"/>
    </row>
    <row r="12" spans="1:16">
      <c r="A12" s="31" t="s">
        <v>1</v>
      </c>
      <c r="B12" s="30" t="s">
        <v>72</v>
      </c>
      <c r="C12" s="30">
        <v>27140664</v>
      </c>
      <c r="D12" s="30"/>
      <c r="E12" s="32">
        <v>2227166</v>
      </c>
      <c r="F12" s="30"/>
      <c r="G12" s="30">
        <f t="shared" si="0"/>
        <v>8.2060114667791478E-2</v>
      </c>
      <c r="H12" s="30"/>
      <c r="I12" s="30"/>
      <c r="J12" s="30" t="s">
        <v>86</v>
      </c>
      <c r="K12" s="30"/>
      <c r="L12" s="30">
        <f>TTEST(K3:K6,L3:L5,2,3)</f>
        <v>0.62898954859884304</v>
      </c>
      <c r="M12" s="30"/>
      <c r="N12" s="30"/>
      <c r="O12" s="30"/>
      <c r="P12" s="30"/>
    </row>
    <row r="13" spans="1:16">
      <c r="A13" s="31" t="s">
        <v>1</v>
      </c>
      <c r="B13" s="30" t="s">
        <v>72</v>
      </c>
      <c r="C13" s="30">
        <v>23775528</v>
      </c>
      <c r="D13" s="30"/>
      <c r="E13" s="32">
        <v>2199757</v>
      </c>
      <c r="F13" s="30"/>
      <c r="G13" s="30">
        <f t="shared" si="0"/>
        <v>9.2521898987900503E-2</v>
      </c>
      <c r="H13" s="30"/>
      <c r="I13" s="30"/>
      <c r="J13" s="30"/>
      <c r="K13" s="30"/>
      <c r="L13" s="30"/>
      <c r="M13" s="30"/>
      <c r="N13" s="30"/>
      <c r="O13" s="30"/>
      <c r="P13" s="30"/>
    </row>
    <row r="14" spans="1:16">
      <c r="A14" s="31" t="s">
        <v>84</v>
      </c>
      <c r="B14" s="30" t="s">
        <v>73</v>
      </c>
      <c r="C14" s="30">
        <v>26888064</v>
      </c>
      <c r="D14" s="30"/>
      <c r="E14" s="32">
        <v>680149</v>
      </c>
      <c r="F14" s="30"/>
      <c r="G14" s="30">
        <f t="shared" si="0"/>
        <v>2.5295573530321854E-2</v>
      </c>
      <c r="H14" s="30"/>
      <c r="I14" s="30"/>
      <c r="J14" s="30" t="s">
        <v>88</v>
      </c>
      <c r="K14" s="30"/>
      <c r="L14" s="30">
        <f>TTEST(K3:K6,N3:N6,2,2)</f>
        <v>0.30344381652569025</v>
      </c>
      <c r="M14" s="30"/>
      <c r="N14" s="30"/>
      <c r="O14" s="30"/>
      <c r="P14" s="30"/>
    </row>
    <row r="15" spans="1:16">
      <c r="A15" s="31" t="s">
        <v>84</v>
      </c>
      <c r="B15" s="30" t="s">
        <v>73</v>
      </c>
      <c r="C15" s="30">
        <v>18420808</v>
      </c>
      <c r="D15" s="30"/>
      <c r="E15" s="32">
        <v>2469844</v>
      </c>
      <c r="F15" s="30"/>
      <c r="G15" s="30">
        <f t="shared" si="0"/>
        <v>0.13407902628375476</v>
      </c>
      <c r="H15" s="30"/>
      <c r="I15" s="30"/>
      <c r="J15" s="30"/>
      <c r="K15" s="30"/>
      <c r="L15" s="30"/>
      <c r="M15" s="30"/>
      <c r="N15" s="30"/>
      <c r="O15" s="30"/>
      <c r="P15" s="30"/>
    </row>
    <row r="16" spans="1:16">
      <c r="A16" s="31" t="s">
        <v>85</v>
      </c>
      <c r="B16" s="30" t="s">
        <v>74</v>
      </c>
      <c r="C16" s="30">
        <v>25407032</v>
      </c>
      <c r="D16" s="30"/>
      <c r="E16" s="32">
        <v>2935625</v>
      </c>
      <c r="F16" s="30"/>
      <c r="G16" s="30">
        <f t="shared" si="0"/>
        <v>0.11554379905531666</v>
      </c>
      <c r="H16" s="30"/>
      <c r="I16" s="30"/>
      <c r="J16" s="30" t="s">
        <v>87</v>
      </c>
      <c r="K16" s="30"/>
      <c r="L16" s="30">
        <f>TTEST(L3:L5,O3:O5,2,2)</f>
        <v>0.85640592602419563</v>
      </c>
      <c r="M16" s="30"/>
      <c r="N16" s="30"/>
      <c r="O16" s="30"/>
      <c r="P16" s="30"/>
    </row>
    <row r="17" spans="1:23">
      <c r="A17" s="31" t="s">
        <v>85</v>
      </c>
      <c r="B17" s="30" t="s">
        <v>74</v>
      </c>
      <c r="C17" s="30">
        <v>21000392</v>
      </c>
      <c r="D17" s="30"/>
      <c r="E17" s="32">
        <v>1912092</v>
      </c>
      <c r="F17" s="30"/>
      <c r="G17" s="30">
        <f t="shared" si="0"/>
        <v>9.1050300394392644E-2</v>
      </c>
      <c r="H17" s="30"/>
      <c r="I17" s="30"/>
      <c r="J17" s="30"/>
      <c r="K17" s="30"/>
      <c r="L17" s="30"/>
      <c r="M17" s="30"/>
      <c r="N17" s="30"/>
      <c r="O17" s="30"/>
      <c r="P17" s="30"/>
    </row>
    <row r="18" spans="1:23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2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23">
      <c r="A20" s="30" t="s">
        <v>444</v>
      </c>
      <c r="L20" t="s">
        <v>444</v>
      </c>
    </row>
    <row r="21" spans="1:23">
      <c r="A21" s="30" t="s">
        <v>445</v>
      </c>
    </row>
    <row r="25" spans="1:23"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spans="1:23"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spans="1:23">
      <c r="G27" s="29"/>
      <c r="H27" s="33"/>
      <c r="I27" s="33"/>
      <c r="J27" s="33"/>
      <c r="K27" s="33"/>
      <c r="L27" s="33"/>
      <c r="M27" s="33"/>
      <c r="N27" s="33"/>
      <c r="O27" s="29"/>
      <c r="P27" s="33"/>
      <c r="Q27" s="33"/>
      <c r="R27" s="33"/>
      <c r="S27" s="33"/>
      <c r="T27" s="33"/>
      <c r="U27" s="33"/>
      <c r="V27" s="33"/>
      <c r="W27" s="29"/>
    </row>
    <row r="28" spans="1:23">
      <c r="G28" s="29"/>
      <c r="H28" s="34"/>
      <c r="I28" s="34"/>
      <c r="J28" s="34"/>
      <c r="K28" s="34"/>
      <c r="L28" s="34"/>
      <c r="M28" s="34"/>
      <c r="N28" s="34"/>
      <c r="O28" s="29"/>
      <c r="P28" s="34"/>
      <c r="Q28" s="34"/>
      <c r="R28" s="34"/>
      <c r="S28" s="34"/>
      <c r="T28" s="34"/>
      <c r="U28" s="34"/>
      <c r="V28" s="34"/>
      <c r="W28" s="29"/>
    </row>
    <row r="29" spans="1:23">
      <c r="G29" s="29"/>
      <c r="H29" s="34"/>
      <c r="I29" s="34"/>
      <c r="J29" s="34"/>
      <c r="K29" s="34"/>
      <c r="L29" s="34"/>
      <c r="M29" s="34"/>
      <c r="N29" s="34"/>
      <c r="O29" s="33"/>
      <c r="P29" s="34"/>
      <c r="Q29" s="34"/>
      <c r="R29" s="34"/>
      <c r="S29" s="34"/>
      <c r="T29" s="34"/>
      <c r="U29" s="34"/>
      <c r="V29" s="34"/>
      <c r="W29" s="29"/>
    </row>
    <row r="30" spans="1:23">
      <c r="G30" s="29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29"/>
    </row>
    <row r="31" spans="1:23">
      <c r="G31" s="29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29"/>
    </row>
    <row r="32" spans="1:23">
      <c r="G32" s="29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29"/>
    </row>
    <row r="33" spans="1:23">
      <c r="G33" s="29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29"/>
    </row>
    <row r="34" spans="1:23">
      <c r="G34" s="29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29"/>
    </row>
    <row r="35" spans="1:23">
      <c r="G35" s="29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29"/>
    </row>
    <row r="36" spans="1:23">
      <c r="G36" s="29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29"/>
    </row>
    <row r="37" spans="1:23">
      <c r="G37" s="29"/>
      <c r="H37" s="29"/>
      <c r="I37" s="34"/>
      <c r="J37" s="34"/>
      <c r="K37" s="34"/>
      <c r="L37" s="34"/>
      <c r="M37" s="34"/>
      <c r="N37" s="34"/>
      <c r="O37" s="34"/>
      <c r="P37" s="29"/>
      <c r="Q37" s="29"/>
      <c r="R37" s="29"/>
      <c r="S37" s="29"/>
      <c r="T37" s="29"/>
      <c r="U37" s="29"/>
      <c r="V37" s="29"/>
      <c r="W37" s="29"/>
    </row>
    <row r="38" spans="1:23">
      <c r="I38" s="25"/>
      <c r="J38" s="25"/>
      <c r="K38" s="25"/>
      <c r="L38" s="25"/>
      <c r="M38" s="25"/>
      <c r="N38" s="25"/>
      <c r="O38" s="25"/>
    </row>
    <row r="48" spans="1:23">
      <c r="A48" t="s">
        <v>446</v>
      </c>
      <c r="L48" t="s">
        <v>446</v>
      </c>
    </row>
    <row r="49" spans="1:1">
      <c r="A49" t="s">
        <v>445</v>
      </c>
    </row>
  </sheetData>
  <mergeCells count="2">
    <mergeCell ref="K1:L1"/>
    <mergeCell ref="N1:O1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30121-7F57-43FF-ACBF-78E2C0618A27}">
  <dimension ref="A1:X73"/>
  <sheetViews>
    <sheetView topLeftCell="B1" workbookViewId="0">
      <selection activeCell="V14" sqref="V14"/>
    </sheetView>
  </sheetViews>
  <sheetFormatPr defaultColWidth="8.7265625" defaultRowHeight="14.5"/>
  <cols>
    <col min="1" max="1" width="9.1796875" style="23" customWidth="1"/>
    <col min="2" max="2" width="34.54296875" style="23" bestFit="1" customWidth="1"/>
    <col min="3" max="16384" width="8.7265625" style="23"/>
  </cols>
  <sheetData>
    <row r="1" spans="1:24">
      <c r="B1" s="23" t="s">
        <v>90</v>
      </c>
      <c r="C1" s="23" t="s">
        <v>91</v>
      </c>
      <c r="D1" s="23" t="s">
        <v>3</v>
      </c>
      <c r="E1" s="23" t="s">
        <v>92</v>
      </c>
      <c r="F1" s="23" t="s">
        <v>93</v>
      </c>
      <c r="G1" s="23" t="s">
        <v>94</v>
      </c>
      <c r="H1" s="23" t="s">
        <v>95</v>
      </c>
      <c r="I1" s="23" t="s">
        <v>96</v>
      </c>
      <c r="J1" s="23" t="s">
        <v>97</v>
      </c>
    </row>
    <row r="2" spans="1:24">
      <c r="A2" s="23" t="s">
        <v>98</v>
      </c>
      <c r="B2" s="23" t="s">
        <v>101</v>
      </c>
      <c r="C2" s="23">
        <v>8.1980000000000004</v>
      </c>
      <c r="D2" s="23">
        <v>6.5579999999999998</v>
      </c>
      <c r="E2" s="23">
        <v>15.076000000000001</v>
      </c>
      <c r="F2" s="23">
        <v>0</v>
      </c>
      <c r="G2" s="23">
        <v>0</v>
      </c>
      <c r="H2" s="23">
        <v>85</v>
      </c>
      <c r="I2" s="23">
        <v>53.762</v>
      </c>
      <c r="J2" s="23">
        <v>495475</v>
      </c>
      <c r="M2" s="23" t="s">
        <v>83</v>
      </c>
      <c r="O2" s="23" t="s">
        <v>1</v>
      </c>
      <c r="Q2" s="23" t="s">
        <v>1</v>
      </c>
    </row>
    <row r="3" spans="1:24">
      <c r="A3" s="23" t="s">
        <v>100</v>
      </c>
      <c r="B3" s="23" t="s">
        <v>101</v>
      </c>
      <c r="C3" s="23">
        <v>9.3729999999999993</v>
      </c>
      <c r="D3" s="23">
        <v>1.407</v>
      </c>
      <c r="E3" s="23">
        <v>5.2729999999999997</v>
      </c>
      <c r="F3" s="23">
        <v>0</v>
      </c>
      <c r="G3" s="23">
        <v>0</v>
      </c>
      <c r="H3" s="23">
        <v>85</v>
      </c>
      <c r="I3" s="23">
        <v>13.189</v>
      </c>
      <c r="J3" s="23">
        <v>121547</v>
      </c>
      <c r="M3" s="23" t="s">
        <v>2</v>
      </c>
      <c r="O3" s="23" t="s">
        <v>2</v>
      </c>
      <c r="Q3" s="23" t="s">
        <v>99</v>
      </c>
    </row>
    <row r="4" spans="1:24">
      <c r="M4" s="23" t="s">
        <v>114</v>
      </c>
      <c r="O4" s="23" t="s">
        <v>114</v>
      </c>
      <c r="Q4" s="23" t="s">
        <v>114</v>
      </c>
    </row>
    <row r="5" spans="1:24">
      <c r="A5" s="23" t="s">
        <v>98</v>
      </c>
      <c r="B5" s="23" t="s">
        <v>102</v>
      </c>
      <c r="C5" s="23">
        <v>8.2100000000000009</v>
      </c>
      <c r="D5" s="23">
        <v>6.5449999999999999</v>
      </c>
      <c r="E5" s="23">
        <v>15.068</v>
      </c>
      <c r="F5" s="23">
        <v>0</v>
      </c>
      <c r="G5" s="23">
        <v>0</v>
      </c>
      <c r="H5" s="23">
        <v>85</v>
      </c>
      <c r="I5" s="23">
        <v>53.731999999999999</v>
      </c>
      <c r="J5" s="23">
        <v>495191</v>
      </c>
      <c r="M5" s="23">
        <v>13.189</v>
      </c>
      <c r="O5" s="23">
        <v>56.265000000000001</v>
      </c>
      <c r="Q5" s="23">
        <v>25.082000000000001</v>
      </c>
    </row>
    <row r="6" spans="1:24">
      <c r="A6" s="23" t="s">
        <v>100</v>
      </c>
      <c r="B6" s="23" t="s">
        <v>102</v>
      </c>
      <c r="C6" s="23">
        <v>7.6769999999999996</v>
      </c>
      <c r="D6" s="23">
        <v>1.716</v>
      </c>
      <c r="E6" s="23">
        <v>5.8040000000000003</v>
      </c>
      <c r="F6" s="23">
        <v>0</v>
      </c>
      <c r="G6" s="23">
        <v>0</v>
      </c>
      <c r="H6" s="23">
        <v>85</v>
      </c>
      <c r="I6" s="23">
        <v>13.170999999999999</v>
      </c>
      <c r="J6" s="23">
        <v>121382</v>
      </c>
      <c r="M6" s="23">
        <v>13.170999999999999</v>
      </c>
      <c r="O6" s="23">
        <v>42.661000000000001</v>
      </c>
      <c r="Q6" s="23">
        <v>13.516</v>
      </c>
    </row>
    <row r="7" spans="1:24">
      <c r="M7" s="23">
        <v>7.2439999999999998</v>
      </c>
      <c r="O7" s="23">
        <v>43.295000000000002</v>
      </c>
      <c r="Q7" s="23">
        <v>2.6760000000000002</v>
      </c>
    </row>
    <row r="8" spans="1:24">
      <c r="A8" s="23" t="s">
        <v>98</v>
      </c>
      <c r="B8" s="23" t="s">
        <v>110</v>
      </c>
      <c r="C8" s="23">
        <v>7.05</v>
      </c>
      <c r="D8" s="23">
        <v>0.30099999999999999</v>
      </c>
      <c r="E8" s="23">
        <v>2.2970000000000002</v>
      </c>
      <c r="F8" s="23">
        <v>0</v>
      </c>
      <c r="G8" s="23">
        <v>0</v>
      </c>
      <c r="H8" s="23">
        <v>85</v>
      </c>
      <c r="I8" s="23">
        <v>2.1240000000000001</v>
      </c>
      <c r="J8" s="23">
        <v>19573</v>
      </c>
      <c r="M8" s="39">
        <v>0.186</v>
      </c>
      <c r="O8" s="23">
        <v>45.283000000000001</v>
      </c>
      <c r="Q8" s="23">
        <v>13.041</v>
      </c>
    </row>
    <row r="9" spans="1:24">
      <c r="A9" s="23" t="s">
        <v>100</v>
      </c>
      <c r="B9" s="23" t="s">
        <v>110</v>
      </c>
      <c r="C9" s="23">
        <v>8.8670000000000009</v>
      </c>
      <c r="D9" s="23">
        <v>0.81699999999999995</v>
      </c>
      <c r="E9" s="23">
        <v>3.4790000000000001</v>
      </c>
      <c r="F9" s="23">
        <v>0</v>
      </c>
      <c r="G9" s="23">
        <v>0</v>
      </c>
      <c r="H9" s="23">
        <v>85</v>
      </c>
      <c r="I9" s="23">
        <v>7.2439999999999998</v>
      </c>
      <c r="J9" s="23">
        <v>66760</v>
      </c>
      <c r="L9" s="36"/>
      <c r="O9" s="23">
        <v>44.417999999999999</v>
      </c>
    </row>
    <row r="11" spans="1:24">
      <c r="A11" s="23" t="s">
        <v>98</v>
      </c>
      <c r="B11" s="23" t="s">
        <v>111</v>
      </c>
      <c r="C11" s="23">
        <v>8.5410000000000004</v>
      </c>
      <c r="D11" s="23">
        <v>1.631</v>
      </c>
      <c r="E11" s="23">
        <v>5.3710000000000004</v>
      </c>
      <c r="F11" s="23">
        <v>0</v>
      </c>
      <c r="G11" s="23">
        <v>0</v>
      </c>
      <c r="H11" s="23">
        <v>85</v>
      </c>
      <c r="I11" s="23">
        <v>13.929</v>
      </c>
      <c r="J11" s="23">
        <v>128372</v>
      </c>
    </row>
    <row r="12" spans="1:24">
      <c r="A12" s="23" t="s">
        <v>100</v>
      </c>
      <c r="B12" s="23" t="s">
        <v>111</v>
      </c>
      <c r="C12" s="23">
        <v>7.8730000000000002</v>
      </c>
      <c r="D12" s="23">
        <v>2.4E-2</v>
      </c>
      <c r="E12" s="23">
        <v>0.44700000000000001</v>
      </c>
      <c r="F12" s="23">
        <v>0</v>
      </c>
      <c r="G12" s="23">
        <v>0</v>
      </c>
      <c r="H12" s="23">
        <v>28</v>
      </c>
      <c r="I12" s="23">
        <v>0.186</v>
      </c>
      <c r="J12" s="23">
        <v>1715</v>
      </c>
      <c r="L12" s="23" t="s">
        <v>3</v>
      </c>
      <c r="M12" s="23">
        <f>AVERAGE(M5:M9)</f>
        <v>8.4474999999999998</v>
      </c>
      <c r="N12" s="23" t="s">
        <v>3</v>
      </c>
      <c r="O12" s="23">
        <f>AVERAGE(O5:O9)</f>
        <v>46.384400000000007</v>
      </c>
      <c r="P12" s="23" t="s">
        <v>3</v>
      </c>
      <c r="Q12" s="23">
        <f>AVERAGE(Q5:Q8)</f>
        <v>13.578749999999999</v>
      </c>
    </row>
    <row r="13" spans="1:24">
      <c r="L13" s="39" t="s">
        <v>115</v>
      </c>
      <c r="M13" s="23">
        <f>STDEV(M5:M9)/SQRT(COUNT(M5:M9))</f>
        <v>3.0888788284208673</v>
      </c>
      <c r="N13" s="23" t="s">
        <v>115</v>
      </c>
      <c r="O13" s="23">
        <f>STDEV(O5:O10)/SQRT(COUNT(O5:O10))</f>
        <v>2.5111169546637946</v>
      </c>
      <c r="P13" s="23" t="s">
        <v>115</v>
      </c>
      <c r="Q13" s="23">
        <f>STDEV(Q5:Q10)/SQRT(COUNT(Q5:Q10))</f>
        <v>4.5779164724977965</v>
      </c>
    </row>
    <row r="14" spans="1:24">
      <c r="A14" s="23" t="s">
        <v>98</v>
      </c>
      <c r="B14" s="23" t="s">
        <v>105</v>
      </c>
      <c r="C14" s="23">
        <v>13.228999999999999</v>
      </c>
      <c r="D14" s="23">
        <v>15.653</v>
      </c>
      <c r="E14" s="23">
        <v>26.876000000000001</v>
      </c>
      <c r="F14" s="23">
        <v>0</v>
      </c>
      <c r="G14" s="23">
        <v>0</v>
      </c>
      <c r="H14" s="23">
        <v>85</v>
      </c>
      <c r="I14" s="23">
        <v>207.07499999999999</v>
      </c>
      <c r="J14" s="23">
        <v>1908403</v>
      </c>
      <c r="L14" s="37"/>
      <c r="P14" s="37"/>
      <c r="T14" s="37"/>
      <c r="X14" s="37"/>
    </row>
    <row r="15" spans="1:24">
      <c r="A15" s="23" t="s">
        <v>100</v>
      </c>
      <c r="B15" s="23" t="s">
        <v>105</v>
      </c>
      <c r="C15" s="23">
        <v>8.1980000000000004</v>
      </c>
      <c r="D15" s="23">
        <v>6.8630000000000004</v>
      </c>
      <c r="E15" s="23">
        <v>18.324999999999999</v>
      </c>
      <c r="F15" s="23">
        <v>0</v>
      </c>
      <c r="G15" s="23">
        <v>0</v>
      </c>
      <c r="H15" s="23">
        <v>85</v>
      </c>
      <c r="I15" s="23">
        <v>56.265000000000001</v>
      </c>
      <c r="J15" s="23">
        <v>518538</v>
      </c>
      <c r="O15" s="23" t="s">
        <v>55</v>
      </c>
    </row>
    <row r="16" spans="1:24">
      <c r="M16" s="23" t="s">
        <v>87</v>
      </c>
      <c r="O16" s="23">
        <f>TTEST(O5:O9,Q5:Q8,2,2)</f>
        <v>2.8825969340765494E-4</v>
      </c>
    </row>
    <row r="17" spans="1:10">
      <c r="A17" s="23" t="s">
        <v>98</v>
      </c>
      <c r="B17" s="23" t="s">
        <v>106</v>
      </c>
      <c r="C17" s="23">
        <v>13.304</v>
      </c>
      <c r="D17" s="23">
        <v>13.609</v>
      </c>
      <c r="E17" s="23">
        <v>23.242000000000001</v>
      </c>
      <c r="F17" s="23">
        <v>0</v>
      </c>
      <c r="G17" s="23">
        <v>0</v>
      </c>
      <c r="H17" s="23">
        <v>85</v>
      </c>
      <c r="I17" s="23">
        <v>181.053</v>
      </c>
      <c r="J17" s="23">
        <v>1668580</v>
      </c>
    </row>
    <row r="18" spans="1:10">
      <c r="A18" s="23" t="s">
        <v>100</v>
      </c>
      <c r="B18" s="23" t="s">
        <v>106</v>
      </c>
      <c r="C18" s="23">
        <v>11.042999999999999</v>
      </c>
      <c r="D18" s="23">
        <v>3.863</v>
      </c>
      <c r="E18" s="23">
        <v>14.141</v>
      </c>
      <c r="F18" s="23">
        <v>0</v>
      </c>
      <c r="G18" s="23">
        <v>0</v>
      </c>
      <c r="H18" s="23">
        <v>85</v>
      </c>
      <c r="I18" s="23">
        <v>42.661000000000001</v>
      </c>
      <c r="J18" s="23">
        <v>393165</v>
      </c>
    </row>
    <row r="20" spans="1:10">
      <c r="A20" s="23" t="s">
        <v>98</v>
      </c>
      <c r="B20" s="23" t="s">
        <v>107</v>
      </c>
      <c r="C20" s="23">
        <v>11.468999999999999</v>
      </c>
      <c r="D20" s="23">
        <v>15.884</v>
      </c>
      <c r="E20" s="23">
        <v>27.382000000000001</v>
      </c>
      <c r="F20" s="23">
        <v>0</v>
      </c>
      <c r="G20" s="23">
        <v>0</v>
      </c>
      <c r="H20" s="23">
        <v>85</v>
      </c>
      <c r="I20" s="23">
        <v>182.18</v>
      </c>
      <c r="J20" s="23">
        <v>1678973</v>
      </c>
    </row>
    <row r="21" spans="1:10">
      <c r="A21" s="23" t="s">
        <v>100</v>
      </c>
      <c r="B21" s="23" t="s">
        <v>107</v>
      </c>
      <c r="C21" s="23">
        <v>8.5609999999999999</v>
      </c>
      <c r="D21" s="23">
        <v>5.0579999999999998</v>
      </c>
      <c r="E21" s="23">
        <v>15.411</v>
      </c>
      <c r="F21" s="23">
        <v>0</v>
      </c>
      <c r="G21" s="23">
        <v>0</v>
      </c>
      <c r="H21" s="23">
        <v>85</v>
      </c>
      <c r="I21" s="23">
        <v>43.295000000000002</v>
      </c>
      <c r="J21" s="23">
        <v>399009</v>
      </c>
    </row>
    <row r="23" spans="1:10">
      <c r="A23" s="23" t="s">
        <v>98</v>
      </c>
      <c r="B23" s="23" t="s">
        <v>108</v>
      </c>
      <c r="C23" s="23">
        <v>13.194000000000001</v>
      </c>
      <c r="D23" s="23">
        <v>13.731999999999999</v>
      </c>
      <c r="E23" s="23">
        <v>24.863</v>
      </c>
      <c r="F23" s="23">
        <v>0</v>
      </c>
      <c r="G23" s="23">
        <v>0</v>
      </c>
      <c r="H23" s="23">
        <v>85</v>
      </c>
      <c r="I23" s="23">
        <v>181.17099999999999</v>
      </c>
      <c r="J23" s="23">
        <v>1669671</v>
      </c>
    </row>
    <row r="24" spans="1:10">
      <c r="A24" s="23" t="s">
        <v>100</v>
      </c>
      <c r="B24" s="23" t="s">
        <v>108</v>
      </c>
      <c r="C24" s="23">
        <v>10.545</v>
      </c>
      <c r="D24" s="23">
        <v>4.2939999999999996</v>
      </c>
      <c r="E24" s="23">
        <v>14.55</v>
      </c>
      <c r="F24" s="23">
        <v>0</v>
      </c>
      <c r="G24" s="23">
        <v>0</v>
      </c>
      <c r="H24" s="23">
        <v>85</v>
      </c>
      <c r="I24" s="23">
        <v>45.283000000000001</v>
      </c>
      <c r="J24" s="23">
        <v>417325</v>
      </c>
    </row>
    <row r="26" spans="1:10">
      <c r="A26" s="23" t="s">
        <v>98</v>
      </c>
      <c r="B26" s="23" t="s">
        <v>109</v>
      </c>
      <c r="C26" s="23">
        <v>13.332000000000001</v>
      </c>
      <c r="D26" s="23">
        <v>13.273</v>
      </c>
      <c r="E26" s="23">
        <v>24.302</v>
      </c>
      <c r="F26" s="23">
        <v>0</v>
      </c>
      <c r="G26" s="23">
        <v>0</v>
      </c>
      <c r="H26" s="23">
        <v>85</v>
      </c>
      <c r="I26" s="23">
        <v>176.953</v>
      </c>
      <c r="J26" s="23">
        <v>1630803</v>
      </c>
    </row>
    <row r="27" spans="1:10">
      <c r="A27" s="23" t="s">
        <v>100</v>
      </c>
      <c r="B27" s="23" t="s">
        <v>109</v>
      </c>
      <c r="C27" s="23">
        <v>9.75</v>
      </c>
      <c r="D27" s="23">
        <v>4.556</v>
      </c>
      <c r="E27" s="23">
        <v>14.788</v>
      </c>
      <c r="F27" s="23">
        <v>0</v>
      </c>
      <c r="G27" s="23">
        <v>0</v>
      </c>
      <c r="H27" s="23">
        <v>85</v>
      </c>
      <c r="I27" s="23">
        <v>44.417999999999999</v>
      </c>
      <c r="J27" s="23">
        <v>409355</v>
      </c>
    </row>
    <row r="29" spans="1:10">
      <c r="A29" s="23" t="s">
        <v>98</v>
      </c>
      <c r="B29" s="23" t="s">
        <v>103</v>
      </c>
      <c r="C29" s="23">
        <v>9.1229999999999993</v>
      </c>
      <c r="D29" s="23">
        <v>20.123000000000001</v>
      </c>
      <c r="E29" s="23">
        <v>29.672999999999998</v>
      </c>
      <c r="F29" s="23">
        <v>0</v>
      </c>
      <c r="G29" s="23">
        <v>0</v>
      </c>
      <c r="H29" s="23">
        <v>85</v>
      </c>
      <c r="I29" s="23">
        <v>183.58099999999999</v>
      </c>
      <c r="J29" s="23">
        <v>1691879</v>
      </c>
    </row>
    <row r="30" spans="1:10">
      <c r="A30" s="23" t="s">
        <v>100</v>
      </c>
      <c r="B30" s="23" t="s">
        <v>103</v>
      </c>
      <c r="C30" s="23">
        <v>8.7620000000000005</v>
      </c>
      <c r="D30" s="23">
        <v>2.8620000000000001</v>
      </c>
      <c r="E30" s="23">
        <v>9.1560000000000006</v>
      </c>
      <c r="F30" s="23">
        <v>0</v>
      </c>
      <c r="G30" s="23">
        <v>0</v>
      </c>
      <c r="H30" s="23">
        <v>85</v>
      </c>
      <c r="I30" s="23">
        <v>25.082000000000001</v>
      </c>
      <c r="J30" s="23">
        <v>231154</v>
      </c>
    </row>
    <row r="32" spans="1:10">
      <c r="A32" s="23" t="s">
        <v>98</v>
      </c>
      <c r="B32" s="23" t="s">
        <v>104</v>
      </c>
      <c r="C32" s="23">
        <v>8.9329999999999998</v>
      </c>
      <c r="D32" s="23">
        <v>9.4489999999999998</v>
      </c>
      <c r="E32" s="23">
        <v>20.744</v>
      </c>
      <c r="F32" s="23">
        <v>0</v>
      </c>
      <c r="G32" s="23">
        <v>0</v>
      </c>
      <c r="H32" s="23">
        <v>85</v>
      </c>
      <c r="I32" s="23">
        <v>84.411000000000001</v>
      </c>
      <c r="J32" s="23">
        <v>777929</v>
      </c>
    </row>
    <row r="33" spans="1:10">
      <c r="A33" s="23" t="s">
        <v>100</v>
      </c>
      <c r="B33" s="23" t="s">
        <v>104</v>
      </c>
      <c r="C33" s="23">
        <v>8.7080000000000002</v>
      </c>
      <c r="D33" s="23">
        <v>1.552</v>
      </c>
      <c r="E33" s="23">
        <v>6.3419999999999996</v>
      </c>
      <c r="F33" s="23">
        <v>0</v>
      </c>
      <c r="G33" s="23">
        <v>0</v>
      </c>
      <c r="H33" s="23">
        <v>85</v>
      </c>
      <c r="I33" s="23">
        <v>13.516</v>
      </c>
      <c r="J33" s="23">
        <v>124563</v>
      </c>
    </row>
    <row r="35" spans="1:10">
      <c r="A35" s="23" t="s">
        <v>98</v>
      </c>
      <c r="B35" s="23" t="s">
        <v>112</v>
      </c>
      <c r="C35" s="23">
        <v>7.3159999999999998</v>
      </c>
      <c r="D35" s="23">
        <v>3.2839999999999998</v>
      </c>
      <c r="E35" s="23">
        <v>8.484</v>
      </c>
      <c r="F35" s="23">
        <v>0</v>
      </c>
      <c r="G35" s="23">
        <v>0</v>
      </c>
      <c r="H35" s="23">
        <v>85</v>
      </c>
      <c r="I35" s="23">
        <v>24.026</v>
      </c>
      <c r="J35" s="23">
        <v>221424</v>
      </c>
    </row>
    <row r="36" spans="1:10">
      <c r="A36" s="23" t="s">
        <v>100</v>
      </c>
      <c r="B36" s="23" t="s">
        <v>112</v>
      </c>
      <c r="C36" s="23">
        <v>9.1189999999999998</v>
      </c>
      <c r="D36" s="23">
        <v>0.29299999999999998</v>
      </c>
      <c r="E36" s="23">
        <v>1.4039999999999999</v>
      </c>
      <c r="F36" s="23">
        <v>0</v>
      </c>
      <c r="G36" s="23">
        <v>0</v>
      </c>
      <c r="H36" s="23">
        <v>50</v>
      </c>
      <c r="I36" s="23">
        <v>2.6760000000000002</v>
      </c>
      <c r="J36" s="23">
        <v>24660</v>
      </c>
    </row>
    <row r="38" spans="1:10">
      <c r="A38" s="23" t="s">
        <v>98</v>
      </c>
      <c r="B38" s="23" t="s">
        <v>113</v>
      </c>
      <c r="C38" s="23">
        <v>6.6159999999999997</v>
      </c>
      <c r="D38" s="23">
        <v>3.8090000000000002</v>
      </c>
      <c r="E38" s="23">
        <v>10.906000000000001</v>
      </c>
      <c r="F38" s="23">
        <v>0</v>
      </c>
      <c r="G38" s="23">
        <v>0</v>
      </c>
      <c r="H38" s="23">
        <v>85</v>
      </c>
      <c r="I38" s="23">
        <v>25.201000000000001</v>
      </c>
      <c r="J38" s="23">
        <v>232257</v>
      </c>
    </row>
    <row r="39" spans="1:10">
      <c r="A39" s="23" t="s">
        <v>100</v>
      </c>
      <c r="B39" s="23" t="s">
        <v>113</v>
      </c>
      <c r="C39" s="23">
        <v>5.8559999999999999</v>
      </c>
      <c r="D39" s="23">
        <v>2.2269999999999999</v>
      </c>
      <c r="E39" s="23">
        <v>5.3460000000000001</v>
      </c>
      <c r="F39" s="23">
        <v>0</v>
      </c>
      <c r="G39" s="23">
        <v>0</v>
      </c>
      <c r="H39" s="23">
        <v>85</v>
      </c>
      <c r="I39" s="23">
        <v>13.041</v>
      </c>
      <c r="J39" s="23">
        <v>120187</v>
      </c>
    </row>
    <row r="72" spans="1:2">
      <c r="A72" s="36"/>
      <c r="B72" s="36"/>
    </row>
    <row r="73" spans="1:2">
      <c r="A73" s="36"/>
      <c r="B73" s="3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EFA5-0AA3-43B1-A2E8-CFC11636B52B}">
  <dimension ref="A1:E18"/>
  <sheetViews>
    <sheetView workbookViewId="0">
      <selection activeCell="D19" sqref="D19"/>
    </sheetView>
  </sheetViews>
  <sheetFormatPr defaultRowHeight="14.5"/>
  <sheetData>
    <row r="1" spans="1:5">
      <c r="A1" t="s">
        <v>116</v>
      </c>
    </row>
    <row r="2" spans="1:5">
      <c r="B2" s="269" t="s">
        <v>2</v>
      </c>
      <c r="C2" s="269"/>
      <c r="D2" s="269" t="s">
        <v>99</v>
      </c>
      <c r="E2" s="269"/>
    </row>
    <row r="3" spans="1:5">
      <c r="B3" s="269" t="s">
        <v>1</v>
      </c>
      <c r="C3" s="269"/>
      <c r="D3" s="269" t="s">
        <v>1</v>
      </c>
      <c r="E3" s="269"/>
    </row>
    <row r="4" spans="1:5">
      <c r="B4" t="s">
        <v>98</v>
      </c>
      <c r="C4" t="s">
        <v>100</v>
      </c>
      <c r="D4" t="s">
        <v>98</v>
      </c>
      <c r="E4" t="s">
        <v>100</v>
      </c>
    </row>
    <row r="5" spans="1:5">
      <c r="B5">
        <v>2.2014300000000002</v>
      </c>
      <c r="C5">
        <v>10.472099999999999</v>
      </c>
      <c r="D5">
        <v>0.931786</v>
      </c>
      <c r="E5">
        <v>1.87714</v>
      </c>
    </row>
    <row r="6" spans="1:5">
      <c r="B6">
        <v>2.6296400000000002</v>
      </c>
      <c r="C6">
        <v>4.59</v>
      </c>
      <c r="D6">
        <v>0.73964300000000005</v>
      </c>
      <c r="E6">
        <v>2.6667900000000002</v>
      </c>
    </row>
    <row r="7" spans="1:5">
      <c r="B7">
        <v>2.71286</v>
      </c>
      <c r="C7">
        <v>2.085</v>
      </c>
      <c r="D7">
        <v>0.67607099999999998</v>
      </c>
      <c r="E7">
        <v>1.69286</v>
      </c>
    </row>
    <row r="8" spans="1:5">
      <c r="B8">
        <v>2.2014300000000002</v>
      </c>
      <c r="C8">
        <v>2.0207099999999998</v>
      </c>
      <c r="D8">
        <v>1.0082100000000001</v>
      </c>
      <c r="E8">
        <v>7.81393</v>
      </c>
    </row>
    <row r="9" spans="1:5">
      <c r="B9">
        <v>2.17286</v>
      </c>
      <c r="C9">
        <v>2.42571</v>
      </c>
      <c r="D9">
        <v>1.3153600000000001</v>
      </c>
      <c r="E9">
        <v>12.2539</v>
      </c>
    </row>
    <row r="10" spans="1:5">
      <c r="B10">
        <v>1.6675</v>
      </c>
      <c r="C10">
        <v>9.3342899999999993</v>
      </c>
      <c r="D10">
        <v>3.2925</v>
      </c>
      <c r="E10">
        <v>9.2046399999999995</v>
      </c>
    </row>
    <row r="11" spans="1:5">
      <c r="B11">
        <v>3.2225000000000001</v>
      </c>
      <c r="C11">
        <v>13.3307</v>
      </c>
      <c r="D11">
        <v>2.7410700000000001</v>
      </c>
      <c r="E11">
        <v>4.7314299999999996</v>
      </c>
    </row>
    <row r="12" spans="1:5">
      <c r="B12">
        <v>1.77321</v>
      </c>
      <c r="C12">
        <v>10.9361</v>
      </c>
      <c r="D12">
        <v>1.9464300000000001</v>
      </c>
      <c r="E12">
        <v>2.7696399999999999</v>
      </c>
    </row>
    <row r="13" spans="1:5">
      <c r="B13">
        <v>1.6985699999999999</v>
      </c>
      <c r="C13">
        <v>4.5921399999999997</v>
      </c>
      <c r="D13">
        <v>3.1496400000000002</v>
      </c>
      <c r="E13">
        <v>1.86964</v>
      </c>
    </row>
    <row r="14" spans="1:5">
      <c r="B14">
        <v>1.5978600000000001</v>
      </c>
      <c r="C14">
        <v>3.0214300000000001</v>
      </c>
      <c r="D14">
        <v>4.8942899999999998</v>
      </c>
      <c r="E14">
        <v>2.6378599999999999</v>
      </c>
    </row>
    <row r="16" spans="1:5">
      <c r="A16" t="s">
        <v>3</v>
      </c>
      <c r="B16">
        <f>AVERAGE(B5:B14)</f>
        <v>2.187786</v>
      </c>
      <c r="C16">
        <f t="shared" ref="C16:E16" si="0">AVERAGE(C5:C14)</f>
        <v>6.280818</v>
      </c>
      <c r="D16">
        <f t="shared" si="0"/>
        <v>2.0695000000000001</v>
      </c>
      <c r="E16">
        <f t="shared" si="0"/>
        <v>4.7517830000000005</v>
      </c>
    </row>
    <row r="17" spans="1:5">
      <c r="A17" t="s">
        <v>115</v>
      </c>
      <c r="B17">
        <f>STDEV(B5:B14)/SQRT(COUNT(B5:B14))</f>
        <v>0.16905231239142754</v>
      </c>
      <c r="C17">
        <f t="shared" ref="C17:E17" si="1">STDEV(C5:C14)/SQRT(COUNT(C5:C14))</f>
        <v>1.3548776015056774</v>
      </c>
      <c r="D17">
        <f t="shared" si="1"/>
        <v>0.44481760583519564</v>
      </c>
      <c r="E17">
        <f t="shared" si="1"/>
        <v>1.174539820717553</v>
      </c>
    </row>
    <row r="18" spans="1:5">
      <c r="A18" t="s">
        <v>89</v>
      </c>
      <c r="B18">
        <f>COUNT(B5:B14)</f>
        <v>10</v>
      </c>
      <c r="C18">
        <f t="shared" ref="C18:E18" si="2">COUNT(C5:C14)</f>
        <v>10</v>
      </c>
      <c r="D18">
        <f t="shared" si="2"/>
        <v>10</v>
      </c>
      <c r="E18">
        <f t="shared" si="2"/>
        <v>10</v>
      </c>
    </row>
  </sheetData>
  <mergeCells count="4">
    <mergeCell ref="B2:C2"/>
    <mergeCell ref="D2:E2"/>
    <mergeCell ref="B3:C3"/>
    <mergeCell ref="D3:E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FE9D-52CB-4042-A644-EBA8D313B09E}">
  <dimension ref="A1:D14"/>
  <sheetViews>
    <sheetView workbookViewId="0">
      <selection activeCell="B15" sqref="B15"/>
    </sheetView>
  </sheetViews>
  <sheetFormatPr defaultRowHeight="14.5"/>
  <sheetData>
    <row r="1" spans="1:4">
      <c r="B1" t="s">
        <v>83</v>
      </c>
      <c r="C1" t="s">
        <v>37</v>
      </c>
    </row>
    <row r="2" spans="1:4">
      <c r="B2" t="s">
        <v>117</v>
      </c>
      <c r="C2" t="s">
        <v>117</v>
      </c>
    </row>
    <row r="3" spans="1:4">
      <c r="B3">
        <v>105.911</v>
      </c>
      <c r="C3">
        <v>114.953</v>
      </c>
      <c r="D3" t="s">
        <v>72</v>
      </c>
    </row>
    <row r="4" spans="1:4">
      <c r="B4">
        <v>138.29</v>
      </c>
      <c r="C4">
        <v>122.789</v>
      </c>
      <c r="D4" t="s">
        <v>72</v>
      </c>
    </row>
    <row r="5" spans="1:4">
      <c r="B5">
        <v>148.303</v>
      </c>
      <c r="C5">
        <v>119.33199999999999</v>
      </c>
      <c r="D5" t="s">
        <v>72</v>
      </c>
    </row>
    <row r="6" spans="1:4">
      <c r="B6">
        <v>116.783</v>
      </c>
      <c r="C6">
        <v>95.666899999999998</v>
      </c>
      <c r="D6" t="s">
        <v>118</v>
      </c>
    </row>
    <row r="7" spans="1:4">
      <c r="B7">
        <v>116.9</v>
      </c>
    </row>
    <row r="8" spans="1:4">
      <c r="B8">
        <v>108.89100000000001</v>
      </c>
    </row>
    <row r="10" spans="1:4">
      <c r="A10" t="s">
        <v>3</v>
      </c>
      <c r="B10">
        <f>AVERAGE(B3:B8)</f>
        <v>122.51299999999999</v>
      </c>
      <c r="C10">
        <f>AVERAGE(C3:C8)</f>
        <v>113.185225</v>
      </c>
    </row>
    <row r="11" spans="1:4">
      <c r="A11" t="s">
        <v>115</v>
      </c>
      <c r="B11">
        <f>STDEV(B3:B8)/SQRT(COUNT(B3:B8))</f>
        <v>6.9271489710173588</v>
      </c>
      <c r="C11">
        <f>STDEV(C3:C8)/SQRT(COUNT(C3:C8))</f>
        <v>6.0555214226873151</v>
      </c>
    </row>
    <row r="12" spans="1:4">
      <c r="A12" t="s">
        <v>89</v>
      </c>
      <c r="B12">
        <f>COUNT(B3:B8)</f>
        <v>6</v>
      </c>
      <c r="C12">
        <f>COUNT(C3:C8)</f>
        <v>4</v>
      </c>
    </row>
    <row r="14" spans="1:4">
      <c r="A14" t="s">
        <v>55</v>
      </c>
      <c r="B14">
        <f>TTEST(B3:B8,C3:C6,2,3)</f>
        <v>0.34076839954086585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A6E2-4214-4EBD-A8C9-2870712468B0}">
  <dimension ref="A1:B35"/>
  <sheetViews>
    <sheetView workbookViewId="0">
      <selection activeCell="C3" sqref="C3"/>
    </sheetView>
  </sheetViews>
  <sheetFormatPr defaultRowHeight="14.5"/>
  <cols>
    <col min="1" max="1" width="13.6328125" bestFit="1" customWidth="1"/>
  </cols>
  <sheetData>
    <row r="1" spans="1:2">
      <c r="A1" t="s">
        <v>343</v>
      </c>
      <c r="B1" t="s">
        <v>447</v>
      </c>
    </row>
    <row r="2" spans="1:2">
      <c r="A2" t="s">
        <v>448</v>
      </c>
      <c r="B2">
        <v>506328544</v>
      </c>
    </row>
    <row r="3" spans="1:2">
      <c r="A3" t="s">
        <v>449</v>
      </c>
      <c r="B3">
        <v>569241920</v>
      </c>
    </row>
    <row r="4" spans="1:2">
      <c r="A4" t="s">
        <v>450</v>
      </c>
      <c r="B4">
        <v>478972400</v>
      </c>
    </row>
    <row r="5" spans="1:2">
      <c r="A5" t="s">
        <v>451</v>
      </c>
      <c r="B5">
        <v>485792240</v>
      </c>
    </row>
    <row r="6" spans="1:2">
      <c r="A6" t="s">
        <v>452</v>
      </c>
      <c r="B6">
        <v>582168240</v>
      </c>
    </row>
    <row r="7" spans="1:2">
      <c r="A7" t="s">
        <v>453</v>
      </c>
      <c r="B7">
        <v>608862912</v>
      </c>
    </row>
    <row r="8" spans="1:2">
      <c r="A8" t="s">
        <v>454</v>
      </c>
      <c r="B8">
        <v>440986640</v>
      </c>
    </row>
    <row r="9" spans="1:2">
      <c r="A9" t="s">
        <v>455</v>
      </c>
      <c r="B9">
        <v>512853344</v>
      </c>
    </row>
    <row r="10" spans="1:2">
      <c r="A10" t="s">
        <v>456</v>
      </c>
      <c r="B10">
        <v>474621360</v>
      </c>
    </row>
    <row r="11" spans="1:2">
      <c r="A11" t="s">
        <v>457</v>
      </c>
      <c r="B11">
        <v>501016400</v>
      </c>
    </row>
    <row r="12" spans="1:2">
      <c r="A12" t="s">
        <v>458</v>
      </c>
      <c r="B12">
        <v>552985696</v>
      </c>
    </row>
    <row r="14" spans="1:2">
      <c r="A14" t="s">
        <v>201</v>
      </c>
      <c r="B14">
        <f>AVERAGE(B2:B12)</f>
        <v>519439063.27272725</v>
      </c>
    </row>
    <row r="15" spans="1:2">
      <c r="A15" t="s">
        <v>459</v>
      </c>
      <c r="B15">
        <f>STDEV(B2:B12)/SQRT(COUNT(B2:B12))</f>
        <v>15674239.483477687</v>
      </c>
    </row>
    <row r="17" spans="1:2">
      <c r="A17" t="s">
        <v>460</v>
      </c>
      <c r="B17">
        <v>899849744</v>
      </c>
    </row>
    <row r="18" spans="1:2">
      <c r="A18" t="s">
        <v>461</v>
      </c>
      <c r="B18">
        <v>892210048</v>
      </c>
    </row>
    <row r="19" spans="1:2">
      <c r="A19" t="s">
        <v>462</v>
      </c>
      <c r="B19">
        <v>898104544</v>
      </c>
    </row>
    <row r="20" spans="1:2">
      <c r="A20" t="s">
        <v>463</v>
      </c>
      <c r="B20">
        <v>780604064</v>
      </c>
    </row>
    <row r="21" spans="1:2">
      <c r="A21" t="s">
        <v>464</v>
      </c>
      <c r="B21">
        <v>784903536</v>
      </c>
    </row>
    <row r="22" spans="1:2">
      <c r="A22" t="s">
        <v>465</v>
      </c>
      <c r="B22">
        <v>776627520</v>
      </c>
    </row>
    <row r="23" spans="1:2">
      <c r="A23" t="s">
        <v>466</v>
      </c>
      <c r="B23">
        <v>659345760</v>
      </c>
    </row>
    <row r="24" spans="1:2">
      <c r="A24" t="s">
        <v>467</v>
      </c>
      <c r="B24">
        <v>475241712</v>
      </c>
    </row>
    <row r="25" spans="1:2">
      <c r="A25" t="s">
        <v>468</v>
      </c>
      <c r="B25">
        <v>440836112</v>
      </c>
    </row>
    <row r="26" spans="1:2">
      <c r="A26" t="s">
        <v>469</v>
      </c>
      <c r="B26">
        <v>434502000</v>
      </c>
    </row>
    <row r="27" spans="1:2">
      <c r="A27" t="s">
        <v>470</v>
      </c>
      <c r="B27">
        <v>451425888</v>
      </c>
    </row>
    <row r="28" spans="1:2">
      <c r="A28" t="s">
        <v>471</v>
      </c>
      <c r="B28">
        <v>511851472</v>
      </c>
    </row>
    <row r="29" spans="1:2">
      <c r="A29" t="s">
        <v>472</v>
      </c>
      <c r="B29">
        <v>558403504</v>
      </c>
    </row>
    <row r="30" spans="1:2">
      <c r="A30" t="s">
        <v>473</v>
      </c>
      <c r="B30">
        <v>661972272</v>
      </c>
    </row>
    <row r="32" spans="1:2">
      <c r="A32" t="s">
        <v>201</v>
      </c>
      <c r="B32">
        <f>AVERAGE(B17:B30)</f>
        <v>658991298.28571427</v>
      </c>
    </row>
    <row r="33" spans="1:2">
      <c r="A33" t="s">
        <v>459</v>
      </c>
      <c r="B33">
        <f>STDEV(B17:B30)/SQRT(COUNT(B17:B30))</f>
        <v>48076875.393168487</v>
      </c>
    </row>
    <row r="35" spans="1:2">
      <c r="A35" t="s">
        <v>474</v>
      </c>
      <c r="B35">
        <f>TTEST(B2:B12,B17:B30,2,3)</f>
        <v>1.4148559316195485E-2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B60F7-EBD0-46A4-9AD2-9791A90C4013}">
  <dimension ref="A1:F12"/>
  <sheetViews>
    <sheetView workbookViewId="0">
      <selection activeCell="K22" sqref="K22"/>
    </sheetView>
  </sheetViews>
  <sheetFormatPr defaultRowHeight="14.5"/>
  <sheetData>
    <row r="1" spans="1:6">
      <c r="B1" s="269" t="s">
        <v>475</v>
      </c>
      <c r="C1" s="269"/>
      <c r="E1" s="269" t="s">
        <v>476</v>
      </c>
      <c r="F1" s="269"/>
    </row>
    <row r="2" spans="1:6">
      <c r="B2" t="s">
        <v>83</v>
      </c>
      <c r="C2" t="s">
        <v>1</v>
      </c>
      <c r="E2" t="s">
        <v>83</v>
      </c>
      <c r="F2" t="s">
        <v>1</v>
      </c>
    </row>
    <row r="3" spans="1:6">
      <c r="A3" s="285" t="s">
        <v>477</v>
      </c>
      <c r="B3">
        <v>-8.7793100000000006</v>
      </c>
      <c r="C3">
        <v>-7.5713800000000004</v>
      </c>
      <c r="E3">
        <v>-3.60337</v>
      </c>
      <c r="F3">
        <v>-1.35619</v>
      </c>
    </row>
    <row r="4" spans="1:6">
      <c r="B4">
        <v>-11.0322</v>
      </c>
      <c r="C4">
        <v>-7.7950400000000002</v>
      </c>
      <c r="E4">
        <v>-5.7784399999999998</v>
      </c>
      <c r="F4">
        <v>-2.8715799999999998</v>
      </c>
    </row>
    <row r="5" spans="1:6">
      <c r="B5">
        <v>-9.1986399999999993</v>
      </c>
      <c r="C5">
        <v>-6.1596099999999998</v>
      </c>
      <c r="E5">
        <v>-3.9672000000000001</v>
      </c>
      <c r="F5">
        <v>-1.55013</v>
      </c>
    </row>
    <row r="6" spans="1:6">
      <c r="B6">
        <v>-8.8325899999999997</v>
      </c>
      <c r="C6">
        <v>-8.6759799999999991</v>
      </c>
      <c r="E6">
        <v>-2.4639500000000001</v>
      </c>
      <c r="F6">
        <v>-3.0835699999999999</v>
      </c>
    </row>
    <row r="7" spans="1:6">
      <c r="B7">
        <v>-10.337199999999999</v>
      </c>
      <c r="C7">
        <v>-9.0778499999999998</v>
      </c>
      <c r="E7">
        <v>-2.51851</v>
      </c>
      <c r="F7">
        <v>-0.79310700000000001</v>
      </c>
    </row>
    <row r="8" spans="1:6">
      <c r="B8">
        <v>-7.38598</v>
      </c>
      <c r="C8">
        <v>-10.9244</v>
      </c>
      <c r="E8">
        <v>-1.98793</v>
      </c>
      <c r="F8">
        <v>-4.5075099999999999</v>
      </c>
    </row>
    <row r="9" spans="1:6">
      <c r="B9">
        <v>-8.9069299999999991</v>
      </c>
      <c r="E9">
        <v>-2.5688599999999999</v>
      </c>
    </row>
    <row r="10" spans="1:6">
      <c r="B10">
        <v>-9.2617399999999996</v>
      </c>
      <c r="E10">
        <v>-2.33405</v>
      </c>
    </row>
    <row r="11" spans="1:6">
      <c r="B11">
        <v>-8.59422</v>
      </c>
      <c r="E11">
        <v>-3.3201999999999998</v>
      </c>
    </row>
    <row r="12" spans="1:6">
      <c r="B12">
        <v>-8.32287</v>
      </c>
    </row>
  </sheetData>
  <mergeCells count="2">
    <mergeCell ref="B1:C1"/>
    <mergeCell ref="E1:F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096A-39B2-41B9-89C6-DD33A8B1C715}">
  <dimension ref="A1:T29"/>
  <sheetViews>
    <sheetView topLeftCell="A19" workbookViewId="0">
      <selection activeCell="Q23" sqref="Q23"/>
    </sheetView>
  </sheetViews>
  <sheetFormatPr defaultRowHeight="14.5"/>
  <cols>
    <col min="7" max="7" width="17.54296875" customWidth="1"/>
    <col min="19" max="19" width="12.453125" bestFit="1" customWidth="1"/>
  </cols>
  <sheetData>
    <row r="1" spans="1:20">
      <c r="B1" t="s">
        <v>545</v>
      </c>
      <c r="D1" t="s">
        <v>546</v>
      </c>
    </row>
    <row r="2" spans="1:20">
      <c r="B2" t="s">
        <v>547</v>
      </c>
      <c r="C2" t="s">
        <v>548</v>
      </c>
      <c r="D2" t="s">
        <v>549</v>
      </c>
      <c r="E2" t="s">
        <v>550</v>
      </c>
      <c r="F2" t="s">
        <v>551</v>
      </c>
      <c r="G2" t="s">
        <v>552</v>
      </c>
      <c r="H2" t="s">
        <v>553</v>
      </c>
      <c r="I2" t="s">
        <v>554</v>
      </c>
      <c r="J2" t="s">
        <v>555</v>
      </c>
      <c r="K2" t="s">
        <v>556</v>
      </c>
      <c r="L2" t="s">
        <v>557</v>
      </c>
      <c r="N2" t="s">
        <v>71</v>
      </c>
      <c r="O2">
        <v>142632</v>
      </c>
      <c r="P2">
        <v>15408549</v>
      </c>
      <c r="Q2" s="288">
        <f>O2/P2</f>
        <v>9.2566795225170126E-3</v>
      </c>
    </row>
    <row r="3" spans="1:20">
      <c r="B3">
        <v>1</v>
      </c>
      <c r="C3">
        <v>1</v>
      </c>
      <c r="E3">
        <v>250</v>
      </c>
      <c r="F3">
        <v>3.4042999999999997E-2</v>
      </c>
      <c r="G3">
        <v>7514892</v>
      </c>
      <c r="H3">
        <v>10912944</v>
      </c>
      <c r="I3" t="s">
        <v>82</v>
      </c>
      <c r="J3" t="s">
        <v>82</v>
      </c>
      <c r="K3">
        <v>32.001531</v>
      </c>
      <c r="L3">
        <v>31.844563000000001</v>
      </c>
      <c r="N3" t="s">
        <v>71</v>
      </c>
      <c r="O3">
        <v>272958</v>
      </c>
      <c r="P3">
        <v>17846166</v>
      </c>
      <c r="Q3" s="288">
        <f>O3/P3</f>
        <v>1.529504992837117E-2</v>
      </c>
    </row>
    <row r="4" spans="1:20">
      <c r="B4">
        <v>1</v>
      </c>
      <c r="C4">
        <v>2</v>
      </c>
      <c r="E4">
        <v>125</v>
      </c>
      <c r="F4">
        <v>0.22553200000000001</v>
      </c>
      <c r="G4">
        <v>1106196</v>
      </c>
      <c r="H4">
        <v>2071524</v>
      </c>
      <c r="I4" t="s">
        <v>82</v>
      </c>
      <c r="J4" t="s">
        <v>82</v>
      </c>
      <c r="K4">
        <v>4.710642</v>
      </c>
      <c r="L4">
        <v>4.6875359999999997</v>
      </c>
      <c r="N4" t="s">
        <v>208</v>
      </c>
      <c r="O4">
        <v>268884</v>
      </c>
      <c r="P4">
        <v>20984886</v>
      </c>
      <c r="Q4" s="288">
        <f>O4/P4</f>
        <v>1.2813221858817819E-2</v>
      </c>
    </row>
    <row r="5" spans="1:20">
      <c r="B5">
        <v>1</v>
      </c>
      <c r="C5">
        <v>3</v>
      </c>
      <c r="E5">
        <v>90</v>
      </c>
      <c r="F5">
        <v>0.33191500000000002</v>
      </c>
      <c r="G5">
        <v>4092060</v>
      </c>
      <c r="H5">
        <v>5624430</v>
      </c>
      <c r="I5" t="s">
        <v>82</v>
      </c>
      <c r="J5" t="s">
        <v>82</v>
      </c>
      <c r="K5">
        <v>17.425691</v>
      </c>
      <c r="L5">
        <v>17.340216999999999</v>
      </c>
      <c r="N5" t="s">
        <v>208</v>
      </c>
      <c r="O5">
        <v>133854</v>
      </c>
      <c r="P5">
        <v>14668719</v>
      </c>
      <c r="Q5" s="288">
        <f>O5/P5</f>
        <v>9.125132194569955E-3</v>
      </c>
    </row>
    <row r="6" spans="1:20">
      <c r="B6">
        <v>1</v>
      </c>
      <c r="C6">
        <v>4</v>
      </c>
      <c r="E6">
        <v>70</v>
      </c>
      <c r="F6">
        <v>0.40851100000000001</v>
      </c>
      <c r="G6">
        <v>3774708</v>
      </c>
      <c r="H6">
        <v>5444376</v>
      </c>
      <c r="I6" t="s">
        <v>82</v>
      </c>
      <c r="J6" t="s">
        <v>82</v>
      </c>
      <c r="K6">
        <v>16.074273999999999</v>
      </c>
      <c r="L6">
        <v>15.995430000000001</v>
      </c>
      <c r="S6" s="288"/>
      <c r="T6" s="288"/>
    </row>
    <row r="7" spans="1:20">
      <c r="B7">
        <v>1</v>
      </c>
      <c r="C7">
        <v>5</v>
      </c>
      <c r="E7">
        <v>50</v>
      </c>
      <c r="F7">
        <v>0.51063800000000004</v>
      </c>
      <c r="G7">
        <v>842058</v>
      </c>
      <c r="H7">
        <v>1540014</v>
      </c>
      <c r="I7" t="s">
        <v>82</v>
      </c>
      <c r="J7" t="s">
        <v>82</v>
      </c>
      <c r="K7">
        <v>3.585833</v>
      </c>
      <c r="L7">
        <v>3.568244</v>
      </c>
      <c r="O7" t="s">
        <v>558</v>
      </c>
      <c r="P7" t="s">
        <v>559</v>
      </c>
      <c r="Q7" t="s">
        <v>560</v>
      </c>
      <c r="S7" s="288"/>
      <c r="T7" s="288"/>
    </row>
    <row r="8" spans="1:20">
      <c r="B8">
        <v>1</v>
      </c>
      <c r="C8">
        <v>6</v>
      </c>
      <c r="E8">
        <v>38</v>
      </c>
      <c r="F8">
        <v>0.63829800000000003</v>
      </c>
      <c r="G8">
        <v>3727710</v>
      </c>
      <c r="H8">
        <v>4696650</v>
      </c>
      <c r="I8" t="s">
        <v>82</v>
      </c>
      <c r="J8" t="s">
        <v>82</v>
      </c>
      <c r="K8">
        <v>15.874136999999999</v>
      </c>
      <c r="L8">
        <v>15.796274</v>
      </c>
      <c r="N8" t="s">
        <v>68</v>
      </c>
      <c r="O8">
        <v>127176</v>
      </c>
      <c r="P8">
        <v>15099513</v>
      </c>
      <c r="Q8" s="288">
        <f>O8/P8</f>
        <v>8.4225232959500088E-3</v>
      </c>
      <c r="T8" s="288"/>
    </row>
    <row r="9" spans="1:20">
      <c r="B9">
        <v>1</v>
      </c>
      <c r="C9">
        <v>7</v>
      </c>
      <c r="E9">
        <v>25</v>
      </c>
      <c r="F9">
        <v>0.791489</v>
      </c>
      <c r="G9">
        <v>494886</v>
      </c>
      <c r="H9">
        <v>1016358</v>
      </c>
      <c r="I9" t="s">
        <v>82</v>
      </c>
      <c r="J9" t="s">
        <v>82</v>
      </c>
      <c r="K9">
        <v>2.1074299999999999</v>
      </c>
      <c r="L9">
        <v>2.0970930000000001</v>
      </c>
      <c r="N9" t="s">
        <v>68</v>
      </c>
      <c r="O9">
        <v>98238</v>
      </c>
      <c r="P9">
        <v>15447159</v>
      </c>
      <c r="Q9" s="288">
        <f>O9/P9</f>
        <v>6.359616030365195E-3</v>
      </c>
      <c r="S9" s="288"/>
      <c r="T9" s="288"/>
    </row>
    <row r="10" spans="1:20">
      <c r="B10">
        <v>1</v>
      </c>
      <c r="C10">
        <v>8</v>
      </c>
      <c r="E10">
        <v>15</v>
      </c>
      <c r="F10">
        <v>0.94042599999999998</v>
      </c>
      <c r="G10">
        <v>1930404</v>
      </c>
      <c r="H10">
        <v>2563596</v>
      </c>
      <c r="I10" t="s">
        <v>82</v>
      </c>
      <c r="J10" t="s">
        <v>82</v>
      </c>
      <c r="K10">
        <v>8.2204619999999995</v>
      </c>
      <c r="L10">
        <v>8.1801399999999997</v>
      </c>
      <c r="N10" t="s">
        <v>72</v>
      </c>
      <c r="O10">
        <v>129234</v>
      </c>
      <c r="P10">
        <v>16695822</v>
      </c>
      <c r="Q10" s="288">
        <f>O10/P10</f>
        <v>7.740499389607771E-3</v>
      </c>
    </row>
    <row r="11" spans="1:20">
      <c r="A11" t="s">
        <v>68</v>
      </c>
      <c r="B11">
        <v>2</v>
      </c>
      <c r="C11">
        <v>1</v>
      </c>
      <c r="E11">
        <v>44.393825999999997</v>
      </c>
      <c r="F11">
        <v>0.56595700000000004</v>
      </c>
      <c r="G11">
        <v>127176</v>
      </c>
      <c r="H11">
        <v>472836</v>
      </c>
      <c r="I11" t="s">
        <v>82</v>
      </c>
      <c r="J11" t="s">
        <v>82</v>
      </c>
      <c r="K11">
        <v>100</v>
      </c>
      <c r="L11">
        <v>8.7793559999999999</v>
      </c>
      <c r="N11" t="s">
        <v>72</v>
      </c>
      <c r="O11">
        <v>36792</v>
      </c>
      <c r="P11">
        <v>10463505</v>
      </c>
      <c r="Q11" s="288">
        <f>O11/P11</f>
        <v>3.5162213808852768E-3</v>
      </c>
    </row>
    <row r="12" spans="1:20">
      <c r="A12" t="s">
        <v>68</v>
      </c>
      <c r="B12">
        <v>3</v>
      </c>
      <c r="C12">
        <v>1</v>
      </c>
      <c r="E12">
        <v>43.989564000000001</v>
      </c>
      <c r="F12">
        <v>0.57021299999999997</v>
      </c>
      <c r="G12">
        <v>98238</v>
      </c>
      <c r="H12">
        <v>435162</v>
      </c>
      <c r="I12" t="s">
        <v>82</v>
      </c>
      <c r="J12" t="s">
        <v>82</v>
      </c>
      <c r="K12">
        <v>100</v>
      </c>
      <c r="L12">
        <v>9.1153549999999992</v>
      </c>
    </row>
    <row r="13" spans="1:20">
      <c r="A13" t="s">
        <v>72</v>
      </c>
      <c r="B13">
        <v>4</v>
      </c>
      <c r="C13">
        <v>1</v>
      </c>
      <c r="E13">
        <v>43.989564000000001</v>
      </c>
      <c r="F13">
        <v>0.57021299999999997</v>
      </c>
      <c r="G13">
        <v>129234</v>
      </c>
      <c r="H13">
        <v>452760</v>
      </c>
      <c r="I13" t="s">
        <v>82</v>
      </c>
      <c r="J13" t="s">
        <v>82</v>
      </c>
      <c r="K13">
        <v>100</v>
      </c>
      <c r="L13">
        <v>8.1972450000000006</v>
      </c>
      <c r="O13" t="s">
        <v>3</v>
      </c>
      <c r="P13" t="s">
        <v>561</v>
      </c>
    </row>
    <row r="14" spans="1:20">
      <c r="A14" t="s">
        <v>72</v>
      </c>
      <c r="B14">
        <v>5</v>
      </c>
      <c r="C14">
        <v>1</v>
      </c>
      <c r="E14">
        <v>43.989564000000001</v>
      </c>
      <c r="F14">
        <v>0.57021299999999997</v>
      </c>
      <c r="G14">
        <v>36792</v>
      </c>
      <c r="H14">
        <v>378294</v>
      </c>
      <c r="I14" t="s">
        <v>82</v>
      </c>
      <c r="J14" t="s">
        <v>82</v>
      </c>
      <c r="K14">
        <v>100</v>
      </c>
      <c r="L14">
        <v>5.1234060000000001</v>
      </c>
      <c r="N14" s="288" t="s">
        <v>211</v>
      </c>
      <c r="O14" s="288">
        <f>AVERAGE(Q2:Q5)</f>
        <v>1.1622520876068989E-2</v>
      </c>
      <c r="P14" s="288">
        <f>STDEV(Q2:Q5)/SQRT(COUNT(Q2:Q5))</f>
        <v>1.4927433918510216E-3</v>
      </c>
      <c r="R14" s="220">
        <f>O14/O15</f>
        <v>1.7854116244502785</v>
      </c>
      <c r="S14" t="s">
        <v>562</v>
      </c>
    </row>
    <row r="15" spans="1:20">
      <c r="A15" t="s">
        <v>71</v>
      </c>
      <c r="B15">
        <v>6</v>
      </c>
      <c r="C15">
        <v>1</v>
      </c>
      <c r="E15">
        <v>43.989564000000001</v>
      </c>
      <c r="F15">
        <v>0.57021299999999997</v>
      </c>
      <c r="G15">
        <v>142632</v>
      </c>
      <c r="H15">
        <v>512988</v>
      </c>
      <c r="I15" t="s">
        <v>82</v>
      </c>
      <c r="J15" t="s">
        <v>82</v>
      </c>
      <c r="K15">
        <v>100</v>
      </c>
      <c r="L15">
        <v>8.709479</v>
      </c>
      <c r="N15" t="s">
        <v>563</v>
      </c>
      <c r="O15" s="288">
        <f>AVERAGE(Q8:Q11)</f>
        <v>6.5097150242020632E-3</v>
      </c>
      <c r="P15" s="288">
        <f>STDEV(Q8:Q11)/SQRT(COUNT(Q8:Q11))</f>
        <v>1.0861706257583466E-3</v>
      </c>
    </row>
    <row r="16" spans="1:20">
      <c r="A16" t="s">
        <v>71</v>
      </c>
      <c r="B16">
        <v>7</v>
      </c>
      <c r="C16">
        <v>1</v>
      </c>
      <c r="E16">
        <v>43.989564000000001</v>
      </c>
      <c r="F16">
        <v>0.57021299999999997</v>
      </c>
      <c r="G16">
        <v>272958</v>
      </c>
      <c r="H16">
        <v>682836</v>
      </c>
      <c r="I16" t="s">
        <v>82</v>
      </c>
      <c r="J16" t="s">
        <v>82</v>
      </c>
      <c r="K16">
        <v>100</v>
      </c>
      <c r="L16">
        <v>13.563885000000001</v>
      </c>
    </row>
    <row r="17" spans="1:16">
      <c r="A17" t="s">
        <v>208</v>
      </c>
      <c r="B17">
        <v>8</v>
      </c>
      <c r="C17">
        <v>1</v>
      </c>
      <c r="E17">
        <v>44.393825999999997</v>
      </c>
      <c r="F17">
        <v>0.56595700000000004</v>
      </c>
      <c r="G17">
        <v>268884</v>
      </c>
      <c r="H17">
        <v>682920</v>
      </c>
      <c r="I17" t="s">
        <v>82</v>
      </c>
      <c r="J17" t="s">
        <v>82</v>
      </c>
      <c r="K17">
        <v>100</v>
      </c>
      <c r="L17">
        <v>11.759518999999999</v>
      </c>
      <c r="O17" t="s">
        <v>55</v>
      </c>
    </row>
    <row r="18" spans="1:16">
      <c r="A18" t="s">
        <v>208</v>
      </c>
      <c r="B18">
        <v>9</v>
      </c>
      <c r="C18">
        <v>1</v>
      </c>
      <c r="E18">
        <v>44.801797000000001</v>
      </c>
      <c r="F18">
        <v>0.56170200000000003</v>
      </c>
      <c r="G18">
        <v>133854</v>
      </c>
      <c r="H18">
        <v>475608</v>
      </c>
      <c r="I18" t="s">
        <v>82</v>
      </c>
      <c r="J18" t="s">
        <v>82</v>
      </c>
      <c r="K18">
        <v>100</v>
      </c>
      <c r="L18">
        <v>9.0365199999999994</v>
      </c>
      <c r="O18" t="s">
        <v>564</v>
      </c>
      <c r="P18" s="288">
        <f>TTEST(Q8:Q11,Q2:Q5,2,2)</f>
        <v>3.2442543652960384E-2</v>
      </c>
    </row>
    <row r="20" spans="1:16">
      <c r="B20" t="s">
        <v>565</v>
      </c>
    </row>
    <row r="21" spans="1:16">
      <c r="B21" t="s">
        <v>547</v>
      </c>
      <c r="C21" t="s">
        <v>548</v>
      </c>
      <c r="D21" t="s">
        <v>549</v>
      </c>
      <c r="E21" t="s">
        <v>550</v>
      </c>
      <c r="F21" t="s">
        <v>551</v>
      </c>
      <c r="G21" t="s">
        <v>552</v>
      </c>
      <c r="H21" t="s">
        <v>553</v>
      </c>
      <c r="I21" t="s">
        <v>554</v>
      </c>
      <c r="J21" t="s">
        <v>555</v>
      </c>
      <c r="K21" t="s">
        <v>556</v>
      </c>
      <c r="L21" t="s">
        <v>557</v>
      </c>
    </row>
    <row r="22" spans="1:16">
      <c r="A22" t="s">
        <v>68</v>
      </c>
      <c r="B22">
        <v>1</v>
      </c>
      <c r="C22">
        <v>1</v>
      </c>
      <c r="E22" t="s">
        <v>82</v>
      </c>
      <c r="F22">
        <v>0.65536700000000003</v>
      </c>
      <c r="G22">
        <v>15099513</v>
      </c>
      <c r="H22">
        <v>16182582</v>
      </c>
      <c r="I22" t="s">
        <v>82</v>
      </c>
      <c r="J22" t="s">
        <v>82</v>
      </c>
      <c r="K22">
        <v>100</v>
      </c>
      <c r="L22">
        <v>80.763270000000006</v>
      </c>
    </row>
    <row r="23" spans="1:16">
      <c r="A23" t="s">
        <v>68</v>
      </c>
      <c r="B23">
        <v>2</v>
      </c>
      <c r="C23">
        <v>1</v>
      </c>
      <c r="E23" t="s">
        <v>82</v>
      </c>
      <c r="F23">
        <v>0.65536700000000003</v>
      </c>
      <c r="G23">
        <v>15447159</v>
      </c>
      <c r="H23">
        <v>17251299</v>
      </c>
      <c r="I23" t="s">
        <v>82</v>
      </c>
      <c r="J23" t="s">
        <v>82</v>
      </c>
      <c r="K23">
        <v>100</v>
      </c>
      <c r="L23">
        <v>83.909422000000006</v>
      </c>
    </row>
    <row r="24" spans="1:16">
      <c r="A24" t="s">
        <v>72</v>
      </c>
      <c r="B24">
        <v>3</v>
      </c>
      <c r="C24">
        <v>1</v>
      </c>
      <c r="E24" t="s">
        <v>82</v>
      </c>
      <c r="F24">
        <v>0.65254199999999996</v>
      </c>
      <c r="G24">
        <v>16695822</v>
      </c>
      <c r="H24">
        <v>18409365</v>
      </c>
      <c r="I24" t="s">
        <v>82</v>
      </c>
      <c r="J24" t="s">
        <v>82</v>
      </c>
      <c r="K24">
        <v>100</v>
      </c>
      <c r="L24">
        <v>81.197580000000002</v>
      </c>
    </row>
    <row r="25" spans="1:16">
      <c r="A25" t="s">
        <v>72</v>
      </c>
      <c r="B25">
        <v>4</v>
      </c>
      <c r="C25">
        <v>1</v>
      </c>
      <c r="E25" t="s">
        <v>82</v>
      </c>
      <c r="F25">
        <v>0.64971800000000002</v>
      </c>
      <c r="G25">
        <v>10463505</v>
      </c>
      <c r="H25">
        <v>12174357</v>
      </c>
      <c r="I25" t="s">
        <v>82</v>
      </c>
      <c r="J25" t="s">
        <v>82</v>
      </c>
      <c r="K25">
        <v>100</v>
      </c>
      <c r="L25">
        <v>82.391075000000001</v>
      </c>
    </row>
    <row r="26" spans="1:16">
      <c r="A26" t="s">
        <v>71</v>
      </c>
      <c r="B26">
        <v>5</v>
      </c>
      <c r="C26">
        <v>1</v>
      </c>
      <c r="E26" t="s">
        <v>82</v>
      </c>
      <c r="F26">
        <v>0.64971800000000002</v>
      </c>
      <c r="G26">
        <v>15408549</v>
      </c>
      <c r="H26">
        <v>17362722</v>
      </c>
      <c r="I26" t="s">
        <v>82</v>
      </c>
      <c r="J26" t="s">
        <v>82</v>
      </c>
      <c r="K26">
        <v>100</v>
      </c>
      <c r="L26">
        <v>83.250838999999999</v>
      </c>
    </row>
    <row r="27" spans="1:16">
      <c r="A27" t="s">
        <v>71</v>
      </c>
      <c r="B27">
        <v>6</v>
      </c>
      <c r="C27">
        <v>1</v>
      </c>
      <c r="E27" t="s">
        <v>82</v>
      </c>
      <c r="F27">
        <v>0.64406799999999997</v>
      </c>
      <c r="G27">
        <v>17846166</v>
      </c>
      <c r="H27">
        <v>20931222</v>
      </c>
      <c r="I27" t="s">
        <v>82</v>
      </c>
      <c r="J27" t="s">
        <v>82</v>
      </c>
      <c r="K27">
        <v>100</v>
      </c>
      <c r="L27">
        <v>88.180124000000006</v>
      </c>
    </row>
    <row r="28" spans="1:16">
      <c r="A28" t="s">
        <v>208</v>
      </c>
      <c r="B28">
        <v>7</v>
      </c>
      <c r="C28">
        <v>1</v>
      </c>
      <c r="E28" t="s">
        <v>82</v>
      </c>
      <c r="F28">
        <v>0.63841800000000004</v>
      </c>
      <c r="G28">
        <v>20984886</v>
      </c>
      <c r="H28">
        <v>24434514</v>
      </c>
      <c r="I28" t="s">
        <v>82</v>
      </c>
      <c r="J28" t="s">
        <v>82</v>
      </c>
      <c r="K28">
        <v>100</v>
      </c>
      <c r="L28">
        <v>90.241958999999994</v>
      </c>
    </row>
    <row r="29" spans="1:16">
      <c r="A29" t="s">
        <v>208</v>
      </c>
      <c r="B29">
        <v>8</v>
      </c>
      <c r="C29">
        <v>1</v>
      </c>
      <c r="E29" t="s">
        <v>82</v>
      </c>
      <c r="F29">
        <v>0.632768</v>
      </c>
      <c r="G29">
        <v>14668719</v>
      </c>
      <c r="H29">
        <v>16978143</v>
      </c>
      <c r="I29" t="s">
        <v>82</v>
      </c>
      <c r="J29" t="s">
        <v>82</v>
      </c>
      <c r="K29">
        <v>100</v>
      </c>
      <c r="L29">
        <v>87.770870000000002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7F2E-B405-4741-9A17-E80BDC19EEF0}">
  <dimension ref="A1:J38"/>
  <sheetViews>
    <sheetView workbookViewId="0">
      <selection activeCell="M29" sqref="M29"/>
    </sheetView>
  </sheetViews>
  <sheetFormatPr defaultRowHeight="14.5"/>
  <cols>
    <col min="1" max="1" width="11" bestFit="1" customWidth="1"/>
    <col min="2" max="2" width="9" bestFit="1" customWidth="1"/>
    <col min="5" max="5" width="16.7265625" bestFit="1" customWidth="1"/>
    <col min="257" max="257" width="11" bestFit="1" customWidth="1"/>
    <col min="258" max="258" width="9" bestFit="1" customWidth="1"/>
    <col min="261" max="261" width="16.7265625" bestFit="1" customWidth="1"/>
    <col min="513" max="513" width="11" bestFit="1" customWidth="1"/>
    <col min="514" max="514" width="9" bestFit="1" customWidth="1"/>
    <col min="517" max="517" width="16.7265625" bestFit="1" customWidth="1"/>
    <col min="769" max="769" width="11" bestFit="1" customWidth="1"/>
    <col min="770" max="770" width="9" bestFit="1" customWidth="1"/>
    <col min="773" max="773" width="16.7265625" bestFit="1" customWidth="1"/>
    <col min="1025" max="1025" width="11" bestFit="1" customWidth="1"/>
    <col min="1026" max="1026" width="9" bestFit="1" customWidth="1"/>
    <col min="1029" max="1029" width="16.7265625" bestFit="1" customWidth="1"/>
    <col min="1281" max="1281" width="11" bestFit="1" customWidth="1"/>
    <col min="1282" max="1282" width="9" bestFit="1" customWidth="1"/>
    <col min="1285" max="1285" width="16.7265625" bestFit="1" customWidth="1"/>
    <col min="1537" max="1537" width="11" bestFit="1" customWidth="1"/>
    <col min="1538" max="1538" width="9" bestFit="1" customWidth="1"/>
    <col min="1541" max="1541" width="16.7265625" bestFit="1" customWidth="1"/>
    <col min="1793" max="1793" width="11" bestFit="1" customWidth="1"/>
    <col min="1794" max="1794" width="9" bestFit="1" customWidth="1"/>
    <col min="1797" max="1797" width="16.7265625" bestFit="1" customWidth="1"/>
    <col min="2049" max="2049" width="11" bestFit="1" customWidth="1"/>
    <col min="2050" max="2050" width="9" bestFit="1" customWidth="1"/>
    <col min="2053" max="2053" width="16.7265625" bestFit="1" customWidth="1"/>
    <col min="2305" max="2305" width="11" bestFit="1" customWidth="1"/>
    <col min="2306" max="2306" width="9" bestFit="1" customWidth="1"/>
    <col min="2309" max="2309" width="16.7265625" bestFit="1" customWidth="1"/>
    <col min="2561" max="2561" width="11" bestFit="1" customWidth="1"/>
    <col min="2562" max="2562" width="9" bestFit="1" customWidth="1"/>
    <col min="2565" max="2565" width="16.7265625" bestFit="1" customWidth="1"/>
    <col min="2817" max="2817" width="11" bestFit="1" customWidth="1"/>
    <col min="2818" max="2818" width="9" bestFit="1" customWidth="1"/>
    <col min="2821" max="2821" width="16.7265625" bestFit="1" customWidth="1"/>
    <col min="3073" max="3073" width="11" bestFit="1" customWidth="1"/>
    <col min="3074" max="3074" width="9" bestFit="1" customWidth="1"/>
    <col min="3077" max="3077" width="16.7265625" bestFit="1" customWidth="1"/>
    <col min="3329" max="3329" width="11" bestFit="1" customWidth="1"/>
    <col min="3330" max="3330" width="9" bestFit="1" customWidth="1"/>
    <col min="3333" max="3333" width="16.7265625" bestFit="1" customWidth="1"/>
    <col min="3585" max="3585" width="11" bestFit="1" customWidth="1"/>
    <col min="3586" max="3586" width="9" bestFit="1" customWidth="1"/>
    <col min="3589" max="3589" width="16.7265625" bestFit="1" customWidth="1"/>
    <col min="3841" max="3841" width="11" bestFit="1" customWidth="1"/>
    <col min="3842" max="3842" width="9" bestFit="1" customWidth="1"/>
    <col min="3845" max="3845" width="16.7265625" bestFit="1" customWidth="1"/>
    <col min="4097" max="4097" width="11" bestFit="1" customWidth="1"/>
    <col min="4098" max="4098" width="9" bestFit="1" customWidth="1"/>
    <col min="4101" max="4101" width="16.7265625" bestFit="1" customWidth="1"/>
    <col min="4353" max="4353" width="11" bestFit="1" customWidth="1"/>
    <col min="4354" max="4354" width="9" bestFit="1" customWidth="1"/>
    <col min="4357" max="4357" width="16.7265625" bestFit="1" customWidth="1"/>
    <col min="4609" max="4609" width="11" bestFit="1" customWidth="1"/>
    <col min="4610" max="4610" width="9" bestFit="1" customWidth="1"/>
    <col min="4613" max="4613" width="16.7265625" bestFit="1" customWidth="1"/>
    <col min="4865" max="4865" width="11" bestFit="1" customWidth="1"/>
    <col min="4866" max="4866" width="9" bestFit="1" customWidth="1"/>
    <col min="4869" max="4869" width="16.7265625" bestFit="1" customWidth="1"/>
    <col min="5121" max="5121" width="11" bestFit="1" customWidth="1"/>
    <col min="5122" max="5122" width="9" bestFit="1" customWidth="1"/>
    <col min="5125" max="5125" width="16.7265625" bestFit="1" customWidth="1"/>
    <col min="5377" max="5377" width="11" bestFit="1" customWidth="1"/>
    <col min="5378" max="5378" width="9" bestFit="1" customWidth="1"/>
    <col min="5381" max="5381" width="16.7265625" bestFit="1" customWidth="1"/>
    <col min="5633" max="5633" width="11" bestFit="1" customWidth="1"/>
    <col min="5634" max="5634" width="9" bestFit="1" customWidth="1"/>
    <col min="5637" max="5637" width="16.7265625" bestFit="1" customWidth="1"/>
    <col min="5889" max="5889" width="11" bestFit="1" customWidth="1"/>
    <col min="5890" max="5890" width="9" bestFit="1" customWidth="1"/>
    <col min="5893" max="5893" width="16.7265625" bestFit="1" customWidth="1"/>
    <col min="6145" max="6145" width="11" bestFit="1" customWidth="1"/>
    <col min="6146" max="6146" width="9" bestFit="1" customWidth="1"/>
    <col min="6149" max="6149" width="16.7265625" bestFit="1" customWidth="1"/>
    <col min="6401" max="6401" width="11" bestFit="1" customWidth="1"/>
    <col min="6402" max="6402" width="9" bestFit="1" customWidth="1"/>
    <col min="6405" max="6405" width="16.7265625" bestFit="1" customWidth="1"/>
    <col min="6657" max="6657" width="11" bestFit="1" customWidth="1"/>
    <col min="6658" max="6658" width="9" bestFit="1" customWidth="1"/>
    <col min="6661" max="6661" width="16.7265625" bestFit="1" customWidth="1"/>
    <col min="6913" max="6913" width="11" bestFit="1" customWidth="1"/>
    <col min="6914" max="6914" width="9" bestFit="1" customWidth="1"/>
    <col min="6917" max="6917" width="16.7265625" bestFit="1" customWidth="1"/>
    <col min="7169" max="7169" width="11" bestFit="1" customWidth="1"/>
    <col min="7170" max="7170" width="9" bestFit="1" customWidth="1"/>
    <col min="7173" max="7173" width="16.7265625" bestFit="1" customWidth="1"/>
    <col min="7425" max="7425" width="11" bestFit="1" customWidth="1"/>
    <col min="7426" max="7426" width="9" bestFit="1" customWidth="1"/>
    <col min="7429" max="7429" width="16.7265625" bestFit="1" customWidth="1"/>
    <col min="7681" max="7681" width="11" bestFit="1" customWidth="1"/>
    <col min="7682" max="7682" width="9" bestFit="1" customWidth="1"/>
    <col min="7685" max="7685" width="16.7265625" bestFit="1" customWidth="1"/>
    <col min="7937" max="7937" width="11" bestFit="1" customWidth="1"/>
    <col min="7938" max="7938" width="9" bestFit="1" customWidth="1"/>
    <col min="7941" max="7941" width="16.7265625" bestFit="1" customWidth="1"/>
    <col min="8193" max="8193" width="11" bestFit="1" customWidth="1"/>
    <col min="8194" max="8194" width="9" bestFit="1" customWidth="1"/>
    <col min="8197" max="8197" width="16.7265625" bestFit="1" customWidth="1"/>
    <col min="8449" max="8449" width="11" bestFit="1" customWidth="1"/>
    <col min="8450" max="8450" width="9" bestFit="1" customWidth="1"/>
    <col min="8453" max="8453" width="16.7265625" bestFit="1" customWidth="1"/>
    <col min="8705" max="8705" width="11" bestFit="1" customWidth="1"/>
    <col min="8706" max="8706" width="9" bestFit="1" customWidth="1"/>
    <col min="8709" max="8709" width="16.7265625" bestFit="1" customWidth="1"/>
    <col min="8961" max="8961" width="11" bestFit="1" customWidth="1"/>
    <col min="8962" max="8962" width="9" bestFit="1" customWidth="1"/>
    <col min="8965" max="8965" width="16.7265625" bestFit="1" customWidth="1"/>
    <col min="9217" max="9217" width="11" bestFit="1" customWidth="1"/>
    <col min="9218" max="9218" width="9" bestFit="1" customWidth="1"/>
    <col min="9221" max="9221" width="16.7265625" bestFit="1" customWidth="1"/>
    <col min="9473" max="9473" width="11" bestFit="1" customWidth="1"/>
    <col min="9474" max="9474" width="9" bestFit="1" customWidth="1"/>
    <col min="9477" max="9477" width="16.7265625" bestFit="1" customWidth="1"/>
    <col min="9729" max="9729" width="11" bestFit="1" customWidth="1"/>
    <col min="9730" max="9730" width="9" bestFit="1" customWidth="1"/>
    <col min="9733" max="9733" width="16.7265625" bestFit="1" customWidth="1"/>
    <col min="9985" max="9985" width="11" bestFit="1" customWidth="1"/>
    <col min="9986" max="9986" width="9" bestFit="1" customWidth="1"/>
    <col min="9989" max="9989" width="16.7265625" bestFit="1" customWidth="1"/>
    <col min="10241" max="10241" width="11" bestFit="1" customWidth="1"/>
    <col min="10242" max="10242" width="9" bestFit="1" customWidth="1"/>
    <col min="10245" max="10245" width="16.7265625" bestFit="1" customWidth="1"/>
    <col min="10497" max="10497" width="11" bestFit="1" customWidth="1"/>
    <col min="10498" max="10498" width="9" bestFit="1" customWidth="1"/>
    <col min="10501" max="10501" width="16.7265625" bestFit="1" customWidth="1"/>
    <col min="10753" max="10753" width="11" bestFit="1" customWidth="1"/>
    <col min="10754" max="10754" width="9" bestFit="1" customWidth="1"/>
    <col min="10757" max="10757" width="16.7265625" bestFit="1" customWidth="1"/>
    <col min="11009" max="11009" width="11" bestFit="1" customWidth="1"/>
    <col min="11010" max="11010" width="9" bestFit="1" customWidth="1"/>
    <col min="11013" max="11013" width="16.7265625" bestFit="1" customWidth="1"/>
    <col min="11265" max="11265" width="11" bestFit="1" customWidth="1"/>
    <col min="11266" max="11266" width="9" bestFit="1" customWidth="1"/>
    <col min="11269" max="11269" width="16.7265625" bestFit="1" customWidth="1"/>
    <col min="11521" max="11521" width="11" bestFit="1" customWidth="1"/>
    <col min="11522" max="11522" width="9" bestFit="1" customWidth="1"/>
    <col min="11525" max="11525" width="16.7265625" bestFit="1" customWidth="1"/>
    <col min="11777" max="11777" width="11" bestFit="1" customWidth="1"/>
    <col min="11778" max="11778" width="9" bestFit="1" customWidth="1"/>
    <col min="11781" max="11781" width="16.7265625" bestFit="1" customWidth="1"/>
    <col min="12033" max="12033" width="11" bestFit="1" customWidth="1"/>
    <col min="12034" max="12034" width="9" bestFit="1" customWidth="1"/>
    <col min="12037" max="12037" width="16.7265625" bestFit="1" customWidth="1"/>
    <col min="12289" max="12289" width="11" bestFit="1" customWidth="1"/>
    <col min="12290" max="12290" width="9" bestFit="1" customWidth="1"/>
    <col min="12293" max="12293" width="16.7265625" bestFit="1" customWidth="1"/>
    <col min="12545" max="12545" width="11" bestFit="1" customWidth="1"/>
    <col min="12546" max="12546" width="9" bestFit="1" customWidth="1"/>
    <col min="12549" max="12549" width="16.7265625" bestFit="1" customWidth="1"/>
    <col min="12801" max="12801" width="11" bestFit="1" customWidth="1"/>
    <col min="12802" max="12802" width="9" bestFit="1" customWidth="1"/>
    <col min="12805" max="12805" width="16.7265625" bestFit="1" customWidth="1"/>
    <col min="13057" max="13057" width="11" bestFit="1" customWidth="1"/>
    <col min="13058" max="13058" width="9" bestFit="1" customWidth="1"/>
    <col min="13061" max="13061" width="16.7265625" bestFit="1" customWidth="1"/>
    <col min="13313" max="13313" width="11" bestFit="1" customWidth="1"/>
    <col min="13314" max="13314" width="9" bestFit="1" customWidth="1"/>
    <col min="13317" max="13317" width="16.7265625" bestFit="1" customWidth="1"/>
    <col min="13569" max="13569" width="11" bestFit="1" customWidth="1"/>
    <col min="13570" max="13570" width="9" bestFit="1" customWidth="1"/>
    <col min="13573" max="13573" width="16.7265625" bestFit="1" customWidth="1"/>
    <col min="13825" max="13825" width="11" bestFit="1" customWidth="1"/>
    <col min="13826" max="13826" width="9" bestFit="1" customWidth="1"/>
    <col min="13829" max="13829" width="16.7265625" bestFit="1" customWidth="1"/>
    <col min="14081" max="14081" width="11" bestFit="1" customWidth="1"/>
    <col min="14082" max="14082" width="9" bestFit="1" customWidth="1"/>
    <col min="14085" max="14085" width="16.7265625" bestFit="1" customWidth="1"/>
    <col min="14337" max="14337" width="11" bestFit="1" customWidth="1"/>
    <col min="14338" max="14338" width="9" bestFit="1" customWidth="1"/>
    <col min="14341" max="14341" width="16.7265625" bestFit="1" customWidth="1"/>
    <col min="14593" max="14593" width="11" bestFit="1" customWidth="1"/>
    <col min="14594" max="14594" width="9" bestFit="1" customWidth="1"/>
    <col min="14597" max="14597" width="16.7265625" bestFit="1" customWidth="1"/>
    <col min="14849" max="14849" width="11" bestFit="1" customWidth="1"/>
    <col min="14850" max="14850" width="9" bestFit="1" customWidth="1"/>
    <col min="14853" max="14853" width="16.7265625" bestFit="1" customWidth="1"/>
    <col min="15105" max="15105" width="11" bestFit="1" customWidth="1"/>
    <col min="15106" max="15106" width="9" bestFit="1" customWidth="1"/>
    <col min="15109" max="15109" width="16.7265625" bestFit="1" customWidth="1"/>
    <col min="15361" max="15361" width="11" bestFit="1" customWidth="1"/>
    <col min="15362" max="15362" width="9" bestFit="1" customWidth="1"/>
    <col min="15365" max="15365" width="16.7265625" bestFit="1" customWidth="1"/>
    <col min="15617" max="15617" width="11" bestFit="1" customWidth="1"/>
    <col min="15618" max="15618" width="9" bestFit="1" customWidth="1"/>
    <col min="15621" max="15621" width="16.7265625" bestFit="1" customWidth="1"/>
    <col min="15873" max="15873" width="11" bestFit="1" customWidth="1"/>
    <col min="15874" max="15874" width="9" bestFit="1" customWidth="1"/>
    <col min="15877" max="15877" width="16.7265625" bestFit="1" customWidth="1"/>
    <col min="16129" max="16129" width="11" bestFit="1" customWidth="1"/>
    <col min="16130" max="16130" width="9" bestFit="1" customWidth="1"/>
    <col min="16133" max="16133" width="16.7265625" bestFit="1" customWidth="1"/>
  </cols>
  <sheetData>
    <row r="1" spans="1:10">
      <c r="C1" s="289" t="s">
        <v>558</v>
      </c>
      <c r="D1" s="289" t="s">
        <v>566</v>
      </c>
      <c r="E1" s="289" t="s">
        <v>567</v>
      </c>
      <c r="G1" s="289" t="s">
        <v>568</v>
      </c>
    </row>
    <row r="2" spans="1:10">
      <c r="A2" t="s">
        <v>569</v>
      </c>
      <c r="C2" s="290">
        <v>23.587469100952148</v>
      </c>
      <c r="D2" s="290">
        <v>24.780078887939453</v>
      </c>
      <c r="E2" s="290">
        <f t="shared" ref="E2:E7" si="0">C2-D2</f>
        <v>-1.1926097869873047</v>
      </c>
      <c r="G2" t="s">
        <v>570</v>
      </c>
    </row>
    <row r="3" spans="1:10">
      <c r="A3" t="s">
        <v>569</v>
      </c>
      <c r="C3" s="290">
        <v>23.497222900390625</v>
      </c>
      <c r="D3" s="290">
        <v>24.893102645874023</v>
      </c>
      <c r="E3" s="290">
        <f t="shared" si="0"/>
        <v>-1.3958797454833984</v>
      </c>
      <c r="G3" t="s">
        <v>571</v>
      </c>
      <c r="I3">
        <f>E9/E18</f>
        <v>1.9349226731658582</v>
      </c>
      <c r="J3" s="289" t="s">
        <v>572</v>
      </c>
    </row>
    <row r="4" spans="1:10">
      <c r="A4" t="s">
        <v>569</v>
      </c>
      <c r="C4" s="290">
        <v>23.846078872680664</v>
      </c>
      <c r="D4" s="290">
        <v>26.225870132446289</v>
      </c>
      <c r="E4" s="290">
        <f t="shared" si="0"/>
        <v>-2.379791259765625</v>
      </c>
      <c r="G4" t="s">
        <v>564</v>
      </c>
      <c r="I4">
        <f>TTEST(E2:E7,E11:E16,2,2)</f>
        <v>4.1411252476766559E-2</v>
      </c>
    </row>
    <row r="5" spans="1:10">
      <c r="A5" t="s">
        <v>225</v>
      </c>
      <c r="C5" s="290">
        <v>25.681652069091797</v>
      </c>
      <c r="D5" s="290">
        <v>25.874393463134766</v>
      </c>
      <c r="E5" s="290">
        <f t="shared" si="0"/>
        <v>-0.19274139404296875</v>
      </c>
      <c r="G5" t="s">
        <v>573</v>
      </c>
      <c r="I5">
        <f>IF(I3&gt;1,I3,-1/I3)</f>
        <v>1.9349226731658582</v>
      </c>
    </row>
    <row r="6" spans="1:10">
      <c r="A6" t="s">
        <v>225</v>
      </c>
      <c r="C6" s="290">
        <v>25.331045150756836</v>
      </c>
      <c r="D6" s="290">
        <v>25.875082015991211</v>
      </c>
      <c r="E6" s="290">
        <f t="shared" si="0"/>
        <v>-0.544036865234375</v>
      </c>
    </row>
    <row r="7" spans="1:10">
      <c r="A7" t="s">
        <v>225</v>
      </c>
      <c r="C7" s="290">
        <v>26.470685958862305</v>
      </c>
      <c r="D7" s="290">
        <v>28.092634201049805</v>
      </c>
      <c r="E7" s="290">
        <f t="shared" si="0"/>
        <v>-1.6219482421875</v>
      </c>
    </row>
    <row r="8" spans="1:10">
      <c r="D8" s="289" t="s">
        <v>567</v>
      </c>
      <c r="E8" s="290">
        <f>AVERAGE(E2:E7)</f>
        <v>-1.2211678822835286</v>
      </c>
    </row>
    <row r="9" spans="1:10">
      <c r="D9" s="289" t="s">
        <v>574</v>
      </c>
      <c r="E9" s="290">
        <f>2^-E8</f>
        <v>2.3313536734244149</v>
      </c>
    </row>
    <row r="11" spans="1:10">
      <c r="A11" t="s">
        <v>224</v>
      </c>
      <c r="C11" s="290">
        <v>24.874919891357422</v>
      </c>
      <c r="D11" s="290">
        <v>26.196201324462891</v>
      </c>
      <c r="E11" s="290">
        <f t="shared" ref="E11:E16" si="1">C11-D11</f>
        <v>-1.3212814331054688</v>
      </c>
    </row>
    <row r="12" spans="1:10">
      <c r="A12" t="s">
        <v>224</v>
      </c>
      <c r="C12" s="290">
        <v>25.157207489013672</v>
      </c>
      <c r="D12" s="290">
        <v>25.40129280090332</v>
      </c>
      <c r="E12" s="290">
        <f t="shared" si="1"/>
        <v>-0.24408531188964844</v>
      </c>
    </row>
    <row r="13" spans="1:10">
      <c r="A13" t="s">
        <v>224</v>
      </c>
      <c r="C13" s="290">
        <v>25.561605453491211</v>
      </c>
      <c r="D13" s="290">
        <v>25.84033203125</v>
      </c>
      <c r="E13" s="290">
        <f t="shared" si="1"/>
        <v>-0.27872657775878906</v>
      </c>
    </row>
    <row r="14" spans="1:10">
      <c r="A14" t="s">
        <v>575</v>
      </c>
      <c r="C14" s="290">
        <v>25.813776016235352</v>
      </c>
      <c r="D14" s="290">
        <v>25.596414566040039</v>
      </c>
      <c r="E14" s="290">
        <f t="shared" si="1"/>
        <v>0.2173614501953125</v>
      </c>
    </row>
    <row r="15" spans="1:10">
      <c r="A15" t="s">
        <v>575</v>
      </c>
      <c r="C15" s="290">
        <v>26.518936157226563</v>
      </c>
      <c r="D15" s="290">
        <v>26.973545074462891</v>
      </c>
      <c r="E15" s="290">
        <f t="shared" si="1"/>
        <v>-0.45460891723632813</v>
      </c>
    </row>
    <row r="16" spans="1:10">
      <c r="A16" t="s">
        <v>575</v>
      </c>
      <c r="C16" s="290">
        <v>27.043357849121094</v>
      </c>
      <c r="D16" s="290">
        <v>26.575368881225586</v>
      </c>
      <c r="E16" s="290">
        <f t="shared" si="1"/>
        <v>0.46798896789550781</v>
      </c>
    </row>
    <row r="17" spans="3:7">
      <c r="C17" s="290"/>
      <c r="D17" s="289" t="s">
        <v>567</v>
      </c>
      <c r="E17" s="290">
        <f>AVERAGE(E11:E16)</f>
        <v>-0.26889197031656903</v>
      </c>
    </row>
    <row r="18" spans="3:7">
      <c r="D18" s="289" t="s">
        <v>574</v>
      </c>
      <c r="E18" s="291">
        <f>2^-E17</f>
        <v>1.2048820894790224</v>
      </c>
    </row>
    <row r="21" spans="3:7">
      <c r="D21" s="289"/>
    </row>
    <row r="22" spans="3:7">
      <c r="D22" s="290"/>
    </row>
    <row r="23" spans="3:7">
      <c r="C23" s="290"/>
      <c r="D23" s="289"/>
      <c r="F23" s="289"/>
      <c r="G23" s="289"/>
    </row>
    <row r="24" spans="3:7">
      <c r="C24" s="290"/>
      <c r="D24" s="290"/>
      <c r="E24" s="292"/>
    </row>
    <row r="25" spans="3:7">
      <c r="C25" s="290"/>
      <c r="D25" s="290"/>
      <c r="E25" s="292"/>
    </row>
    <row r="26" spans="3:7">
      <c r="C26" s="290"/>
      <c r="D26" s="290"/>
      <c r="E26" s="292"/>
    </row>
    <row r="27" spans="3:7">
      <c r="C27" s="290"/>
      <c r="D27" s="290"/>
      <c r="E27" s="292"/>
    </row>
    <row r="28" spans="3:7">
      <c r="C28" s="290"/>
      <c r="D28" s="290"/>
      <c r="E28" s="292"/>
    </row>
    <row r="29" spans="3:7">
      <c r="C29" s="290"/>
      <c r="D29" s="290"/>
      <c r="E29" s="292"/>
    </row>
    <row r="30" spans="3:7">
      <c r="D30" s="290"/>
      <c r="E30" s="292"/>
    </row>
    <row r="31" spans="3:7">
      <c r="D31" s="289"/>
      <c r="E31" s="292"/>
    </row>
    <row r="32" spans="3:7">
      <c r="D32" s="290"/>
      <c r="E32" s="292"/>
    </row>
    <row r="33" spans="3:5">
      <c r="C33" s="290"/>
      <c r="D33" s="290"/>
      <c r="E33" s="292"/>
    </row>
    <row r="34" spans="3:5">
      <c r="C34" s="290"/>
      <c r="D34" s="290"/>
      <c r="E34" s="292"/>
    </row>
    <row r="35" spans="3:5">
      <c r="C35" s="290"/>
      <c r="D35" s="290"/>
      <c r="E35" s="292"/>
    </row>
    <row r="36" spans="3:5">
      <c r="C36" s="290"/>
      <c r="D36" s="290"/>
      <c r="E36" s="292"/>
    </row>
    <row r="37" spans="3:5">
      <c r="C37" s="290"/>
      <c r="D37" s="290"/>
      <c r="E37" s="292"/>
    </row>
    <row r="38" spans="3:5">
      <c r="C38" s="290"/>
      <c r="D38" s="290"/>
      <c r="E38" s="29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69EA-05F0-4935-8F85-1D0F026385DB}">
  <dimension ref="A1:R80"/>
  <sheetViews>
    <sheetView workbookViewId="0">
      <selection activeCell="L35" sqref="L35"/>
    </sheetView>
  </sheetViews>
  <sheetFormatPr defaultColWidth="8.81640625" defaultRowHeight="14.5"/>
  <cols>
    <col min="7" max="7" width="11.81640625" bestFit="1" customWidth="1"/>
  </cols>
  <sheetData>
    <row r="1" spans="1:14">
      <c r="A1" t="s">
        <v>120</v>
      </c>
    </row>
    <row r="2" spans="1:14">
      <c r="A2" t="s">
        <v>121</v>
      </c>
      <c r="F2" s="40">
        <v>44273</v>
      </c>
    </row>
    <row r="3" spans="1:14">
      <c r="A3" t="s">
        <v>122</v>
      </c>
      <c r="F3" s="41">
        <v>0.78609953703703705</v>
      </c>
    </row>
    <row r="5" spans="1:14">
      <c r="A5" t="s">
        <v>124</v>
      </c>
      <c r="F5" s="42" t="s">
        <v>267</v>
      </c>
    </row>
    <row r="6" spans="1:14">
      <c r="A6" t="s">
        <v>271</v>
      </c>
      <c r="F6">
        <v>360</v>
      </c>
      <c r="G6" t="s">
        <v>128</v>
      </c>
      <c r="J6" t="s">
        <v>479</v>
      </c>
    </row>
    <row r="7" spans="1:14">
      <c r="A7" t="s">
        <v>275</v>
      </c>
      <c r="F7">
        <v>446</v>
      </c>
      <c r="G7" t="s">
        <v>128</v>
      </c>
      <c r="J7" t="s">
        <v>480</v>
      </c>
    </row>
    <row r="8" spans="1:14">
      <c r="A8" t="s">
        <v>282</v>
      </c>
      <c r="F8">
        <v>2.5</v>
      </c>
      <c r="G8" t="s">
        <v>128</v>
      </c>
      <c r="J8" t="s">
        <v>481</v>
      </c>
    </row>
    <row r="9" spans="1:14">
      <c r="A9" t="s">
        <v>284</v>
      </c>
      <c r="F9">
        <v>2.5</v>
      </c>
      <c r="G9" t="s">
        <v>128</v>
      </c>
      <c r="J9" t="s">
        <v>482</v>
      </c>
      <c r="N9" t="s">
        <v>483</v>
      </c>
    </row>
    <row r="10" spans="1:14">
      <c r="A10" t="s">
        <v>285</v>
      </c>
      <c r="F10">
        <v>100</v>
      </c>
    </row>
    <row r="11" spans="1:14">
      <c r="A11" t="s">
        <v>130</v>
      </c>
      <c r="F11">
        <v>10</v>
      </c>
    </row>
    <row r="12" spans="1:14">
      <c r="A12" t="s">
        <v>286</v>
      </c>
      <c r="F12">
        <v>0</v>
      </c>
      <c r="G12" t="s">
        <v>287</v>
      </c>
    </row>
    <row r="13" spans="1:14">
      <c r="A13" t="s">
        <v>288</v>
      </c>
      <c r="F13">
        <v>80</v>
      </c>
      <c r="G13" t="s">
        <v>287</v>
      </c>
    </row>
    <row r="14" spans="1:14">
      <c r="A14" t="s">
        <v>131</v>
      </c>
      <c r="F14" s="42" t="s">
        <v>132</v>
      </c>
    </row>
    <row r="15" spans="1:14">
      <c r="A15" t="s">
        <v>293</v>
      </c>
      <c r="F15">
        <v>11019</v>
      </c>
      <c r="G15" t="s">
        <v>294</v>
      </c>
    </row>
    <row r="16" spans="1:14">
      <c r="A16" t="s">
        <v>297</v>
      </c>
      <c r="F16">
        <v>100</v>
      </c>
      <c r="G16" t="s">
        <v>134</v>
      </c>
    </row>
    <row r="18" spans="1:13">
      <c r="A18" t="s">
        <v>299</v>
      </c>
      <c r="F18" t="s">
        <v>484</v>
      </c>
    </row>
    <row r="19" spans="1:13">
      <c r="A19" s="43" t="s">
        <v>140</v>
      </c>
      <c r="B19" s="43">
        <v>1</v>
      </c>
      <c r="C19" s="43">
        <v>2</v>
      </c>
      <c r="D19" s="43">
        <v>3</v>
      </c>
      <c r="E19" s="43">
        <v>4</v>
      </c>
      <c r="F19" s="43">
        <v>5</v>
      </c>
      <c r="G19" s="43">
        <v>6</v>
      </c>
      <c r="H19" s="43">
        <v>7</v>
      </c>
      <c r="I19" s="43">
        <v>8</v>
      </c>
      <c r="J19" s="43">
        <v>9</v>
      </c>
      <c r="K19" s="43">
        <v>10</v>
      </c>
      <c r="L19" s="43">
        <v>11</v>
      </c>
      <c r="M19" s="43">
        <v>12</v>
      </c>
    </row>
    <row r="20" spans="1:13">
      <c r="A20" s="43" t="s">
        <v>141</v>
      </c>
      <c r="B20" s="84">
        <v>2785</v>
      </c>
      <c r="C20" s="84">
        <v>3116</v>
      </c>
      <c r="D20" s="84">
        <v>2760</v>
      </c>
      <c r="E20" s="84">
        <v>2753</v>
      </c>
      <c r="F20" s="84">
        <v>2456</v>
      </c>
      <c r="G20" s="84">
        <v>2486</v>
      </c>
      <c r="H20" s="84">
        <v>5</v>
      </c>
      <c r="I20" s="84">
        <v>1</v>
      </c>
      <c r="J20" s="84">
        <v>0</v>
      </c>
      <c r="K20" s="84">
        <v>2</v>
      </c>
      <c r="L20" s="84">
        <v>0</v>
      </c>
      <c r="M20" s="84">
        <v>3</v>
      </c>
    </row>
    <row r="21" spans="1:13">
      <c r="A21" s="43" t="s">
        <v>142</v>
      </c>
      <c r="B21" s="84">
        <v>1184</v>
      </c>
      <c r="C21" s="84">
        <v>1388</v>
      </c>
      <c r="D21" s="84">
        <v>2627</v>
      </c>
      <c r="E21" s="84">
        <v>2385</v>
      </c>
      <c r="F21" s="84">
        <v>2576</v>
      </c>
      <c r="G21" s="84">
        <v>2339</v>
      </c>
      <c r="H21" s="84">
        <v>2</v>
      </c>
      <c r="I21" s="84">
        <v>2</v>
      </c>
      <c r="J21" s="84">
        <v>1</v>
      </c>
      <c r="K21" s="84">
        <v>2</v>
      </c>
      <c r="L21" s="84">
        <v>1</v>
      </c>
      <c r="M21" s="84">
        <v>1</v>
      </c>
    </row>
    <row r="22" spans="1:13">
      <c r="A22" s="43" t="s">
        <v>143</v>
      </c>
      <c r="B22" s="84">
        <v>495</v>
      </c>
      <c r="C22" s="84">
        <v>579</v>
      </c>
      <c r="D22" s="84">
        <v>2525</v>
      </c>
      <c r="E22" s="84">
        <v>2466</v>
      </c>
      <c r="F22" s="84">
        <v>2705</v>
      </c>
      <c r="G22" s="84">
        <v>2399</v>
      </c>
      <c r="H22" s="84">
        <v>4</v>
      </c>
      <c r="I22" s="84">
        <v>1</v>
      </c>
      <c r="J22" s="84">
        <v>1</v>
      </c>
      <c r="K22" s="84">
        <v>2</v>
      </c>
      <c r="L22" s="84">
        <v>3</v>
      </c>
      <c r="M22" s="84">
        <v>2</v>
      </c>
    </row>
    <row r="23" spans="1:13">
      <c r="A23" s="43" t="s">
        <v>144</v>
      </c>
      <c r="B23" s="84">
        <v>209</v>
      </c>
      <c r="C23" s="84">
        <v>245</v>
      </c>
      <c r="D23" s="84">
        <v>2188</v>
      </c>
      <c r="E23" s="84">
        <v>2131</v>
      </c>
      <c r="F23" s="84">
        <v>2496</v>
      </c>
      <c r="G23" s="84">
        <v>2211</v>
      </c>
      <c r="H23" s="84">
        <v>2</v>
      </c>
      <c r="I23" s="84">
        <v>1</v>
      </c>
      <c r="J23" s="84">
        <v>1</v>
      </c>
      <c r="K23" s="84">
        <v>0</v>
      </c>
      <c r="L23" s="84">
        <v>0</v>
      </c>
      <c r="M23" s="84">
        <v>4</v>
      </c>
    </row>
    <row r="24" spans="1:13">
      <c r="A24" s="43" t="s">
        <v>145</v>
      </c>
      <c r="B24" s="84">
        <v>73</v>
      </c>
      <c r="C24" s="84">
        <v>98</v>
      </c>
      <c r="D24" s="84">
        <v>2258</v>
      </c>
      <c r="E24" s="84">
        <v>2309</v>
      </c>
      <c r="F24" s="84">
        <v>2440</v>
      </c>
      <c r="G24" s="84">
        <v>1990</v>
      </c>
      <c r="H24" s="84">
        <v>0</v>
      </c>
      <c r="I24" s="84">
        <v>1</v>
      </c>
      <c r="J24" s="84">
        <v>2</v>
      </c>
      <c r="K24" s="84">
        <v>1</v>
      </c>
      <c r="L24" s="84">
        <v>1</v>
      </c>
      <c r="M24" s="84">
        <v>0</v>
      </c>
    </row>
    <row r="25" spans="1:13">
      <c r="A25" s="43" t="s">
        <v>146</v>
      </c>
      <c r="B25" s="84">
        <v>31</v>
      </c>
      <c r="C25" s="84">
        <v>43</v>
      </c>
      <c r="D25" s="84">
        <v>1880</v>
      </c>
      <c r="E25" s="84">
        <v>1988</v>
      </c>
      <c r="F25" s="84">
        <v>2634</v>
      </c>
      <c r="G25" s="84">
        <v>2618</v>
      </c>
      <c r="H25" s="84">
        <v>2</v>
      </c>
      <c r="I25" s="84">
        <v>1</v>
      </c>
      <c r="J25" s="84">
        <v>1</v>
      </c>
      <c r="K25" s="84">
        <v>1</v>
      </c>
      <c r="L25" s="84">
        <v>2</v>
      </c>
      <c r="M25" s="84">
        <v>3</v>
      </c>
    </row>
    <row r="26" spans="1:13">
      <c r="A26" s="43" t="s">
        <v>147</v>
      </c>
      <c r="B26" s="84">
        <v>17</v>
      </c>
      <c r="C26" s="84">
        <v>20</v>
      </c>
      <c r="D26" s="84">
        <v>17</v>
      </c>
      <c r="E26" s="84">
        <v>24</v>
      </c>
      <c r="F26" s="84">
        <v>1</v>
      </c>
      <c r="G26" s="84">
        <v>0</v>
      </c>
      <c r="H26" s="84">
        <v>3</v>
      </c>
      <c r="I26" s="84">
        <v>1</v>
      </c>
      <c r="J26" s="84">
        <v>0</v>
      </c>
      <c r="K26" s="84">
        <v>1</v>
      </c>
      <c r="L26" s="84">
        <v>2</v>
      </c>
      <c r="M26" s="84">
        <v>0</v>
      </c>
    </row>
    <row r="27" spans="1:13">
      <c r="A27" s="43" t="s">
        <v>148</v>
      </c>
      <c r="B27" s="84">
        <v>3</v>
      </c>
      <c r="C27" s="84">
        <v>2</v>
      </c>
      <c r="D27" s="84">
        <v>2</v>
      </c>
      <c r="E27" s="84">
        <v>0</v>
      </c>
      <c r="F27" s="84">
        <v>1</v>
      </c>
      <c r="G27" s="84">
        <v>2</v>
      </c>
      <c r="H27" s="84">
        <v>2</v>
      </c>
      <c r="I27" s="84">
        <v>0</v>
      </c>
      <c r="J27" s="84">
        <v>0</v>
      </c>
      <c r="K27" s="84">
        <v>1</v>
      </c>
      <c r="L27" s="84">
        <v>1</v>
      </c>
      <c r="M27" s="84">
        <v>1</v>
      </c>
    </row>
    <row r="29" spans="1:13">
      <c r="B29" t="s">
        <v>485</v>
      </c>
      <c r="J29" t="s">
        <v>486</v>
      </c>
    </row>
    <row r="30" spans="1:13">
      <c r="B30" t="s">
        <v>487</v>
      </c>
      <c r="C30" t="s">
        <v>487</v>
      </c>
      <c r="D30" s="44" t="s">
        <v>488</v>
      </c>
      <c r="E30" s="44" t="s">
        <v>488</v>
      </c>
      <c r="F30" s="44" t="s">
        <v>489</v>
      </c>
      <c r="G30" s="286" t="s">
        <v>489</v>
      </c>
      <c r="J30" t="s">
        <v>490</v>
      </c>
    </row>
    <row r="31" spans="1:13">
      <c r="B31" t="s">
        <v>491</v>
      </c>
      <c r="C31" t="s">
        <v>491</v>
      </c>
      <c r="D31" s="44" t="s">
        <v>492</v>
      </c>
      <c r="E31" s="44" t="s">
        <v>492</v>
      </c>
      <c r="F31" s="44" t="s">
        <v>493</v>
      </c>
      <c r="G31" s="286" t="s">
        <v>493</v>
      </c>
    </row>
    <row r="32" spans="1:13">
      <c r="B32" t="s">
        <v>494</v>
      </c>
      <c r="C32" t="s">
        <v>494</v>
      </c>
      <c r="D32" s="44" t="s">
        <v>495</v>
      </c>
      <c r="E32" s="44" t="s">
        <v>495</v>
      </c>
      <c r="F32" s="44" t="s">
        <v>496</v>
      </c>
      <c r="G32" s="286" t="s">
        <v>496</v>
      </c>
    </row>
    <row r="33" spans="1:18">
      <c r="B33" t="s">
        <v>497</v>
      </c>
      <c r="C33" t="s">
        <v>497</v>
      </c>
      <c r="D33" s="44" t="s">
        <v>498</v>
      </c>
      <c r="E33" s="44" t="s">
        <v>498</v>
      </c>
      <c r="F33" s="44" t="s">
        <v>499</v>
      </c>
      <c r="G33" s="286" t="s">
        <v>499</v>
      </c>
    </row>
    <row r="34" spans="1:18">
      <c r="B34" t="s">
        <v>500</v>
      </c>
      <c r="C34" t="s">
        <v>500</v>
      </c>
      <c r="D34" s="44" t="s">
        <v>501</v>
      </c>
      <c r="E34" s="44" t="s">
        <v>501</v>
      </c>
      <c r="F34" s="44" t="s">
        <v>502</v>
      </c>
      <c r="G34" s="286" t="s">
        <v>502</v>
      </c>
    </row>
    <row r="35" spans="1:18">
      <c r="B35" t="s">
        <v>503</v>
      </c>
      <c r="C35" t="s">
        <v>503</v>
      </c>
      <c r="D35" s="44" t="s">
        <v>504</v>
      </c>
      <c r="E35" s="44" t="s">
        <v>504</v>
      </c>
      <c r="F35" s="44" t="s">
        <v>505</v>
      </c>
      <c r="G35" s="286" t="s">
        <v>505</v>
      </c>
    </row>
    <row r="36" spans="1:18">
      <c r="B36" t="s">
        <v>506</v>
      </c>
      <c r="C36" t="s">
        <v>506</v>
      </c>
      <c r="D36" s="44" t="s">
        <v>507</v>
      </c>
      <c r="E36" s="44" t="s">
        <v>507</v>
      </c>
      <c r="F36" s="44"/>
      <c r="G36" s="44"/>
    </row>
    <row r="37" spans="1:18">
      <c r="B37" t="s">
        <v>202</v>
      </c>
      <c r="C37" t="s">
        <v>202</v>
      </c>
      <c r="D37" s="44"/>
      <c r="E37" s="44"/>
      <c r="F37" s="44"/>
      <c r="G37" s="44"/>
    </row>
    <row r="39" spans="1:18">
      <c r="A39" t="s">
        <v>508</v>
      </c>
      <c r="B39" t="s">
        <v>146</v>
      </c>
      <c r="C39" t="s">
        <v>146</v>
      </c>
      <c r="D39" s="44" t="s">
        <v>236</v>
      </c>
      <c r="E39" s="44" t="s">
        <v>509</v>
      </c>
    </row>
    <row r="40" spans="1:18">
      <c r="A40">
        <v>10</v>
      </c>
      <c r="B40" s="84">
        <v>2785</v>
      </c>
      <c r="C40" s="84">
        <v>3116</v>
      </c>
      <c r="D40" s="86">
        <f>AVERAGE(B40:C40)</f>
        <v>2950.5</v>
      </c>
      <c r="E40">
        <v>1000</v>
      </c>
      <c r="R40" t="s">
        <v>510</v>
      </c>
    </row>
    <row r="41" spans="1:18">
      <c r="A41">
        <v>5</v>
      </c>
      <c r="B41" s="84">
        <v>1184</v>
      </c>
      <c r="C41" s="84">
        <v>1388</v>
      </c>
      <c r="D41" s="86">
        <f t="shared" ref="D41:D47" si="0">AVERAGE(B41:C41)</f>
        <v>1286</v>
      </c>
      <c r="E41">
        <f>E40/2</f>
        <v>500</v>
      </c>
    </row>
    <row r="42" spans="1:18">
      <c r="A42">
        <v>2.5</v>
      </c>
      <c r="B42" s="84">
        <v>495</v>
      </c>
      <c r="C42" s="84">
        <v>579</v>
      </c>
      <c r="D42" s="86">
        <f t="shared" si="0"/>
        <v>537</v>
      </c>
      <c r="E42">
        <f>E41/2</f>
        <v>250</v>
      </c>
      <c r="R42" t="s">
        <v>511</v>
      </c>
    </row>
    <row r="43" spans="1:18">
      <c r="A43">
        <v>1.25</v>
      </c>
      <c r="B43" s="84">
        <v>209</v>
      </c>
      <c r="C43" s="84">
        <v>245</v>
      </c>
      <c r="D43" s="86">
        <f t="shared" si="0"/>
        <v>227</v>
      </c>
      <c r="E43">
        <f t="shared" ref="E43:E45" si="1">E42/2</f>
        <v>125</v>
      </c>
    </row>
    <row r="44" spans="1:18">
      <c r="A44">
        <v>0.625</v>
      </c>
      <c r="B44" s="84">
        <v>73</v>
      </c>
      <c r="C44" s="84">
        <v>98</v>
      </c>
      <c r="D44" s="86">
        <f t="shared" si="0"/>
        <v>85.5</v>
      </c>
      <c r="E44">
        <f t="shared" si="1"/>
        <v>62.5</v>
      </c>
      <c r="R44" t="s">
        <v>512</v>
      </c>
    </row>
    <row r="45" spans="1:18">
      <c r="A45">
        <v>0.3125</v>
      </c>
      <c r="B45" s="84">
        <v>31</v>
      </c>
      <c r="C45" s="84">
        <v>43</v>
      </c>
      <c r="D45" s="86">
        <f t="shared" si="0"/>
        <v>37</v>
      </c>
      <c r="E45">
        <f t="shared" si="1"/>
        <v>31.25</v>
      </c>
    </row>
    <row r="46" spans="1:18">
      <c r="A46">
        <v>0.156</v>
      </c>
      <c r="B46" s="84">
        <v>17</v>
      </c>
      <c r="C46" s="84">
        <v>20</v>
      </c>
      <c r="D46" s="86">
        <f t="shared" si="0"/>
        <v>18.5</v>
      </c>
      <c r="E46">
        <f>E45/2</f>
        <v>15.625</v>
      </c>
      <c r="R46" t="s">
        <v>513</v>
      </c>
    </row>
    <row r="47" spans="1:18">
      <c r="A47">
        <v>0</v>
      </c>
      <c r="B47" s="84">
        <v>3</v>
      </c>
      <c r="C47" s="84">
        <v>2</v>
      </c>
      <c r="D47" s="86">
        <f t="shared" si="0"/>
        <v>2.5</v>
      </c>
      <c r="E47">
        <v>0</v>
      </c>
    </row>
    <row r="48" spans="1:18">
      <c r="D48" s="86"/>
      <c r="R48" t="s">
        <v>514</v>
      </c>
    </row>
    <row r="49" spans="1:18">
      <c r="D49" t="s">
        <v>236</v>
      </c>
      <c r="E49" t="s">
        <v>515</v>
      </c>
      <c r="F49" t="s">
        <v>516</v>
      </c>
      <c r="G49" t="s">
        <v>517</v>
      </c>
      <c r="H49" t="s">
        <v>518</v>
      </c>
      <c r="R49" t="s">
        <v>519</v>
      </c>
    </row>
    <row r="50" spans="1:18">
      <c r="A50" t="s">
        <v>520</v>
      </c>
      <c r="B50" s="84">
        <v>2760</v>
      </c>
      <c r="C50" s="84">
        <v>2753</v>
      </c>
      <c r="D50" s="86">
        <f t="shared" ref="D50:D61" si="2">AVERAGE(B50:C50)</f>
        <v>2756.5</v>
      </c>
      <c r="E50">
        <f>(D50+90.482)/2.957</f>
        <v>962.79404802164356</v>
      </c>
      <c r="F50">
        <f>E50/3</f>
        <v>320.93134934054785</v>
      </c>
      <c r="G50">
        <v>4.6420249000000004E-2</v>
      </c>
      <c r="H50">
        <f>F50/G50</f>
        <v>6913.6068042320894</v>
      </c>
      <c r="R50" t="s">
        <v>521</v>
      </c>
    </row>
    <row r="51" spans="1:18">
      <c r="A51" t="s">
        <v>522</v>
      </c>
      <c r="B51" s="84">
        <v>2627</v>
      </c>
      <c r="C51" s="84">
        <v>2385</v>
      </c>
      <c r="D51" s="86">
        <f t="shared" si="2"/>
        <v>2506</v>
      </c>
      <c r="E51">
        <f t="shared" ref="E51:E61" si="3">(D51+90.482)/2.957</f>
        <v>878.07981061887051</v>
      </c>
      <c r="F51">
        <f t="shared" ref="F51:F61" si="4">E51/3</f>
        <v>292.69327020629015</v>
      </c>
      <c r="G51" s="2">
        <v>4.1291214136363601E-2</v>
      </c>
      <c r="H51" s="2">
        <f t="shared" ref="H51:H61" si="5">F51/G51</f>
        <v>7088.5120800680534</v>
      </c>
    </row>
    <row r="52" spans="1:18">
      <c r="A52" t="s">
        <v>523</v>
      </c>
      <c r="B52" s="84">
        <v>2525</v>
      </c>
      <c r="C52" s="84">
        <v>2466</v>
      </c>
      <c r="D52" s="86">
        <f t="shared" si="2"/>
        <v>2495.5</v>
      </c>
      <c r="E52">
        <f t="shared" si="3"/>
        <v>874.52891444031115</v>
      </c>
      <c r="F52">
        <f t="shared" si="4"/>
        <v>291.50963814677038</v>
      </c>
      <c r="G52">
        <v>2.8610946000000009E-2</v>
      </c>
      <c r="H52">
        <f t="shared" si="5"/>
        <v>10188.74517979134</v>
      </c>
      <c r="R52" t="s">
        <v>524</v>
      </c>
    </row>
    <row r="53" spans="1:18">
      <c r="A53" t="s">
        <v>525</v>
      </c>
      <c r="B53" s="84">
        <v>2188</v>
      </c>
      <c r="C53" s="84">
        <v>2131</v>
      </c>
      <c r="D53" s="86">
        <f t="shared" si="2"/>
        <v>2159.5</v>
      </c>
      <c r="E53">
        <f t="shared" si="3"/>
        <v>760.90023672641189</v>
      </c>
      <c r="F53">
        <f t="shared" si="4"/>
        <v>253.6334122421373</v>
      </c>
      <c r="G53">
        <v>2.9674969000000009E-2</v>
      </c>
      <c r="H53">
        <f t="shared" si="5"/>
        <v>8547.0489368375493</v>
      </c>
    </row>
    <row r="54" spans="1:18">
      <c r="A54" t="s">
        <v>526</v>
      </c>
      <c r="B54" s="84">
        <v>2258</v>
      </c>
      <c r="C54" s="84">
        <v>2309</v>
      </c>
      <c r="D54" s="86">
        <f t="shared" si="2"/>
        <v>2283.5</v>
      </c>
      <c r="E54">
        <f t="shared" si="3"/>
        <v>802.8346296922557</v>
      </c>
      <c r="F54">
        <f t="shared" si="4"/>
        <v>267.61154323075192</v>
      </c>
      <c r="G54">
        <v>2.9099349999999996E-2</v>
      </c>
      <c r="H54">
        <f t="shared" si="5"/>
        <v>9196.4783828763175</v>
      </c>
      <c r="R54" t="s">
        <v>527</v>
      </c>
    </row>
    <row r="55" spans="1:18">
      <c r="A55" t="s">
        <v>528</v>
      </c>
      <c r="B55" s="84">
        <v>1880</v>
      </c>
      <c r="C55" s="84">
        <v>1988</v>
      </c>
      <c r="D55" s="86">
        <f t="shared" si="2"/>
        <v>1934</v>
      </c>
      <c r="E55">
        <f t="shared" si="3"/>
        <v>684.64051403449446</v>
      </c>
      <c r="F55">
        <f t="shared" si="4"/>
        <v>228.21350467816481</v>
      </c>
      <c r="G55">
        <v>3.3721745000000004E-2</v>
      </c>
      <c r="H55">
        <f t="shared" si="5"/>
        <v>6767.5473104421135</v>
      </c>
    </row>
    <row r="56" spans="1:18">
      <c r="A56" t="s">
        <v>529</v>
      </c>
      <c r="B56" s="84">
        <v>2456</v>
      </c>
      <c r="C56" s="84">
        <v>2486</v>
      </c>
      <c r="D56" s="86">
        <f t="shared" si="2"/>
        <v>2471</v>
      </c>
      <c r="E56">
        <f t="shared" si="3"/>
        <v>866.24349002367262</v>
      </c>
      <c r="F56">
        <f t="shared" si="4"/>
        <v>288.74783000789085</v>
      </c>
      <c r="G56">
        <v>7.9021216000000005E-2</v>
      </c>
      <c r="H56">
        <f t="shared" si="5"/>
        <v>3654.0545011088016</v>
      </c>
      <c r="R56" t="s">
        <v>530</v>
      </c>
    </row>
    <row r="57" spans="1:18">
      <c r="A57" t="s">
        <v>531</v>
      </c>
      <c r="B57" s="84">
        <v>2576</v>
      </c>
      <c r="C57" s="84">
        <v>2339</v>
      </c>
      <c r="D57" s="86">
        <f t="shared" si="2"/>
        <v>2457.5</v>
      </c>
      <c r="E57">
        <f t="shared" si="3"/>
        <v>861.67805207981064</v>
      </c>
      <c r="F57">
        <f t="shared" si="4"/>
        <v>287.22601735993686</v>
      </c>
      <c r="G57">
        <v>7.5584945000000014E-2</v>
      </c>
      <c r="H57">
        <f t="shared" si="5"/>
        <v>3800.0426852190844</v>
      </c>
    </row>
    <row r="58" spans="1:18">
      <c r="A58" t="s">
        <v>532</v>
      </c>
      <c r="B58" s="84">
        <v>2705</v>
      </c>
      <c r="C58" s="84">
        <v>2399</v>
      </c>
      <c r="D58" s="86">
        <f t="shared" si="2"/>
        <v>2552</v>
      </c>
      <c r="E58">
        <f t="shared" si="3"/>
        <v>893.63611768684484</v>
      </c>
      <c r="F58">
        <f t="shared" si="4"/>
        <v>297.87870589561493</v>
      </c>
      <c r="G58">
        <v>4.3027585500000007E-2</v>
      </c>
      <c r="H58">
        <f t="shared" si="5"/>
        <v>6922.9705184274144</v>
      </c>
      <c r="R58" t="s">
        <v>533</v>
      </c>
    </row>
    <row r="59" spans="1:18">
      <c r="A59" t="s">
        <v>534</v>
      </c>
      <c r="B59" s="84">
        <v>2496</v>
      </c>
      <c r="C59" s="84">
        <v>2211</v>
      </c>
      <c r="D59" s="86">
        <f t="shared" si="2"/>
        <v>2353.5</v>
      </c>
      <c r="E59">
        <f t="shared" si="3"/>
        <v>826.50727088265137</v>
      </c>
      <c r="F59">
        <f t="shared" si="4"/>
        <v>275.50242362755046</v>
      </c>
      <c r="G59">
        <v>2.5837508999999998E-2</v>
      </c>
      <c r="H59">
        <f t="shared" si="5"/>
        <v>10662.886411671901</v>
      </c>
    </row>
    <row r="60" spans="1:18">
      <c r="A60" t="s">
        <v>535</v>
      </c>
      <c r="B60" s="84">
        <v>2440</v>
      </c>
      <c r="C60" s="84">
        <v>1990</v>
      </c>
      <c r="D60" s="86">
        <f t="shared" si="2"/>
        <v>2215</v>
      </c>
      <c r="E60">
        <f t="shared" si="3"/>
        <v>779.66925938451141</v>
      </c>
      <c r="F60">
        <f t="shared" si="4"/>
        <v>259.88975312817047</v>
      </c>
      <c r="G60">
        <v>3.2300140499999998E-2</v>
      </c>
      <c r="H60">
        <f t="shared" si="5"/>
        <v>8046.0873886344389</v>
      </c>
      <c r="R60" t="s">
        <v>536</v>
      </c>
    </row>
    <row r="61" spans="1:18">
      <c r="A61" t="s">
        <v>537</v>
      </c>
      <c r="B61" s="84">
        <v>2634</v>
      </c>
      <c r="C61" s="84">
        <v>2618</v>
      </c>
      <c r="D61" s="86">
        <f t="shared" si="2"/>
        <v>2626</v>
      </c>
      <c r="E61">
        <f t="shared" si="3"/>
        <v>918.66148123097742</v>
      </c>
      <c r="F61">
        <f t="shared" si="4"/>
        <v>306.22049374365912</v>
      </c>
      <c r="G61">
        <v>3.0904700499999996E-2</v>
      </c>
      <c r="H61">
        <f t="shared" si="5"/>
        <v>9908.541056518543</v>
      </c>
    </row>
    <row r="63" spans="1:18">
      <c r="F63" s="2" t="s">
        <v>538</v>
      </c>
    </row>
    <row r="64" spans="1:18">
      <c r="F64" s="2" t="s">
        <v>539</v>
      </c>
    </row>
    <row r="65" spans="1:10">
      <c r="J65" t="s">
        <v>540</v>
      </c>
    </row>
    <row r="67" spans="1:10">
      <c r="J67" s="48" t="s">
        <v>541</v>
      </c>
    </row>
    <row r="69" spans="1:10">
      <c r="B69" t="s">
        <v>542</v>
      </c>
      <c r="C69" t="s">
        <v>543</v>
      </c>
    </row>
    <row r="70" spans="1:10">
      <c r="B70">
        <v>6913.6068042320894</v>
      </c>
      <c r="C70">
        <v>3654.0545011088016</v>
      </c>
    </row>
    <row r="71" spans="1:10">
      <c r="B71">
        <v>7088.512080068047</v>
      </c>
      <c r="C71">
        <v>3800.0426852190844</v>
      </c>
      <c r="E71" s="287"/>
    </row>
    <row r="72" spans="1:10">
      <c r="B72">
        <v>10188.74517979134</v>
      </c>
      <c r="C72">
        <v>6922.9705184274144</v>
      </c>
    </row>
    <row r="73" spans="1:10">
      <c r="B73">
        <v>8547.0489368375493</v>
      </c>
      <c r="C73">
        <v>10662.886411671901</v>
      </c>
    </row>
    <row r="74" spans="1:10">
      <c r="B74">
        <v>9196.4783828763175</v>
      </c>
      <c r="C74">
        <v>8046.0873886344389</v>
      </c>
    </row>
    <row r="75" spans="1:10">
      <c r="B75">
        <v>6767.5473104421135</v>
      </c>
      <c r="C75">
        <v>9908.541056518543</v>
      </c>
    </row>
    <row r="77" spans="1:10">
      <c r="A77" t="s">
        <v>236</v>
      </c>
      <c r="B77">
        <f>AVERAGE(B70:B75)</f>
        <v>8116.989782374575</v>
      </c>
      <c r="C77">
        <f>AVERAGE(C70:C75)</f>
        <v>7165.7637602633649</v>
      </c>
    </row>
    <row r="78" spans="1:10">
      <c r="A78" t="s">
        <v>544</v>
      </c>
      <c r="B78">
        <f>STDEV(B70:B75)/SQRT(COUNT(B70:B75))</f>
        <v>576.46361269832664</v>
      </c>
      <c r="C78">
        <f>STDEV(C70:C75)/SQRT(COUNT(C70:C75))</f>
        <v>1214.4517646607217</v>
      </c>
    </row>
    <row r="80" spans="1:10">
      <c r="A80" t="s">
        <v>55</v>
      </c>
      <c r="B80">
        <f>TTEST(B70:B75,C70:C75,2,2)</f>
        <v>0.49536144677861593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E3088-D05D-45E8-AAB4-876E0A3DBA49}">
  <dimension ref="A1:I33"/>
  <sheetViews>
    <sheetView workbookViewId="0">
      <selection activeCell="E19" sqref="E19"/>
    </sheetView>
  </sheetViews>
  <sheetFormatPr defaultRowHeight="14.5"/>
  <cols>
    <col min="1" max="1" width="15.1796875" bestFit="1" customWidth="1"/>
    <col min="5" max="5" width="11" bestFit="1" customWidth="1"/>
  </cols>
  <sheetData>
    <row r="1" spans="1:9">
      <c r="A1" t="s">
        <v>576</v>
      </c>
      <c r="B1" t="s">
        <v>577</v>
      </c>
      <c r="C1" t="s">
        <v>218</v>
      </c>
      <c r="E1" t="s">
        <v>578</v>
      </c>
      <c r="G1" t="s">
        <v>579</v>
      </c>
      <c r="I1" t="s">
        <v>55</v>
      </c>
    </row>
    <row r="2" spans="1:9">
      <c r="A2" s="293" t="s">
        <v>580</v>
      </c>
      <c r="B2" s="53">
        <v>5.1543999999999999</v>
      </c>
      <c r="C2" s="53">
        <v>5.8673999999999999</v>
      </c>
      <c r="D2" s="53"/>
      <c r="E2" s="75">
        <f>B2/$C$14</f>
        <v>1.2774225526641882</v>
      </c>
      <c r="G2">
        <f>AVERAGE(E2:E5)</f>
        <v>1.4541263940520444</v>
      </c>
      <c r="I2" s="288">
        <f>TTEST(E2:E5,$E$14:$E$17,2,2)</f>
        <v>9.529246974994774E-3</v>
      </c>
    </row>
    <row r="3" spans="1:9">
      <c r="A3" s="294" t="s">
        <v>581</v>
      </c>
      <c r="B3">
        <v>5.5911999999999997</v>
      </c>
      <c r="E3" s="76">
        <f t="shared" ref="E3:E17" si="0">B3/$C$14</f>
        <v>1.3856753407682774</v>
      </c>
      <c r="I3" s="288"/>
    </row>
    <row r="4" spans="1:9">
      <c r="A4" s="294" t="s">
        <v>582</v>
      </c>
      <c r="B4">
        <v>6.6719999999999997</v>
      </c>
      <c r="E4" s="76">
        <f t="shared" si="0"/>
        <v>1.653531598513011</v>
      </c>
      <c r="I4" s="288"/>
    </row>
    <row r="5" spans="1:9">
      <c r="A5" s="294" t="s">
        <v>583</v>
      </c>
      <c r="B5">
        <v>6.0519999999999996</v>
      </c>
      <c r="E5" s="76">
        <f t="shared" si="0"/>
        <v>1.4998760842627012</v>
      </c>
      <c r="I5" s="288"/>
    </row>
    <row r="6" spans="1:9">
      <c r="A6" s="294" t="s">
        <v>584</v>
      </c>
      <c r="B6">
        <v>15.9536</v>
      </c>
      <c r="C6">
        <v>24.145799999999998</v>
      </c>
      <c r="E6" s="76">
        <f t="shared" si="0"/>
        <v>3.9538042131350681</v>
      </c>
      <c r="G6">
        <f>AVERAGE(E6:E9)</f>
        <v>5.9840892193308548</v>
      </c>
      <c r="I6" s="288">
        <f>TTEST(E6:E9,$E$14:$E$17,2,2)</f>
        <v>3.0055469442219159E-3</v>
      </c>
    </row>
    <row r="7" spans="1:9">
      <c r="A7" s="294" t="s">
        <v>585</v>
      </c>
      <c r="B7">
        <v>17.962399999999999</v>
      </c>
      <c r="E7" s="76">
        <f t="shared" si="0"/>
        <v>4.4516480793060715</v>
      </c>
      <c r="I7" s="288"/>
    </row>
    <row r="8" spans="1:9">
      <c r="A8" s="294" t="s">
        <v>586</v>
      </c>
      <c r="B8">
        <v>31.837599999999998</v>
      </c>
      <c r="E8" s="76">
        <f t="shared" si="0"/>
        <v>7.8903593556381653</v>
      </c>
      <c r="I8" s="288"/>
    </row>
    <row r="9" spans="1:9">
      <c r="A9" s="294" t="s">
        <v>587</v>
      </c>
      <c r="B9">
        <v>30.829599999999999</v>
      </c>
      <c r="E9" s="76">
        <f>B9/$C$14</f>
        <v>7.6405452292441138</v>
      </c>
      <c r="I9" s="288"/>
    </row>
    <row r="10" spans="1:9">
      <c r="A10" s="294" t="s">
        <v>588</v>
      </c>
      <c r="B10">
        <v>26.510400000000001</v>
      </c>
      <c r="C10">
        <v>29.0898</v>
      </c>
      <c r="E10" s="76">
        <f t="shared" si="0"/>
        <v>6.5701115241635684</v>
      </c>
      <c r="G10">
        <f>AVERAGE(E10:E13)</f>
        <v>7.2093680297397764</v>
      </c>
      <c r="I10" s="51">
        <f>TTEST(E10:E13,$E$14:$E$17,2,2)</f>
        <v>3.3982181399535335E-4</v>
      </c>
    </row>
    <row r="11" spans="1:9">
      <c r="A11" s="294" t="s">
        <v>589</v>
      </c>
      <c r="B11">
        <v>39.195999999999998</v>
      </c>
      <c r="E11" s="76">
        <f t="shared" si="0"/>
        <v>9.7140024783147449</v>
      </c>
    </row>
    <row r="12" spans="1:9">
      <c r="A12" s="294" t="s">
        <v>590</v>
      </c>
      <c r="B12">
        <v>26.5672</v>
      </c>
      <c r="E12" s="76">
        <f t="shared" si="0"/>
        <v>6.5841883519206936</v>
      </c>
    </row>
    <row r="13" spans="1:9">
      <c r="A13" s="294" t="s">
        <v>591</v>
      </c>
      <c r="B13">
        <v>24.085599999999999</v>
      </c>
      <c r="E13" s="76">
        <f t="shared" si="0"/>
        <v>5.9691697645600987</v>
      </c>
    </row>
    <row r="14" spans="1:9">
      <c r="A14" s="294" t="s">
        <v>592</v>
      </c>
      <c r="B14">
        <v>4.4032</v>
      </c>
      <c r="C14" s="18">
        <v>4.0350000000000001</v>
      </c>
      <c r="E14" s="76">
        <f t="shared" si="0"/>
        <v>1.0912515489467163</v>
      </c>
      <c r="G14">
        <f>AVERAGE(E14:E17)</f>
        <v>1</v>
      </c>
    </row>
    <row r="15" spans="1:9">
      <c r="A15" s="294" t="s">
        <v>593</v>
      </c>
      <c r="B15">
        <v>4.2744</v>
      </c>
      <c r="E15" s="76">
        <f t="shared" si="0"/>
        <v>1.0593308550185874</v>
      </c>
    </row>
    <row r="16" spans="1:9">
      <c r="A16" s="294" t="s">
        <v>594</v>
      </c>
      <c r="B16">
        <v>4.5136000000000003</v>
      </c>
      <c r="E16" s="76">
        <f t="shared" si="0"/>
        <v>1.1186121437422554</v>
      </c>
    </row>
    <row r="17" spans="1:9">
      <c r="A17" s="294" t="s">
        <v>595</v>
      </c>
      <c r="B17">
        <v>2.9487999999999999</v>
      </c>
      <c r="E17" s="76">
        <f t="shared" si="0"/>
        <v>0.73080545229244109</v>
      </c>
    </row>
    <row r="18" spans="1:9">
      <c r="A18" s="293" t="s">
        <v>596</v>
      </c>
      <c r="B18" s="53">
        <v>5.8031999999999995</v>
      </c>
      <c r="C18" s="53">
        <v>7.0421999999999993</v>
      </c>
      <c r="D18" s="53"/>
      <c r="E18" s="75">
        <f>B18/$C$30</f>
        <v>1.0791631799163179</v>
      </c>
      <c r="G18">
        <f>AVERAGE(E18:E21)</f>
        <v>1.3095676429567644</v>
      </c>
      <c r="I18" s="288">
        <f>TTEST(E18:E21,$E$30:$E$33,2,2)</f>
        <v>1.680330836060057E-2</v>
      </c>
    </row>
    <row r="19" spans="1:9">
      <c r="A19" s="294" t="s">
        <v>597</v>
      </c>
      <c r="B19">
        <v>7.0596000000000005</v>
      </c>
      <c r="E19" s="76">
        <f t="shared" ref="E19:E33" si="1">B19/$C$30</f>
        <v>1.3128033472803349</v>
      </c>
    </row>
    <row r="20" spans="1:9">
      <c r="A20" s="294" t="s">
        <v>598</v>
      </c>
      <c r="B20">
        <v>7.1844000000000001</v>
      </c>
      <c r="E20" s="76">
        <f t="shared" si="1"/>
        <v>1.336011157601116</v>
      </c>
    </row>
    <row r="21" spans="1:9">
      <c r="A21" s="294" t="s">
        <v>599</v>
      </c>
      <c r="B21">
        <v>8.121599999999999</v>
      </c>
      <c r="E21" s="76">
        <f t="shared" si="1"/>
        <v>1.5102928870292887</v>
      </c>
    </row>
    <row r="22" spans="1:9">
      <c r="A22" s="294" t="s">
        <v>600</v>
      </c>
      <c r="B22">
        <v>17.106000000000002</v>
      </c>
      <c r="C22">
        <v>20.873399999999997</v>
      </c>
      <c r="E22" s="76">
        <f t="shared" si="1"/>
        <v>3.1810320781032084</v>
      </c>
      <c r="G22">
        <f>AVERAGE(E22:E25)</f>
        <v>3.8816178521617855</v>
      </c>
      <c r="I22" s="51">
        <f>TTEST(E22:E25,$E$30:$E$33,2,2)</f>
        <v>4.8056298660193971E-4</v>
      </c>
    </row>
    <row r="23" spans="1:9">
      <c r="A23" s="294" t="s">
        <v>601</v>
      </c>
      <c r="B23">
        <v>16.857600000000001</v>
      </c>
      <c r="E23" s="76">
        <f t="shared" si="1"/>
        <v>3.1348396094839615</v>
      </c>
    </row>
    <row r="24" spans="1:9">
      <c r="A24" s="294" t="s">
        <v>602</v>
      </c>
      <c r="B24">
        <v>25.3308</v>
      </c>
      <c r="E24" s="76">
        <f t="shared" si="1"/>
        <v>4.7105160390516048</v>
      </c>
    </row>
    <row r="25" spans="1:9">
      <c r="A25" s="294" t="s">
        <v>603</v>
      </c>
      <c r="B25">
        <v>24.199199999999998</v>
      </c>
      <c r="E25" s="76">
        <f t="shared" si="1"/>
        <v>4.5000836820083681</v>
      </c>
    </row>
    <row r="26" spans="1:9">
      <c r="A26" s="294" t="s">
        <v>604</v>
      </c>
      <c r="B26">
        <v>9.297600000000001</v>
      </c>
      <c r="C26">
        <v>14.963700000000003</v>
      </c>
      <c r="E26" s="76">
        <f t="shared" si="1"/>
        <v>1.7289818688981873</v>
      </c>
      <c r="G26">
        <f>AVERAGE(E26:E29)</f>
        <v>2.7826499302649932</v>
      </c>
      <c r="I26" s="288">
        <f>TTEST(E26:E29,$E$30:$E$33,2,2)</f>
        <v>1.4631057116992219E-2</v>
      </c>
    </row>
    <row r="27" spans="1:9">
      <c r="A27" s="294" t="s">
        <v>605</v>
      </c>
      <c r="B27">
        <v>16.136400000000002</v>
      </c>
      <c r="E27" s="76">
        <f t="shared" si="1"/>
        <v>3.0007252440725249</v>
      </c>
    </row>
    <row r="28" spans="1:9">
      <c r="A28" s="294" t="s">
        <v>606</v>
      </c>
      <c r="B28">
        <v>12.117599999999999</v>
      </c>
      <c r="E28" s="76">
        <f t="shared" si="1"/>
        <v>2.2533891213389121</v>
      </c>
    </row>
    <row r="29" spans="1:9">
      <c r="A29" s="294" t="s">
        <v>607</v>
      </c>
      <c r="B29">
        <v>22.3032</v>
      </c>
      <c r="E29" s="76">
        <f t="shared" si="1"/>
        <v>4.1475034867503489</v>
      </c>
    </row>
    <row r="30" spans="1:9">
      <c r="A30" s="294" t="s">
        <v>608</v>
      </c>
      <c r="B30">
        <v>4.9392000000000005</v>
      </c>
      <c r="C30" s="18">
        <v>5.3774999999999995</v>
      </c>
      <c r="E30" s="76">
        <f t="shared" si="1"/>
        <v>0.91849372384937256</v>
      </c>
      <c r="G30">
        <f>AVERAGE(E30:E33)</f>
        <v>1</v>
      </c>
    </row>
    <row r="31" spans="1:9">
      <c r="A31" s="294" t="s">
        <v>609</v>
      </c>
      <c r="B31">
        <v>5.7972000000000001</v>
      </c>
      <c r="E31" s="76">
        <f t="shared" si="1"/>
        <v>1.0780474198047421</v>
      </c>
    </row>
    <row r="32" spans="1:9">
      <c r="A32" s="294" t="s">
        <v>610</v>
      </c>
      <c r="B32">
        <v>5.3784000000000001</v>
      </c>
      <c r="E32" s="76">
        <f t="shared" si="1"/>
        <v>1.0001673640167366</v>
      </c>
    </row>
    <row r="33" spans="1:5">
      <c r="A33" s="295" t="s">
        <v>611</v>
      </c>
      <c r="B33" s="55">
        <v>5.3952</v>
      </c>
      <c r="C33" s="55"/>
      <c r="D33" s="55"/>
      <c r="E33" s="77">
        <f t="shared" si="1"/>
        <v>1.0032914923291494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CDB4-FB36-4D43-87D9-E1590EF1C115}">
  <dimension ref="A1:I52"/>
  <sheetViews>
    <sheetView workbookViewId="0">
      <selection activeCell="H28" sqref="H28"/>
    </sheetView>
  </sheetViews>
  <sheetFormatPr defaultRowHeight="14.5"/>
  <cols>
    <col min="2" max="2" width="12" bestFit="1" customWidth="1"/>
    <col min="3" max="3" width="12.7265625" customWidth="1"/>
    <col min="5" max="5" width="14.1796875" customWidth="1"/>
    <col min="6" max="6" width="11.453125" customWidth="1"/>
  </cols>
  <sheetData>
    <row r="1" spans="1:9">
      <c r="A1" t="s">
        <v>229</v>
      </c>
      <c r="B1" s="23"/>
      <c r="C1" s="23"/>
      <c r="D1" s="23"/>
      <c r="E1" s="23"/>
      <c r="F1" s="23"/>
      <c r="G1" s="23"/>
    </row>
    <row r="2" spans="1:9">
      <c r="A2" s="60"/>
      <c r="B2" s="72" t="s">
        <v>83</v>
      </c>
      <c r="C2" s="60" t="s">
        <v>228</v>
      </c>
      <c r="D2" s="23" t="s">
        <v>1</v>
      </c>
      <c r="E2" s="61" t="s">
        <v>228</v>
      </c>
      <c r="G2" s="23"/>
      <c r="H2" s="44"/>
    </row>
    <row r="3" spans="1:9">
      <c r="A3" s="23"/>
      <c r="B3" s="67" t="s">
        <v>221</v>
      </c>
      <c r="C3" s="39">
        <v>0.87639244020073603</v>
      </c>
      <c r="D3" s="67" t="s">
        <v>225</v>
      </c>
      <c r="E3" s="39">
        <v>1.331359562402062</v>
      </c>
      <c r="G3" s="23"/>
      <c r="H3" s="44"/>
    </row>
    <row r="4" spans="1:9">
      <c r="A4" s="23"/>
      <c r="B4" s="67" t="s">
        <v>221</v>
      </c>
      <c r="C4" s="39">
        <v>0.92838779174006303</v>
      </c>
      <c r="D4" s="67" t="s">
        <v>225</v>
      </c>
      <c r="E4" s="39">
        <v>1.1383638663447</v>
      </c>
      <c r="G4" s="23"/>
      <c r="H4" s="44"/>
    </row>
    <row r="5" spans="1:9">
      <c r="A5" s="23"/>
      <c r="B5" s="67" t="s">
        <v>221</v>
      </c>
      <c r="C5" s="39">
        <v>0.8859658253121383</v>
      </c>
      <c r="D5" s="67" t="s">
        <v>225</v>
      </c>
      <c r="E5" s="39">
        <v>1.3203094863200506</v>
      </c>
      <c r="G5" s="23"/>
      <c r="H5" s="59"/>
    </row>
    <row r="6" spans="1:9">
      <c r="A6" s="23"/>
      <c r="B6" s="67" t="s">
        <v>221</v>
      </c>
      <c r="C6" s="39">
        <v>0.87092289117079091</v>
      </c>
      <c r="D6" s="67" t="s">
        <v>225</v>
      </c>
      <c r="E6" s="39">
        <v>1.1246096428302179</v>
      </c>
      <c r="G6" s="23"/>
      <c r="H6" s="44"/>
    </row>
    <row r="7" spans="1:9">
      <c r="A7" s="23"/>
      <c r="B7" s="67" t="s">
        <v>221</v>
      </c>
      <c r="C7" s="39">
        <v>0.99552641000581088</v>
      </c>
      <c r="D7" s="67" t="s">
        <v>225</v>
      </c>
      <c r="E7" s="39">
        <v>1.3589961664289181</v>
      </c>
      <c r="G7" s="23"/>
      <c r="H7" s="44"/>
    </row>
    <row r="8" spans="1:9">
      <c r="A8" s="23"/>
      <c r="B8" s="67" t="s">
        <v>222</v>
      </c>
      <c r="C8" s="39">
        <v>1.3147854286685485</v>
      </c>
      <c r="D8" s="67" t="s">
        <v>226</v>
      </c>
      <c r="E8" s="39">
        <v>1.0037545434583728</v>
      </c>
      <c r="G8" s="23"/>
      <c r="H8" s="57"/>
      <c r="I8" s="58"/>
    </row>
    <row r="9" spans="1:9">
      <c r="A9" s="23"/>
      <c r="B9" s="67" t="s">
        <v>222</v>
      </c>
      <c r="C9" s="39">
        <v>1.3023586919530274</v>
      </c>
      <c r="D9" s="67" t="s">
        <v>226</v>
      </c>
      <c r="E9" s="39">
        <v>1.1356126859434168</v>
      </c>
      <c r="G9" s="63"/>
      <c r="H9" s="51"/>
      <c r="I9" s="51"/>
    </row>
    <row r="10" spans="1:9">
      <c r="A10" s="23"/>
      <c r="B10" s="67" t="s">
        <v>222</v>
      </c>
      <c r="C10" s="39">
        <v>1.0971138073119555</v>
      </c>
      <c r="D10" s="67" t="s">
        <v>226</v>
      </c>
      <c r="E10" s="39">
        <v>1.2347603787454948</v>
      </c>
      <c r="G10" s="23"/>
    </row>
    <row r="11" spans="1:9">
      <c r="A11" s="23"/>
      <c r="B11" s="67" t="s">
        <v>222</v>
      </c>
      <c r="C11" s="39">
        <v>0.95714884590397598</v>
      </c>
      <c r="D11" s="67" t="s">
        <v>226</v>
      </c>
      <c r="E11" s="39">
        <v>1.1287354691378615</v>
      </c>
      <c r="G11" s="23"/>
    </row>
    <row r="12" spans="1:9">
      <c r="A12" s="23"/>
      <c r="B12" s="67" t="s">
        <v>222</v>
      </c>
      <c r="C12" s="39">
        <v>1.1810285693727471</v>
      </c>
      <c r="D12" s="68" t="s">
        <v>225</v>
      </c>
      <c r="E12" s="69">
        <v>1.0326096068404733</v>
      </c>
      <c r="G12" s="23"/>
      <c r="H12" s="23"/>
      <c r="I12" s="60"/>
    </row>
    <row r="13" spans="1:9">
      <c r="A13" s="23"/>
      <c r="B13" s="67" t="s">
        <v>223</v>
      </c>
      <c r="C13" s="39">
        <v>0.7453165643486217</v>
      </c>
      <c r="D13" s="70" t="s">
        <v>225</v>
      </c>
      <c r="E13" s="71">
        <v>1.3097493503227435</v>
      </c>
      <c r="G13" s="23"/>
      <c r="H13" s="23"/>
      <c r="I13" s="60"/>
    </row>
    <row r="14" spans="1:9">
      <c r="A14" s="23"/>
      <c r="B14" s="67" t="s">
        <v>223</v>
      </c>
      <c r="C14" s="39">
        <v>0.96536977711475158</v>
      </c>
      <c r="D14" s="70" t="s">
        <v>225</v>
      </c>
      <c r="E14" s="71">
        <v>1.2006035711291814</v>
      </c>
      <c r="G14" s="23"/>
      <c r="H14" s="61"/>
      <c r="I14" s="60"/>
    </row>
    <row r="15" spans="1:9">
      <c r="A15" s="23"/>
      <c r="B15" s="67" t="s">
        <v>223</v>
      </c>
      <c r="C15" s="39">
        <v>0.92975693452022723</v>
      </c>
      <c r="D15" s="70" t="s">
        <v>227</v>
      </c>
      <c r="E15" s="71">
        <v>0.4416128761840894</v>
      </c>
      <c r="G15" s="23"/>
      <c r="H15" s="61"/>
      <c r="I15" s="60"/>
    </row>
    <row r="16" spans="1:9">
      <c r="A16" s="23"/>
      <c r="B16" s="67" t="s">
        <v>223</v>
      </c>
      <c r="C16" s="39">
        <v>0.97085125724945853</v>
      </c>
      <c r="D16" s="70" t="s">
        <v>227</v>
      </c>
      <c r="E16" s="71">
        <v>1.7538771062117535</v>
      </c>
      <c r="G16" s="23"/>
      <c r="H16" s="61"/>
      <c r="I16" s="60"/>
    </row>
    <row r="17" spans="1:9">
      <c r="A17" s="23"/>
      <c r="B17" s="67" t="s">
        <v>223</v>
      </c>
      <c r="C17" s="39">
        <v>0.97907476512714564</v>
      </c>
      <c r="D17" s="70" t="s">
        <v>227</v>
      </c>
      <c r="E17" s="71">
        <v>1.5753206471623782</v>
      </c>
      <c r="G17" s="23"/>
      <c r="H17" s="62"/>
      <c r="I17" s="60"/>
    </row>
    <row r="18" spans="1:9">
      <c r="A18" s="23"/>
      <c r="B18" s="68" t="s">
        <v>221</v>
      </c>
      <c r="C18" s="69">
        <v>0.78263056417134724</v>
      </c>
      <c r="D18" s="38"/>
      <c r="E18" s="38"/>
      <c r="G18" s="23"/>
      <c r="H18" s="61"/>
      <c r="I18" s="60"/>
    </row>
    <row r="19" spans="1:9">
      <c r="A19" s="23"/>
      <c r="B19" s="70" t="s">
        <v>221</v>
      </c>
      <c r="C19" s="71">
        <v>1.3560231368932854</v>
      </c>
      <c r="D19" s="38"/>
      <c r="E19" s="38"/>
      <c r="G19" s="23"/>
      <c r="H19" s="61"/>
      <c r="I19" s="60"/>
    </row>
    <row r="20" spans="1:9">
      <c r="A20" s="23"/>
      <c r="B20" s="70" t="s">
        <v>221</v>
      </c>
      <c r="C20" s="71">
        <v>1.2232374884734682</v>
      </c>
      <c r="D20" s="38"/>
      <c r="E20" s="38"/>
      <c r="G20" s="23"/>
      <c r="H20" s="23"/>
      <c r="I20" s="60"/>
    </row>
    <row r="21" spans="1:9">
      <c r="A21" s="23"/>
      <c r="B21" s="70" t="s">
        <v>224</v>
      </c>
      <c r="C21" s="71">
        <v>0.70215441361388231</v>
      </c>
      <c r="D21" s="38"/>
      <c r="E21" s="38"/>
      <c r="G21" s="63"/>
      <c r="H21" s="63"/>
      <c r="I21" s="63"/>
    </row>
    <row r="22" spans="1:9">
      <c r="A22" s="23"/>
      <c r="B22" s="70" t="s">
        <v>224</v>
      </c>
      <c r="C22" s="71">
        <v>1.0004191466174868</v>
      </c>
      <c r="D22" s="38"/>
      <c r="E22" s="38"/>
      <c r="G22" s="23"/>
      <c r="H22" s="23"/>
      <c r="I22" s="23"/>
    </row>
    <row r="23" spans="1:9">
      <c r="A23" s="23"/>
      <c r="B23" s="70" t="s">
        <v>224</v>
      </c>
      <c r="C23" s="71">
        <v>0.93553525023053119</v>
      </c>
      <c r="D23" s="38"/>
      <c r="E23" s="38"/>
      <c r="G23" s="23"/>
      <c r="H23" s="23"/>
      <c r="I23" s="23"/>
    </row>
    <row r="24" spans="1:9">
      <c r="A24" s="23"/>
      <c r="B24" s="23"/>
      <c r="C24" s="23"/>
      <c r="D24" s="23"/>
      <c r="E24" s="23"/>
      <c r="G24" s="23"/>
      <c r="H24" s="23"/>
      <c r="I24" s="60"/>
    </row>
    <row r="25" spans="1:9">
      <c r="A25" s="23"/>
      <c r="B25" s="23" t="s">
        <v>3</v>
      </c>
      <c r="C25" s="23">
        <f>AVERAGE(C3:C23)</f>
        <v>1</v>
      </c>
      <c r="D25" s="23"/>
      <c r="E25" s="23">
        <f>AVERAGE(E3:E17)</f>
        <v>1.206018330630781</v>
      </c>
      <c r="G25" s="23"/>
      <c r="H25" s="23"/>
      <c r="I25" s="60"/>
    </row>
    <row r="26" spans="1:9">
      <c r="A26" s="23"/>
      <c r="B26" s="23" t="s">
        <v>115</v>
      </c>
      <c r="C26" s="23">
        <f>STDEV(C3:C23)/SQRT(COUNT(C3:C23))</f>
        <v>4.004849579122928E-2</v>
      </c>
      <c r="D26" s="23"/>
      <c r="E26" s="23">
        <f>STDEV(E3:E17)/SQRT(COUNT(E3:E17))</f>
        <v>7.4888969230865021E-2</v>
      </c>
      <c r="G26" s="23"/>
      <c r="H26" s="23"/>
      <c r="I26" s="23"/>
    </row>
    <row r="27" spans="1:9">
      <c r="A27" s="23"/>
      <c r="B27" s="23" t="s">
        <v>89</v>
      </c>
      <c r="C27" s="23">
        <f>COUNT(C3:C23)</f>
        <v>21</v>
      </c>
      <c r="D27" s="23"/>
      <c r="E27" s="23">
        <f>COUNT(E3:E17)</f>
        <v>15</v>
      </c>
      <c r="G27" s="23"/>
      <c r="H27" s="23"/>
      <c r="I27" s="23"/>
    </row>
    <row r="28" spans="1:9">
      <c r="A28" s="23"/>
      <c r="B28" s="23"/>
      <c r="C28" s="23"/>
      <c r="D28" s="23"/>
      <c r="E28" s="23"/>
      <c r="G28" s="23"/>
      <c r="H28" s="23"/>
      <c r="I28" s="23"/>
    </row>
    <row r="29" spans="1:9">
      <c r="A29" s="23"/>
      <c r="B29" s="23" t="s">
        <v>55</v>
      </c>
      <c r="C29" s="23">
        <f>TTEST(C3:C23,E3:E17,2,2)</f>
        <v>1.3317117928058895E-2</v>
      </c>
      <c r="D29" s="23"/>
      <c r="E29" s="23"/>
      <c r="G29" s="23"/>
      <c r="H29" s="23"/>
      <c r="I29" s="23"/>
    </row>
    <row r="30" spans="1:9">
      <c r="A30" s="64"/>
      <c r="B30" s="39"/>
      <c r="C30" s="64"/>
      <c r="D30" s="39"/>
      <c r="E30" s="23"/>
      <c r="F30" s="23"/>
      <c r="G30" s="23"/>
      <c r="H30" s="23"/>
      <c r="I30" s="23"/>
    </row>
    <row r="31" spans="1:9">
      <c r="A31" s="64"/>
      <c r="B31" s="39"/>
      <c r="C31" s="64"/>
      <c r="D31" s="39"/>
      <c r="E31" s="23"/>
      <c r="F31" s="23"/>
      <c r="G31" s="23"/>
      <c r="H31" s="23"/>
      <c r="I31" s="23"/>
    </row>
    <row r="32" spans="1:9">
      <c r="A32" s="64"/>
      <c r="B32" s="39"/>
      <c r="C32" s="64"/>
      <c r="D32" s="39"/>
      <c r="E32" s="23"/>
      <c r="F32" s="23"/>
      <c r="G32" s="23"/>
      <c r="H32" s="23"/>
      <c r="I32" s="23"/>
    </row>
    <row r="33" spans="1:9">
      <c r="A33" s="64"/>
      <c r="B33" s="39"/>
      <c r="C33" s="64"/>
      <c r="D33" s="39"/>
      <c r="E33" s="23"/>
      <c r="F33" s="23"/>
      <c r="G33" s="23"/>
      <c r="H33" s="23"/>
      <c r="I33" s="23"/>
    </row>
    <row r="34" spans="1:9">
      <c r="A34" s="64"/>
      <c r="B34" s="39"/>
      <c r="C34" s="64"/>
      <c r="D34" s="39"/>
      <c r="E34" s="23"/>
      <c r="F34" s="23"/>
      <c r="G34" s="23"/>
      <c r="H34" s="23"/>
      <c r="I34" s="23"/>
    </row>
    <row r="35" spans="1:9">
      <c r="A35" s="64"/>
      <c r="B35" s="39"/>
      <c r="C35" s="64"/>
      <c r="D35" s="39"/>
      <c r="E35" s="23"/>
      <c r="F35" s="23"/>
      <c r="G35" s="23"/>
      <c r="H35" s="23"/>
      <c r="I35" s="23"/>
    </row>
    <row r="36" spans="1:9">
      <c r="A36" s="64"/>
      <c r="B36" s="39"/>
      <c r="C36" s="39"/>
      <c r="D36" s="39"/>
      <c r="E36" s="23"/>
      <c r="F36" s="23"/>
      <c r="G36" s="23"/>
      <c r="H36" s="23"/>
      <c r="I36" s="23"/>
    </row>
    <row r="37" spans="1:9">
      <c r="A37" s="64"/>
      <c r="B37" s="39"/>
      <c r="C37" s="39"/>
      <c r="D37" s="39"/>
      <c r="E37" s="23"/>
      <c r="F37" s="23"/>
      <c r="G37" s="23"/>
      <c r="H37" s="23"/>
      <c r="I37" s="23"/>
    </row>
    <row r="38" spans="1:9">
      <c r="A38" s="64"/>
      <c r="B38" s="39"/>
      <c r="C38" s="39"/>
      <c r="D38" s="39"/>
      <c r="E38" s="23"/>
      <c r="F38" s="23"/>
      <c r="G38" s="23"/>
      <c r="H38" s="23"/>
      <c r="I38" s="23"/>
    </row>
    <row r="39" spans="1:9">
      <c r="A39" s="64"/>
      <c r="B39" s="39"/>
      <c r="C39" s="39"/>
      <c r="D39" s="39"/>
      <c r="E39" s="23"/>
      <c r="F39" s="23"/>
      <c r="G39" s="23"/>
      <c r="H39" s="23"/>
      <c r="I39" s="23"/>
    </row>
    <row r="40" spans="1:9">
      <c r="A40" s="64"/>
      <c r="B40" s="39"/>
      <c r="C40" s="39"/>
      <c r="D40" s="39"/>
      <c r="E40" s="23"/>
      <c r="F40" s="23"/>
      <c r="G40" s="23"/>
      <c r="H40" s="23"/>
      <c r="I40" s="23"/>
    </row>
    <row r="41" spans="1:9">
      <c r="A41" s="64"/>
      <c r="B41" s="39"/>
      <c r="C41" s="39"/>
      <c r="D41" s="39"/>
      <c r="E41" s="23"/>
      <c r="F41" s="23"/>
      <c r="G41" s="23"/>
      <c r="H41" s="23"/>
      <c r="I41" s="23"/>
    </row>
    <row r="42" spans="1:9">
      <c r="A42" s="39"/>
      <c r="B42" s="39"/>
      <c r="C42" s="39"/>
      <c r="D42" s="39"/>
      <c r="E42" s="23"/>
      <c r="F42" s="23"/>
      <c r="G42" s="23"/>
      <c r="H42" s="23"/>
      <c r="I42" s="23"/>
    </row>
    <row r="43" spans="1:9">
      <c r="A43" s="64"/>
      <c r="B43" s="65"/>
      <c r="C43" s="65"/>
      <c r="D43" s="65"/>
      <c r="E43" s="23"/>
      <c r="F43" s="23"/>
      <c r="G43" s="23"/>
      <c r="H43" s="23"/>
      <c r="I43" s="23"/>
    </row>
    <row r="44" spans="1:9">
      <c r="A44" s="64"/>
      <c r="B44" s="39"/>
      <c r="C44" s="39"/>
      <c r="D44" s="39"/>
      <c r="E44" s="23"/>
      <c r="F44" s="23"/>
      <c r="G44" s="23"/>
      <c r="H44" s="23"/>
      <c r="I44" s="23"/>
    </row>
    <row r="45" spans="1:9">
      <c r="A45" s="64"/>
      <c r="B45" s="39"/>
      <c r="C45" s="39"/>
      <c r="D45" s="39"/>
      <c r="E45" s="23"/>
      <c r="F45" s="23"/>
      <c r="G45" s="23"/>
      <c r="H45" s="23"/>
      <c r="I45" s="23"/>
    </row>
    <row r="46" spans="1:9">
      <c r="A46" s="23"/>
      <c r="B46" s="23"/>
      <c r="C46" s="23"/>
      <c r="D46" s="23"/>
      <c r="E46" s="23"/>
      <c r="F46" s="23"/>
      <c r="G46" s="23"/>
      <c r="H46" s="23"/>
      <c r="I46" s="23"/>
    </row>
    <row r="47" spans="1:9">
      <c r="A47" s="23"/>
      <c r="B47" s="23"/>
      <c r="C47" s="23"/>
      <c r="D47" s="23"/>
      <c r="E47" s="23"/>
      <c r="F47" s="23"/>
      <c r="G47" s="23"/>
      <c r="H47" s="23"/>
      <c r="I47" s="23"/>
    </row>
    <row r="48" spans="1:9">
      <c r="A48" s="23"/>
      <c r="B48" s="23"/>
      <c r="C48" s="23"/>
      <c r="D48" s="23"/>
      <c r="E48" s="23"/>
      <c r="F48" s="23"/>
      <c r="G48" s="23"/>
      <c r="H48" s="23"/>
      <c r="I48" s="23"/>
    </row>
    <row r="49" spans="1:9">
      <c r="A49" s="23"/>
      <c r="B49" s="23"/>
      <c r="C49" s="23"/>
      <c r="D49" s="23"/>
      <c r="E49" s="23"/>
      <c r="F49" s="23"/>
      <c r="G49" s="23"/>
      <c r="H49" s="23"/>
      <c r="I49" s="23"/>
    </row>
    <row r="50" spans="1:9">
      <c r="A50" s="23"/>
      <c r="B50" s="23"/>
      <c r="C50" s="23"/>
      <c r="D50" s="23"/>
      <c r="E50" s="23"/>
      <c r="F50" s="23"/>
      <c r="G50" s="23"/>
      <c r="H50" s="23"/>
      <c r="I50" s="23"/>
    </row>
    <row r="51" spans="1:9">
      <c r="A51" s="23"/>
      <c r="B51" s="23"/>
      <c r="C51" s="23"/>
      <c r="D51" s="23"/>
      <c r="E51" s="23"/>
      <c r="F51" s="23"/>
      <c r="G51" s="23"/>
      <c r="H51" s="23"/>
      <c r="I51" s="23"/>
    </row>
    <row r="52" spans="1:9">
      <c r="A52" s="23"/>
      <c r="B52" s="23"/>
      <c r="C52" s="23"/>
      <c r="D52" s="23"/>
      <c r="E52" s="23"/>
      <c r="F52" s="23"/>
      <c r="G52" s="23"/>
      <c r="H52" s="23"/>
      <c r="I52" s="23"/>
    </row>
  </sheetData>
  <phoneticPr fontId="1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BE895-AF21-42A6-9D46-B0C74098A9CA}">
  <dimension ref="A1:H13"/>
  <sheetViews>
    <sheetView workbookViewId="0">
      <selection activeCell="D7" sqref="D7"/>
    </sheetView>
  </sheetViews>
  <sheetFormatPr defaultRowHeight="14.5"/>
  <cols>
    <col min="1" max="1" width="9.453125" bestFit="1" customWidth="1"/>
  </cols>
  <sheetData>
    <row r="1" spans="1:8">
      <c r="C1" t="s">
        <v>218</v>
      </c>
      <c r="E1" t="s">
        <v>578</v>
      </c>
      <c r="H1" t="s">
        <v>55</v>
      </c>
    </row>
    <row r="2" spans="1:8">
      <c r="A2" t="s">
        <v>612</v>
      </c>
      <c r="B2">
        <v>17.376040000000003</v>
      </c>
      <c r="C2">
        <v>15.29396</v>
      </c>
      <c r="E2">
        <f>B2/$C$11</f>
        <v>0.80683892233512244</v>
      </c>
      <c r="F2">
        <f>AVERAGE(E2:E4)</f>
        <v>0.71015963387725112</v>
      </c>
      <c r="G2">
        <f>1-F2</f>
        <v>0.28984036612274888</v>
      </c>
      <c r="H2">
        <f>TTEST(E2:E4,E11:E13,2,2)</f>
        <v>1.4491841605941407E-2</v>
      </c>
    </row>
    <row r="3" spans="1:8">
      <c r="A3" t="s">
        <v>613</v>
      </c>
      <c r="B3">
        <v>14.199900000000001</v>
      </c>
      <c r="E3">
        <f>B3/$C$11</f>
        <v>0.65935805933149927</v>
      </c>
    </row>
    <row r="4" spans="1:8">
      <c r="A4" t="s">
        <v>614</v>
      </c>
      <c r="B4">
        <v>14.305940000000001</v>
      </c>
      <c r="E4">
        <f t="shared" ref="E4:E13" si="0">B4/$C$11</f>
        <v>0.66428191996513131</v>
      </c>
    </row>
    <row r="5" spans="1:8">
      <c r="A5" t="s">
        <v>615</v>
      </c>
      <c r="B5">
        <v>13.731520000000002</v>
      </c>
      <c r="C5">
        <v>17.379413333333336</v>
      </c>
      <c r="E5">
        <f t="shared" si="0"/>
        <v>0.63760930561987539</v>
      </c>
      <c r="F5">
        <f>AVERAGE(E5:E7)</f>
        <v>0.80699555967201519</v>
      </c>
      <c r="G5">
        <f>1-F5</f>
        <v>0.19300444032798481</v>
      </c>
      <c r="H5">
        <f>TTEST(E5:E7,E11:E13,2,2)</f>
        <v>0.1288609586546596</v>
      </c>
    </row>
    <row r="6" spans="1:8">
      <c r="A6" t="s">
        <v>616</v>
      </c>
      <c r="B6">
        <v>18.403000000000002</v>
      </c>
      <c r="E6">
        <f t="shared" si="0"/>
        <v>0.85452477594050524</v>
      </c>
    </row>
    <row r="7" spans="1:8">
      <c r="A7" t="s">
        <v>617</v>
      </c>
      <c r="B7">
        <v>20.003720000000001</v>
      </c>
      <c r="E7">
        <f t="shared" si="0"/>
        <v>0.92885259745566495</v>
      </c>
    </row>
    <row r="8" spans="1:8">
      <c r="A8" t="s">
        <v>618</v>
      </c>
      <c r="B8">
        <v>19.31446</v>
      </c>
      <c r="C8">
        <v>15.32982</v>
      </c>
      <c r="E8">
        <f t="shared" si="0"/>
        <v>0.89684750333705643</v>
      </c>
      <c r="F8">
        <f>AVERAGE(E8:E10)</f>
        <v>0.71182475687161206</v>
      </c>
      <c r="G8">
        <f>1-F8</f>
        <v>0.28817524312838794</v>
      </c>
      <c r="H8">
        <f>TTEST(E8:E10,E11:E13,2,2)</f>
        <v>6.7244253698394596E-2</v>
      </c>
    </row>
    <row r="9" spans="1:8">
      <c r="A9" t="s">
        <v>619</v>
      </c>
      <c r="B9">
        <v>15.09266</v>
      </c>
      <c r="E9">
        <f t="shared" si="0"/>
        <v>0.70081247105614441</v>
      </c>
    </row>
    <row r="10" spans="1:8">
      <c r="A10" t="s">
        <v>620</v>
      </c>
      <c r="B10">
        <v>11.582340000000002</v>
      </c>
      <c r="E10">
        <f t="shared" si="0"/>
        <v>0.53781429622163524</v>
      </c>
    </row>
    <row r="11" spans="1:8">
      <c r="A11" t="s">
        <v>621</v>
      </c>
      <c r="B11">
        <v>19.864239999999999</v>
      </c>
      <c r="C11">
        <v>21.535946666666664</v>
      </c>
      <c r="E11">
        <f t="shared" si="0"/>
        <v>0.92237598409109489</v>
      </c>
      <c r="F11">
        <f>AVERAGE(E11:E13)</f>
        <v>1.0000000000000002</v>
      </c>
    </row>
    <row r="12" spans="1:8">
      <c r="A12" t="s">
        <v>622</v>
      </c>
      <c r="B12">
        <v>21.146180000000001</v>
      </c>
      <c r="E12">
        <f t="shared" si="0"/>
        <v>0.98190157726987948</v>
      </c>
    </row>
    <row r="13" spans="1:8">
      <c r="A13" t="s">
        <v>623</v>
      </c>
      <c r="B13">
        <v>23.597420000000003</v>
      </c>
      <c r="E13">
        <f t="shared" si="0"/>
        <v>1.0957224386390261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DCFB-6FDA-4354-B319-EB07D46824B8}">
  <dimension ref="A1:O85"/>
  <sheetViews>
    <sheetView workbookViewId="0">
      <selection activeCell="E6" sqref="E6"/>
    </sheetView>
  </sheetViews>
  <sheetFormatPr defaultColWidth="8.7265625" defaultRowHeight="14.5"/>
  <cols>
    <col min="1" max="1" width="15.1796875" customWidth="1"/>
    <col min="2" max="3" width="10.54296875" bestFit="1" customWidth="1"/>
    <col min="4" max="5" width="11.54296875" bestFit="1" customWidth="1"/>
    <col min="6" max="6" width="19.7265625" bestFit="1" customWidth="1"/>
    <col min="7" max="7" width="15.1796875" bestFit="1" customWidth="1"/>
    <col min="8" max="9" width="11.26953125" bestFit="1" customWidth="1"/>
    <col min="10" max="11" width="15.1796875" bestFit="1" customWidth="1"/>
    <col min="12" max="13" width="14.81640625" bestFit="1" customWidth="1"/>
  </cols>
  <sheetData>
    <row r="1" spans="1:13">
      <c r="A1" t="s">
        <v>120</v>
      </c>
    </row>
    <row r="2" spans="1:13">
      <c r="A2" t="s">
        <v>121</v>
      </c>
      <c r="F2" s="40">
        <v>44417</v>
      </c>
    </row>
    <row r="3" spans="1:13">
      <c r="A3" t="s">
        <v>122</v>
      </c>
      <c r="F3" s="41">
        <v>0.88453703703703701</v>
      </c>
    </row>
    <row r="5" spans="1:13">
      <c r="A5" t="s">
        <v>124</v>
      </c>
      <c r="F5" s="42" t="s">
        <v>125</v>
      </c>
    </row>
    <row r="6" spans="1:13">
      <c r="A6" t="s">
        <v>127</v>
      </c>
      <c r="F6">
        <v>450</v>
      </c>
      <c r="G6" t="s">
        <v>128</v>
      </c>
    </row>
    <row r="7" spans="1:13">
      <c r="A7" t="s">
        <v>129</v>
      </c>
      <c r="F7">
        <v>570</v>
      </c>
      <c r="G7" t="s">
        <v>128</v>
      </c>
    </row>
    <row r="8" spans="1:13">
      <c r="A8" t="s">
        <v>130</v>
      </c>
      <c r="F8">
        <v>10</v>
      </c>
    </row>
    <row r="9" spans="1:13">
      <c r="A9" t="s">
        <v>131</v>
      </c>
      <c r="F9" s="42" t="s">
        <v>132</v>
      </c>
    </row>
    <row r="10" spans="1:13">
      <c r="A10" t="s">
        <v>135</v>
      </c>
      <c r="F10">
        <v>5</v>
      </c>
      <c r="G10" t="s">
        <v>136</v>
      </c>
    </row>
    <row r="12" spans="1:13">
      <c r="A12" t="s">
        <v>138</v>
      </c>
      <c r="F12" t="s">
        <v>313</v>
      </c>
    </row>
    <row r="13" spans="1:13">
      <c r="A13" s="43" t="s">
        <v>140</v>
      </c>
      <c r="B13" s="43">
        <v>1</v>
      </c>
      <c r="C13" s="43">
        <v>2</v>
      </c>
      <c r="D13" s="43">
        <v>3</v>
      </c>
      <c r="E13" s="43">
        <v>4</v>
      </c>
      <c r="F13" s="43">
        <v>5</v>
      </c>
      <c r="G13" s="43">
        <v>6</v>
      </c>
      <c r="H13" s="43">
        <v>7</v>
      </c>
      <c r="I13" s="43">
        <v>8</v>
      </c>
      <c r="J13" s="43">
        <v>9</v>
      </c>
      <c r="K13" s="43">
        <v>10</v>
      </c>
      <c r="L13" s="43">
        <v>11</v>
      </c>
      <c r="M13" s="43">
        <v>12</v>
      </c>
    </row>
    <row r="14" spans="1:13">
      <c r="A14" s="43" t="s">
        <v>141</v>
      </c>
      <c r="B14" s="44">
        <v>1.3408</v>
      </c>
      <c r="C14" s="44">
        <v>2.5884999999999998</v>
      </c>
      <c r="D14" s="44">
        <v>0.38950000000000001</v>
      </c>
      <c r="E14" s="44">
        <v>0.1351</v>
      </c>
      <c r="F14" s="44">
        <v>0.33729999999999999</v>
      </c>
      <c r="G14" s="44">
        <v>0.24340000000000001</v>
      </c>
      <c r="H14" s="44">
        <v>0.32269999999999999</v>
      </c>
      <c r="I14" s="44">
        <v>0.31359999999999999</v>
      </c>
      <c r="J14" s="44">
        <v>0.1099</v>
      </c>
      <c r="K14" s="44">
        <v>0.126</v>
      </c>
      <c r="L14" s="44">
        <v>0.1552</v>
      </c>
      <c r="M14" s="44">
        <v>0.1769</v>
      </c>
    </row>
    <row r="15" spans="1:13">
      <c r="A15" s="43" t="s">
        <v>142</v>
      </c>
      <c r="B15" s="44">
        <v>0.4783</v>
      </c>
      <c r="C15" s="44">
        <v>1.1819999999999999</v>
      </c>
      <c r="D15" s="44">
        <v>0.54139999999999999</v>
      </c>
      <c r="E15" s="44">
        <v>0.54600000000000004</v>
      </c>
      <c r="F15" s="44">
        <v>0.61629999999999996</v>
      </c>
      <c r="G15" s="44">
        <v>0.36599999999999999</v>
      </c>
      <c r="H15" s="44">
        <v>0.37609999999999999</v>
      </c>
      <c r="I15" s="44">
        <v>0.35370000000000001</v>
      </c>
      <c r="J15" s="44">
        <v>0.13159999999999999</v>
      </c>
      <c r="K15" s="44">
        <v>0.11840000000000001</v>
      </c>
      <c r="L15" s="44">
        <v>0.17660000000000001</v>
      </c>
      <c r="M15" s="44">
        <v>0.19600000000000001</v>
      </c>
    </row>
    <row r="16" spans="1:13">
      <c r="A16" s="43" t="s">
        <v>143</v>
      </c>
      <c r="B16" s="44">
        <v>0.27200000000000002</v>
      </c>
      <c r="C16" s="44">
        <v>0.55369999999999997</v>
      </c>
      <c r="D16" s="44">
        <v>0.42720000000000002</v>
      </c>
      <c r="E16" s="44">
        <v>0.42070000000000002</v>
      </c>
      <c r="F16" s="44">
        <v>0.33250000000000002</v>
      </c>
      <c r="G16" s="44">
        <v>0.32750000000000001</v>
      </c>
      <c r="H16" s="44">
        <v>0.36009999999999998</v>
      </c>
      <c r="I16" s="44">
        <v>0.34139999999999998</v>
      </c>
      <c r="J16" s="44">
        <v>0.14810000000000001</v>
      </c>
      <c r="K16" s="44">
        <v>0.14910000000000001</v>
      </c>
      <c r="L16" s="44">
        <v>0.1678</v>
      </c>
      <c r="M16" s="44">
        <v>0.17419999999999999</v>
      </c>
    </row>
    <row r="17" spans="1:13">
      <c r="A17" s="43" t="s">
        <v>144</v>
      </c>
      <c r="B17" s="44">
        <v>0.1384</v>
      </c>
      <c r="C17" s="44">
        <v>0.308</v>
      </c>
      <c r="D17" s="44">
        <v>0.55879999999999996</v>
      </c>
      <c r="E17" s="44">
        <v>0.26140000000000002</v>
      </c>
      <c r="F17" s="44">
        <v>0.184</v>
      </c>
      <c r="G17" s="44">
        <v>0.1535</v>
      </c>
      <c r="H17" s="44">
        <v>0.4083</v>
      </c>
      <c r="I17" s="44">
        <v>0.33479999999999999</v>
      </c>
      <c r="J17" s="44">
        <v>0.10299999999999999</v>
      </c>
      <c r="K17" s="44">
        <v>0.1065</v>
      </c>
      <c r="L17" s="44">
        <v>0.17</v>
      </c>
      <c r="M17" s="44">
        <v>0.21129999999999999</v>
      </c>
    </row>
    <row r="18" spans="1:13">
      <c r="A18" s="43" t="s">
        <v>145</v>
      </c>
      <c r="B18" s="44">
        <v>6.3500000000000001E-2</v>
      </c>
      <c r="C18" s="44">
        <v>8.0100000000000005E-2</v>
      </c>
      <c r="D18" s="44">
        <v>0.372</v>
      </c>
      <c r="E18" s="44">
        <v>0.37</v>
      </c>
      <c r="F18" s="44">
        <v>0.36080000000000001</v>
      </c>
      <c r="G18" s="44">
        <v>0.78200000000000003</v>
      </c>
      <c r="H18" s="44">
        <v>9.0999999999999998E-2</v>
      </c>
      <c r="I18" s="44">
        <v>9.4100000000000003E-2</v>
      </c>
      <c r="J18" s="44">
        <v>9.35E-2</v>
      </c>
      <c r="K18" s="44">
        <v>9.8699999999999996E-2</v>
      </c>
      <c r="L18" s="44">
        <v>0.14580000000000001</v>
      </c>
      <c r="M18" s="44">
        <v>0.19070000000000001</v>
      </c>
    </row>
    <row r="19" spans="1:13">
      <c r="A19" s="43" t="s">
        <v>146</v>
      </c>
      <c r="B19" s="44">
        <v>3.8699999999999998E-2</v>
      </c>
      <c r="C19" s="44">
        <v>5.1799999999999999E-2</v>
      </c>
      <c r="D19" s="44">
        <v>0.28839999999999999</v>
      </c>
      <c r="E19" s="44">
        <v>0.45610000000000001</v>
      </c>
      <c r="F19" s="44">
        <v>0.3805</v>
      </c>
      <c r="G19" s="44">
        <v>0.37219999999999998</v>
      </c>
      <c r="H19" s="44">
        <v>0.13589999999999999</v>
      </c>
      <c r="I19" s="44">
        <v>0.1477</v>
      </c>
      <c r="J19" s="44">
        <v>0.1326</v>
      </c>
      <c r="K19" s="44">
        <v>0.1343</v>
      </c>
      <c r="L19" s="44">
        <v>0.17510000000000001</v>
      </c>
      <c r="M19" s="44">
        <v>0.1653</v>
      </c>
    </row>
    <row r="20" spans="1:13">
      <c r="A20" s="43" t="s">
        <v>147</v>
      </c>
      <c r="B20" s="44">
        <v>3.0099999999999998E-2</v>
      </c>
      <c r="C20" s="44">
        <v>3.0599999999999999E-2</v>
      </c>
      <c r="D20" s="44">
        <v>0.2341</v>
      </c>
      <c r="E20" s="44">
        <v>0.27160000000000001</v>
      </c>
      <c r="F20" s="44">
        <v>0.69830000000000003</v>
      </c>
      <c r="G20" s="44">
        <v>0.64810000000000001</v>
      </c>
      <c r="H20" s="44">
        <v>0.1426</v>
      </c>
      <c r="I20" s="44">
        <v>0.14879999999999999</v>
      </c>
      <c r="J20" s="44">
        <v>0.10970000000000001</v>
      </c>
      <c r="K20" s="44">
        <v>9.8699999999999996E-2</v>
      </c>
      <c r="L20" s="44">
        <v>0.18049999999999999</v>
      </c>
      <c r="M20" s="44">
        <v>0.158</v>
      </c>
    </row>
    <row r="21" spans="1:13">
      <c r="A21" s="43" t="s">
        <v>148</v>
      </c>
      <c r="B21" s="44">
        <v>1.7500000000000002E-2</v>
      </c>
      <c r="C21" s="44">
        <v>1.7600000000000001E-2</v>
      </c>
      <c r="D21" s="44">
        <v>0.11990000000000001</v>
      </c>
      <c r="E21" s="44">
        <v>0.14319999999999999</v>
      </c>
      <c r="F21" s="44">
        <v>0.77939999999999998</v>
      </c>
      <c r="G21" s="44">
        <v>0.43490000000000001</v>
      </c>
      <c r="H21" s="44">
        <v>0.1226</v>
      </c>
      <c r="I21" s="44">
        <v>8.9599999999999999E-2</v>
      </c>
      <c r="J21" s="44">
        <v>0.30499999999999999</v>
      </c>
      <c r="K21" s="44">
        <v>0.11849999999999999</v>
      </c>
      <c r="L21" s="44">
        <v>0.13830000000000001</v>
      </c>
      <c r="M21" s="44">
        <v>0.21990000000000001</v>
      </c>
    </row>
    <row r="23" spans="1:13">
      <c r="A23" s="43" t="s">
        <v>140</v>
      </c>
      <c r="B23" s="43">
        <v>1</v>
      </c>
      <c r="C23" s="43">
        <v>2</v>
      </c>
      <c r="D23" s="43">
        <v>3</v>
      </c>
      <c r="E23" s="43">
        <v>4</v>
      </c>
      <c r="F23" s="43">
        <v>5</v>
      </c>
      <c r="G23" s="43">
        <v>6</v>
      </c>
      <c r="H23" s="43">
        <v>7</v>
      </c>
      <c r="I23" s="43">
        <v>8</v>
      </c>
      <c r="J23" s="43">
        <v>9</v>
      </c>
      <c r="K23" s="43">
        <v>10</v>
      </c>
      <c r="L23" s="43">
        <v>11</v>
      </c>
      <c r="M23" s="43">
        <v>12</v>
      </c>
    </row>
    <row r="24" spans="1:13">
      <c r="A24" s="43" t="s">
        <v>141</v>
      </c>
      <c r="B24" s="268">
        <v>1000</v>
      </c>
      <c r="C24" s="268">
        <v>1000</v>
      </c>
      <c r="D24" s="268" t="s">
        <v>624</v>
      </c>
      <c r="E24" s="268" t="s">
        <v>624</v>
      </c>
      <c r="F24" s="296" t="s">
        <v>625</v>
      </c>
      <c r="G24" s="296" t="s">
        <v>625</v>
      </c>
      <c r="H24" s="268" t="s">
        <v>625</v>
      </c>
      <c r="I24" s="268" t="s">
        <v>625</v>
      </c>
      <c r="J24" s="296" t="s">
        <v>626</v>
      </c>
      <c r="K24" s="296" t="s">
        <v>626</v>
      </c>
      <c r="L24" s="268" t="s">
        <v>627</v>
      </c>
      <c r="M24" s="268" t="s">
        <v>627</v>
      </c>
    </row>
    <row r="25" spans="1:13">
      <c r="A25" s="43" t="s">
        <v>142</v>
      </c>
      <c r="B25" s="268">
        <v>500</v>
      </c>
      <c r="C25" s="268">
        <v>500</v>
      </c>
      <c r="D25" s="268" t="s">
        <v>628</v>
      </c>
      <c r="E25" s="268" t="s">
        <v>628</v>
      </c>
      <c r="F25" s="296" t="s">
        <v>629</v>
      </c>
      <c r="G25" s="296" t="s">
        <v>629</v>
      </c>
      <c r="H25" s="268" t="s">
        <v>629</v>
      </c>
      <c r="I25" s="268" t="s">
        <v>629</v>
      </c>
      <c r="J25" s="296" t="s">
        <v>630</v>
      </c>
      <c r="K25" s="296" t="s">
        <v>630</v>
      </c>
      <c r="L25" s="268" t="s">
        <v>631</v>
      </c>
      <c r="M25" s="268" t="s">
        <v>631</v>
      </c>
    </row>
    <row r="26" spans="1:13">
      <c r="A26" s="43" t="s">
        <v>143</v>
      </c>
      <c r="B26" s="268">
        <v>250</v>
      </c>
      <c r="C26" s="268">
        <v>250</v>
      </c>
      <c r="D26" s="268" t="s">
        <v>632</v>
      </c>
      <c r="E26" s="268" t="s">
        <v>632</v>
      </c>
      <c r="F26" s="296" t="s">
        <v>633</v>
      </c>
      <c r="G26" s="296" t="s">
        <v>633</v>
      </c>
      <c r="H26" s="268" t="s">
        <v>633</v>
      </c>
      <c r="I26" s="268" t="s">
        <v>633</v>
      </c>
      <c r="J26" s="296" t="s">
        <v>634</v>
      </c>
      <c r="K26" s="296" t="s">
        <v>634</v>
      </c>
      <c r="L26" s="268" t="s">
        <v>635</v>
      </c>
      <c r="M26" s="268" t="s">
        <v>635</v>
      </c>
    </row>
    <row r="27" spans="1:13">
      <c r="A27" s="43" t="s">
        <v>144</v>
      </c>
      <c r="B27" s="268">
        <v>125</v>
      </c>
      <c r="C27" s="268">
        <v>125</v>
      </c>
      <c r="D27" s="268" t="s">
        <v>636</v>
      </c>
      <c r="E27" s="268" t="s">
        <v>636</v>
      </c>
      <c r="F27" s="296" t="s">
        <v>637</v>
      </c>
      <c r="G27" s="296" t="s">
        <v>637</v>
      </c>
      <c r="H27" s="268" t="s">
        <v>637</v>
      </c>
      <c r="I27" s="268" t="s">
        <v>637</v>
      </c>
      <c r="J27" s="296" t="s">
        <v>638</v>
      </c>
      <c r="K27" s="296" t="s">
        <v>638</v>
      </c>
      <c r="L27" s="268" t="s">
        <v>639</v>
      </c>
      <c r="M27" s="268" t="s">
        <v>639</v>
      </c>
    </row>
    <row r="28" spans="1:13">
      <c r="A28" s="43" t="s">
        <v>145</v>
      </c>
      <c r="B28" s="268">
        <v>62.5</v>
      </c>
      <c r="C28" s="268">
        <v>62.5</v>
      </c>
      <c r="D28" s="297" t="s">
        <v>640</v>
      </c>
      <c r="E28" s="297" t="s">
        <v>640</v>
      </c>
      <c r="F28" s="268" t="s">
        <v>641</v>
      </c>
      <c r="G28" s="268" t="s">
        <v>641</v>
      </c>
      <c r="H28" s="298" t="s">
        <v>642</v>
      </c>
      <c r="I28" s="298" t="s">
        <v>642</v>
      </c>
      <c r="J28" s="268" t="s">
        <v>643</v>
      </c>
      <c r="K28" s="268" t="s">
        <v>643</v>
      </c>
      <c r="L28" s="298" t="s">
        <v>644</v>
      </c>
      <c r="M28" s="298" t="s">
        <v>644</v>
      </c>
    </row>
    <row r="29" spans="1:13">
      <c r="A29" s="43" t="s">
        <v>146</v>
      </c>
      <c r="B29" s="268">
        <v>31.3</v>
      </c>
      <c r="C29" s="268">
        <v>31.3</v>
      </c>
      <c r="D29" s="297" t="s">
        <v>645</v>
      </c>
      <c r="E29" s="297" t="s">
        <v>645</v>
      </c>
      <c r="F29" s="268" t="s">
        <v>646</v>
      </c>
      <c r="G29" s="268" t="s">
        <v>646</v>
      </c>
      <c r="H29" s="298" t="s">
        <v>647</v>
      </c>
      <c r="I29" s="298" t="s">
        <v>647</v>
      </c>
      <c r="J29" s="268" t="s">
        <v>648</v>
      </c>
      <c r="K29" s="268" t="s">
        <v>648</v>
      </c>
      <c r="L29" s="298" t="s">
        <v>649</v>
      </c>
      <c r="M29" s="298" t="s">
        <v>649</v>
      </c>
    </row>
    <row r="30" spans="1:13">
      <c r="A30" s="43" t="s">
        <v>147</v>
      </c>
      <c r="B30" s="268">
        <v>15.6</v>
      </c>
      <c r="C30" s="268">
        <v>15.6</v>
      </c>
      <c r="D30" s="297" t="s">
        <v>650</v>
      </c>
      <c r="E30" s="297" t="s">
        <v>650</v>
      </c>
      <c r="F30" s="268" t="s">
        <v>651</v>
      </c>
      <c r="G30" s="268" t="s">
        <v>651</v>
      </c>
      <c r="H30" s="298" t="s">
        <v>652</v>
      </c>
      <c r="I30" s="298" t="s">
        <v>652</v>
      </c>
      <c r="J30" s="268" t="s">
        <v>653</v>
      </c>
      <c r="K30" s="268" t="s">
        <v>653</v>
      </c>
      <c r="L30" s="298" t="s">
        <v>654</v>
      </c>
      <c r="M30" s="298" t="s">
        <v>654</v>
      </c>
    </row>
    <row r="31" spans="1:13">
      <c r="A31" s="43" t="s">
        <v>148</v>
      </c>
      <c r="B31" s="268">
        <v>0</v>
      </c>
      <c r="C31" s="268">
        <v>0</v>
      </c>
      <c r="D31" s="297" t="s">
        <v>655</v>
      </c>
      <c r="E31" s="297" t="s">
        <v>655</v>
      </c>
      <c r="F31" s="268" t="s">
        <v>656</v>
      </c>
      <c r="G31" s="268" t="s">
        <v>656</v>
      </c>
      <c r="H31" s="298" t="s">
        <v>657</v>
      </c>
      <c r="I31" s="298" t="s">
        <v>657</v>
      </c>
      <c r="J31" s="268" t="s">
        <v>658</v>
      </c>
      <c r="K31" s="268" t="s">
        <v>658</v>
      </c>
      <c r="L31" s="298" t="s">
        <v>659</v>
      </c>
      <c r="M31" s="298" t="s">
        <v>659</v>
      </c>
    </row>
    <row r="32" spans="1:13">
      <c r="H32" s="267"/>
      <c r="I32" s="267"/>
      <c r="J32" s="267"/>
      <c r="K32" s="267"/>
    </row>
    <row r="33" spans="1:12">
      <c r="H33" s="267"/>
      <c r="I33" s="267"/>
      <c r="J33" s="267"/>
      <c r="K33" s="267"/>
    </row>
    <row r="34" spans="1:12">
      <c r="A34" s="43" t="s">
        <v>660</v>
      </c>
      <c r="H34" s="267"/>
      <c r="I34" s="267"/>
      <c r="J34" s="267"/>
      <c r="K34" s="267"/>
    </row>
    <row r="35" spans="1:12">
      <c r="A35">
        <v>1000</v>
      </c>
      <c r="B35" s="51">
        <f>AVERAGE(B14:C14)</f>
        <v>1.9646499999999998</v>
      </c>
      <c r="C35" s="51">
        <f>B35-$B$42</f>
        <v>1.9470999999999998</v>
      </c>
      <c r="H35" s="267"/>
      <c r="I35" s="267"/>
      <c r="J35" s="267"/>
      <c r="K35" s="267"/>
    </row>
    <row r="36" spans="1:12">
      <c r="A36">
        <v>500</v>
      </c>
      <c r="B36" s="51">
        <f t="shared" ref="B36:B41" si="0">AVERAGE(B15:C15)</f>
        <v>0.83014999999999994</v>
      </c>
      <c r="C36" s="51">
        <f t="shared" ref="C36:C41" si="1">B36-$B$42</f>
        <v>0.81259999999999999</v>
      </c>
    </row>
    <row r="37" spans="1:12">
      <c r="A37">
        <v>250</v>
      </c>
      <c r="B37" s="51">
        <f t="shared" si="0"/>
        <v>0.41284999999999999</v>
      </c>
      <c r="C37" s="51">
        <f t="shared" si="1"/>
        <v>0.39529999999999998</v>
      </c>
    </row>
    <row r="38" spans="1:12">
      <c r="A38">
        <v>125</v>
      </c>
      <c r="B38" s="51">
        <f t="shared" si="0"/>
        <v>0.22320000000000001</v>
      </c>
      <c r="C38" s="51">
        <f t="shared" si="1"/>
        <v>0.20565</v>
      </c>
    </row>
    <row r="39" spans="1:12">
      <c r="A39">
        <v>62.5</v>
      </c>
      <c r="B39" s="51">
        <f t="shared" si="0"/>
        <v>7.1800000000000003E-2</v>
      </c>
      <c r="C39" s="51">
        <f t="shared" si="1"/>
        <v>5.425E-2</v>
      </c>
    </row>
    <row r="40" spans="1:12">
      <c r="A40">
        <v>31.3</v>
      </c>
      <c r="B40" s="51">
        <f t="shared" si="0"/>
        <v>4.5249999999999999E-2</v>
      </c>
      <c r="C40" s="51">
        <f t="shared" si="1"/>
        <v>2.7699999999999995E-2</v>
      </c>
    </row>
    <row r="41" spans="1:12">
      <c r="A41">
        <v>15.6</v>
      </c>
      <c r="B41" s="51">
        <f t="shared" si="0"/>
        <v>3.0349999999999999E-2</v>
      </c>
      <c r="C41" s="51">
        <f t="shared" si="1"/>
        <v>1.2799999999999995E-2</v>
      </c>
    </row>
    <row r="42" spans="1:12">
      <c r="A42">
        <v>0</v>
      </c>
      <c r="B42" s="51">
        <f>AVERAGE(B21:C21)</f>
        <v>1.7550000000000003E-2</v>
      </c>
      <c r="C42" s="51">
        <f>B42-$B$42</f>
        <v>0</v>
      </c>
    </row>
    <row r="44" spans="1:12">
      <c r="B44" t="s">
        <v>661</v>
      </c>
      <c r="C44" cm="1">
        <f t="array" ref="C44:D44">LINEST(A35:A42,C35:C42,TRUE,FALSE)</f>
        <v>514.08860613155002</v>
      </c>
      <c r="D44">
        <v>26.002278796630293</v>
      </c>
      <c r="G44" t="s">
        <v>662</v>
      </c>
    </row>
    <row r="45" spans="1:12">
      <c r="B45" t="s">
        <v>236</v>
      </c>
      <c r="C45" t="s">
        <v>663</v>
      </c>
      <c r="D45" t="s">
        <v>664</v>
      </c>
      <c r="E45" t="s">
        <v>577</v>
      </c>
      <c r="F45" s="35" t="s">
        <v>218</v>
      </c>
      <c r="G45" s="35" t="s">
        <v>5</v>
      </c>
    </row>
    <row r="46" spans="1:12">
      <c r="A46" s="268" t="s">
        <v>624</v>
      </c>
      <c r="B46" s="51">
        <f>AVERAGE(D14:E14)</f>
        <v>0.26229999999999998</v>
      </c>
      <c r="C46" s="51">
        <f>B46-$B$42</f>
        <v>0.24474999999999997</v>
      </c>
      <c r="D46">
        <f>(514.09*C46)+26.002</f>
        <v>151.82552749999999</v>
      </c>
      <c r="E46">
        <f>D46*25*0.5/1000</f>
        <v>1.8978190937499999</v>
      </c>
      <c r="F46" s="35">
        <f>AVERAGE(E46:E49)</f>
        <v>2.8470380828125004</v>
      </c>
      <c r="G46" s="35">
        <f>STDEV(E46:E49)/SQRT(COUNT(E46:E49))</f>
        <v>0.37048153436470049</v>
      </c>
    </row>
    <row r="47" spans="1:12">
      <c r="A47" s="268" t="s">
        <v>628</v>
      </c>
      <c r="B47" s="51">
        <f>AVERAGE(D15:E15)</f>
        <v>0.54370000000000007</v>
      </c>
      <c r="C47" s="51">
        <f t="shared" ref="C47:C58" si="2">B47-$B$42</f>
        <v>0.52615000000000012</v>
      </c>
      <c r="D47">
        <f t="shared" ref="D47:D85" si="3">(514.09*C47)+26.002</f>
        <v>296.49045350000011</v>
      </c>
      <c r="E47">
        <f t="shared" ref="E47:E60" si="4">D47*25*0.5/1000</f>
        <v>3.7061306687500015</v>
      </c>
      <c r="F47" s="35"/>
      <c r="G47" s="35"/>
    </row>
    <row r="48" spans="1:12">
      <c r="A48" s="268" t="s">
        <v>632</v>
      </c>
      <c r="B48" s="51">
        <f t="shared" ref="B48:B52" si="5">AVERAGE(D16:E16)</f>
        <v>0.42395000000000005</v>
      </c>
      <c r="C48" s="51">
        <f t="shared" si="2"/>
        <v>0.40640000000000004</v>
      </c>
      <c r="D48">
        <f t="shared" si="3"/>
        <v>234.92817600000004</v>
      </c>
      <c r="E48">
        <f t="shared" si="4"/>
        <v>2.9366022000000003</v>
      </c>
      <c r="F48" s="35"/>
      <c r="G48" s="35"/>
      <c r="K48" t="s">
        <v>236</v>
      </c>
      <c r="L48" t="s">
        <v>5</v>
      </c>
    </row>
    <row r="49" spans="1:14">
      <c r="A49" s="268" t="s">
        <v>636</v>
      </c>
      <c r="B49" s="299">
        <f>AVERAGE(D17:E17)</f>
        <v>0.41010000000000002</v>
      </c>
      <c r="C49" s="299">
        <f t="shared" si="2"/>
        <v>0.39255000000000001</v>
      </c>
      <c r="D49">
        <f t="shared" si="3"/>
        <v>227.80802950000003</v>
      </c>
      <c r="E49" s="35">
        <f>D49*25*0.5/1000</f>
        <v>2.8476003687500007</v>
      </c>
      <c r="G49" s="35"/>
      <c r="K49" t="s">
        <v>577</v>
      </c>
    </row>
    <row r="50" spans="1:14">
      <c r="A50" s="297" t="s">
        <v>640</v>
      </c>
      <c r="B50" s="299">
        <f>AVERAGE(D18:E18)</f>
        <v>0.371</v>
      </c>
      <c r="C50" s="299">
        <f t="shared" si="2"/>
        <v>0.35344999999999999</v>
      </c>
      <c r="D50">
        <f t="shared" si="3"/>
        <v>207.70711050000003</v>
      </c>
      <c r="E50" s="35">
        <f t="shared" si="4"/>
        <v>2.5963388812500003</v>
      </c>
      <c r="F50" s="35">
        <f>AVERAGE(E50:E53)</f>
        <v>2.0238514703125001</v>
      </c>
      <c r="G50" s="35">
        <f>STDEV(E50:E53)/SQRT(COUNT(E50:E53))</f>
        <v>0.3689241145688652</v>
      </c>
      <c r="J50" t="s">
        <v>665</v>
      </c>
      <c r="K50">
        <f>F58</f>
        <v>3.7917587843750002</v>
      </c>
      <c r="L50">
        <f>G58</f>
        <v>0.41004536849480172</v>
      </c>
    </row>
    <row r="51" spans="1:14">
      <c r="A51" s="297" t="s">
        <v>645</v>
      </c>
      <c r="B51" s="299">
        <f t="shared" si="5"/>
        <v>0.37224999999999997</v>
      </c>
      <c r="C51" s="299">
        <f t="shared" si="2"/>
        <v>0.35469999999999996</v>
      </c>
      <c r="D51">
        <f t="shared" si="3"/>
        <v>208.34972300000001</v>
      </c>
      <c r="E51" s="35">
        <f t="shared" si="4"/>
        <v>2.6043715375000001</v>
      </c>
      <c r="J51" t="s">
        <v>666</v>
      </c>
      <c r="K51">
        <f>F78</f>
        <v>4.0779294562499997</v>
      </c>
      <c r="L51">
        <f>G78</f>
        <v>0.11401370167016828</v>
      </c>
    </row>
    <row r="52" spans="1:14">
      <c r="A52" s="297" t="s">
        <v>650</v>
      </c>
      <c r="B52" s="299">
        <f t="shared" si="5"/>
        <v>0.25285000000000002</v>
      </c>
      <c r="C52" s="299">
        <f t="shared" si="2"/>
        <v>0.23530000000000001</v>
      </c>
      <c r="D52">
        <f t="shared" si="3"/>
        <v>146.96737700000003</v>
      </c>
      <c r="E52" s="35">
        <f t="shared" si="4"/>
        <v>1.8370922125000004</v>
      </c>
      <c r="F52" s="35"/>
      <c r="G52" s="35"/>
      <c r="J52" s="300"/>
      <c r="K52" s="300"/>
      <c r="L52" s="300"/>
    </row>
    <row r="53" spans="1:14">
      <c r="A53" s="301" t="s">
        <v>655</v>
      </c>
      <c r="B53" s="299">
        <f>AVERAGE(D21:E21)</f>
        <v>0.13155</v>
      </c>
      <c r="C53" s="299">
        <f t="shared" si="2"/>
        <v>0.11399999999999999</v>
      </c>
      <c r="D53" s="35">
        <f t="shared" si="3"/>
        <v>84.608260000000001</v>
      </c>
      <c r="E53" s="35">
        <f>D53*25*0.5/1000</f>
        <v>1.0576032500000001</v>
      </c>
      <c r="G53" s="35"/>
      <c r="J53" s="300"/>
      <c r="K53" s="300"/>
      <c r="L53" s="300"/>
    </row>
    <row r="54" spans="1:14">
      <c r="A54" s="296" t="s">
        <v>625</v>
      </c>
      <c r="B54" s="299">
        <f>AVERAGE(F14:G14)</f>
        <v>0.29035</v>
      </c>
      <c r="C54" s="299">
        <f t="shared" si="2"/>
        <v>0.27279999999999999</v>
      </c>
      <c r="D54">
        <f t="shared" si="3"/>
        <v>166.24575200000001</v>
      </c>
      <c r="E54" s="35">
        <f t="shared" si="4"/>
        <v>2.0780718999999999</v>
      </c>
      <c r="F54" s="35">
        <f>AVERAGE(E54:E57)</f>
        <v>2.2690081390625001</v>
      </c>
      <c r="G54" s="35">
        <f>STDEV(E54:E57)/SQRT(COUNT(E54:E57))</f>
        <v>0.42766329337633252</v>
      </c>
      <c r="J54" t="s">
        <v>667</v>
      </c>
      <c r="K54" s="35">
        <f>F46</f>
        <v>2.8470380828125004</v>
      </c>
      <c r="L54" s="35">
        <f>G46</f>
        <v>0.37048153436470049</v>
      </c>
    </row>
    <row r="55" spans="1:14">
      <c r="A55" s="296" t="s">
        <v>629</v>
      </c>
      <c r="B55" s="299">
        <f>AVERAGE(F15:G15)</f>
        <v>0.49114999999999998</v>
      </c>
      <c r="C55" s="299">
        <f t="shared" si="2"/>
        <v>0.47359999999999997</v>
      </c>
      <c r="D55">
        <f t="shared" si="3"/>
        <v>269.47502400000002</v>
      </c>
      <c r="E55" s="35">
        <f>D55*25*0.5/1000</f>
        <v>3.3684378000000001</v>
      </c>
      <c r="J55" t="s">
        <v>668</v>
      </c>
      <c r="K55" s="35">
        <f>F66</f>
        <v>2.9797850203124998</v>
      </c>
      <c r="L55" s="35">
        <f>G66</f>
        <v>0.25338335194463607</v>
      </c>
      <c r="N55" t="s">
        <v>669</v>
      </c>
    </row>
    <row r="56" spans="1:14">
      <c r="A56" s="296" t="s">
        <v>633</v>
      </c>
      <c r="B56" s="299">
        <f>AVERAGE(F16:G16)</f>
        <v>0.33</v>
      </c>
      <c r="C56" s="299">
        <f t="shared" si="2"/>
        <v>0.31245000000000001</v>
      </c>
      <c r="D56">
        <f t="shared" si="3"/>
        <v>186.62942050000001</v>
      </c>
      <c r="E56" s="35">
        <f t="shared" si="4"/>
        <v>2.3328677562500002</v>
      </c>
      <c r="J56" t="s">
        <v>670</v>
      </c>
      <c r="K56" s="35">
        <f>F50</f>
        <v>2.0238514703125001</v>
      </c>
      <c r="L56" s="35">
        <f>G50</f>
        <v>0.3689241145688652</v>
      </c>
      <c r="N56">
        <f>TTEST(E50:E53,E70:E73,2,2)</f>
        <v>4.9431702811319728E-2</v>
      </c>
    </row>
    <row r="57" spans="1:14">
      <c r="A57" s="296" t="s">
        <v>637</v>
      </c>
      <c r="B57" s="299">
        <f t="shared" ref="B57:B58" si="6">AVERAGE(F17:G17)</f>
        <v>0.16875000000000001</v>
      </c>
      <c r="C57" s="299">
        <f t="shared" si="2"/>
        <v>0.1512</v>
      </c>
      <c r="D57">
        <f>(514.09*C57)+26.002</f>
        <v>103.73240800000001</v>
      </c>
      <c r="E57" s="35">
        <f t="shared" si="4"/>
        <v>1.2966551000000002</v>
      </c>
      <c r="F57" s="35"/>
      <c r="G57" s="35"/>
      <c r="J57" t="s">
        <v>671</v>
      </c>
      <c r="K57" s="35">
        <f>F70</f>
        <v>3.0287038968750002</v>
      </c>
      <c r="L57" s="35">
        <f>G70</f>
        <v>0.17715334533418045</v>
      </c>
    </row>
    <row r="58" spans="1:14">
      <c r="A58" s="268" t="s">
        <v>641</v>
      </c>
      <c r="B58" s="299">
        <f t="shared" si="6"/>
        <v>0.57140000000000002</v>
      </c>
      <c r="C58" s="299">
        <f t="shared" si="2"/>
        <v>0.55385000000000006</v>
      </c>
      <c r="D58">
        <f t="shared" si="3"/>
        <v>310.73074650000007</v>
      </c>
      <c r="E58" s="35">
        <f t="shared" si="4"/>
        <v>3.8841343312500007</v>
      </c>
      <c r="F58" s="35">
        <f>AVERAGE(E58:E61)</f>
        <v>3.7917587843750002</v>
      </c>
      <c r="G58" s="35">
        <f>STDEV(E58:E61)/SQRT(COUNT(E58:E61))</f>
        <v>0.41004536849480172</v>
      </c>
      <c r="J58" t="s">
        <v>672</v>
      </c>
      <c r="K58" s="35">
        <f>F54</f>
        <v>2.2690081390625001</v>
      </c>
      <c r="L58" s="35">
        <f>G54</f>
        <v>0.42766329337633252</v>
      </c>
    </row>
    <row r="59" spans="1:14">
      <c r="A59" s="268" t="s">
        <v>646</v>
      </c>
      <c r="B59" s="299">
        <f>AVERAGE(F19:G19)</f>
        <v>0.37634999999999996</v>
      </c>
      <c r="C59" s="299">
        <f>B59-$B$42</f>
        <v>0.35879999999999995</v>
      </c>
      <c r="D59" s="35">
        <f t="shared" si="3"/>
        <v>210.457492</v>
      </c>
      <c r="E59" s="35">
        <f>D59*25*0.5/1000</f>
        <v>2.6307186499999999</v>
      </c>
      <c r="G59" s="35"/>
      <c r="J59" t="s">
        <v>673</v>
      </c>
      <c r="K59" s="35">
        <f>F74</f>
        <v>3.265827909375</v>
      </c>
      <c r="L59" s="35">
        <f>G74</f>
        <v>0.50845389228000981</v>
      </c>
    </row>
    <row r="60" spans="1:14">
      <c r="A60" s="268" t="s">
        <v>651</v>
      </c>
      <c r="B60" s="299">
        <f>AVERAGE(F20:G20)</f>
        <v>0.67320000000000002</v>
      </c>
      <c r="C60" s="299">
        <f t="shared" ref="C60:C75" si="7">B60-$B$42</f>
        <v>0.65565000000000007</v>
      </c>
      <c r="D60">
        <f t="shared" si="3"/>
        <v>363.06510850000006</v>
      </c>
      <c r="E60" s="35">
        <f t="shared" si="4"/>
        <v>4.5383138562500012</v>
      </c>
      <c r="F60" s="35"/>
      <c r="G60" s="35"/>
    </row>
    <row r="61" spans="1:14">
      <c r="A61" s="268" t="s">
        <v>656</v>
      </c>
      <c r="B61" s="299">
        <f>AVERAGE(F21:G21)</f>
        <v>0.60714999999999997</v>
      </c>
      <c r="C61" s="299">
        <f t="shared" si="7"/>
        <v>0.58960000000000001</v>
      </c>
      <c r="D61">
        <f t="shared" si="3"/>
        <v>329.10946400000006</v>
      </c>
      <c r="E61" s="35">
        <f>D61*25*0.5/1000</f>
        <v>4.1138683000000009</v>
      </c>
    </row>
    <row r="62" spans="1:14">
      <c r="A62" s="268" t="s">
        <v>674</v>
      </c>
      <c r="B62" s="299">
        <f>AVERAGE(H14:I14)</f>
        <v>0.31814999999999999</v>
      </c>
      <c r="C62" s="299">
        <f t="shared" si="7"/>
        <v>0.30059999999999998</v>
      </c>
      <c r="D62">
        <f t="shared" si="3"/>
        <v>180.537454</v>
      </c>
      <c r="E62" s="35">
        <f t="shared" ref="E62:E65" si="8">D62*25*0.5/1000</f>
        <v>2.256718175</v>
      </c>
      <c r="F62" s="35">
        <f>AVERAGE(E62:E65)</f>
        <v>2.4699851984375001</v>
      </c>
      <c r="G62" s="35">
        <f>STDEV(E62:E65)/SQRT(COUNT(E62:E65))</f>
        <v>7.6356541975541842E-2</v>
      </c>
    </row>
    <row r="63" spans="1:14">
      <c r="A63" s="268" t="s">
        <v>675</v>
      </c>
      <c r="B63" s="299">
        <f t="shared" ref="B63:B67" si="9">AVERAGE(H15:I15)</f>
        <v>0.3649</v>
      </c>
      <c r="C63" s="299">
        <f t="shared" si="7"/>
        <v>0.34734999999999999</v>
      </c>
      <c r="D63">
        <f t="shared" si="3"/>
        <v>204.57116150000002</v>
      </c>
      <c r="E63" s="35">
        <f t="shared" si="8"/>
        <v>2.5571395187500001</v>
      </c>
      <c r="F63" s="35"/>
      <c r="G63" s="35"/>
    </row>
    <row r="64" spans="1:14">
      <c r="A64" s="268" t="s">
        <v>676</v>
      </c>
      <c r="B64" s="299">
        <f t="shared" si="9"/>
        <v>0.35075000000000001</v>
      </c>
      <c r="C64" s="299">
        <f t="shared" si="7"/>
        <v>0.3332</v>
      </c>
      <c r="D64">
        <f t="shared" si="3"/>
        <v>197.29678800000002</v>
      </c>
      <c r="E64" s="35">
        <f t="shared" si="8"/>
        <v>2.4662098500000003</v>
      </c>
      <c r="G64" s="35"/>
    </row>
    <row r="65" spans="1:15">
      <c r="A65" s="268" t="s">
        <v>677</v>
      </c>
      <c r="B65" s="51">
        <f t="shared" si="9"/>
        <v>0.37154999999999999</v>
      </c>
      <c r="C65" s="51">
        <f t="shared" si="7"/>
        <v>0.35399999999999998</v>
      </c>
      <c r="D65">
        <f t="shared" si="3"/>
        <v>207.98986000000002</v>
      </c>
      <c r="E65" s="35">
        <f t="shared" si="8"/>
        <v>2.5998732499999999</v>
      </c>
      <c r="F65" s="35"/>
      <c r="G65" s="35"/>
      <c r="N65" t="s">
        <v>678</v>
      </c>
    </row>
    <row r="66" spans="1:15">
      <c r="A66" s="298" t="s">
        <v>642</v>
      </c>
      <c r="B66" s="51">
        <f>AVERAGE(H18:I18)</f>
        <v>9.2549999999999993E-2</v>
      </c>
      <c r="C66" s="51">
        <f t="shared" si="7"/>
        <v>7.4999999999999983E-2</v>
      </c>
      <c r="D66">
        <f t="shared" si="3"/>
        <v>64.558749999999989</v>
      </c>
      <c r="E66">
        <f>D66*25*1.5/1000</f>
        <v>2.4209531249999996</v>
      </c>
      <c r="F66" s="35">
        <f>AVERAGE(E66:E69)</f>
        <v>2.9797850203124998</v>
      </c>
      <c r="G66" s="35">
        <f>STDEV(E66:E69)/SQRT(COUNT(E66:E69))</f>
        <v>0.25338335194463607</v>
      </c>
      <c r="M66">
        <v>0.5</v>
      </c>
      <c r="N66">
        <v>1.5</v>
      </c>
      <c r="O66">
        <v>3</v>
      </c>
    </row>
    <row r="67" spans="1:15">
      <c r="A67" s="298" t="s">
        <v>647</v>
      </c>
      <c r="B67" s="51">
        <f t="shared" si="9"/>
        <v>0.14179999999999998</v>
      </c>
      <c r="C67" s="51">
        <f t="shared" si="7"/>
        <v>0.12424999999999997</v>
      </c>
      <c r="D67">
        <f t="shared" si="3"/>
        <v>89.877682499999992</v>
      </c>
      <c r="E67">
        <f t="shared" ref="E67:E85" si="10">D67*25*1.5/1000</f>
        <v>3.3704130937499994</v>
      </c>
      <c r="F67" s="35"/>
      <c r="G67" s="35"/>
      <c r="M67" s="288">
        <f>TTEST(E58:E61,E46:E49,2,2)</f>
        <v>0.13821147199856623</v>
      </c>
      <c r="N67" s="302">
        <f>TTEST(E58:E61,E50:E53,2,2)</f>
        <v>1.8479405903250253E-2</v>
      </c>
      <c r="O67" s="288">
        <f>TTEST(E58:E61,E54:E57,2,2)</f>
        <v>4.2327713368396573E-2</v>
      </c>
    </row>
    <row r="68" spans="1:15">
      <c r="A68" s="298" t="s">
        <v>652</v>
      </c>
      <c r="B68" s="51">
        <f>AVERAGE(H20:I20)</f>
        <v>0.1457</v>
      </c>
      <c r="C68" s="51">
        <f t="shared" si="7"/>
        <v>0.12814999999999999</v>
      </c>
      <c r="D68">
        <f t="shared" si="3"/>
        <v>91.882633499999997</v>
      </c>
      <c r="E68">
        <f>D68*25*1.5/1000</f>
        <v>3.4455987562499995</v>
      </c>
      <c r="F68" s="35"/>
      <c r="G68" s="35"/>
    </row>
    <row r="69" spans="1:15">
      <c r="A69" s="298" t="s">
        <v>657</v>
      </c>
      <c r="B69" s="51">
        <f>AVERAGE(H21:I21)</f>
        <v>0.1061</v>
      </c>
      <c r="C69" s="51">
        <f t="shared" si="7"/>
        <v>8.854999999999999E-2</v>
      </c>
      <c r="D69">
        <f t="shared" si="3"/>
        <v>71.524669500000002</v>
      </c>
      <c r="E69">
        <f>D69*25*1.5/1000</f>
        <v>2.6821751062499999</v>
      </c>
      <c r="F69" s="35"/>
      <c r="G69" s="35"/>
      <c r="N69" t="s">
        <v>679</v>
      </c>
    </row>
    <row r="70" spans="1:15">
      <c r="A70" s="296" t="s">
        <v>626</v>
      </c>
      <c r="B70" s="299">
        <f>AVERAGE(J14:K14)</f>
        <v>0.11795</v>
      </c>
      <c r="C70" s="299">
        <f t="shared" si="7"/>
        <v>0.10039999999999999</v>
      </c>
      <c r="D70">
        <f t="shared" si="3"/>
        <v>77.616636</v>
      </c>
      <c r="E70" s="35">
        <f>D70*25*1.5/1000</f>
        <v>2.9106238499999999</v>
      </c>
      <c r="F70" s="35">
        <f>AVERAGE(E70:E73)</f>
        <v>3.0287038968750002</v>
      </c>
      <c r="G70" s="35">
        <f>STDEV(E70:E73)/SQRT(COUNT(E70:E73))</f>
        <v>0.17715334533418045</v>
      </c>
      <c r="M70">
        <v>0.5</v>
      </c>
      <c r="N70">
        <v>1.5</v>
      </c>
      <c r="O70">
        <v>3</v>
      </c>
    </row>
    <row r="71" spans="1:15">
      <c r="A71" s="296" t="s">
        <v>630</v>
      </c>
      <c r="B71" s="51">
        <f t="shared" ref="B71:B77" si="11">AVERAGE(J15:K15)</f>
        <v>0.125</v>
      </c>
      <c r="C71" s="51">
        <f t="shared" si="7"/>
        <v>0.10744999999999999</v>
      </c>
      <c r="D71">
        <f t="shared" si="3"/>
        <v>81.240970500000003</v>
      </c>
      <c r="E71">
        <f t="shared" si="10"/>
        <v>3.0465363937500003</v>
      </c>
      <c r="M71" s="288">
        <f>TTEST(E78:E81,E66:E69,2,2)</f>
        <v>7.518213622452169E-3</v>
      </c>
      <c r="N71" s="302">
        <f>TTEST(E78:E81,E70:E73,2,2)</f>
        <v>2.5007586728515913E-3</v>
      </c>
      <c r="O71" s="288">
        <f>TTEST(E78:E81,E74:E77,2,2)</f>
        <v>0.17012806990426327</v>
      </c>
    </row>
    <row r="72" spans="1:15">
      <c r="A72" s="296" t="s">
        <v>634</v>
      </c>
      <c r="B72" s="51">
        <f t="shared" si="11"/>
        <v>0.14860000000000001</v>
      </c>
      <c r="C72" s="51">
        <f t="shared" si="7"/>
        <v>0.13105</v>
      </c>
      <c r="D72">
        <f t="shared" si="3"/>
        <v>93.373494499999993</v>
      </c>
      <c r="E72">
        <f t="shared" si="10"/>
        <v>3.5015060437499996</v>
      </c>
      <c r="F72" s="2"/>
      <c r="G72" s="2"/>
    </row>
    <row r="73" spans="1:15">
      <c r="A73" s="296" t="s">
        <v>638</v>
      </c>
      <c r="B73" s="51">
        <f t="shared" si="11"/>
        <v>0.10475</v>
      </c>
      <c r="C73" s="51">
        <f t="shared" si="7"/>
        <v>8.72E-2</v>
      </c>
      <c r="D73">
        <f t="shared" si="3"/>
        <v>70.830647999999997</v>
      </c>
      <c r="E73">
        <f t="shared" si="10"/>
        <v>2.6561493</v>
      </c>
      <c r="F73" s="2"/>
      <c r="G73" s="2"/>
    </row>
    <row r="74" spans="1:15">
      <c r="A74" s="268" t="s">
        <v>643</v>
      </c>
      <c r="B74" s="51">
        <f t="shared" si="11"/>
        <v>9.6099999999999991E-2</v>
      </c>
      <c r="C74" s="51">
        <f t="shared" si="7"/>
        <v>7.8549999999999981E-2</v>
      </c>
      <c r="D74">
        <f t="shared" si="3"/>
        <v>66.383769499999985</v>
      </c>
      <c r="E74">
        <f t="shared" si="10"/>
        <v>2.4893913562499996</v>
      </c>
      <c r="F74" s="35">
        <f>AVERAGE(E74:E77)</f>
        <v>3.265827909375</v>
      </c>
      <c r="G74" s="35">
        <f>STDEV(E74:E77)/SQRT(COUNT(E74:E77))</f>
        <v>0.50845389228000981</v>
      </c>
    </row>
    <row r="75" spans="1:15">
      <c r="A75" s="268" t="s">
        <v>648</v>
      </c>
      <c r="B75" s="51">
        <f t="shared" si="11"/>
        <v>0.13345000000000001</v>
      </c>
      <c r="C75" s="51">
        <f t="shared" si="7"/>
        <v>0.1159</v>
      </c>
      <c r="D75">
        <f t="shared" si="3"/>
        <v>85.585031000000001</v>
      </c>
      <c r="E75">
        <f t="shared" si="10"/>
        <v>3.2094386624999998</v>
      </c>
      <c r="G75" s="2"/>
    </row>
    <row r="76" spans="1:15">
      <c r="A76" s="268" t="s">
        <v>653</v>
      </c>
      <c r="B76" s="51">
        <f t="shared" si="11"/>
        <v>0.1042</v>
      </c>
      <c r="C76" s="51">
        <f>B76-$B$42</f>
        <v>8.6650000000000005E-2</v>
      </c>
      <c r="D76">
        <f t="shared" si="3"/>
        <v>70.547898500000002</v>
      </c>
      <c r="E76">
        <f t="shared" si="10"/>
        <v>2.64554619375</v>
      </c>
    </row>
    <row r="77" spans="1:15">
      <c r="A77" s="268" t="s">
        <v>658</v>
      </c>
      <c r="B77" s="51">
        <f t="shared" si="11"/>
        <v>0.21174999999999999</v>
      </c>
      <c r="C77" s="51">
        <f>B77-$B$42</f>
        <v>0.19419999999999998</v>
      </c>
      <c r="D77">
        <f t="shared" si="3"/>
        <v>125.83827799999999</v>
      </c>
      <c r="E77">
        <f t="shared" si="10"/>
        <v>4.7189354249999997</v>
      </c>
    </row>
    <row r="78" spans="1:15">
      <c r="A78" s="268" t="s">
        <v>627</v>
      </c>
      <c r="B78" s="51">
        <f>AVERAGE(L14:M14)</f>
        <v>0.16605</v>
      </c>
      <c r="C78" s="51">
        <f>B78-$B$42</f>
        <v>0.14849999999999999</v>
      </c>
      <c r="D78">
        <f t="shared" si="3"/>
        <v>102.344365</v>
      </c>
      <c r="E78">
        <f t="shared" si="10"/>
        <v>3.8379136874999999</v>
      </c>
      <c r="F78">
        <f>AVERAGE(E78:E81)</f>
        <v>4.0779294562499997</v>
      </c>
      <c r="G78" s="35">
        <f>STDEV(E78:E81)/SQRT(COUNT(E78:E81))</f>
        <v>0.11401370167016828</v>
      </c>
    </row>
    <row r="79" spans="1:15">
      <c r="A79" s="268" t="s">
        <v>631</v>
      </c>
      <c r="B79" s="51">
        <f t="shared" ref="B79:B85" si="12">AVERAGE(L15:M15)</f>
        <v>0.18630000000000002</v>
      </c>
      <c r="C79" s="51">
        <f t="shared" ref="C79:C85" si="13">B79-$B$42</f>
        <v>0.16875000000000001</v>
      </c>
      <c r="D79">
        <f t="shared" si="3"/>
        <v>112.7546875</v>
      </c>
      <c r="E79">
        <f t="shared" si="10"/>
        <v>4.2283007812499998</v>
      </c>
    </row>
    <row r="80" spans="1:15">
      <c r="A80" s="268" t="s">
        <v>635</v>
      </c>
      <c r="B80" s="51">
        <f t="shared" si="12"/>
        <v>0.17099999999999999</v>
      </c>
      <c r="C80" s="51">
        <f t="shared" si="13"/>
        <v>0.15344999999999998</v>
      </c>
      <c r="D80">
        <f t="shared" si="3"/>
        <v>104.88911049999999</v>
      </c>
      <c r="E80">
        <f t="shared" si="10"/>
        <v>3.9333416437499995</v>
      </c>
    </row>
    <row r="81" spans="1:7">
      <c r="A81" s="268" t="s">
        <v>639</v>
      </c>
      <c r="B81" s="51">
        <f t="shared" si="12"/>
        <v>0.19064999999999999</v>
      </c>
      <c r="C81" s="51">
        <f t="shared" si="13"/>
        <v>0.17309999999999998</v>
      </c>
      <c r="D81">
        <f t="shared" si="3"/>
        <v>114.99097899999998</v>
      </c>
      <c r="E81">
        <f t="shared" si="10"/>
        <v>4.3121617124999991</v>
      </c>
    </row>
    <row r="82" spans="1:7">
      <c r="A82" s="298" t="s">
        <v>644</v>
      </c>
      <c r="B82" s="51">
        <f t="shared" si="12"/>
        <v>0.16825000000000001</v>
      </c>
      <c r="C82" s="51">
        <f t="shared" si="13"/>
        <v>0.1507</v>
      </c>
      <c r="D82">
        <f t="shared" si="3"/>
        <v>103.475363</v>
      </c>
      <c r="E82">
        <f>D82*25*1.5/1000</f>
        <v>3.8803261124999997</v>
      </c>
      <c r="F82">
        <f>AVERAGE(E82:E85)</f>
        <v>3.9468365062499999</v>
      </c>
      <c r="G82" s="35">
        <f>STDEV(E82:E85)/SQRT(COUNT(E82:E85))</f>
        <v>4.816861872623656E-2</v>
      </c>
    </row>
    <row r="83" spans="1:7">
      <c r="A83" s="298" t="s">
        <v>649</v>
      </c>
      <c r="B83" s="51">
        <f t="shared" si="12"/>
        <v>0.17020000000000002</v>
      </c>
      <c r="C83" s="51">
        <f t="shared" si="13"/>
        <v>0.15265000000000001</v>
      </c>
      <c r="D83">
        <f t="shared" si="3"/>
        <v>104.4778385</v>
      </c>
      <c r="E83">
        <f t="shared" si="10"/>
        <v>3.9179189437499997</v>
      </c>
    </row>
    <row r="84" spans="1:7">
      <c r="A84" s="298" t="s">
        <v>654</v>
      </c>
      <c r="B84" s="51">
        <f t="shared" si="12"/>
        <v>0.16925000000000001</v>
      </c>
      <c r="C84" s="51">
        <f>B84-$B$42</f>
        <v>0.1517</v>
      </c>
      <c r="D84">
        <f t="shared" si="3"/>
        <v>103.989453</v>
      </c>
      <c r="E84">
        <f t="shared" si="10"/>
        <v>3.8996044875</v>
      </c>
    </row>
    <row r="85" spans="1:7">
      <c r="A85" s="298" t="s">
        <v>659</v>
      </c>
      <c r="B85" s="51">
        <f t="shared" si="12"/>
        <v>0.17910000000000001</v>
      </c>
      <c r="C85" s="51">
        <f t="shared" si="13"/>
        <v>0.16155</v>
      </c>
      <c r="D85">
        <f t="shared" si="3"/>
        <v>109.0532395</v>
      </c>
      <c r="E85">
        <f t="shared" si="10"/>
        <v>4.0894964812500003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8A9C-A6A2-4E57-B9FD-14AD10C090C7}">
  <dimension ref="A2:E19"/>
  <sheetViews>
    <sheetView workbookViewId="0">
      <selection activeCell="G14" sqref="G14"/>
    </sheetView>
  </sheetViews>
  <sheetFormatPr defaultRowHeight="14.5"/>
  <sheetData>
    <row r="2" spans="1:5">
      <c r="B2" t="s">
        <v>83</v>
      </c>
      <c r="C2" t="s">
        <v>83</v>
      </c>
      <c r="D2" t="s">
        <v>1</v>
      </c>
      <c r="E2" t="s">
        <v>1</v>
      </c>
    </row>
    <row r="3" spans="1:5">
      <c r="A3" t="s">
        <v>230</v>
      </c>
      <c r="B3" s="73" t="s">
        <v>232</v>
      </c>
      <c r="C3" s="73" t="s">
        <v>233</v>
      </c>
      <c r="D3" s="73" t="s">
        <v>232</v>
      </c>
      <c r="E3" s="73" t="s">
        <v>233</v>
      </c>
    </row>
    <row r="4" spans="1:5">
      <c r="A4" t="s">
        <v>231</v>
      </c>
      <c r="B4" s="73" t="s">
        <v>232</v>
      </c>
      <c r="C4" s="73" t="s">
        <v>232</v>
      </c>
      <c r="D4" s="73" t="s">
        <v>232</v>
      </c>
      <c r="E4" s="73" t="s">
        <v>232</v>
      </c>
    </row>
    <row r="6" spans="1:5">
      <c r="B6" s="269" t="s">
        <v>234</v>
      </c>
      <c r="C6" s="269"/>
      <c r="D6" s="269"/>
      <c r="E6" s="269"/>
    </row>
    <row r="7" spans="1:5">
      <c r="B7">
        <v>97.217799999999997</v>
      </c>
      <c r="C7">
        <v>71.108199999999997</v>
      </c>
      <c r="D7">
        <v>139.672</v>
      </c>
      <c r="E7">
        <v>119.892</v>
      </c>
    </row>
    <row r="8" spans="1:5">
      <c r="B8">
        <v>99.350800000000007</v>
      </c>
      <c r="C8">
        <v>68.722399999999993</v>
      </c>
      <c r="D8">
        <v>106.941</v>
      </c>
      <c r="E8">
        <v>112.97499999999999</v>
      </c>
    </row>
    <row r="9" spans="1:5">
      <c r="B9">
        <v>103.431</v>
      </c>
      <c r="C9">
        <v>72.03</v>
      </c>
      <c r="D9">
        <v>111.33199999999999</v>
      </c>
      <c r="E9">
        <v>67.300600000000003</v>
      </c>
    </row>
    <row r="10" spans="1:5">
      <c r="B10">
        <v>96.989400000000003</v>
      </c>
      <c r="C10">
        <v>91.647900000000007</v>
      </c>
      <c r="D10">
        <v>129.505</v>
      </c>
      <c r="E10">
        <v>68.254599999999996</v>
      </c>
    </row>
    <row r="11" spans="1:5">
      <c r="B11">
        <v>99.370500000000007</v>
      </c>
      <c r="C11">
        <v>67.629199999999997</v>
      </c>
      <c r="D11">
        <v>85.922600000000003</v>
      </c>
      <c r="E11">
        <v>110.232</v>
      </c>
    </row>
    <row r="12" spans="1:5">
      <c r="B12">
        <v>103.64</v>
      </c>
      <c r="C12">
        <v>100.06399999999999</v>
      </c>
      <c r="D12">
        <v>97.285700000000006</v>
      </c>
      <c r="E12">
        <v>108.562</v>
      </c>
    </row>
    <row r="13" spans="1:5">
      <c r="C13">
        <v>89.1464</v>
      </c>
    </row>
    <row r="14" spans="1:5">
      <c r="C14">
        <v>91.083799999999997</v>
      </c>
    </row>
    <row r="15" spans="1:5">
      <c r="C15">
        <v>74.611000000000004</v>
      </c>
    </row>
    <row r="17" spans="1:5">
      <c r="A17" t="s">
        <v>3</v>
      </c>
      <c r="B17">
        <v>100</v>
      </c>
      <c r="C17">
        <f t="shared" ref="C17:E17" si="0">AVERAGE(C7:C12)</f>
        <v>78.53361666666666</v>
      </c>
      <c r="D17">
        <f t="shared" si="0"/>
        <v>111.77638333333334</v>
      </c>
      <c r="E17">
        <f t="shared" si="0"/>
        <v>97.869366666666664</v>
      </c>
    </row>
    <row r="18" spans="1:5">
      <c r="A18" t="s">
        <v>115</v>
      </c>
      <c r="B18">
        <f>STDEV(B7:B15)/SQRT(COUNT(B7:B15))</f>
        <v>1.1922449559316421</v>
      </c>
      <c r="C18">
        <f t="shared" ref="C18:E18" si="1">STDEV(C7:C15)/SQRT(COUNT(C7:C15))</f>
        <v>4.0697645372101725</v>
      </c>
      <c r="D18">
        <f t="shared" si="1"/>
        <v>8.1536202649872234</v>
      </c>
      <c r="E18">
        <f t="shared" si="1"/>
        <v>9.6468087091247252</v>
      </c>
    </row>
    <row r="19" spans="1:5">
      <c r="A19" t="s">
        <v>89</v>
      </c>
      <c r="B19">
        <f>COUNT(B7:B15)</f>
        <v>6</v>
      </c>
      <c r="C19">
        <f t="shared" ref="C19:E19" si="2">COUNT(C7:C15)</f>
        <v>9</v>
      </c>
      <c r="D19">
        <f t="shared" si="2"/>
        <v>6</v>
      </c>
      <c r="E19">
        <f t="shared" si="2"/>
        <v>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5859-170A-49EF-920B-F65BDA6523A3}">
  <dimension ref="A1:E28"/>
  <sheetViews>
    <sheetView workbookViewId="0">
      <selection activeCell="A2" sqref="A2"/>
    </sheetView>
  </sheetViews>
  <sheetFormatPr defaultRowHeight="14.5"/>
  <cols>
    <col min="1" max="2" width="13.54296875" customWidth="1"/>
    <col min="3" max="3" width="12.81640625" bestFit="1" customWidth="1"/>
    <col min="4" max="4" width="14.54296875" customWidth="1"/>
    <col min="5" max="5" width="16.54296875" customWidth="1"/>
  </cols>
  <sheetData>
    <row r="1" spans="1:5">
      <c r="A1" t="s">
        <v>443</v>
      </c>
    </row>
    <row r="3" spans="1:5">
      <c r="B3" s="269" t="s">
        <v>117</v>
      </c>
      <c r="C3" s="269"/>
      <c r="D3" s="269" t="s">
        <v>235</v>
      </c>
      <c r="E3" s="269"/>
    </row>
    <row r="4" spans="1:5">
      <c r="B4" t="s">
        <v>83</v>
      </c>
      <c r="C4" t="s">
        <v>1</v>
      </c>
      <c r="D4" t="s">
        <v>83</v>
      </c>
      <c r="E4" t="s">
        <v>1</v>
      </c>
    </row>
    <row r="5" spans="1:5">
      <c r="B5">
        <v>1.002460850111857</v>
      </c>
      <c r="C5">
        <v>0.85598948554262111</v>
      </c>
      <c r="D5">
        <v>1.0727195407186902</v>
      </c>
      <c r="E5">
        <v>1.1627870275388617</v>
      </c>
    </row>
    <row r="6" spans="1:5">
      <c r="B6">
        <v>1.0418344519015661</v>
      </c>
      <c r="C6">
        <v>0.92639879834772787</v>
      </c>
      <c r="D6">
        <v>1.3746206896551723</v>
      </c>
      <c r="E6">
        <v>0.85457271364317855</v>
      </c>
    </row>
    <row r="7" spans="1:5">
      <c r="B7">
        <v>1.0985562880747726</v>
      </c>
      <c r="C7">
        <v>0.87557381009905788</v>
      </c>
      <c r="D7">
        <v>1.2281379310344827</v>
      </c>
      <c r="E7">
        <v>1.096267655645861</v>
      </c>
    </row>
    <row r="8" spans="1:5">
      <c r="B8">
        <v>1.0494867729283148</v>
      </c>
      <c r="C8">
        <v>0.86977530804542158</v>
      </c>
      <c r="D8">
        <v>1.2518620689655171</v>
      </c>
      <c r="E8">
        <v>0.93173565722585361</v>
      </c>
    </row>
    <row r="9" spans="1:5">
      <c r="B9">
        <v>1.1596428273387296</v>
      </c>
      <c r="C9">
        <v>0.91117016992832423</v>
      </c>
      <c r="D9">
        <v>1.0331450255754002</v>
      </c>
      <c r="E9">
        <v>0.94638102154442039</v>
      </c>
    </row>
    <row r="10" spans="1:5">
      <c r="B10">
        <v>1.8279725334297077</v>
      </c>
      <c r="C10">
        <v>1.0503432494279175</v>
      </c>
      <c r="D10">
        <v>1.0372293046383489</v>
      </c>
      <c r="E10">
        <v>0.92604696199467451</v>
      </c>
    </row>
    <row r="11" spans="1:5">
      <c r="B11">
        <v>1.5955908926635349</v>
      </c>
      <c r="C11">
        <v>1.0382703385149525</v>
      </c>
      <c r="D11">
        <v>1.0282969885773625</v>
      </c>
    </row>
    <row r="12" spans="1:5">
      <c r="B12">
        <v>1.1189784914380518</v>
      </c>
      <c r="C12">
        <v>1.0939004182119465</v>
      </c>
      <c r="D12">
        <v>1.0943665628245069</v>
      </c>
    </row>
    <row r="13" spans="1:5">
      <c r="B13">
        <v>1.1170231676245779</v>
      </c>
      <c r="C13">
        <v>0.9088866189989786</v>
      </c>
    </row>
    <row r="14" spans="1:5">
      <c r="B14">
        <v>1.3159329264679744</v>
      </c>
      <c r="C14">
        <v>1.0621041879468847</v>
      </c>
    </row>
    <row r="15" spans="1:5">
      <c r="B15">
        <v>1.1171592600467786</v>
      </c>
      <c r="C15">
        <v>1.1237384549513731</v>
      </c>
    </row>
    <row r="16" spans="1:5">
      <c r="B16">
        <v>1.1993281075027997</v>
      </c>
      <c r="C16">
        <v>1.0830020184720779</v>
      </c>
    </row>
    <row r="17" spans="1:5">
      <c r="B17">
        <v>1.3966032101530421</v>
      </c>
      <c r="C17">
        <v>1.138418251880849</v>
      </c>
    </row>
    <row r="18" spans="1:5">
      <c r="B18">
        <v>1.3450914520343416</v>
      </c>
      <c r="C18">
        <v>0.90256596465746819</v>
      </c>
    </row>
    <row r="19" spans="1:5">
      <c r="B19">
        <v>1.5735172413793104</v>
      </c>
      <c r="C19">
        <v>0.8930041152263376</v>
      </c>
    </row>
    <row r="20" spans="1:5">
      <c r="B20">
        <v>1.1768275862068966</v>
      </c>
      <c r="C20">
        <v>0.83309126119583654</v>
      </c>
    </row>
    <row r="21" spans="1:5">
      <c r="B21">
        <v>1.6344827586206896</v>
      </c>
    </row>
    <row r="22" spans="1:5">
      <c r="B22">
        <v>1.1910695742471444</v>
      </c>
    </row>
    <row r="23" spans="1:5">
      <c r="B23">
        <v>1.1050103842159917</v>
      </c>
    </row>
    <row r="24" spans="1:5">
      <c r="B24">
        <v>1.22702492211838</v>
      </c>
    </row>
    <row r="26" spans="1:5">
      <c r="A26" t="s">
        <v>216</v>
      </c>
      <c r="B26">
        <f>AVERAGE(B5:B24)</f>
        <v>1.2646796849252229</v>
      </c>
      <c r="C26">
        <f>AVERAGE(C5:C20)</f>
        <v>0.97288952821548591</v>
      </c>
      <c r="D26">
        <f>AVERAGE(D5:D12)</f>
        <v>1.1400472639986852</v>
      </c>
      <c r="E26">
        <f>AVERAGE(E5:E10)</f>
        <v>0.98629850626547499</v>
      </c>
    </row>
    <row r="27" spans="1:5">
      <c r="A27" t="s">
        <v>5</v>
      </c>
      <c r="B27">
        <f>STDEV(B5:B24)/SQRT(COUNT(B5:B21))</f>
        <v>5.5583095367293764E-2</v>
      </c>
      <c r="C27">
        <f>STDEV(C5:C20)/SQRT(COUNT(C5:C17))</f>
        <v>2.9514249234122204E-2</v>
      </c>
      <c r="D27">
        <f>STDEV(D5:D18)/SQRT(COUNT(D5:D18))</f>
        <v>4.5590315081774434E-2</v>
      </c>
      <c r="E27">
        <f>STDEV(E5:E10)/SQRT(COUNT(E5:E10))</f>
        <v>4.7886621328396037E-2</v>
      </c>
    </row>
    <row r="28" spans="1:5">
      <c r="B28">
        <f>COUNT(B5:B24)</f>
        <v>20</v>
      </c>
      <c r="C28">
        <f>COUNT(C5:C20)</f>
        <v>16</v>
      </c>
      <c r="D28">
        <f>COUNT(D5:D14)</f>
        <v>8</v>
      </c>
      <c r="E28">
        <f>COUNT(E5:E17)</f>
        <v>6</v>
      </c>
    </row>
  </sheetData>
  <mergeCells count="2">
    <mergeCell ref="D3:E3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E50E1-AA2D-4789-8164-1FB3F4DC01BC}">
  <dimension ref="A1:J17"/>
  <sheetViews>
    <sheetView workbookViewId="0">
      <selection activeCell="I16" sqref="I16"/>
    </sheetView>
  </sheetViews>
  <sheetFormatPr defaultRowHeight="14.5"/>
  <cols>
    <col min="2" max="2" width="14.1796875" bestFit="1" customWidth="1"/>
    <col min="4" max="4" width="16.08984375" bestFit="1" customWidth="1"/>
    <col min="7" max="7" width="8.81640625" customWidth="1"/>
  </cols>
  <sheetData>
    <row r="1" spans="1:10">
      <c r="B1" t="s">
        <v>239</v>
      </c>
      <c r="C1" t="s">
        <v>62</v>
      </c>
      <c r="D1" t="s">
        <v>238</v>
      </c>
      <c r="G1" t="s">
        <v>238</v>
      </c>
    </row>
    <row r="2" spans="1:10">
      <c r="A2" s="23" t="s">
        <v>66</v>
      </c>
      <c r="B2" s="23">
        <v>19310538</v>
      </c>
      <c r="C2">
        <v>43848300</v>
      </c>
      <c r="D2">
        <f>B2/C2</f>
        <v>0.44039422280909407</v>
      </c>
    </row>
    <row r="3" spans="1:10">
      <c r="A3" s="23" t="s">
        <v>66</v>
      </c>
      <c r="B3" s="23">
        <v>16117020</v>
      </c>
      <c r="C3">
        <v>47671740</v>
      </c>
      <c r="D3">
        <f t="shared" ref="D3:D17" si="0">B3/C3</f>
        <v>0.33808331728609026</v>
      </c>
      <c r="H3" t="s">
        <v>83</v>
      </c>
      <c r="J3" t="s">
        <v>1</v>
      </c>
    </row>
    <row r="4" spans="1:10">
      <c r="A4" s="23" t="s">
        <v>68</v>
      </c>
      <c r="B4" s="23">
        <v>5361528</v>
      </c>
      <c r="C4">
        <v>29510665</v>
      </c>
      <c r="D4">
        <f t="shared" si="0"/>
        <v>0.18168102955321408</v>
      </c>
      <c r="G4" t="s">
        <v>208</v>
      </c>
      <c r="H4">
        <v>0.44039422299999997</v>
      </c>
      <c r="I4" t="s">
        <v>68</v>
      </c>
      <c r="J4">
        <v>0.18168102999999999</v>
      </c>
    </row>
    <row r="5" spans="1:10">
      <c r="A5" s="23" t="s">
        <v>68</v>
      </c>
      <c r="B5" s="23">
        <v>5047266</v>
      </c>
      <c r="C5">
        <v>27614750</v>
      </c>
      <c r="D5">
        <f t="shared" si="0"/>
        <v>0.18277427823898459</v>
      </c>
      <c r="G5" t="s">
        <v>208</v>
      </c>
      <c r="H5">
        <v>0.33808331699999999</v>
      </c>
      <c r="I5" t="s">
        <v>68</v>
      </c>
      <c r="J5">
        <v>0.18277427800000001</v>
      </c>
    </row>
    <row r="6" spans="1:10">
      <c r="A6" s="23" t="s">
        <v>69</v>
      </c>
      <c r="B6" s="23">
        <v>8893635</v>
      </c>
      <c r="C6">
        <v>31785240</v>
      </c>
      <c r="D6">
        <f>B6/C6</f>
        <v>0.27980392786085617</v>
      </c>
      <c r="G6" t="s">
        <v>478</v>
      </c>
      <c r="H6">
        <v>0.31326102900000002</v>
      </c>
      <c r="I6" t="s">
        <v>72</v>
      </c>
      <c r="J6">
        <v>0.24991677300000001</v>
      </c>
    </row>
    <row r="7" spans="1:10">
      <c r="A7" s="23" t="s">
        <v>69</v>
      </c>
      <c r="B7" s="23">
        <v>9871866</v>
      </c>
      <c r="C7">
        <v>29683620</v>
      </c>
      <c r="D7">
        <f t="shared" si="0"/>
        <v>0.33256947771195022</v>
      </c>
      <c r="G7" t="s">
        <v>478</v>
      </c>
      <c r="H7">
        <v>0.29442473600000002</v>
      </c>
      <c r="I7" t="s">
        <v>72</v>
      </c>
      <c r="J7">
        <v>0.46572780600000002</v>
      </c>
    </row>
    <row r="8" spans="1:10">
      <c r="A8" s="23" t="s">
        <v>70</v>
      </c>
      <c r="B8" s="23">
        <v>2623389</v>
      </c>
      <c r="C8">
        <v>14108880</v>
      </c>
      <c r="D8">
        <f t="shared" si="0"/>
        <v>0.18593885552928369</v>
      </c>
    </row>
    <row r="9" spans="1:10">
      <c r="A9" s="23" t="s">
        <v>70</v>
      </c>
      <c r="B9" s="23">
        <v>932739</v>
      </c>
      <c r="C9">
        <v>7347900</v>
      </c>
      <c r="D9">
        <f t="shared" si="0"/>
        <v>0.12693953374433511</v>
      </c>
      <c r="G9" t="s">
        <v>3</v>
      </c>
      <c r="H9">
        <f>AVERAGE(H4:H7)</f>
        <v>0.34654082624999999</v>
      </c>
      <c r="J9">
        <f>AVERAGE(J4:J7)</f>
        <v>0.27002497175000001</v>
      </c>
    </row>
    <row r="10" spans="1:10">
      <c r="A10" s="23" t="s">
        <v>71</v>
      </c>
      <c r="B10" s="23">
        <v>5306785</v>
      </c>
      <c r="C10">
        <v>16940457</v>
      </c>
      <c r="D10">
        <f t="shared" si="0"/>
        <v>0.31326102949879098</v>
      </c>
      <c r="G10" t="s">
        <v>237</v>
      </c>
      <c r="H10">
        <f>_xlfn.STDEV.P(H4:H7)</f>
        <v>5.6355171262657891E-2</v>
      </c>
      <c r="J10">
        <f>_xlfn.STDEV.P(J4:J7)</f>
        <v>0.11631989790469666</v>
      </c>
    </row>
    <row r="11" spans="1:10">
      <c r="A11" s="23" t="s">
        <v>71</v>
      </c>
      <c r="B11" s="23">
        <v>4440755</v>
      </c>
      <c r="C11">
        <v>15082819</v>
      </c>
      <c r="D11">
        <f t="shared" si="0"/>
        <v>0.29442473585342371</v>
      </c>
      <c r="G11" t="s">
        <v>115</v>
      </c>
      <c r="H11">
        <f>H10/SQRT(COUNT(H4:H7))</f>
        <v>2.8177585631328946E-2</v>
      </c>
      <c r="J11">
        <f>J10/SQRT(COUNT(J4:J7))</f>
        <v>5.8159948952348328E-2</v>
      </c>
    </row>
    <row r="12" spans="1:10">
      <c r="A12" s="23" t="s">
        <v>72</v>
      </c>
      <c r="B12" s="23">
        <v>4238520</v>
      </c>
      <c r="C12">
        <v>16959726</v>
      </c>
      <c r="D12">
        <f t="shared" si="0"/>
        <v>0.24991677341957058</v>
      </c>
    </row>
    <row r="13" spans="1:10">
      <c r="A13" s="23" t="s">
        <v>72</v>
      </c>
      <c r="B13" s="23">
        <v>5290340</v>
      </c>
      <c r="C13">
        <v>11359296</v>
      </c>
      <c r="D13">
        <f t="shared" si="0"/>
        <v>0.46572780566683003</v>
      </c>
      <c r="G13" t="s">
        <v>217</v>
      </c>
      <c r="H13">
        <f>TTEST(H4:H7,J4:J7,2,2)</f>
        <v>0.34474661032467252</v>
      </c>
    </row>
    <row r="14" spans="1:10">
      <c r="A14" s="23" t="s">
        <v>73</v>
      </c>
      <c r="B14" s="23">
        <v>3898620</v>
      </c>
      <c r="C14">
        <v>10335742</v>
      </c>
      <c r="D14">
        <f t="shared" si="0"/>
        <v>0.37719788284188982</v>
      </c>
    </row>
    <row r="15" spans="1:10">
      <c r="A15" t="s">
        <v>73</v>
      </c>
      <c r="B15">
        <v>3811445</v>
      </c>
      <c r="C15">
        <v>13344074</v>
      </c>
      <c r="D15">
        <f t="shared" si="0"/>
        <v>0.2856282871332998</v>
      </c>
    </row>
    <row r="16" spans="1:10">
      <c r="A16" t="s">
        <v>74</v>
      </c>
      <c r="B16">
        <v>1703570</v>
      </c>
      <c r="C16">
        <v>9132780</v>
      </c>
      <c r="D16">
        <f t="shared" si="0"/>
        <v>0.1865335637122541</v>
      </c>
    </row>
    <row r="17" spans="1:4">
      <c r="A17" t="s">
        <v>74</v>
      </c>
      <c r="B17">
        <v>959035</v>
      </c>
      <c r="C17">
        <v>4916608</v>
      </c>
      <c r="D17">
        <f t="shared" si="0"/>
        <v>0.19506029360079144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D2DA-4DA6-4890-A50C-C666FFF1EF83}">
  <dimension ref="A1:Q44"/>
  <sheetViews>
    <sheetView workbookViewId="0">
      <selection activeCell="G55" sqref="G55"/>
    </sheetView>
  </sheetViews>
  <sheetFormatPr defaultRowHeight="14.5"/>
  <cols>
    <col min="5" max="5" width="12.81640625" customWidth="1"/>
    <col min="6" max="6" width="17.7265625" bestFit="1" customWidth="1"/>
    <col min="9" max="9" width="15.1796875" customWidth="1"/>
  </cols>
  <sheetData>
    <row r="1" spans="1:17">
      <c r="B1" t="s">
        <v>62</v>
      </c>
      <c r="E1" t="s">
        <v>244</v>
      </c>
      <c r="F1" t="s">
        <v>243</v>
      </c>
    </row>
    <row r="2" spans="1:17">
      <c r="A2" t="s">
        <v>66</v>
      </c>
      <c r="B2">
        <v>19601043</v>
      </c>
      <c r="D2" t="s">
        <v>66</v>
      </c>
      <c r="E2">
        <v>172302</v>
      </c>
      <c r="F2" s="23">
        <f t="shared" ref="F2:F17" si="0">E2/B2</f>
        <v>8.7904505897976968E-3</v>
      </c>
      <c r="G2" s="23"/>
      <c r="K2" s="23"/>
      <c r="L2" s="23"/>
      <c r="M2" s="23"/>
      <c r="N2" s="23"/>
    </row>
    <row r="3" spans="1:17">
      <c r="A3" t="s">
        <v>66</v>
      </c>
      <c r="B3">
        <v>29471498</v>
      </c>
      <c r="D3" t="s">
        <v>66</v>
      </c>
      <c r="E3">
        <v>127605</v>
      </c>
      <c r="F3" s="23">
        <f t="shared" si="0"/>
        <v>4.3297765183161032E-3</v>
      </c>
      <c r="G3" s="23"/>
      <c r="K3" s="23"/>
      <c r="L3" s="23"/>
      <c r="M3" s="23"/>
      <c r="N3" s="23"/>
    </row>
    <row r="4" spans="1:17">
      <c r="A4" t="s">
        <v>68</v>
      </c>
      <c r="B4">
        <v>22187443</v>
      </c>
      <c r="D4" t="s">
        <v>68</v>
      </c>
      <c r="E4">
        <v>547127</v>
      </c>
      <c r="F4" s="23">
        <f t="shared" si="0"/>
        <v>2.4659308420533183E-2</v>
      </c>
      <c r="G4" s="23"/>
      <c r="K4" s="23"/>
      <c r="L4" s="23"/>
      <c r="M4" s="23"/>
      <c r="N4" s="23"/>
    </row>
    <row r="5" spans="1:17">
      <c r="A5" t="s">
        <v>68</v>
      </c>
      <c r="B5">
        <v>16952103</v>
      </c>
      <c r="D5" t="s">
        <v>68</v>
      </c>
      <c r="E5">
        <v>396774</v>
      </c>
      <c r="F5" s="23">
        <f t="shared" si="0"/>
        <v>2.3405591624826725E-2</v>
      </c>
      <c r="G5" s="23"/>
      <c r="K5" s="23"/>
      <c r="L5" s="23"/>
      <c r="M5" s="23"/>
      <c r="N5" s="23"/>
    </row>
    <row r="6" spans="1:17">
      <c r="A6" t="s">
        <v>69</v>
      </c>
      <c r="B6">
        <v>15492430</v>
      </c>
      <c r="D6" t="s">
        <v>69</v>
      </c>
      <c r="E6">
        <v>209291</v>
      </c>
      <c r="F6" s="23">
        <f t="shared" si="0"/>
        <v>1.3509242901210462E-2</v>
      </c>
      <c r="G6" s="23"/>
      <c r="K6" s="23"/>
      <c r="L6" s="23"/>
      <c r="M6" s="270" t="s">
        <v>243</v>
      </c>
      <c r="N6" s="270"/>
      <c r="O6" s="270"/>
      <c r="P6" s="270"/>
      <c r="Q6" s="270"/>
    </row>
    <row r="7" spans="1:17">
      <c r="A7" t="s">
        <v>69</v>
      </c>
      <c r="B7">
        <v>15620796</v>
      </c>
      <c r="D7" t="s">
        <v>69</v>
      </c>
      <c r="E7">
        <v>251544</v>
      </c>
      <c r="F7" s="23">
        <f t="shared" si="0"/>
        <v>1.6103148648762843E-2</v>
      </c>
      <c r="G7" s="23"/>
      <c r="K7" s="23"/>
      <c r="L7" s="23"/>
      <c r="M7" s="23"/>
      <c r="N7" s="23"/>
    </row>
    <row r="8" spans="1:17">
      <c r="A8" t="s">
        <v>70</v>
      </c>
      <c r="B8">
        <v>10495537</v>
      </c>
      <c r="D8" t="s">
        <v>70</v>
      </c>
      <c r="E8">
        <v>470</v>
      </c>
      <c r="F8" s="23">
        <f t="shared" si="0"/>
        <v>4.4780938793317581E-5</v>
      </c>
      <c r="G8" s="23"/>
      <c r="K8" s="23"/>
      <c r="L8" s="23"/>
      <c r="M8" s="23" t="s">
        <v>83</v>
      </c>
      <c r="N8" s="23" t="s">
        <v>1</v>
      </c>
      <c r="P8" t="s">
        <v>83</v>
      </c>
      <c r="Q8" t="s">
        <v>67</v>
      </c>
    </row>
    <row r="9" spans="1:17">
      <c r="A9" t="s">
        <v>70</v>
      </c>
      <c r="B9">
        <v>11238544</v>
      </c>
      <c r="D9" t="s">
        <v>70</v>
      </c>
      <c r="E9">
        <v>15040</v>
      </c>
      <c r="F9" s="23">
        <f t="shared" si="0"/>
        <v>1.3382516454088715E-3</v>
      </c>
      <c r="G9" s="23"/>
      <c r="K9" s="23"/>
      <c r="L9" s="23"/>
      <c r="M9" s="23"/>
      <c r="N9" s="23"/>
      <c r="P9" t="s">
        <v>99</v>
      </c>
      <c r="Q9" t="s">
        <v>99</v>
      </c>
    </row>
    <row r="10" spans="1:17">
      <c r="A10" t="s">
        <v>71</v>
      </c>
      <c r="B10">
        <v>21180178</v>
      </c>
      <c r="D10" t="s">
        <v>71</v>
      </c>
      <c r="E10">
        <v>439990</v>
      </c>
      <c r="F10" s="23">
        <f t="shared" si="0"/>
        <v>2.0773668663218978E-2</v>
      </c>
      <c r="G10" s="23"/>
      <c r="K10" s="23"/>
      <c r="L10" s="23"/>
      <c r="M10" s="23">
        <v>8.7904505897977003E-3</v>
      </c>
      <c r="N10" s="23">
        <v>2.4659308420533183E-2</v>
      </c>
      <c r="P10">
        <v>1.3509242901210462E-2</v>
      </c>
      <c r="Q10">
        <v>4.4780938793317581E-5</v>
      </c>
    </row>
    <row r="11" spans="1:17">
      <c r="A11" t="s">
        <v>71</v>
      </c>
      <c r="B11">
        <v>18452003</v>
      </c>
      <c r="D11" t="s">
        <v>71</v>
      </c>
      <c r="E11">
        <v>136360</v>
      </c>
      <c r="F11" s="23">
        <f t="shared" si="0"/>
        <v>7.389983624000061E-3</v>
      </c>
      <c r="G11" s="23"/>
      <c r="K11" s="23"/>
      <c r="L11" s="23"/>
      <c r="M11" s="23">
        <v>4.3297765183161032E-3</v>
      </c>
      <c r="N11" s="23">
        <v>2.3405591624826725E-2</v>
      </c>
      <c r="P11">
        <v>1.6103148648762843E-2</v>
      </c>
      <c r="Q11">
        <v>1.3382516454088715E-3</v>
      </c>
    </row>
    <row r="12" spans="1:17">
      <c r="A12" t="s">
        <v>72</v>
      </c>
      <c r="B12">
        <v>16738619</v>
      </c>
      <c r="D12" t="s">
        <v>72</v>
      </c>
      <c r="E12">
        <v>683320</v>
      </c>
      <c r="F12" s="23">
        <f t="shared" si="0"/>
        <v>4.0822961559732016E-2</v>
      </c>
      <c r="G12" s="23"/>
      <c r="K12" s="23"/>
      <c r="L12" s="23"/>
      <c r="M12" s="23">
        <v>2.0773668663218978E-2</v>
      </c>
      <c r="N12" s="23">
        <v>4.0822961559732016E-2</v>
      </c>
      <c r="P12">
        <v>2.4736977448821012E-2</v>
      </c>
      <c r="Q12">
        <v>6.7654504993979458E-2</v>
      </c>
    </row>
    <row r="13" spans="1:17">
      <c r="A13" t="s">
        <v>72</v>
      </c>
      <c r="B13">
        <v>8813582</v>
      </c>
      <c r="D13" t="s">
        <v>72</v>
      </c>
      <c r="E13">
        <v>450736</v>
      </c>
      <c r="F13" s="23">
        <f t="shared" si="0"/>
        <v>5.1141068410097051E-2</v>
      </c>
      <c r="G13" s="23"/>
      <c r="K13" s="23"/>
      <c r="L13" s="23"/>
      <c r="M13" s="23">
        <v>7.389983624000061E-3</v>
      </c>
      <c r="N13" s="23">
        <v>5.1141068410097051E-2</v>
      </c>
      <c r="P13">
        <v>4.443401748538562E-2</v>
      </c>
      <c r="Q13">
        <v>4.6671887324326193E-2</v>
      </c>
    </row>
    <row r="14" spans="1:17">
      <c r="A14" t="s">
        <v>73</v>
      </c>
      <c r="B14">
        <v>9480746</v>
      </c>
      <c r="D14" t="s">
        <v>73</v>
      </c>
      <c r="E14">
        <v>234525</v>
      </c>
      <c r="F14" s="23">
        <f t="shared" si="0"/>
        <v>2.4736977448821012E-2</v>
      </c>
      <c r="G14" s="23"/>
      <c r="K14" s="23"/>
      <c r="L14" s="23" t="s">
        <v>216</v>
      </c>
      <c r="M14" s="23">
        <f>AVERAGE(M10:M13)</f>
        <v>1.0320969848833211E-2</v>
      </c>
      <c r="N14" s="23">
        <f>AVERAGE(N10:N13)</f>
        <v>3.5007232503797239E-2</v>
      </c>
      <c r="P14">
        <f t="shared" ref="P14:Q14" si="1">AVERAGE(P10:P13)</f>
        <v>2.4695846621044987E-2</v>
      </c>
      <c r="Q14">
        <f t="shared" si="1"/>
        <v>2.8927356225626963E-2</v>
      </c>
    </row>
    <row r="15" spans="1:17">
      <c r="A15" t="s">
        <v>73</v>
      </c>
      <c r="B15">
        <v>8963943</v>
      </c>
      <c r="D15" t="s">
        <v>73</v>
      </c>
      <c r="E15">
        <v>398304</v>
      </c>
      <c r="F15">
        <f t="shared" si="0"/>
        <v>4.443401748538562E-2</v>
      </c>
      <c r="L15" t="s">
        <v>5</v>
      </c>
      <c r="M15">
        <f>STDEV(M10:M13)/SQRT(COUNT(M10:M13))</f>
        <v>3.6065505158476858E-3</v>
      </c>
      <c r="N15">
        <f>STDEV(N10:N13)/SQRT(COUNT(N10:N13))</f>
        <v>6.6820715938313291E-3</v>
      </c>
      <c r="P15">
        <f t="shared" ref="P15:Q15" si="2">STDEV(P10:P13)/SQRT(COUNT(P10:P13))</f>
        <v>7.0034018046135731E-3</v>
      </c>
      <c r="Q15">
        <f t="shared" si="2"/>
        <v>1.6857298820730032E-2</v>
      </c>
    </row>
    <row r="16" spans="1:17">
      <c r="A16" t="s">
        <v>74</v>
      </c>
      <c r="B16">
        <v>11985632</v>
      </c>
      <c r="D16" t="s">
        <v>74</v>
      </c>
      <c r="E16">
        <v>810882</v>
      </c>
      <c r="F16">
        <f t="shared" si="0"/>
        <v>6.7654504993979458E-2</v>
      </c>
    </row>
    <row r="17" spans="1:16">
      <c r="A17" t="s">
        <v>74</v>
      </c>
      <c r="B17">
        <v>10604028</v>
      </c>
      <c r="D17" t="s">
        <v>74</v>
      </c>
      <c r="E17">
        <v>494910</v>
      </c>
      <c r="F17">
        <f t="shared" si="0"/>
        <v>4.6671887324326193E-2</v>
      </c>
      <c r="L17" t="s">
        <v>217</v>
      </c>
      <c r="M17">
        <f>TTEST(M10:M13,N10:N13,2,3)</f>
        <v>2.5492343136344735E-2</v>
      </c>
      <c r="O17" t="s">
        <v>217</v>
      </c>
      <c r="P17">
        <f>TTEST(P10:P13,Q10:Q13,2,3)</f>
        <v>0.82804647037922252</v>
      </c>
    </row>
    <row r="22" spans="1:16" ht="87">
      <c r="B22" s="26" t="s">
        <v>241</v>
      </c>
      <c r="C22" s="26"/>
      <c r="D22" s="26"/>
      <c r="E22" s="26"/>
      <c r="F22" s="26"/>
      <c r="G22" s="26"/>
      <c r="H22" s="26"/>
    </row>
    <row r="23" spans="1:16" ht="43.5">
      <c r="B23" s="27" t="s">
        <v>75</v>
      </c>
      <c r="C23" s="27" t="s">
        <v>76</v>
      </c>
      <c r="D23" s="27" t="s">
        <v>77</v>
      </c>
      <c r="E23" s="27" t="s">
        <v>78</v>
      </c>
      <c r="F23" s="27" t="s">
        <v>79</v>
      </c>
      <c r="G23" s="27" t="s">
        <v>80</v>
      </c>
      <c r="H23" s="27" t="s">
        <v>81</v>
      </c>
    </row>
    <row r="24" spans="1:16">
      <c r="B24" s="27">
        <v>1</v>
      </c>
      <c r="C24" s="27">
        <v>19601043</v>
      </c>
      <c r="D24" s="27">
        <v>22508411</v>
      </c>
      <c r="E24" s="27">
        <v>25149348</v>
      </c>
      <c r="F24" s="27">
        <v>56224202</v>
      </c>
      <c r="G24" s="27">
        <v>31074854</v>
      </c>
      <c r="H24" s="27" t="s">
        <v>82</v>
      </c>
    </row>
    <row r="25" spans="1:16">
      <c r="B25" s="27">
        <v>2</v>
      </c>
      <c r="C25" s="27">
        <v>29471498</v>
      </c>
      <c r="D25" s="27">
        <v>32424181</v>
      </c>
      <c r="E25" s="27">
        <v>34852270</v>
      </c>
      <c r="F25" s="27">
        <v>65744486</v>
      </c>
      <c r="G25" s="27">
        <v>30892216</v>
      </c>
      <c r="H25" s="27" t="s">
        <v>82</v>
      </c>
    </row>
    <row r="26" spans="1:16">
      <c r="B26" s="27">
        <v>3</v>
      </c>
      <c r="C26" s="27">
        <v>22187443</v>
      </c>
      <c r="D26" s="27">
        <v>25039744</v>
      </c>
      <c r="E26" s="27">
        <v>26027346</v>
      </c>
      <c r="F26" s="27">
        <v>55766017</v>
      </c>
      <c r="G26" s="27">
        <v>29738671</v>
      </c>
      <c r="H26" s="27" t="s">
        <v>82</v>
      </c>
    </row>
    <row r="27" spans="1:16">
      <c r="B27" s="27">
        <v>4</v>
      </c>
      <c r="C27" s="27">
        <v>16952103</v>
      </c>
      <c r="D27" s="27">
        <v>20210702</v>
      </c>
      <c r="E27" s="27">
        <v>19919679</v>
      </c>
      <c r="F27" s="27">
        <v>49983505</v>
      </c>
      <c r="G27" s="27">
        <v>30063826</v>
      </c>
      <c r="H27" s="27" t="s">
        <v>82</v>
      </c>
    </row>
    <row r="28" spans="1:16">
      <c r="B28" s="27">
        <v>5</v>
      </c>
      <c r="C28" s="27">
        <v>15492430</v>
      </c>
      <c r="D28" s="27">
        <v>18664692</v>
      </c>
      <c r="E28" s="27">
        <v>18235233</v>
      </c>
      <c r="F28" s="27">
        <v>48543972</v>
      </c>
      <c r="G28" s="27">
        <v>30308739</v>
      </c>
      <c r="H28" s="27" t="s">
        <v>82</v>
      </c>
    </row>
    <row r="29" spans="1:16">
      <c r="B29" s="27">
        <v>6</v>
      </c>
      <c r="C29" s="27">
        <v>15620796</v>
      </c>
      <c r="D29" s="27">
        <v>18260355</v>
      </c>
      <c r="E29" s="27">
        <v>18125311</v>
      </c>
      <c r="F29" s="27">
        <v>46724800</v>
      </c>
      <c r="G29" s="27">
        <v>28599489</v>
      </c>
      <c r="H29" s="27" t="s">
        <v>82</v>
      </c>
    </row>
    <row r="30" spans="1:16">
      <c r="B30" s="27">
        <v>7</v>
      </c>
      <c r="C30" s="27">
        <v>10495537</v>
      </c>
      <c r="D30" s="27">
        <v>13143205</v>
      </c>
      <c r="E30" s="27">
        <v>14198382</v>
      </c>
      <c r="F30" s="27">
        <v>43452739</v>
      </c>
      <c r="G30" s="27">
        <v>29254357</v>
      </c>
      <c r="H30" s="27" t="s">
        <v>82</v>
      </c>
    </row>
    <row r="31" spans="1:16">
      <c r="B31" s="27">
        <v>8</v>
      </c>
      <c r="C31" s="27">
        <v>11238544</v>
      </c>
      <c r="D31" s="27">
        <v>13489030</v>
      </c>
      <c r="E31" s="27">
        <v>15320816</v>
      </c>
      <c r="F31" s="27">
        <v>42457717</v>
      </c>
      <c r="G31" s="27">
        <v>27136901</v>
      </c>
      <c r="H31" s="27" t="s">
        <v>82</v>
      </c>
    </row>
    <row r="35" spans="2:8" ht="87">
      <c r="B35" s="26" t="s">
        <v>242</v>
      </c>
      <c r="C35" s="26"/>
      <c r="D35" s="26"/>
      <c r="E35" s="26"/>
      <c r="F35" s="26"/>
      <c r="G35" s="26"/>
      <c r="H35" s="26"/>
    </row>
    <row r="36" spans="2:8" ht="43.5">
      <c r="B36" s="27" t="s">
        <v>75</v>
      </c>
      <c r="C36" s="27" t="s">
        <v>76</v>
      </c>
      <c r="D36" s="27" t="s">
        <v>77</v>
      </c>
      <c r="E36" s="27" t="s">
        <v>78</v>
      </c>
      <c r="F36" s="27" t="s">
        <v>79</v>
      </c>
      <c r="G36" s="27" t="s">
        <v>80</v>
      </c>
      <c r="H36" s="27" t="s">
        <v>81</v>
      </c>
    </row>
    <row r="37" spans="2:8">
      <c r="B37" s="27">
        <v>1</v>
      </c>
      <c r="C37" s="27">
        <v>21180178</v>
      </c>
      <c r="D37" s="27">
        <v>23813801</v>
      </c>
      <c r="E37" s="27">
        <v>24751106</v>
      </c>
      <c r="F37" s="27">
        <v>52295047</v>
      </c>
      <c r="G37" s="27">
        <v>27543941</v>
      </c>
      <c r="H37" s="27" t="s">
        <v>82</v>
      </c>
    </row>
    <row r="38" spans="2:8">
      <c r="B38" s="27">
        <v>2</v>
      </c>
      <c r="C38" s="27">
        <v>18452003</v>
      </c>
      <c r="D38" s="27">
        <v>20842462</v>
      </c>
      <c r="E38" s="27">
        <v>20372988</v>
      </c>
      <c r="F38" s="27">
        <v>47156432</v>
      </c>
      <c r="G38" s="27">
        <v>26783444</v>
      </c>
      <c r="H38" s="27" t="s">
        <v>82</v>
      </c>
    </row>
    <row r="39" spans="2:8">
      <c r="B39" s="27">
        <v>3</v>
      </c>
      <c r="C39" s="27">
        <v>16738619</v>
      </c>
      <c r="D39" s="27">
        <v>20567074</v>
      </c>
      <c r="E39" s="27">
        <v>19785059</v>
      </c>
      <c r="F39" s="27">
        <v>50905016</v>
      </c>
      <c r="G39" s="27">
        <v>31119957</v>
      </c>
      <c r="H39" s="27" t="s">
        <v>82</v>
      </c>
    </row>
    <row r="40" spans="2:8">
      <c r="B40" s="27">
        <v>4</v>
      </c>
      <c r="C40" s="27">
        <v>8813582</v>
      </c>
      <c r="D40" s="27">
        <v>11052673</v>
      </c>
      <c r="E40" s="27">
        <v>11176852</v>
      </c>
      <c r="F40" s="27">
        <v>35507933</v>
      </c>
      <c r="G40" s="27">
        <v>24331081</v>
      </c>
      <c r="H40" s="27" t="s">
        <v>82</v>
      </c>
    </row>
    <row r="41" spans="2:8">
      <c r="B41" s="27">
        <v>5</v>
      </c>
      <c r="C41" s="27">
        <v>9480746</v>
      </c>
      <c r="D41" s="27">
        <v>12574939</v>
      </c>
      <c r="E41" s="27">
        <v>11925159</v>
      </c>
      <c r="F41" s="27">
        <v>38428604</v>
      </c>
      <c r="G41" s="27">
        <v>26503445</v>
      </c>
      <c r="H41" s="27" t="s">
        <v>82</v>
      </c>
    </row>
    <row r="42" spans="2:8">
      <c r="B42" s="27">
        <v>6</v>
      </c>
      <c r="C42" s="27">
        <v>8963943</v>
      </c>
      <c r="D42" s="27">
        <v>12104723</v>
      </c>
      <c r="E42" s="27">
        <v>10694499</v>
      </c>
      <c r="F42" s="27">
        <v>36931301</v>
      </c>
      <c r="G42" s="27">
        <v>26236802</v>
      </c>
      <c r="H42" s="27" t="s">
        <v>82</v>
      </c>
    </row>
    <row r="43" spans="2:8">
      <c r="B43" s="27">
        <v>7</v>
      </c>
      <c r="C43" s="27">
        <v>11985632</v>
      </c>
      <c r="D43" s="27">
        <v>16847269</v>
      </c>
      <c r="E43" s="27">
        <v>14182111</v>
      </c>
      <c r="F43" s="27">
        <v>43843720</v>
      </c>
      <c r="G43" s="27">
        <v>29661609</v>
      </c>
      <c r="H43" s="27" t="s">
        <v>82</v>
      </c>
    </row>
    <row r="44" spans="2:8">
      <c r="B44" s="27">
        <v>8</v>
      </c>
      <c r="C44" s="27">
        <v>10604028</v>
      </c>
      <c r="D44" s="27">
        <v>12391718</v>
      </c>
      <c r="E44" s="27">
        <v>11465437</v>
      </c>
      <c r="F44" s="27">
        <v>32868851</v>
      </c>
      <c r="G44" s="27">
        <v>21403414</v>
      </c>
      <c r="H44" s="27" t="s">
        <v>82</v>
      </c>
    </row>
  </sheetData>
  <mergeCells count="1">
    <mergeCell ref="M6:Q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E454-AE93-4896-95D8-C8EAD50F0348}">
  <dimension ref="A1:N98"/>
  <sheetViews>
    <sheetView topLeftCell="A37" workbookViewId="0">
      <selection activeCell="G79" sqref="G79"/>
    </sheetView>
  </sheetViews>
  <sheetFormatPr defaultColWidth="8.7265625" defaultRowHeight="14.5"/>
  <cols>
    <col min="2" max="3" width="10.54296875" bestFit="1" customWidth="1"/>
    <col min="4" max="4" width="9.54296875" bestFit="1" customWidth="1"/>
    <col min="5" max="5" width="13.26953125" customWidth="1"/>
    <col min="6" max="6" width="9.54296875" bestFit="1" customWidth="1"/>
    <col min="7" max="7" width="10.54296875" customWidth="1"/>
  </cols>
  <sheetData>
    <row r="1" spans="1:13">
      <c r="A1" t="s">
        <v>120</v>
      </c>
    </row>
    <row r="2" spans="1:13">
      <c r="A2" t="s">
        <v>121</v>
      </c>
      <c r="F2" s="40">
        <v>43696</v>
      </c>
    </row>
    <row r="3" spans="1:13">
      <c r="A3" t="s">
        <v>122</v>
      </c>
      <c r="F3" s="41">
        <v>0.73677083333333337</v>
      </c>
    </row>
    <row r="5" spans="1:13">
      <c r="A5" t="s">
        <v>124</v>
      </c>
      <c r="F5" s="42" t="s">
        <v>125</v>
      </c>
    </row>
    <row r="6" spans="1:13">
      <c r="A6" t="s">
        <v>127</v>
      </c>
      <c r="F6">
        <v>450</v>
      </c>
      <c r="G6" t="s">
        <v>128</v>
      </c>
    </row>
    <row r="7" spans="1:13">
      <c r="A7" t="s">
        <v>129</v>
      </c>
      <c r="F7">
        <v>570</v>
      </c>
      <c r="G7" t="s">
        <v>128</v>
      </c>
    </row>
    <row r="8" spans="1:13">
      <c r="A8" t="s">
        <v>130</v>
      </c>
      <c r="F8">
        <v>10</v>
      </c>
    </row>
    <row r="9" spans="1:13">
      <c r="A9" t="s">
        <v>131</v>
      </c>
      <c r="F9" s="42" t="s">
        <v>132</v>
      </c>
    </row>
    <row r="10" spans="1:13">
      <c r="A10" t="s">
        <v>133</v>
      </c>
      <c r="F10">
        <v>200</v>
      </c>
      <c r="G10" t="s">
        <v>134</v>
      </c>
    </row>
    <row r="11" spans="1:13">
      <c r="A11" t="s">
        <v>135</v>
      </c>
      <c r="F11">
        <v>10</v>
      </c>
      <c r="G11" t="s">
        <v>136</v>
      </c>
    </row>
    <row r="12" spans="1:13">
      <c r="A12" t="s">
        <v>137</v>
      </c>
      <c r="F12">
        <v>5</v>
      </c>
      <c r="G12" t="s">
        <v>136</v>
      </c>
    </row>
    <row r="14" spans="1:13">
      <c r="A14" t="s">
        <v>138</v>
      </c>
      <c r="F14" t="s">
        <v>245</v>
      </c>
    </row>
    <row r="15" spans="1:13">
      <c r="A15" s="43" t="s">
        <v>140</v>
      </c>
      <c r="B15" s="43">
        <v>1</v>
      </c>
      <c r="C15" s="43">
        <v>2</v>
      </c>
      <c r="D15" s="43">
        <v>3</v>
      </c>
      <c r="E15" s="43">
        <v>4</v>
      </c>
      <c r="F15" s="43">
        <v>5</v>
      </c>
      <c r="G15" s="43">
        <v>6</v>
      </c>
      <c r="H15" s="43">
        <v>7</v>
      </c>
      <c r="I15" s="43">
        <v>8</v>
      </c>
      <c r="J15" s="43">
        <v>9</v>
      </c>
      <c r="K15" s="43">
        <v>10</v>
      </c>
      <c r="L15" s="43">
        <v>11</v>
      </c>
      <c r="M15" s="43">
        <v>12</v>
      </c>
    </row>
    <row r="16" spans="1:13">
      <c r="A16" s="43" t="s">
        <v>141</v>
      </c>
      <c r="B16" s="44">
        <v>2.0225</v>
      </c>
      <c r="C16" s="44">
        <v>2.2250999999999999</v>
      </c>
      <c r="D16" s="44">
        <v>0.27810000000000001</v>
      </c>
      <c r="E16" s="44">
        <v>0.26240000000000002</v>
      </c>
      <c r="F16" s="44">
        <v>0.12820000000000001</v>
      </c>
      <c r="G16" s="44">
        <v>-5.0000000000000001E-4</v>
      </c>
      <c r="H16" s="44">
        <v>-5.0000000000000001E-4</v>
      </c>
      <c r="I16" s="44">
        <v>0</v>
      </c>
      <c r="J16" s="44">
        <v>-2.0000000000000001E-4</v>
      </c>
      <c r="K16" s="44">
        <v>-2.9999999999999997E-4</v>
      </c>
      <c r="L16" s="44">
        <v>0</v>
      </c>
      <c r="M16" s="44">
        <v>2.0000000000000001E-4</v>
      </c>
    </row>
    <row r="17" spans="1:13">
      <c r="A17" s="43" t="s">
        <v>142</v>
      </c>
      <c r="B17" s="44">
        <v>1.0273000000000001</v>
      </c>
      <c r="C17" s="44">
        <v>1.1095999999999999</v>
      </c>
      <c r="D17" s="44">
        <v>0.22689999999999999</v>
      </c>
      <c r="E17" s="44">
        <v>0.26390000000000002</v>
      </c>
      <c r="F17" s="44">
        <v>0.16930000000000001</v>
      </c>
      <c r="G17" s="44">
        <v>-2.9999999999999997E-4</v>
      </c>
      <c r="H17" s="44">
        <v>-4.0000000000000002E-4</v>
      </c>
      <c r="I17" s="44">
        <v>-6.9999999999999999E-4</v>
      </c>
      <c r="J17" s="44">
        <v>-5.0000000000000001E-4</v>
      </c>
      <c r="K17" s="44">
        <v>1E-4</v>
      </c>
      <c r="L17" s="44">
        <v>-6.9999999999999999E-4</v>
      </c>
      <c r="M17" s="44">
        <v>-8.0000000000000004E-4</v>
      </c>
    </row>
    <row r="18" spans="1:13">
      <c r="A18" s="43" t="s">
        <v>143</v>
      </c>
      <c r="B18" s="44">
        <v>0.58350000000000002</v>
      </c>
      <c r="C18" s="44">
        <v>0.63549999999999995</v>
      </c>
      <c r="D18" s="44">
        <v>0.27189999999999998</v>
      </c>
      <c r="E18" s="44">
        <v>0.16830000000000001</v>
      </c>
      <c r="F18" s="44">
        <v>0.13189999999999999</v>
      </c>
      <c r="G18" s="44">
        <v>-4.0000000000000002E-4</v>
      </c>
      <c r="H18" s="44">
        <v>-2.9999999999999997E-4</v>
      </c>
      <c r="I18" s="44">
        <v>-2.0000000000000001E-4</v>
      </c>
      <c r="J18" s="44">
        <v>0</v>
      </c>
      <c r="K18" s="44">
        <v>-5.0000000000000001E-4</v>
      </c>
      <c r="L18" s="44">
        <v>-4.0000000000000002E-4</v>
      </c>
      <c r="M18" s="44">
        <v>-5.9999999999999995E-4</v>
      </c>
    </row>
    <row r="19" spans="1:13">
      <c r="A19" s="43" t="s">
        <v>144</v>
      </c>
      <c r="B19" s="44">
        <v>0.29920000000000002</v>
      </c>
      <c r="C19" s="44">
        <v>0.33910000000000001</v>
      </c>
      <c r="D19" s="44">
        <v>0.23930000000000001</v>
      </c>
      <c r="E19" s="44">
        <v>7.5600000000000001E-2</v>
      </c>
      <c r="F19" s="44">
        <v>4.5699999999999998E-2</v>
      </c>
      <c r="G19" s="44">
        <v>-2.0000000000000001E-4</v>
      </c>
      <c r="H19" s="44">
        <v>-6.9999999999999999E-4</v>
      </c>
      <c r="I19" s="44">
        <v>-6.9999999999999999E-4</v>
      </c>
      <c r="J19" s="44">
        <v>-5.0000000000000001E-4</v>
      </c>
      <c r="K19" s="44">
        <v>-2.9999999999999997E-4</v>
      </c>
      <c r="L19" s="44">
        <v>-8.9999999999999998E-4</v>
      </c>
      <c r="M19" s="44">
        <v>-2.0000000000000001E-4</v>
      </c>
    </row>
    <row r="20" spans="1:13">
      <c r="A20" s="43" t="s">
        <v>145</v>
      </c>
      <c r="B20" s="44">
        <v>0.1739</v>
      </c>
      <c r="C20" s="44">
        <v>0.1754</v>
      </c>
      <c r="D20" s="44">
        <v>0.1009</v>
      </c>
      <c r="E20" s="44">
        <v>8.4400000000000003E-2</v>
      </c>
      <c r="F20" s="44">
        <v>5.5599999999999997E-2</v>
      </c>
      <c r="G20" s="44">
        <v>-1E-3</v>
      </c>
      <c r="H20" s="44">
        <v>-5.0000000000000001E-4</v>
      </c>
      <c r="I20" s="44">
        <v>2.0000000000000001E-4</v>
      </c>
      <c r="J20" s="44">
        <v>-8.0000000000000004E-4</v>
      </c>
      <c r="K20" s="44">
        <v>2.0000000000000001E-4</v>
      </c>
      <c r="L20" s="44">
        <v>-5.0000000000000001E-4</v>
      </c>
      <c r="M20" s="44">
        <v>-2.9999999999999997E-4</v>
      </c>
    </row>
    <row r="21" spans="1:13">
      <c r="A21" s="43" t="s">
        <v>146</v>
      </c>
      <c r="B21" s="44">
        <v>9.4600000000000004E-2</v>
      </c>
      <c r="C21" s="44">
        <v>0.10780000000000001</v>
      </c>
      <c r="D21" s="44">
        <v>8.1500000000000003E-2</v>
      </c>
      <c r="E21" s="44">
        <v>9.2600000000000002E-2</v>
      </c>
      <c r="F21" s="44">
        <v>5.4300000000000001E-2</v>
      </c>
      <c r="G21" s="44">
        <v>2.9999999999999997E-4</v>
      </c>
      <c r="H21" s="44">
        <v>-8.0000000000000004E-4</v>
      </c>
      <c r="I21" s="44">
        <v>-1.1000000000000001E-3</v>
      </c>
      <c r="J21" s="44">
        <v>-6.9999999999999999E-4</v>
      </c>
      <c r="K21" s="44">
        <v>-5.9999999999999995E-4</v>
      </c>
      <c r="L21" s="44">
        <v>-4.0000000000000002E-4</v>
      </c>
      <c r="M21" s="44">
        <v>-2.9999999999999997E-4</v>
      </c>
    </row>
    <row r="22" spans="1:13">
      <c r="A22" s="43" t="s">
        <v>147</v>
      </c>
      <c r="B22" s="44">
        <v>6.4699999999999994E-2</v>
      </c>
      <c r="C22" s="44">
        <v>6.6000000000000003E-2</v>
      </c>
      <c r="D22" s="44">
        <v>9.9599999999999994E-2</v>
      </c>
      <c r="E22" s="44">
        <v>4.0000000000000002E-4</v>
      </c>
      <c r="F22" s="44">
        <v>1E-3</v>
      </c>
      <c r="G22" s="44">
        <v>-1.2999999999999999E-3</v>
      </c>
      <c r="H22" s="44">
        <v>-1.2999999999999999E-3</v>
      </c>
      <c r="I22" s="44">
        <v>-2.0000000000000001E-4</v>
      </c>
      <c r="J22" s="44">
        <v>-6.9999999999999999E-4</v>
      </c>
      <c r="K22" s="44">
        <v>-1.1000000000000001E-3</v>
      </c>
      <c r="L22" s="44">
        <v>-6.9999999999999999E-4</v>
      </c>
      <c r="M22" s="44">
        <v>-8.9999999999999998E-4</v>
      </c>
    </row>
    <row r="23" spans="1:13">
      <c r="A23" s="43" t="s">
        <v>148</v>
      </c>
      <c r="B23" s="44">
        <v>2.3699999999999999E-2</v>
      </c>
      <c r="C23" s="44">
        <v>1.9599999999999999E-2</v>
      </c>
      <c r="D23" s="44">
        <v>0.1</v>
      </c>
      <c r="E23" s="44">
        <v>-2.9999999999999997E-4</v>
      </c>
      <c r="F23" s="44">
        <v>1.1000000000000001E-3</v>
      </c>
      <c r="G23" s="44">
        <v>-4.0000000000000002E-4</v>
      </c>
      <c r="H23" s="44">
        <v>-2.0000000000000001E-4</v>
      </c>
      <c r="I23" s="44">
        <v>-1E-4</v>
      </c>
      <c r="J23" s="44">
        <v>-1E-3</v>
      </c>
      <c r="K23" s="44">
        <v>-5.9999999999999995E-4</v>
      </c>
      <c r="L23" s="44">
        <v>-8.9999999999999998E-4</v>
      </c>
      <c r="M23" s="44">
        <v>-8.0000000000000004E-4</v>
      </c>
    </row>
    <row r="25" spans="1:13">
      <c r="A25" t="s">
        <v>149</v>
      </c>
      <c r="F25" t="s">
        <v>245</v>
      </c>
    </row>
    <row r="26" spans="1:13">
      <c r="A26" s="43" t="s">
        <v>140</v>
      </c>
      <c r="B26" s="43">
        <v>1</v>
      </c>
      <c r="C26" s="43">
        <v>2</v>
      </c>
      <c r="D26" s="43">
        <v>3</v>
      </c>
      <c r="E26" s="43">
        <v>4</v>
      </c>
      <c r="F26" s="43">
        <v>5</v>
      </c>
      <c r="G26" s="43">
        <v>6</v>
      </c>
      <c r="H26" s="43">
        <v>7</v>
      </c>
      <c r="I26" s="43">
        <v>8</v>
      </c>
      <c r="J26" s="43">
        <v>9</v>
      </c>
      <c r="K26" s="43">
        <v>10</v>
      </c>
      <c r="L26" s="43">
        <v>11</v>
      </c>
      <c r="M26" s="43">
        <v>12</v>
      </c>
    </row>
    <row r="27" spans="1:13">
      <c r="A27" s="43" t="s">
        <v>141</v>
      </c>
      <c r="B27" s="44">
        <v>2.0821000000000001</v>
      </c>
      <c r="C27" s="44">
        <v>2.2825000000000002</v>
      </c>
      <c r="D27" s="44">
        <v>0.32169999999999999</v>
      </c>
      <c r="E27" s="44">
        <v>0.30890000000000001</v>
      </c>
      <c r="F27" s="44">
        <v>0.17580000000000001</v>
      </c>
      <c r="G27" s="44">
        <v>1E-4</v>
      </c>
      <c r="H27" s="44">
        <v>0</v>
      </c>
      <c r="I27" s="44">
        <v>2.9999999999999997E-4</v>
      </c>
      <c r="J27" s="44">
        <v>2.9999999999999997E-4</v>
      </c>
      <c r="K27" s="44">
        <v>1E-4</v>
      </c>
      <c r="L27" s="44">
        <v>2.9999999999999997E-4</v>
      </c>
      <c r="M27" s="44">
        <v>2.9999999999999997E-4</v>
      </c>
    </row>
    <row r="28" spans="1:13">
      <c r="A28" s="43" t="s">
        <v>142</v>
      </c>
      <c r="B28" s="44">
        <v>1.0751999999999999</v>
      </c>
      <c r="C28" s="44">
        <v>1.1586000000000001</v>
      </c>
      <c r="D28" s="44">
        <v>0.2707</v>
      </c>
      <c r="E28" s="44">
        <v>0.30819999999999997</v>
      </c>
      <c r="F28" s="44">
        <v>0.21490000000000001</v>
      </c>
      <c r="G28" s="44">
        <v>0</v>
      </c>
      <c r="H28" s="44">
        <v>1E-4</v>
      </c>
      <c r="I28" s="44">
        <v>0</v>
      </c>
      <c r="J28" s="44">
        <v>0</v>
      </c>
      <c r="K28" s="44">
        <v>1E-4</v>
      </c>
      <c r="L28" s="44">
        <v>0</v>
      </c>
      <c r="M28" s="44">
        <v>-1E-4</v>
      </c>
    </row>
    <row r="29" spans="1:13">
      <c r="A29" s="43" t="s">
        <v>143</v>
      </c>
      <c r="B29" s="44">
        <v>0.629</v>
      </c>
      <c r="C29" s="44">
        <v>0.68140000000000001</v>
      </c>
      <c r="D29" s="44">
        <v>0.31569999999999998</v>
      </c>
      <c r="E29" s="44">
        <v>0.21379999999999999</v>
      </c>
      <c r="F29" s="44">
        <v>0.17580000000000001</v>
      </c>
      <c r="G29" s="44">
        <v>0</v>
      </c>
      <c r="H29" s="44">
        <v>4.0000000000000002E-4</v>
      </c>
      <c r="I29" s="44">
        <v>2.0000000000000001E-4</v>
      </c>
      <c r="J29" s="44">
        <v>2.9999999999999997E-4</v>
      </c>
      <c r="K29" s="44">
        <v>-2.9999999999999997E-4</v>
      </c>
      <c r="L29" s="44">
        <v>0</v>
      </c>
      <c r="M29" s="44">
        <v>0</v>
      </c>
    </row>
    <row r="30" spans="1:13">
      <c r="A30" s="43" t="s">
        <v>144</v>
      </c>
      <c r="B30" s="44">
        <v>0.34339999999999998</v>
      </c>
      <c r="C30" s="44">
        <v>0.3826</v>
      </c>
      <c r="D30" s="44">
        <v>0.28320000000000001</v>
      </c>
      <c r="E30" s="44">
        <v>0.1278</v>
      </c>
      <c r="F30" s="44">
        <v>8.9399999999999993E-2</v>
      </c>
      <c r="G30" s="44">
        <v>2.0000000000000001E-4</v>
      </c>
      <c r="H30" s="44">
        <v>-4.0000000000000002E-4</v>
      </c>
      <c r="I30" s="44">
        <v>-4.0000000000000002E-4</v>
      </c>
      <c r="J30" s="44">
        <v>0</v>
      </c>
      <c r="K30" s="44">
        <v>0</v>
      </c>
      <c r="L30" s="44">
        <v>-2.0000000000000001E-4</v>
      </c>
      <c r="M30" s="44">
        <v>2.0000000000000001E-4</v>
      </c>
    </row>
    <row r="31" spans="1:13">
      <c r="A31" s="43" t="s">
        <v>145</v>
      </c>
      <c r="B31" s="44">
        <v>0.22</v>
      </c>
      <c r="C31" s="44">
        <v>0.22189999999999999</v>
      </c>
      <c r="D31" s="44">
        <v>0.14560000000000001</v>
      </c>
      <c r="E31" s="44">
        <v>0.1283</v>
      </c>
      <c r="F31" s="44">
        <v>0.1</v>
      </c>
      <c r="G31" s="44">
        <v>-5.0000000000000001E-4</v>
      </c>
      <c r="H31" s="44">
        <v>-1E-4</v>
      </c>
      <c r="I31" s="44">
        <v>2.0000000000000001E-4</v>
      </c>
      <c r="J31" s="44">
        <v>-2.0000000000000001E-4</v>
      </c>
      <c r="K31" s="44">
        <v>2.0000000000000001E-4</v>
      </c>
      <c r="L31" s="44">
        <v>-2.0000000000000001E-4</v>
      </c>
      <c r="M31" s="44">
        <v>-2.0000000000000001E-4</v>
      </c>
    </row>
    <row r="32" spans="1:13">
      <c r="A32" s="43" t="s">
        <v>146</v>
      </c>
      <c r="B32" s="44">
        <v>0.1399</v>
      </c>
      <c r="C32" s="44">
        <v>0.15190000000000001</v>
      </c>
      <c r="D32" s="44">
        <v>0.12570000000000001</v>
      </c>
      <c r="E32" s="44">
        <v>0.13700000000000001</v>
      </c>
      <c r="F32" s="44">
        <v>9.8199999999999996E-2</v>
      </c>
      <c r="G32" s="44">
        <v>4.0000000000000002E-4</v>
      </c>
      <c r="H32" s="44">
        <v>-4.0000000000000002E-4</v>
      </c>
      <c r="I32" s="44">
        <v>-1E-4</v>
      </c>
      <c r="J32" s="44">
        <v>-4.0000000000000002E-4</v>
      </c>
      <c r="K32" s="44">
        <v>0</v>
      </c>
      <c r="L32" s="44">
        <v>1E-4</v>
      </c>
      <c r="M32" s="44">
        <v>-1E-4</v>
      </c>
    </row>
    <row r="33" spans="1:13">
      <c r="A33" s="43" t="s">
        <v>147</v>
      </c>
      <c r="B33" s="44">
        <v>0.10589999999999999</v>
      </c>
      <c r="C33" s="44">
        <v>0.11459999999999999</v>
      </c>
      <c r="D33" s="44">
        <v>0.1429</v>
      </c>
      <c r="E33" s="44">
        <v>3.5000000000000003E-2</v>
      </c>
      <c r="F33" s="44">
        <v>3.4099999999999998E-2</v>
      </c>
      <c r="G33" s="44">
        <v>-5.0000000000000001E-4</v>
      </c>
      <c r="H33" s="44">
        <v>-2.0000000000000001E-4</v>
      </c>
      <c r="I33" s="44">
        <v>-2.0000000000000001E-4</v>
      </c>
      <c r="J33" s="44">
        <v>-4.0000000000000002E-4</v>
      </c>
      <c r="K33" s="44">
        <v>-6.9999999999999999E-4</v>
      </c>
      <c r="L33" s="44">
        <v>-6.9999999999999999E-4</v>
      </c>
      <c r="M33" s="44">
        <v>-2.9999999999999997E-4</v>
      </c>
    </row>
    <row r="34" spans="1:13">
      <c r="A34" s="43" t="s">
        <v>148</v>
      </c>
      <c r="B34" s="44">
        <v>7.9000000000000001E-2</v>
      </c>
      <c r="C34" s="44">
        <v>6.7400000000000002E-2</v>
      </c>
      <c r="D34" s="44">
        <v>0.1452</v>
      </c>
      <c r="E34" s="44">
        <v>3.49E-2</v>
      </c>
      <c r="F34" s="44">
        <v>3.73E-2</v>
      </c>
      <c r="G34" s="44">
        <v>-1E-4</v>
      </c>
      <c r="H34" s="44">
        <v>0</v>
      </c>
      <c r="I34" s="44">
        <v>-2.0000000000000001E-4</v>
      </c>
      <c r="J34" s="44">
        <v>-1E-4</v>
      </c>
      <c r="K34" s="44">
        <v>-2.0000000000000001E-4</v>
      </c>
      <c r="L34" s="44">
        <v>-4.0000000000000002E-4</v>
      </c>
      <c r="M34" s="44">
        <v>-6.9999999999999999E-4</v>
      </c>
    </row>
    <row r="36" spans="1:13">
      <c r="A36" t="s">
        <v>246</v>
      </c>
    </row>
    <row r="37" spans="1:13">
      <c r="A37" s="43" t="s">
        <v>140</v>
      </c>
      <c r="B37" s="43">
        <v>1</v>
      </c>
      <c r="C37" s="43">
        <v>2</v>
      </c>
      <c r="D37" s="43">
        <v>3</v>
      </c>
      <c r="E37" s="43">
        <v>4</v>
      </c>
      <c r="F37" s="43">
        <v>5</v>
      </c>
      <c r="G37" s="43">
        <v>6</v>
      </c>
      <c r="H37" s="43">
        <v>7</v>
      </c>
      <c r="I37" s="43">
        <v>8</v>
      </c>
      <c r="J37" s="43">
        <v>9</v>
      </c>
      <c r="K37" s="43">
        <v>10</v>
      </c>
      <c r="L37" s="43">
        <v>11</v>
      </c>
      <c r="M37" s="43">
        <v>12</v>
      </c>
    </row>
    <row r="38" spans="1:13">
      <c r="A38" s="43" t="s">
        <v>141</v>
      </c>
      <c r="B38" s="44" t="s">
        <v>150</v>
      </c>
      <c r="C38" s="44" t="s">
        <v>150</v>
      </c>
      <c r="D38" s="44" t="s">
        <v>247</v>
      </c>
      <c r="E38" s="44" t="s">
        <v>248</v>
      </c>
      <c r="F38" s="44" t="s">
        <v>248</v>
      </c>
      <c r="G38" s="44"/>
      <c r="H38" s="44"/>
      <c r="I38" s="44"/>
      <c r="J38" s="44"/>
      <c r="K38" s="44"/>
      <c r="L38" s="44"/>
      <c r="M38" s="44"/>
    </row>
    <row r="39" spans="1:13">
      <c r="A39" s="43" t="s">
        <v>142</v>
      </c>
      <c r="B39" s="44" t="s">
        <v>156</v>
      </c>
      <c r="C39" s="44" t="s">
        <v>156</v>
      </c>
      <c r="D39" s="44" t="s">
        <v>247</v>
      </c>
      <c r="E39" s="44" t="s">
        <v>249</v>
      </c>
      <c r="F39" s="44" t="s">
        <v>249</v>
      </c>
      <c r="G39" s="44"/>
      <c r="H39" s="44"/>
      <c r="I39" s="44"/>
      <c r="J39" s="44"/>
      <c r="K39" s="44"/>
      <c r="L39" s="44"/>
      <c r="M39" s="44"/>
    </row>
    <row r="40" spans="1:13">
      <c r="A40" s="43" t="s">
        <v>143</v>
      </c>
      <c r="B40" s="44" t="s">
        <v>162</v>
      </c>
      <c r="C40" s="44" t="s">
        <v>162</v>
      </c>
      <c r="D40" s="44" t="s">
        <v>250</v>
      </c>
      <c r="E40" s="44" t="s">
        <v>251</v>
      </c>
      <c r="F40" s="44" t="s">
        <v>251</v>
      </c>
      <c r="G40" s="44"/>
      <c r="H40" s="44"/>
      <c r="I40" s="44"/>
      <c r="J40" s="44"/>
      <c r="K40" s="44"/>
      <c r="L40" s="44"/>
      <c r="M40" s="44"/>
    </row>
    <row r="41" spans="1:13">
      <c r="A41" s="43" t="s">
        <v>144</v>
      </c>
      <c r="B41" s="44" t="s">
        <v>168</v>
      </c>
      <c r="C41" s="44" t="s">
        <v>168</v>
      </c>
      <c r="D41" s="44" t="s">
        <v>250</v>
      </c>
      <c r="E41" s="44" t="s">
        <v>252</v>
      </c>
      <c r="F41" s="44" t="s">
        <v>252</v>
      </c>
      <c r="G41" s="44"/>
      <c r="H41" s="44"/>
      <c r="I41" s="44"/>
      <c r="J41" s="44"/>
      <c r="K41" s="44"/>
      <c r="L41" s="44"/>
      <c r="M41" s="44"/>
    </row>
    <row r="42" spans="1:13">
      <c r="A42" s="43" t="s">
        <v>145</v>
      </c>
      <c r="B42" s="44" t="s">
        <v>174</v>
      </c>
      <c r="C42" s="44" t="s">
        <v>174</v>
      </c>
      <c r="D42" s="44" t="s">
        <v>253</v>
      </c>
      <c r="E42" s="44" t="s">
        <v>254</v>
      </c>
      <c r="F42" s="44" t="s">
        <v>254</v>
      </c>
      <c r="G42" s="44"/>
      <c r="H42" s="44"/>
      <c r="I42" s="44"/>
      <c r="J42" s="44"/>
      <c r="K42" s="44"/>
      <c r="L42" s="44"/>
      <c r="M42" s="44"/>
    </row>
    <row r="43" spans="1:13">
      <c r="A43" s="43" t="s">
        <v>146</v>
      </c>
      <c r="B43" s="44" t="s">
        <v>180</v>
      </c>
      <c r="C43" s="44" t="s">
        <v>180</v>
      </c>
      <c r="D43" s="44" t="s">
        <v>253</v>
      </c>
      <c r="E43" s="44" t="s">
        <v>255</v>
      </c>
      <c r="F43" s="44" t="s">
        <v>255</v>
      </c>
      <c r="G43" s="44"/>
      <c r="H43" s="44"/>
      <c r="I43" s="44"/>
      <c r="J43" s="44"/>
      <c r="K43" s="44"/>
      <c r="L43" s="44"/>
      <c r="M43" s="44"/>
    </row>
    <row r="44" spans="1:13">
      <c r="A44" s="43" t="s">
        <v>147</v>
      </c>
      <c r="B44" s="44" t="s">
        <v>186</v>
      </c>
      <c r="C44" s="44" t="s">
        <v>186</v>
      </c>
      <c r="D44" s="44" t="s">
        <v>256</v>
      </c>
      <c r="E44" s="44"/>
      <c r="F44" s="44"/>
      <c r="G44" s="44"/>
      <c r="H44" s="44"/>
      <c r="I44" s="44"/>
      <c r="J44" s="44"/>
      <c r="K44" s="44"/>
      <c r="L44" s="44"/>
      <c r="M44" s="44"/>
    </row>
    <row r="45" spans="1:13">
      <c r="A45" s="43" t="s">
        <v>148</v>
      </c>
      <c r="B45" s="44" t="s">
        <v>257</v>
      </c>
      <c r="C45" s="44" t="s">
        <v>257</v>
      </c>
      <c r="D45" s="44" t="s">
        <v>256</v>
      </c>
      <c r="E45" s="44"/>
      <c r="F45" s="44"/>
      <c r="G45" s="44"/>
      <c r="H45" s="44"/>
      <c r="I45" s="44"/>
      <c r="J45" s="44"/>
      <c r="K45" s="44"/>
      <c r="L45" s="44"/>
      <c r="M45" s="44"/>
    </row>
    <row r="47" spans="1:13">
      <c r="A47" s="43" t="s">
        <v>198</v>
      </c>
      <c r="B47" s="45" t="s">
        <v>199</v>
      </c>
      <c r="C47" s="45" t="s">
        <v>200</v>
      </c>
      <c r="D47" s="45" t="s">
        <v>201</v>
      </c>
      <c r="E47" s="45" t="s">
        <v>202</v>
      </c>
      <c r="F47" s="45" t="s">
        <v>203</v>
      </c>
    </row>
    <row r="48" spans="1:13">
      <c r="A48" s="46">
        <v>1000</v>
      </c>
      <c r="B48" s="44">
        <v>2.0821000000000001</v>
      </c>
      <c r="C48" s="44">
        <v>2.2825000000000002</v>
      </c>
      <c r="D48" s="44">
        <f t="shared" ref="D48:D55" si="0">AVERAGE(B48:C48)</f>
        <v>2.1823000000000001</v>
      </c>
      <c r="E48" s="44">
        <f>$D$55</f>
        <v>7.3200000000000001E-2</v>
      </c>
      <c r="F48" s="44">
        <f>D48-E48</f>
        <v>2.1091000000000002</v>
      </c>
    </row>
    <row r="49" spans="1:14">
      <c r="A49" s="46">
        <v>500</v>
      </c>
      <c r="B49" s="44">
        <v>1.0751999999999999</v>
      </c>
      <c r="C49" s="44">
        <v>1.1586000000000001</v>
      </c>
      <c r="D49" s="44">
        <f t="shared" si="0"/>
        <v>1.1169</v>
      </c>
      <c r="E49" s="44">
        <f t="shared" ref="E49:E55" si="1">$D$55</f>
        <v>7.3200000000000001E-2</v>
      </c>
      <c r="F49" s="44">
        <f t="shared" ref="F49:F55" si="2">D49-E49</f>
        <v>1.0437000000000001</v>
      </c>
    </row>
    <row r="50" spans="1:14">
      <c r="A50" s="46">
        <v>250</v>
      </c>
      <c r="B50" s="44">
        <v>0.629</v>
      </c>
      <c r="C50" s="44">
        <v>0.68140000000000001</v>
      </c>
      <c r="D50" s="44">
        <f t="shared" si="0"/>
        <v>0.6552</v>
      </c>
      <c r="E50" s="44">
        <f t="shared" si="1"/>
        <v>7.3200000000000001E-2</v>
      </c>
      <c r="F50" s="44">
        <f t="shared" si="2"/>
        <v>0.58199999999999996</v>
      </c>
    </row>
    <row r="51" spans="1:14">
      <c r="A51" s="46">
        <v>125</v>
      </c>
      <c r="B51" s="44">
        <v>0.34339999999999998</v>
      </c>
      <c r="C51" s="44">
        <v>0.3826</v>
      </c>
      <c r="D51" s="44">
        <f t="shared" si="0"/>
        <v>0.36299999999999999</v>
      </c>
      <c r="E51" s="44">
        <f t="shared" si="1"/>
        <v>7.3200000000000001E-2</v>
      </c>
      <c r="F51" s="44">
        <f t="shared" si="2"/>
        <v>0.2898</v>
      </c>
    </row>
    <row r="52" spans="1:14">
      <c r="A52" s="46">
        <v>62.5</v>
      </c>
      <c r="B52" s="44">
        <v>0.22</v>
      </c>
      <c r="C52" s="44">
        <v>0.22189999999999999</v>
      </c>
      <c r="D52" s="44">
        <f t="shared" si="0"/>
        <v>0.22094999999999998</v>
      </c>
      <c r="E52" s="44">
        <f t="shared" si="1"/>
        <v>7.3200000000000001E-2</v>
      </c>
      <c r="F52" s="44">
        <f t="shared" si="2"/>
        <v>0.14774999999999999</v>
      </c>
    </row>
    <row r="53" spans="1:14">
      <c r="A53" s="46">
        <v>31.3</v>
      </c>
      <c r="B53" s="44">
        <v>0.1399</v>
      </c>
      <c r="C53" s="44">
        <v>0.15190000000000001</v>
      </c>
      <c r="D53" s="44">
        <f t="shared" si="0"/>
        <v>0.1459</v>
      </c>
      <c r="E53" s="44">
        <f t="shared" si="1"/>
        <v>7.3200000000000001E-2</v>
      </c>
      <c r="F53" s="44">
        <f t="shared" si="2"/>
        <v>7.2700000000000001E-2</v>
      </c>
    </row>
    <row r="54" spans="1:14">
      <c r="A54" s="46">
        <v>15.6</v>
      </c>
      <c r="B54" s="44">
        <v>0.10589999999999999</v>
      </c>
      <c r="C54" s="44">
        <v>0.11459999999999999</v>
      </c>
      <c r="D54" s="44">
        <f t="shared" si="0"/>
        <v>0.11024999999999999</v>
      </c>
      <c r="E54" s="44">
        <f t="shared" si="1"/>
        <v>7.3200000000000001E-2</v>
      </c>
      <c r="F54" s="44">
        <f t="shared" si="2"/>
        <v>3.7049999999999986E-2</v>
      </c>
    </row>
    <row r="55" spans="1:14">
      <c r="A55" s="46">
        <v>0</v>
      </c>
      <c r="B55" s="44">
        <v>7.9000000000000001E-2</v>
      </c>
      <c r="C55" s="44">
        <v>6.7400000000000002E-2</v>
      </c>
      <c r="D55" s="44">
        <f t="shared" si="0"/>
        <v>7.3200000000000001E-2</v>
      </c>
      <c r="E55" s="44">
        <f t="shared" si="1"/>
        <v>7.3200000000000001E-2</v>
      </c>
      <c r="F55" s="44">
        <f t="shared" si="2"/>
        <v>0</v>
      </c>
    </row>
    <row r="56" spans="1:14">
      <c r="J56" t="s">
        <v>58</v>
      </c>
    </row>
    <row r="57" spans="1:14">
      <c r="A57" s="49" t="s">
        <v>205</v>
      </c>
      <c r="B57" s="45" t="s">
        <v>199</v>
      </c>
      <c r="C57" s="45" t="s">
        <v>200</v>
      </c>
      <c r="D57" s="45" t="s">
        <v>201</v>
      </c>
      <c r="E57" s="45" t="s">
        <v>202</v>
      </c>
      <c r="F57" s="45" t="s">
        <v>203</v>
      </c>
      <c r="G57" s="45" t="s">
        <v>206</v>
      </c>
      <c r="H57" s="45" t="s">
        <v>207</v>
      </c>
      <c r="J57" s="47" t="s">
        <v>2</v>
      </c>
      <c r="N57" t="s">
        <v>240</v>
      </c>
    </row>
    <row r="58" spans="1:14">
      <c r="A58" s="44" t="s">
        <v>247</v>
      </c>
      <c r="B58" s="44">
        <v>0.32169999999999999</v>
      </c>
      <c r="C58" s="44">
        <v>0.2707</v>
      </c>
      <c r="D58" s="44">
        <f t="shared" ref="D58:D67" si="3">AVERAGE(B58:C58)</f>
        <v>0.29620000000000002</v>
      </c>
      <c r="E58" s="44">
        <f>$D$55</f>
        <v>7.3200000000000001E-2</v>
      </c>
      <c r="F58" s="44">
        <f>D58-E58</f>
        <v>0.22300000000000003</v>
      </c>
      <c r="G58" s="24">
        <f>(476.79*F58-7.1591)*20</f>
        <v>1983.3014000000005</v>
      </c>
      <c r="H58" s="50">
        <f>(G58/1000)*0.5</f>
        <v>0.99165070000000022</v>
      </c>
      <c r="J58" t="s">
        <v>98</v>
      </c>
      <c r="K58">
        <f>AVERAGE(H58:H59)</f>
        <v>0.99939853750000007</v>
      </c>
      <c r="M58" t="s">
        <v>98</v>
      </c>
      <c r="N58">
        <f>TTEST(H58:H59,H62:H64,2,2)</f>
        <v>8.5275043640243506E-2</v>
      </c>
    </row>
    <row r="59" spans="1:14">
      <c r="A59" s="44" t="s">
        <v>250</v>
      </c>
      <c r="B59" s="44">
        <v>0.31569999999999998</v>
      </c>
      <c r="C59" s="44">
        <v>0.28320000000000001</v>
      </c>
      <c r="D59" s="44">
        <f t="shared" si="3"/>
        <v>0.29944999999999999</v>
      </c>
      <c r="E59" s="44">
        <f t="shared" ref="E59:E67" si="4">$D$55</f>
        <v>7.3200000000000001E-2</v>
      </c>
      <c r="F59" s="44">
        <f t="shared" ref="F59:F67" si="5">D59-E59</f>
        <v>0.22625000000000001</v>
      </c>
      <c r="G59" s="24">
        <f t="shared" ref="G59:G67" si="6">(476.79*F59-7.1591)*20</f>
        <v>2014.2927500000001</v>
      </c>
      <c r="H59" s="50">
        <f>(G59/1000)*0.5</f>
        <v>1.007146375</v>
      </c>
    </row>
    <row r="60" spans="1:14">
      <c r="A60" s="44" t="s">
        <v>253</v>
      </c>
      <c r="B60" s="44">
        <v>0.14560000000000001</v>
      </c>
      <c r="C60" s="44">
        <v>0.12570000000000001</v>
      </c>
      <c r="D60" s="44">
        <f t="shared" si="3"/>
        <v>0.13564999999999999</v>
      </c>
      <c r="E60" s="44">
        <f t="shared" si="4"/>
        <v>7.3200000000000001E-2</v>
      </c>
      <c r="F60" s="44">
        <f t="shared" si="5"/>
        <v>6.2449999999999992E-2</v>
      </c>
      <c r="G60" s="24">
        <f t="shared" si="6"/>
        <v>452.32870999999994</v>
      </c>
      <c r="H60" s="50">
        <f>(G60/1000)*1.5</f>
        <v>0.67849306499999995</v>
      </c>
      <c r="J60" t="s">
        <v>100</v>
      </c>
      <c r="K60">
        <f>AVERAGE(H60:H61)</f>
        <v>0.73856860499999999</v>
      </c>
      <c r="M60" t="s">
        <v>100</v>
      </c>
      <c r="N60">
        <f>TTEST(H60:H61,H65:H67,2,2)</f>
        <v>1.0570333243643348E-2</v>
      </c>
    </row>
    <row r="61" spans="1:14">
      <c r="A61" s="44" t="s">
        <v>256</v>
      </c>
      <c r="B61" s="44">
        <v>0.1429</v>
      </c>
      <c r="C61" s="44">
        <v>0.1452</v>
      </c>
      <c r="D61" s="44">
        <f t="shared" si="3"/>
        <v>0.14405000000000001</v>
      </c>
      <c r="E61" s="44">
        <f t="shared" si="4"/>
        <v>7.3200000000000001E-2</v>
      </c>
      <c r="F61" s="44">
        <f t="shared" si="5"/>
        <v>7.085000000000001E-2</v>
      </c>
      <c r="G61" s="24">
        <f t="shared" si="6"/>
        <v>532.42943000000014</v>
      </c>
      <c r="H61" s="50">
        <f>(G61/1000)*1.5</f>
        <v>0.79864414500000014</v>
      </c>
      <c r="J61" s="48" t="s">
        <v>258</v>
      </c>
    </row>
    <row r="62" spans="1:14">
      <c r="A62" s="44" t="s">
        <v>248</v>
      </c>
      <c r="B62" s="44">
        <v>0.30890000000000001</v>
      </c>
      <c r="C62" s="44">
        <v>0.17580000000000001</v>
      </c>
      <c r="D62" s="44">
        <f t="shared" si="3"/>
        <v>0.24235000000000001</v>
      </c>
      <c r="E62" s="44">
        <f t="shared" si="4"/>
        <v>7.3200000000000001E-2</v>
      </c>
      <c r="F62" s="44">
        <f t="shared" si="5"/>
        <v>0.16915000000000002</v>
      </c>
      <c r="G62" s="24">
        <f t="shared" si="6"/>
        <v>1469.7985700000004</v>
      </c>
      <c r="H62" s="50">
        <f>(G62/1000)*0.5</f>
        <v>0.73489928500000024</v>
      </c>
      <c r="J62" t="s">
        <v>98</v>
      </c>
      <c r="K62">
        <f>AVERAGE(H62:H64)</f>
        <v>0.68984263000000012</v>
      </c>
    </row>
    <row r="63" spans="1:14">
      <c r="A63" s="44" t="s">
        <v>249</v>
      </c>
      <c r="B63" s="44">
        <v>0.30819999999999997</v>
      </c>
      <c r="C63" s="44">
        <v>0.21490000000000001</v>
      </c>
      <c r="D63" s="44">
        <f t="shared" si="3"/>
        <v>0.26155</v>
      </c>
      <c r="E63" s="44">
        <f t="shared" si="4"/>
        <v>7.3200000000000001E-2</v>
      </c>
      <c r="F63" s="44">
        <f t="shared" si="5"/>
        <v>0.18835000000000002</v>
      </c>
      <c r="G63" s="24">
        <f t="shared" si="6"/>
        <v>1652.8859300000001</v>
      </c>
      <c r="H63" s="50">
        <f t="shared" ref="H63:H64" si="7">(G63/1000)*0.5</f>
        <v>0.82644296500000003</v>
      </c>
    </row>
    <row r="64" spans="1:14">
      <c r="A64" s="44" t="s">
        <v>251</v>
      </c>
      <c r="B64" s="44">
        <v>0.21379999999999999</v>
      </c>
      <c r="C64" s="44">
        <v>0.17580000000000001</v>
      </c>
      <c r="D64" s="44">
        <f t="shared" si="3"/>
        <v>0.1948</v>
      </c>
      <c r="E64" s="44">
        <f t="shared" si="4"/>
        <v>7.3200000000000001E-2</v>
      </c>
      <c r="F64" s="44">
        <f t="shared" si="5"/>
        <v>0.1216</v>
      </c>
      <c r="G64" s="24">
        <f t="shared" si="6"/>
        <v>1016.3712800000001</v>
      </c>
      <c r="H64" s="50">
        <f t="shared" si="7"/>
        <v>0.50818563999999999</v>
      </c>
    </row>
    <row r="65" spans="1:11">
      <c r="A65" s="44" t="s">
        <v>252</v>
      </c>
      <c r="B65" s="44">
        <v>0.1278</v>
      </c>
      <c r="C65" s="44">
        <v>8.9399999999999993E-2</v>
      </c>
      <c r="D65" s="44">
        <f t="shared" si="3"/>
        <v>0.1086</v>
      </c>
      <c r="E65" s="44">
        <f t="shared" si="4"/>
        <v>7.3200000000000001E-2</v>
      </c>
      <c r="F65" s="44">
        <f t="shared" si="5"/>
        <v>3.5400000000000001E-2</v>
      </c>
      <c r="G65" s="24">
        <f t="shared" si="6"/>
        <v>194.38532000000004</v>
      </c>
      <c r="H65" s="50">
        <f>(G65/1000)*1.5</f>
        <v>0.29157798000000001</v>
      </c>
      <c r="J65" t="s">
        <v>100</v>
      </c>
      <c r="K65">
        <f>AVERAGE(H65:H67)</f>
        <v>0.36095092500000009</v>
      </c>
    </row>
    <row r="66" spans="1:11">
      <c r="A66" s="44" t="s">
        <v>254</v>
      </c>
      <c r="B66" s="44">
        <v>0.1283</v>
      </c>
      <c r="C66" s="44">
        <v>0.1</v>
      </c>
      <c r="D66" s="44">
        <f t="shared" si="3"/>
        <v>0.11415</v>
      </c>
      <c r="E66" s="44">
        <f t="shared" si="4"/>
        <v>7.3200000000000001E-2</v>
      </c>
      <c r="F66" s="44">
        <f t="shared" si="5"/>
        <v>4.095E-2</v>
      </c>
      <c r="G66" s="24">
        <f t="shared" si="6"/>
        <v>247.30901000000003</v>
      </c>
      <c r="H66" s="50">
        <f t="shared" ref="H66:H67" si="8">(G66/1000)*1.5</f>
        <v>0.37096351500000002</v>
      </c>
    </row>
    <row r="67" spans="1:11">
      <c r="A67" s="44" t="s">
        <v>255</v>
      </c>
      <c r="B67" s="44">
        <v>0.13700000000000001</v>
      </c>
      <c r="C67" s="44">
        <v>9.8199999999999996E-2</v>
      </c>
      <c r="D67" s="44">
        <f t="shared" si="3"/>
        <v>0.11760000000000001</v>
      </c>
      <c r="E67" s="44">
        <f t="shared" si="4"/>
        <v>7.3200000000000001E-2</v>
      </c>
      <c r="F67" s="44">
        <f t="shared" si="5"/>
        <v>4.4400000000000009E-2</v>
      </c>
      <c r="G67" s="24">
        <f t="shared" si="6"/>
        <v>280.20752000000016</v>
      </c>
      <c r="H67" s="50">
        <f t="shared" si="8"/>
        <v>0.42031128000000023</v>
      </c>
    </row>
    <row r="68" spans="1:11">
      <c r="A68" s="44"/>
      <c r="B68" s="44"/>
      <c r="C68" s="44"/>
      <c r="D68" s="44"/>
      <c r="E68" s="44"/>
      <c r="F68" s="44"/>
      <c r="G68" s="24"/>
      <c r="H68" s="50"/>
    </row>
    <row r="69" spans="1:11">
      <c r="A69" s="48" t="s">
        <v>259</v>
      </c>
      <c r="B69" s="48"/>
      <c r="C69" s="48"/>
      <c r="D69" s="48"/>
      <c r="E69" s="48"/>
      <c r="F69" s="48"/>
      <c r="G69" s="48"/>
      <c r="H69" s="50"/>
    </row>
    <row r="70" spans="1:11">
      <c r="A70" s="48"/>
      <c r="B70" s="48"/>
      <c r="C70" s="48"/>
      <c r="D70" s="48"/>
      <c r="E70" s="48"/>
      <c r="F70" s="48"/>
      <c r="G70" s="48"/>
    </row>
    <row r="71" spans="1:11">
      <c r="A71" s="48"/>
      <c r="B71" s="48" t="s">
        <v>98</v>
      </c>
      <c r="C71" s="48" t="s">
        <v>100</v>
      </c>
      <c r="D71" s="48"/>
      <c r="E71" s="48" t="s">
        <v>260</v>
      </c>
      <c r="F71" s="48" t="s">
        <v>98</v>
      </c>
      <c r="G71" s="48" t="s">
        <v>100</v>
      </c>
      <c r="J71" s="47"/>
    </row>
    <row r="72" spans="1:11">
      <c r="A72" s="48" t="s">
        <v>118</v>
      </c>
      <c r="B72" s="48">
        <v>1.7187972812500001</v>
      </c>
      <c r="C72" s="48">
        <v>0.61512603750000006</v>
      </c>
      <c r="D72" s="48"/>
      <c r="E72" s="48"/>
      <c r="F72" s="48">
        <v>1.3077320875</v>
      </c>
      <c r="G72" s="48">
        <v>0.38108495625000005</v>
      </c>
    </row>
    <row r="73" spans="1:11">
      <c r="A73" s="48"/>
      <c r="B73" s="48">
        <v>1.9461411312499997</v>
      </c>
      <c r="C73" s="48">
        <v>0.86219956874999992</v>
      </c>
      <c r="D73" s="48"/>
      <c r="E73" s="48"/>
      <c r="F73" s="48">
        <v>1.0402048500000001</v>
      </c>
      <c r="G73" s="48">
        <v>0.27465328124999999</v>
      </c>
    </row>
    <row r="74" spans="1:11">
      <c r="A74" s="48"/>
      <c r="B74" s="48">
        <v>1.4748008562500001</v>
      </c>
      <c r="C74" s="48">
        <v>0.40389174375000014</v>
      </c>
      <c r="D74" s="48"/>
      <c r="E74" s="48"/>
      <c r="F74" s="48">
        <v>1.2333385187500001</v>
      </c>
      <c r="G74" s="48">
        <v>0.29528799374999992</v>
      </c>
    </row>
    <row r="75" spans="1:11">
      <c r="A75" s="48"/>
      <c r="B75" s="48">
        <v>1.7132464229166666</v>
      </c>
      <c r="C75" s="48">
        <v>0.62707245</v>
      </c>
      <c r="D75" s="48"/>
      <c r="E75" s="48"/>
      <c r="F75" s="48">
        <v>1.1937584854166667</v>
      </c>
      <c r="G75" s="48">
        <v>0.31700874374999999</v>
      </c>
      <c r="J75" s="48"/>
    </row>
    <row r="76" spans="1:11">
      <c r="A76" s="48"/>
      <c r="B76" s="74">
        <v>0.1360925208947279</v>
      </c>
      <c r="C76" s="74">
        <v>0.13243684431050254</v>
      </c>
      <c r="D76" s="74" t="s">
        <v>261</v>
      </c>
      <c r="F76" s="48">
        <v>7.9723773075321733E-2</v>
      </c>
      <c r="G76" s="48">
        <v>3.2587157983108822E-2</v>
      </c>
    </row>
    <row r="77" spans="1:11">
      <c r="A77" t="s">
        <v>68</v>
      </c>
      <c r="B77">
        <v>0.99165070000000022</v>
      </c>
      <c r="C77">
        <v>0.67849306499999995</v>
      </c>
      <c r="F77">
        <v>0.73489928500000024</v>
      </c>
      <c r="G77">
        <v>0.29157798000000001</v>
      </c>
    </row>
    <row r="78" spans="1:11">
      <c r="B78">
        <v>1.007146375</v>
      </c>
      <c r="C78">
        <v>0.79864414500000014</v>
      </c>
      <c r="F78">
        <v>0.82644296500000003</v>
      </c>
      <c r="G78">
        <v>0.37096351500000002</v>
      </c>
    </row>
    <row r="79" spans="1:11">
      <c r="F79">
        <v>0.50818563999999999</v>
      </c>
      <c r="G79">
        <v>0.42031128000000023</v>
      </c>
    </row>
    <row r="82" spans="1:7">
      <c r="A82" s="48"/>
      <c r="B82" s="48" t="s">
        <v>98</v>
      </c>
      <c r="C82" s="48" t="s">
        <v>100</v>
      </c>
      <c r="D82" s="48"/>
      <c r="E82" s="48" t="s">
        <v>260</v>
      </c>
      <c r="F82" s="48" t="s">
        <v>98</v>
      </c>
      <c r="G82" s="48" t="s">
        <v>100</v>
      </c>
    </row>
    <row r="83" spans="1:7">
      <c r="A83" s="48" t="s">
        <v>118</v>
      </c>
      <c r="B83" s="48">
        <v>1.7187972812499999</v>
      </c>
      <c r="C83" s="48">
        <v>0.61512603750000006</v>
      </c>
      <c r="D83" s="48"/>
      <c r="E83" s="48"/>
      <c r="F83" s="48">
        <v>1.3077320875</v>
      </c>
      <c r="G83" s="48">
        <v>0.38108495625000005</v>
      </c>
    </row>
    <row r="84" spans="1:7">
      <c r="A84" s="48"/>
      <c r="B84" s="48">
        <v>1.9461411312499997</v>
      </c>
      <c r="C84" s="48">
        <v>0.86219956874999992</v>
      </c>
      <c r="D84" s="48"/>
      <c r="E84" s="48"/>
      <c r="F84" s="48">
        <v>1.0402048500000001</v>
      </c>
      <c r="G84" s="48">
        <v>0.27465328124999999</v>
      </c>
    </row>
    <row r="85" spans="1:7">
      <c r="A85" s="48"/>
      <c r="B85" s="48">
        <v>1.4748008562500001</v>
      </c>
      <c r="C85" s="48">
        <v>0.40389174375000014</v>
      </c>
      <c r="D85" s="48"/>
      <c r="E85" s="48"/>
      <c r="F85" s="48">
        <v>1.2333385187500001</v>
      </c>
      <c r="G85" s="48">
        <v>0.29528799374999992</v>
      </c>
    </row>
    <row r="86" spans="1:7">
      <c r="A86" s="48"/>
      <c r="B86" s="48">
        <v>1.7132464229166666</v>
      </c>
      <c r="C86" s="48">
        <v>0.62707245</v>
      </c>
      <c r="D86" s="48"/>
      <c r="E86" s="48"/>
      <c r="F86" s="48">
        <v>1.1937584854166667</v>
      </c>
      <c r="G86" s="48">
        <v>0.31700874374999999</v>
      </c>
    </row>
    <row r="87" spans="1:7">
      <c r="A87" s="48"/>
      <c r="B87" s="74"/>
      <c r="C87" s="74"/>
      <c r="F87" s="48">
        <v>7.9723773075321733E-2</v>
      </c>
      <c r="G87" s="48">
        <v>3.2587157983108822E-2</v>
      </c>
    </row>
    <row r="88" spans="1:7">
      <c r="A88" t="s">
        <v>68</v>
      </c>
      <c r="B88">
        <v>0.99165070000000022</v>
      </c>
      <c r="C88">
        <v>0.67849306499999995</v>
      </c>
      <c r="F88">
        <v>0.73489928500000024</v>
      </c>
      <c r="G88">
        <v>0.29157798000000001</v>
      </c>
    </row>
    <row r="89" spans="1:7">
      <c r="B89">
        <v>1.007146375</v>
      </c>
      <c r="C89">
        <v>0.79864414500000014</v>
      </c>
      <c r="F89">
        <v>0.82644296500000003</v>
      </c>
      <c r="G89">
        <v>0.37096351500000002</v>
      </c>
    </row>
    <row r="90" spans="1:7">
      <c r="F90">
        <v>0.50818563999999999</v>
      </c>
      <c r="G90">
        <v>0.42031128000000023</v>
      </c>
    </row>
    <row r="92" spans="1:7">
      <c r="A92" s="52" t="s">
        <v>262</v>
      </c>
      <c r="B92" s="53"/>
      <c r="C92" s="53"/>
      <c r="D92" s="53"/>
      <c r="E92" s="53"/>
      <c r="F92" s="53"/>
      <c r="G92" s="75"/>
    </row>
    <row r="93" spans="1:7">
      <c r="A93" s="54" t="s">
        <v>98</v>
      </c>
      <c r="B93" t="s">
        <v>2</v>
      </c>
      <c r="C93" t="s">
        <v>263</v>
      </c>
      <c r="E93" t="s">
        <v>100</v>
      </c>
      <c r="F93" t="s">
        <v>2</v>
      </c>
      <c r="G93" s="76" t="s">
        <v>263</v>
      </c>
    </row>
    <row r="94" spans="1:7">
      <c r="A94" s="54" t="s">
        <v>3</v>
      </c>
      <c r="B94">
        <f>AVERAGE(B83:B90)</f>
        <v>1.4752971277777778</v>
      </c>
      <c r="C94">
        <f>AVERAGE(F83:F90)</f>
        <v>0.86553570059274854</v>
      </c>
      <c r="F94">
        <f>AVERAGE(C83:C90)</f>
        <v>0.66423783500000011</v>
      </c>
      <c r="G94" s="76">
        <f>AVERAGE(G83:G90)</f>
        <v>0.29793436349788865</v>
      </c>
    </row>
    <row r="95" spans="1:7">
      <c r="A95" s="54" t="s">
        <v>115</v>
      </c>
      <c r="B95">
        <f>STDEV(B83:B90)/SQRT(COUNT(B83:B90))</f>
        <v>0.16234587646111975</v>
      </c>
      <c r="C95">
        <f>STDEV(F83:F90)/SQRT(COUNT(F83:F90))</f>
        <v>0.14837510573830665</v>
      </c>
      <c r="F95">
        <f>STDEV(C83:C90)/SQRT(COUNT(C83:C90))</f>
        <v>6.5582120913276129E-2</v>
      </c>
      <c r="G95" s="76">
        <f>STDEV(G83:G90)/SQRT(COUNT(G83:G90))</f>
        <v>4.195783914237667E-2</v>
      </c>
    </row>
    <row r="96" spans="1:7">
      <c r="A96" s="78" t="s">
        <v>55</v>
      </c>
      <c r="G96" s="76"/>
    </row>
    <row r="97" spans="1:7">
      <c r="A97" s="78" t="s">
        <v>98</v>
      </c>
      <c r="B97" s="80">
        <f>TTEST(B83:B89,F83:F90,2,2)</f>
        <v>1.7618988159838984E-2</v>
      </c>
      <c r="G97" s="76"/>
    </row>
    <row r="98" spans="1:7">
      <c r="A98" s="79" t="s">
        <v>100</v>
      </c>
      <c r="B98" s="81">
        <f>TTEST(C83:C89,G83:G90,2,2)</f>
        <v>3.5096719401204069E-4</v>
      </c>
      <c r="C98" s="55"/>
      <c r="D98" s="55"/>
      <c r="E98" s="55"/>
      <c r="F98" s="55"/>
      <c r="G98" s="7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F633-AEED-4917-8C4D-D3C1F83D7FE8}">
  <dimension ref="A1:P21"/>
  <sheetViews>
    <sheetView workbookViewId="0">
      <selection activeCell="A2" sqref="A2"/>
    </sheetView>
  </sheetViews>
  <sheetFormatPr defaultRowHeight="14.5"/>
  <cols>
    <col min="9" max="9" width="9.453125" bestFit="1" customWidth="1"/>
  </cols>
  <sheetData>
    <row r="1" spans="1:16">
      <c r="A1" t="s">
        <v>264</v>
      </c>
    </row>
    <row r="3" spans="1:16">
      <c r="B3" t="s">
        <v>83</v>
      </c>
      <c r="E3" t="s">
        <v>1</v>
      </c>
    </row>
    <row r="4" spans="1:16">
      <c r="B4" t="s">
        <v>98</v>
      </c>
      <c r="C4" t="s">
        <v>100</v>
      </c>
      <c r="D4" t="s">
        <v>210</v>
      </c>
      <c r="E4" t="s">
        <v>98</v>
      </c>
      <c r="F4" t="s">
        <v>100</v>
      </c>
      <c r="G4" t="s">
        <v>210</v>
      </c>
    </row>
    <row r="5" spans="1:16">
      <c r="B5">
        <v>528.98235</v>
      </c>
      <c r="C5">
        <v>128.81805749999995</v>
      </c>
      <c r="D5">
        <f>B5/C5</f>
        <v>4.1064301097693559</v>
      </c>
      <c r="E5">
        <v>247.52912499999988</v>
      </c>
      <c r="F5">
        <v>99.551137499999996</v>
      </c>
      <c r="G5">
        <f>E5/F5</f>
        <v>2.4864520006112425</v>
      </c>
      <c r="I5" s="56">
        <v>43110</v>
      </c>
    </row>
    <row r="6" spans="1:16">
      <c r="B6">
        <v>1083.6085499999999</v>
      </c>
      <c r="C6">
        <v>70.464877499999972</v>
      </c>
      <c r="D6">
        <f t="shared" ref="D6:D16" si="0">B6/C6</f>
        <v>15.37799522889968</v>
      </c>
      <c r="E6">
        <v>235.334575</v>
      </c>
      <c r="F6">
        <v>157.92689999999999</v>
      </c>
      <c r="G6">
        <f t="shared" ref="G6:G15" si="1">E6/F6</f>
        <v>1.4901487650298968</v>
      </c>
    </row>
    <row r="7" spans="1:16">
      <c r="B7">
        <v>515.05647499999986</v>
      </c>
      <c r="C7">
        <v>83.06591250000001</v>
      </c>
      <c r="D7">
        <f t="shared" si="0"/>
        <v>6.2005756573130979</v>
      </c>
      <c r="E7">
        <v>233.22687499999995</v>
      </c>
      <c r="F7">
        <v>133.92170249999998</v>
      </c>
      <c r="G7">
        <f t="shared" si="1"/>
        <v>1.7415166522393932</v>
      </c>
    </row>
    <row r="8" spans="1:16">
      <c r="B8">
        <v>452.87932500000005</v>
      </c>
      <c r="C8">
        <v>80.288264999999996</v>
      </c>
      <c r="D8">
        <f t="shared" si="0"/>
        <v>5.6406664784698002</v>
      </c>
      <c r="E8">
        <v>528.7565249999999</v>
      </c>
      <c r="F8">
        <v>153.99754499999997</v>
      </c>
      <c r="G8">
        <f t="shared" si="1"/>
        <v>3.4335386645287103</v>
      </c>
    </row>
    <row r="9" spans="1:16">
      <c r="B9" s="35">
        <v>612.91397499999994</v>
      </c>
      <c r="C9" s="35">
        <v>198.91413749999998</v>
      </c>
      <c r="D9" s="35">
        <f>B9/C9</f>
        <v>3.081299211324283</v>
      </c>
      <c r="E9">
        <v>622.32335</v>
      </c>
      <c r="F9">
        <v>143.69992500000001</v>
      </c>
      <c r="G9">
        <f t="shared" si="1"/>
        <v>4.3307145080277527</v>
      </c>
    </row>
    <row r="10" spans="1:16">
      <c r="B10">
        <v>638.20637499999987</v>
      </c>
      <c r="C10">
        <v>122.06589</v>
      </c>
      <c r="D10">
        <f t="shared" si="0"/>
        <v>5.2283760434630828</v>
      </c>
      <c r="E10">
        <v>951.65147499999989</v>
      </c>
      <c r="F10">
        <v>140.35771499999996</v>
      </c>
      <c r="G10">
        <f t="shared" si="1"/>
        <v>6.7801864329296055</v>
      </c>
    </row>
    <row r="11" spans="1:16">
      <c r="B11" s="82">
        <v>1057.9647</v>
      </c>
      <c r="C11" s="82">
        <v>85.878704999999968</v>
      </c>
      <c r="D11" s="53">
        <f t="shared" si="0"/>
        <v>12.319290329308068</v>
      </c>
      <c r="E11" s="53">
        <v>495.05824999999976</v>
      </c>
      <c r="F11" s="53">
        <v>66.367424999999997</v>
      </c>
      <c r="G11" s="53">
        <f t="shared" si="1"/>
        <v>7.4593560018337275</v>
      </c>
      <c r="I11" s="56">
        <v>43116</v>
      </c>
    </row>
    <row r="12" spans="1:16">
      <c r="B12" s="35">
        <v>2167.2170999999998</v>
      </c>
      <c r="C12" s="35">
        <v>46.976584999999986</v>
      </c>
      <c r="D12">
        <f t="shared" si="0"/>
        <v>46.133985686699035</v>
      </c>
      <c r="E12">
        <v>470.66915</v>
      </c>
      <c r="F12">
        <v>105.28459999999998</v>
      </c>
      <c r="G12">
        <f t="shared" si="1"/>
        <v>4.4704462950896913</v>
      </c>
    </row>
    <row r="13" spans="1:16">
      <c r="B13" s="35">
        <v>1030.1129499999997</v>
      </c>
      <c r="C13" s="35">
        <v>55.377275000000004</v>
      </c>
      <c r="D13">
        <f t="shared" si="0"/>
        <v>18.601726971939296</v>
      </c>
      <c r="E13">
        <v>466.4537499999999</v>
      </c>
      <c r="F13">
        <v>89.281134999999978</v>
      </c>
      <c r="G13">
        <f t="shared" si="1"/>
        <v>5.2245499567181808</v>
      </c>
    </row>
    <row r="14" spans="1:16">
      <c r="B14" s="35">
        <v>905.7586500000001</v>
      </c>
      <c r="C14" s="35">
        <v>53.525509999999997</v>
      </c>
      <c r="D14">
        <f t="shared" si="0"/>
        <v>16.921999435409401</v>
      </c>
      <c r="E14">
        <v>1057.5130499999998</v>
      </c>
      <c r="F14">
        <v>102.66502999999999</v>
      </c>
      <c r="G14">
        <f t="shared" si="1"/>
        <v>10.300615993586131</v>
      </c>
    </row>
    <row r="15" spans="1:16">
      <c r="B15" s="39">
        <v>1225.8279499999999</v>
      </c>
      <c r="C15" s="39">
        <v>132.60942499999999</v>
      </c>
      <c r="D15" s="23">
        <f t="shared" si="0"/>
        <v>9.2438976339728498</v>
      </c>
      <c r="E15" s="23">
        <v>1244.6467</v>
      </c>
      <c r="F15" s="23">
        <v>95.799949999999995</v>
      </c>
      <c r="G15" s="23">
        <f t="shared" si="1"/>
        <v>12.992143524083259</v>
      </c>
      <c r="O15" s="2"/>
      <c r="P15" s="2"/>
    </row>
    <row r="16" spans="1:16">
      <c r="B16" s="39">
        <v>1276.4127499999997</v>
      </c>
      <c r="C16" s="39">
        <v>81.377259999999993</v>
      </c>
      <c r="D16" s="23">
        <f t="shared" si="0"/>
        <v>15.68512813038925</v>
      </c>
      <c r="E16" s="36"/>
      <c r="F16" s="36"/>
      <c r="G16" s="36"/>
    </row>
    <row r="17" spans="1:7">
      <c r="B17" s="23"/>
      <c r="C17" s="23"/>
      <c r="D17" s="23"/>
      <c r="E17" s="23"/>
      <c r="F17" s="23"/>
      <c r="G17" s="23"/>
    </row>
    <row r="18" spans="1:7">
      <c r="A18" t="s">
        <v>201</v>
      </c>
      <c r="B18" s="23">
        <f t="shared" ref="B18:F18" si="2">AVERAGE(B5:B16)</f>
        <v>957.9117624999999</v>
      </c>
      <c r="C18" s="23">
        <f t="shared" si="2"/>
        <v>94.946825000000004</v>
      </c>
      <c r="D18" s="83">
        <f t="shared" si="2"/>
        <v>13.211780909746436</v>
      </c>
      <c r="E18" s="23">
        <f t="shared" si="2"/>
        <v>595.74207499999989</v>
      </c>
      <c r="F18" s="23">
        <f t="shared" si="2"/>
        <v>117.16846045454544</v>
      </c>
      <c r="G18" s="83">
        <f>AVERAGE(G5:G16)</f>
        <v>5.5190607995161454</v>
      </c>
    </row>
    <row r="19" spans="1:7">
      <c r="A19" t="s">
        <v>115</v>
      </c>
      <c r="B19" s="23">
        <f t="shared" ref="B19:F19" si="3">STDEV(B5:B16)/SQRT(COUNT(B5:B16))</f>
        <v>138.32818384510824</v>
      </c>
      <c r="C19" s="23">
        <f t="shared" si="3"/>
        <v>12.587498381056093</v>
      </c>
      <c r="D19" s="23">
        <f t="shared" si="3"/>
        <v>3.3819787266914694</v>
      </c>
      <c r="E19" s="23">
        <f t="shared" si="3"/>
        <v>104.06439482785358</v>
      </c>
      <c r="F19" s="23">
        <f t="shared" si="3"/>
        <v>9.0538641597819929</v>
      </c>
      <c r="G19" s="23">
        <f>STDEV(G5:G16)/SQRT(COUNT(G5:G16))</f>
        <v>1.0900875920203277</v>
      </c>
    </row>
    <row r="20" spans="1:7">
      <c r="B20" s="23"/>
      <c r="C20" s="23"/>
      <c r="D20" s="23"/>
      <c r="E20" s="23"/>
      <c r="F20" s="23"/>
      <c r="G20" s="23"/>
    </row>
    <row r="21" spans="1:7">
      <c r="A21" t="s">
        <v>240</v>
      </c>
      <c r="B21" s="23">
        <f>TTEST(B5:B16,E5:E16,2,2)</f>
        <v>5.17695387420367E-2</v>
      </c>
      <c r="C21" s="23">
        <f>TTEST(C5:C16,F5:F16,2,2)</f>
        <v>0.1731569595730299</v>
      </c>
      <c r="D21" s="37">
        <f>TTEST(D5:D16,G5:G16,2,2)</f>
        <v>4.9452422122951305E-2</v>
      </c>
      <c r="E21" s="23"/>
      <c r="F21" s="23"/>
      <c r="G2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6</vt:i4>
      </vt:variant>
    </vt:vector>
  </HeadingPairs>
  <TitlesOfParts>
    <vt:vector size="37" baseType="lpstr">
      <vt:lpstr>Fig1F</vt:lpstr>
      <vt:lpstr>Fig2A,B</vt:lpstr>
      <vt:lpstr>Fig3a</vt:lpstr>
      <vt:lpstr>Fig3b</vt:lpstr>
      <vt:lpstr>Fig3d</vt:lpstr>
      <vt:lpstr>Fig3e-f</vt:lpstr>
      <vt:lpstr>Fig3g-h</vt:lpstr>
      <vt:lpstr>Fig3j</vt:lpstr>
      <vt:lpstr>Fig4c</vt:lpstr>
      <vt:lpstr>Fig4d</vt:lpstr>
      <vt:lpstr>Fig4e</vt:lpstr>
      <vt:lpstr>Fig4f,g p1</vt:lpstr>
      <vt:lpstr>Fig4f,g p2</vt:lpstr>
      <vt:lpstr>Fig4f,g p3</vt:lpstr>
      <vt:lpstr>Fig4f,g p4</vt:lpstr>
      <vt:lpstr>Fig4h</vt:lpstr>
      <vt:lpstr>Fig4i</vt:lpstr>
      <vt:lpstr>Fig5g</vt:lpstr>
      <vt:lpstr>Fig 5h</vt:lpstr>
      <vt:lpstr>Fig6d</vt:lpstr>
      <vt:lpstr>Fig6e</vt:lpstr>
      <vt:lpstr>Fig6f</vt:lpstr>
      <vt:lpstr>Fig6g</vt:lpstr>
      <vt:lpstr>Supplementary Figure S2c</vt:lpstr>
      <vt:lpstr>Supplementary S3a</vt:lpstr>
      <vt:lpstr>Supplementary S4d</vt:lpstr>
      <vt:lpstr>Supplementary S5a</vt:lpstr>
      <vt:lpstr>Supplementary S5b</vt:lpstr>
      <vt:lpstr>Supplementary S6c-d</vt:lpstr>
      <vt:lpstr>Supplementary 6e</vt:lpstr>
      <vt:lpstr>Supplementary 6f</vt:lpstr>
      <vt:lpstr>BarChartArea</vt:lpstr>
      <vt:lpstr>'Fig4f,g p1'!Measurement</vt:lpstr>
      <vt:lpstr>'Fig4f,g p1'!Print_Area</vt:lpstr>
      <vt:lpstr>'Fig4f,g p2'!Print_Area</vt:lpstr>
      <vt:lpstr>'Fig4f,g p3'!Print_Area</vt:lpstr>
      <vt:lpstr>Range_OCR_Data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Miyagishima, Kiyoharu (NIH/NEI) [E]</dc:creator>
  <cp:lastModifiedBy>Miyagishima, Kiyoharu (NIH/NEI) [E]</cp:lastModifiedBy>
  <dcterms:created xsi:type="dcterms:W3CDTF">2021-10-14T20:28:49Z</dcterms:created>
  <dcterms:modified xsi:type="dcterms:W3CDTF">2021-10-20T22:36:32Z</dcterms:modified>
</cp:coreProperties>
</file>