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niruo/Downloads/"/>
    </mc:Choice>
  </mc:AlternateContent>
  <xr:revisionPtr revIDLastSave="0" documentId="13_ncr:1_{D40A8C1E-BFB9-EF40-9CA8-4D716ACDBB32}" xr6:coauthVersionLast="47" xr6:coauthVersionMax="47" xr10:uidLastSave="{00000000-0000-0000-0000-000000000000}"/>
  <bookViews>
    <workbookView xWindow="0" yWindow="0" windowWidth="28800" windowHeight="18000" activeTab="2" xr2:uid="{7221C72C-B811-5E43-AE13-6F5236A9CB16}"/>
  </bookViews>
  <sheets>
    <sheet name="Figure2" sheetId="1" r:id="rId1"/>
    <sheet name="Figure3" sheetId="2" r:id="rId2"/>
    <sheet name="Figure6" sheetId="3" r:id="rId3"/>
    <sheet name="Supplementary_Figure1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2" l="1"/>
  <c r="E27" i="2"/>
  <c r="D27" i="2"/>
  <c r="K26" i="2"/>
  <c r="F26" i="2"/>
  <c r="E26" i="2"/>
  <c r="D26" i="2"/>
  <c r="F25" i="2"/>
  <c r="E25" i="2"/>
  <c r="D25" i="2"/>
  <c r="F24" i="2"/>
  <c r="E24" i="2"/>
  <c r="D24" i="2"/>
  <c r="F23" i="2"/>
  <c r="E23" i="2"/>
  <c r="D23" i="2"/>
  <c r="K21" i="2"/>
  <c r="F21" i="2"/>
  <c r="E21" i="2"/>
  <c r="D21" i="2"/>
  <c r="K20" i="2"/>
  <c r="F20" i="2"/>
  <c r="E20" i="2"/>
  <c r="D20" i="2"/>
  <c r="F19" i="2"/>
  <c r="E19" i="2"/>
  <c r="D19" i="2"/>
  <c r="F18" i="2"/>
  <c r="E18" i="2"/>
  <c r="D18" i="2"/>
  <c r="F17" i="2"/>
  <c r="E17" i="2"/>
  <c r="D17" i="2"/>
  <c r="K13" i="1"/>
  <c r="J13" i="1"/>
  <c r="I13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K7" i="1"/>
  <c r="J7" i="1"/>
  <c r="I7" i="1"/>
  <c r="F7" i="1"/>
  <c r="E7" i="1"/>
  <c r="D7" i="1"/>
  <c r="F6" i="1"/>
  <c r="E6" i="1"/>
  <c r="D6" i="1"/>
  <c r="F5" i="1"/>
  <c r="E5" i="1"/>
  <c r="D5" i="1"/>
  <c r="F4" i="1"/>
  <c r="E4" i="1"/>
  <c r="D4" i="1"/>
  <c r="F3" i="1"/>
  <c r="E3" i="1"/>
  <c r="D3" i="1"/>
</calcChain>
</file>

<file path=xl/sharedStrings.xml><?xml version="1.0" encoding="utf-8"?>
<sst xmlns="http://schemas.openxmlformats.org/spreadsheetml/2006/main" count="130" uniqueCount="42">
  <si>
    <t>Variable</t>
  </si>
  <si>
    <t>Beta</t>
  </si>
  <si>
    <t>SE</t>
  </si>
  <si>
    <t>OR</t>
  </si>
  <si>
    <t>Lower</t>
  </si>
  <si>
    <t>Upper</t>
  </si>
  <si>
    <t>P</t>
  </si>
  <si>
    <t>AF</t>
  </si>
  <si>
    <t>N_cases</t>
  </si>
  <si>
    <t>N_controls</t>
  </si>
  <si>
    <t>N</t>
  </si>
  <si>
    <t>CHD</t>
  </si>
  <si>
    <t>NA</t>
  </si>
  <si>
    <t>FinnGen</t>
  </si>
  <si>
    <t>EstBB</t>
  </si>
  <si>
    <t>BBJ</t>
  </si>
  <si>
    <t>Meta-analysis</t>
  </si>
  <si>
    <t xml:space="preserve"> -</t>
  </si>
  <si>
    <t>Meta-analysis without FinnGen</t>
  </si>
  <si>
    <t>-</t>
  </si>
  <si>
    <t>MI</t>
  </si>
  <si>
    <t>TMEM200A</t>
  </si>
  <si>
    <t>UKBB</t>
  </si>
  <si>
    <t>FHL1</t>
  </si>
  <si>
    <t>Cohort</t>
  </si>
  <si>
    <t>FINRISK</t>
  </si>
  <si>
    <t>GeneRISK</t>
  </si>
  <si>
    <t>73 18</t>
  </si>
  <si>
    <t>YFS</t>
  </si>
  <si>
    <t xml:space="preserve">N </t>
  </si>
  <si>
    <t>Type</t>
  </si>
  <si>
    <t>Carriers</t>
  </si>
  <si>
    <t>Acute coronary syndrome</t>
  </si>
  <si>
    <t>Non-carriers</t>
  </si>
  <si>
    <t>Stabile CHD</t>
  </si>
  <si>
    <t>Other heart attack</t>
  </si>
  <si>
    <t>Unstable Angina pectoris</t>
  </si>
  <si>
    <t>NSTEMI</t>
  </si>
  <si>
    <t>STEMI</t>
  </si>
  <si>
    <t>Sub-types</t>
  </si>
  <si>
    <t>Carrier-status</t>
  </si>
  <si>
    <t>Prevalence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</si>
</sst>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B866-1E0C-EE4E-A8E7-A86933E1F6AD}">
  <dimension ref="A1:K13"/>
  <sheetViews>
    <sheetView zoomScale="139" workbookViewId="0">
      <selection sqref="A1:XFD1"/>
    </sheetView>
  </sheetViews>
  <sheetFormatPr baseColWidth="10" defaultRowHeight="16" x14ac:dyDescent="0.2"/>
  <cols>
    <col min="1" max="2" width="15.1640625" customWidth="1"/>
  </cols>
  <sheetData>
    <row r="1" spans="1:11" s="20" customFormat="1" ht="19" x14ac:dyDescent="0.25">
      <c r="A1" s="21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</row>
    <row r="2" spans="1:11" x14ac:dyDescent="0.2">
      <c r="A2" s="1" t="s">
        <v>11</v>
      </c>
      <c r="B2" s="2"/>
      <c r="C2" s="2"/>
      <c r="D2" s="2"/>
      <c r="E2" s="2"/>
      <c r="F2" s="2"/>
      <c r="G2" s="3"/>
      <c r="H2" s="3"/>
      <c r="I2" s="3"/>
      <c r="J2" s="3"/>
      <c r="K2" s="3" t="s">
        <v>12</v>
      </c>
    </row>
    <row r="3" spans="1:11" x14ac:dyDescent="0.2">
      <c r="A3" s="1" t="s">
        <v>13</v>
      </c>
      <c r="B3" s="2">
        <v>-0.28199999999999997</v>
      </c>
      <c r="C3" s="2">
        <v>3.4000000000000002E-2</v>
      </c>
      <c r="D3" s="2">
        <f>EXP(B3)</f>
        <v>0.75427368453308896</v>
      </c>
      <c r="E3" s="2">
        <f>EXP(B3-1.96*C3)</f>
        <v>0.70564711751181208</v>
      </c>
      <c r="F3" s="2">
        <f>EXP(B3+1.96*C3)</f>
        <v>0.80625113751647726</v>
      </c>
      <c r="G3" s="4">
        <v>1.6300000000000001E-16</v>
      </c>
      <c r="H3" s="3">
        <v>2.9000000000000001E-2</v>
      </c>
      <c r="I3" s="5">
        <v>28598</v>
      </c>
      <c r="J3" s="5">
        <v>222551</v>
      </c>
      <c r="K3" s="3">
        <v>251149</v>
      </c>
    </row>
    <row r="4" spans="1:11" x14ac:dyDescent="0.2">
      <c r="A4" s="1" t="s">
        <v>14</v>
      </c>
      <c r="B4" s="2">
        <v>-0.189</v>
      </c>
      <c r="C4" s="2">
        <v>0.14599999999999999</v>
      </c>
      <c r="D4" s="2">
        <f t="shared" ref="D4:D13" si="0">EXP(B4)</f>
        <v>0.82778650669473364</v>
      </c>
      <c r="E4" s="2">
        <f t="shared" ref="E4:E13" si="1">EXP(B4-1.96*C4)</f>
        <v>0.62178556281568986</v>
      </c>
      <c r="F4" s="2">
        <f t="shared" ref="F4:F13" si="2">EXP(B4+1.96*C4)</f>
        <v>1.1020366853853549</v>
      </c>
      <c r="G4" s="4">
        <v>0.19400000000000001</v>
      </c>
      <c r="H4" s="3">
        <v>6.0000000000000001E-3</v>
      </c>
      <c r="I4" s="5">
        <v>6564</v>
      </c>
      <c r="J4" s="5">
        <v>178815</v>
      </c>
      <c r="K4" s="3">
        <v>185379</v>
      </c>
    </row>
    <row r="5" spans="1:11" x14ac:dyDescent="0.2">
      <c r="A5" s="1" t="s">
        <v>15</v>
      </c>
      <c r="B5" s="2">
        <v>-0.30099999999999999</v>
      </c>
      <c r="C5" s="2">
        <v>6.0999999999999999E-2</v>
      </c>
      <c r="D5" s="2">
        <f t="shared" si="0"/>
        <v>0.74007777274670761</v>
      </c>
      <c r="E5" s="2">
        <f t="shared" si="1"/>
        <v>0.65667897660167307</v>
      </c>
      <c r="F5" s="2">
        <f t="shared" si="2"/>
        <v>0.83406828789946064</v>
      </c>
      <c r="G5" s="4">
        <v>6.6199999999999997E-7</v>
      </c>
      <c r="H5" s="3">
        <v>1.2E-2</v>
      </c>
      <c r="I5" s="5">
        <v>29080</v>
      </c>
      <c r="J5" s="5">
        <v>149646</v>
      </c>
      <c r="K5" s="3">
        <v>178726</v>
      </c>
    </row>
    <row r="6" spans="1:11" x14ac:dyDescent="0.2">
      <c r="A6" s="1" t="s">
        <v>16</v>
      </c>
      <c r="B6" s="2">
        <v>-0.28299999999999997</v>
      </c>
      <c r="C6" s="2">
        <v>2.9000000000000001E-2</v>
      </c>
      <c r="D6" s="2">
        <f t="shared" si="0"/>
        <v>0.75351978785971729</v>
      </c>
      <c r="E6" s="2">
        <f t="shared" si="1"/>
        <v>0.71188421512539779</v>
      </c>
      <c r="F6" s="2">
        <f t="shared" si="2"/>
        <v>0.79759047697965491</v>
      </c>
      <c r="G6" s="4">
        <v>2.69E-22</v>
      </c>
      <c r="H6" s="3" t="s">
        <v>17</v>
      </c>
      <c r="I6" s="5">
        <v>64242</v>
      </c>
      <c r="J6" s="5">
        <v>551012</v>
      </c>
      <c r="K6" s="3">
        <v>615254</v>
      </c>
    </row>
    <row r="7" spans="1:11" ht="68" x14ac:dyDescent="0.2">
      <c r="A7" s="6" t="s">
        <v>18</v>
      </c>
      <c r="B7" s="2">
        <v>-0.28435460000000001</v>
      </c>
      <c r="C7" s="2">
        <v>5.6284849999999997E-2</v>
      </c>
      <c r="D7" s="2">
        <f t="shared" si="0"/>
        <v>0.75249976097526539</v>
      </c>
      <c r="E7" s="2">
        <f t="shared" si="1"/>
        <v>0.67390043199023242</v>
      </c>
      <c r="F7" s="2">
        <f t="shared" si="2"/>
        <v>0.84026640047626355</v>
      </c>
      <c r="G7" s="4">
        <v>4.3706649999999999E-7</v>
      </c>
      <c r="H7" s="3" t="s">
        <v>19</v>
      </c>
      <c r="I7" s="5">
        <f>SUM(I4:I5)</f>
        <v>35644</v>
      </c>
      <c r="J7" s="5">
        <f t="shared" ref="J7:K7" si="3">SUM(J4:J5)</f>
        <v>328461</v>
      </c>
      <c r="K7" s="5">
        <f t="shared" si="3"/>
        <v>364105</v>
      </c>
    </row>
    <row r="8" spans="1:11" x14ac:dyDescent="0.2">
      <c r="A8" s="1" t="s">
        <v>20</v>
      </c>
      <c r="B8" s="2"/>
      <c r="C8" s="2"/>
      <c r="D8" s="2"/>
      <c r="E8" s="2"/>
      <c r="F8" s="2"/>
      <c r="G8" s="3"/>
      <c r="H8" s="3"/>
      <c r="I8" s="3"/>
      <c r="J8" s="3"/>
      <c r="K8" s="3" t="s">
        <v>12</v>
      </c>
    </row>
    <row r="9" spans="1:11" x14ac:dyDescent="0.2">
      <c r="A9" s="1" t="s">
        <v>13</v>
      </c>
      <c r="B9" s="2">
        <v>-0.29899999999999999</v>
      </c>
      <c r="C9" s="2">
        <v>4.4999999999999998E-2</v>
      </c>
      <c r="D9" s="2">
        <f t="shared" si="0"/>
        <v>0.74155940943501053</v>
      </c>
      <c r="E9" s="2">
        <f t="shared" si="1"/>
        <v>0.67895529028856794</v>
      </c>
      <c r="F9" s="2">
        <f t="shared" si="2"/>
        <v>0.8099360378912136</v>
      </c>
      <c r="G9" s="4">
        <v>1.9500000000000001E-11</v>
      </c>
      <c r="H9" s="3">
        <v>2.9000000000000001E-2</v>
      </c>
      <c r="I9" s="5">
        <v>14305</v>
      </c>
      <c r="J9" s="5">
        <v>222551</v>
      </c>
      <c r="K9" s="3">
        <v>236856</v>
      </c>
    </row>
    <row r="10" spans="1:11" x14ac:dyDescent="0.2">
      <c r="A10" s="1" t="s">
        <v>14</v>
      </c>
      <c r="B10" s="2">
        <v>-0.441</v>
      </c>
      <c r="C10" s="2">
        <v>0.189</v>
      </c>
      <c r="D10" s="2">
        <f t="shared" si="0"/>
        <v>0.64339270657295622</v>
      </c>
      <c r="E10" s="2">
        <f t="shared" si="1"/>
        <v>0.44421793161511303</v>
      </c>
      <c r="F10" s="2">
        <f t="shared" si="2"/>
        <v>0.93187182553886516</v>
      </c>
      <c r="G10" s="4">
        <v>1.9699999999999999E-2</v>
      </c>
      <c r="H10" s="3">
        <v>6.0000000000000001E-3</v>
      </c>
      <c r="I10" s="5">
        <v>3110</v>
      </c>
      <c r="J10" s="5">
        <v>190450</v>
      </c>
      <c r="K10" s="3">
        <v>193560</v>
      </c>
    </row>
    <row r="11" spans="1:11" x14ac:dyDescent="0.2">
      <c r="A11" s="1" t="s">
        <v>15</v>
      </c>
      <c r="B11" s="2">
        <v>-0.26</v>
      </c>
      <c r="C11" s="2">
        <v>7.8E-2</v>
      </c>
      <c r="D11" s="2">
        <f t="shared" si="0"/>
        <v>0.77105158580356625</v>
      </c>
      <c r="E11" s="2">
        <f t="shared" si="1"/>
        <v>0.66174168706594672</v>
      </c>
      <c r="F11" s="2">
        <f t="shared" si="2"/>
        <v>0.89841785637867277</v>
      </c>
      <c r="G11" s="4">
        <v>9.2800000000000001E-4</v>
      </c>
      <c r="H11" s="3">
        <v>1.2E-2</v>
      </c>
      <c r="I11" s="5">
        <v>14992</v>
      </c>
      <c r="J11" s="5">
        <v>146214</v>
      </c>
      <c r="K11" s="3">
        <v>161206</v>
      </c>
    </row>
    <row r="12" spans="1:11" x14ac:dyDescent="0.2">
      <c r="A12" s="1" t="s">
        <v>16</v>
      </c>
      <c r="B12" s="2">
        <v>-0.29499999999999998</v>
      </c>
      <c r="C12" s="2">
        <v>3.7999999999999999E-2</v>
      </c>
      <c r="D12" s="2">
        <f t="shared" si="0"/>
        <v>0.74453158746590942</v>
      </c>
      <c r="E12" s="2">
        <f t="shared" si="1"/>
        <v>0.69109360589275681</v>
      </c>
      <c r="F12" s="2">
        <f t="shared" si="2"/>
        <v>0.80210159666927516</v>
      </c>
      <c r="G12" s="4">
        <v>9.9900000000000002E-15</v>
      </c>
      <c r="H12" s="3" t="s">
        <v>17</v>
      </c>
      <c r="I12" s="5">
        <v>32407</v>
      </c>
      <c r="J12" s="5">
        <v>559215</v>
      </c>
      <c r="K12" s="3">
        <v>591622</v>
      </c>
    </row>
    <row r="13" spans="1:11" ht="68" x14ac:dyDescent="0.2">
      <c r="A13" s="6" t="s">
        <v>18</v>
      </c>
      <c r="B13" s="2">
        <v>-0.28634140000000002</v>
      </c>
      <c r="C13" s="2">
        <v>7.2101170000000006E-2</v>
      </c>
      <c r="D13" s="2">
        <f t="shared" si="0"/>
        <v>0.75100617866613628</v>
      </c>
      <c r="E13" s="2">
        <f t="shared" si="1"/>
        <v>0.65203326840250952</v>
      </c>
      <c r="F13" s="2">
        <f t="shared" si="2"/>
        <v>0.86500230544454526</v>
      </c>
      <c r="G13" s="4">
        <v>7.1456200000000002E-5</v>
      </c>
      <c r="H13" s="3" t="s">
        <v>19</v>
      </c>
      <c r="I13" s="5">
        <f>SUM(I10:I11)</f>
        <v>18102</v>
      </c>
      <c r="J13" s="5">
        <f t="shared" ref="J13:K13" si="4">SUM(J10:J11)</f>
        <v>336664</v>
      </c>
      <c r="K13" s="5">
        <f t="shared" si="4"/>
        <v>354766</v>
      </c>
    </row>
  </sheetData>
  <pageMargins left="0.7" right="0.7" top="0.75" bottom="0.75" header="0.3" footer="0.3"/>
  <ignoredErrors>
    <ignoredError sqref="I7:K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C2FD-A99C-E144-AB74-A8FE194A9761}">
  <dimension ref="A1:K27"/>
  <sheetViews>
    <sheetView zoomScale="125" workbookViewId="0">
      <selection activeCellId="1" sqref="A15 A1"/>
    </sheetView>
  </sheetViews>
  <sheetFormatPr baseColWidth="10" defaultRowHeight="16" x14ac:dyDescent="0.2"/>
  <sheetData>
    <row r="1" spans="1:11" x14ac:dyDescent="0.2">
      <c r="A1" s="14" t="s">
        <v>21</v>
      </c>
    </row>
    <row r="2" spans="1:1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x14ac:dyDescent="0.2">
      <c r="A3" s="7" t="s">
        <v>11</v>
      </c>
      <c r="B3" s="8"/>
      <c r="C3" s="8"/>
      <c r="D3" s="8"/>
      <c r="E3" s="8"/>
      <c r="F3" s="8"/>
      <c r="G3" s="9"/>
      <c r="H3" s="9"/>
      <c r="I3" s="9"/>
      <c r="J3" s="9"/>
      <c r="K3" s="9" t="s">
        <v>12</v>
      </c>
    </row>
    <row r="4" spans="1:11" x14ac:dyDescent="0.2">
      <c r="A4" s="7" t="s">
        <v>13</v>
      </c>
      <c r="B4" s="8">
        <v>-0.36099999999999999</v>
      </c>
      <c r="C4" s="8">
        <v>0.06</v>
      </c>
      <c r="D4" s="8">
        <v>0.69699999999999995</v>
      </c>
      <c r="E4" s="8">
        <v>0.62</v>
      </c>
      <c r="F4" s="8">
        <v>0.78400000000000003</v>
      </c>
      <c r="G4" s="10">
        <v>1.9099999999999998E-9</v>
      </c>
      <c r="H4" s="9">
        <v>0.92</v>
      </c>
      <c r="I4" s="11">
        <v>28598</v>
      </c>
      <c r="J4" s="11">
        <v>222551</v>
      </c>
      <c r="K4" s="9">
        <v>251149</v>
      </c>
    </row>
    <row r="5" spans="1:11" x14ac:dyDescent="0.2">
      <c r="A5" s="7" t="s">
        <v>22</v>
      </c>
      <c r="B5" s="8">
        <v>7.8E-2</v>
      </c>
      <c r="C5" s="8">
        <v>4.2999999999999997E-2</v>
      </c>
      <c r="D5" s="8">
        <v>1.081</v>
      </c>
      <c r="E5" s="8">
        <v>0.995</v>
      </c>
      <c r="F5" s="8">
        <v>1.175</v>
      </c>
      <c r="G5" s="8">
        <v>6.6000000000000003E-2</v>
      </c>
      <c r="H5" s="9">
        <v>1.4</v>
      </c>
      <c r="I5" s="11">
        <v>25054</v>
      </c>
      <c r="J5" s="11">
        <v>318559</v>
      </c>
      <c r="K5" s="9">
        <v>343613</v>
      </c>
    </row>
    <row r="6" spans="1:11" x14ac:dyDescent="0.2">
      <c r="A6" s="7" t="s">
        <v>14</v>
      </c>
      <c r="B6" s="8">
        <v>0.128</v>
      </c>
      <c r="C6" s="8">
        <v>0.109</v>
      </c>
      <c r="D6" s="8">
        <v>1.137</v>
      </c>
      <c r="E6" s="8">
        <v>0.91800000000000004</v>
      </c>
      <c r="F6" s="8">
        <v>1.407</v>
      </c>
      <c r="G6" s="9">
        <v>0.23799999999999999</v>
      </c>
      <c r="H6" s="9">
        <v>1.22</v>
      </c>
      <c r="I6" s="11">
        <v>6564</v>
      </c>
      <c r="J6" s="11">
        <v>178815</v>
      </c>
      <c r="K6" s="9">
        <v>185379</v>
      </c>
    </row>
    <row r="7" spans="1:11" x14ac:dyDescent="0.2">
      <c r="A7" s="7" t="s">
        <v>16</v>
      </c>
      <c r="B7" s="8">
        <v>-5.1999999999999998E-2</v>
      </c>
      <c r="C7" s="8">
        <v>3.3000000000000002E-2</v>
      </c>
      <c r="D7" s="8">
        <v>0.94899999999999995</v>
      </c>
      <c r="E7" s="8">
        <v>0.88900000000000001</v>
      </c>
      <c r="F7" s="8">
        <v>1.0129999999999999</v>
      </c>
      <c r="G7" s="8">
        <v>0.115</v>
      </c>
      <c r="H7" s="9" t="s">
        <v>19</v>
      </c>
      <c r="I7" s="11">
        <v>60216</v>
      </c>
      <c r="J7" s="11">
        <v>719925</v>
      </c>
      <c r="K7" s="9">
        <v>780141</v>
      </c>
    </row>
    <row r="8" spans="1:11" ht="68" x14ac:dyDescent="0.2">
      <c r="A8" s="12" t="s">
        <v>18</v>
      </c>
      <c r="B8" s="8">
        <v>8.5000000000000006E-2</v>
      </c>
      <c r="C8" s="8">
        <v>0.04</v>
      </c>
      <c r="D8" s="8">
        <v>1.0880000000000001</v>
      </c>
      <c r="E8" s="8">
        <v>1.006</v>
      </c>
      <c r="F8" s="8">
        <v>1.177</v>
      </c>
      <c r="G8" s="8">
        <v>3.4000000000000002E-2</v>
      </c>
      <c r="H8" s="9" t="s">
        <v>19</v>
      </c>
      <c r="I8" s="11">
        <v>31618</v>
      </c>
      <c r="J8" s="11">
        <v>497374</v>
      </c>
      <c r="K8" s="9">
        <v>528992</v>
      </c>
    </row>
    <row r="9" spans="1:11" x14ac:dyDescent="0.2">
      <c r="A9" s="7" t="s">
        <v>20</v>
      </c>
      <c r="B9" s="8"/>
      <c r="C9" s="8"/>
      <c r="D9" s="8"/>
      <c r="E9" s="8"/>
      <c r="F9" s="8"/>
      <c r="G9" s="9"/>
      <c r="H9" s="9"/>
      <c r="I9" s="9"/>
      <c r="J9" s="9"/>
      <c r="K9" s="9" t="s">
        <v>12</v>
      </c>
    </row>
    <row r="10" spans="1:11" x14ac:dyDescent="0.2">
      <c r="A10" s="7" t="s">
        <v>13</v>
      </c>
      <c r="B10" s="8">
        <v>-0.26800000000000002</v>
      </c>
      <c r="C10" s="8">
        <v>7.4999999999999997E-2</v>
      </c>
      <c r="D10" s="8">
        <v>0.76500000000000001</v>
      </c>
      <c r="E10" s="8">
        <v>0.66</v>
      </c>
      <c r="F10" s="8">
        <v>0.88600000000000001</v>
      </c>
      <c r="G10" s="10">
        <v>9.9000000000000008E-3</v>
      </c>
      <c r="H10" s="9">
        <v>0.92</v>
      </c>
      <c r="I10" s="11">
        <v>14305</v>
      </c>
      <c r="J10" s="11">
        <v>222551</v>
      </c>
      <c r="K10" s="9">
        <v>236856</v>
      </c>
    </row>
    <row r="11" spans="1:11" x14ac:dyDescent="0.2">
      <c r="A11" s="7" t="s">
        <v>22</v>
      </c>
      <c r="B11" s="8">
        <v>3.3000000000000002E-2</v>
      </c>
      <c r="C11" s="8">
        <v>7.4999999999999997E-2</v>
      </c>
      <c r="D11" s="8">
        <v>1.034</v>
      </c>
      <c r="E11" s="8">
        <v>0.89300000000000002</v>
      </c>
      <c r="F11" s="8">
        <v>1.1970000000000001</v>
      </c>
      <c r="G11" s="8">
        <v>0.65500000000000003</v>
      </c>
      <c r="H11" s="9">
        <v>1.4</v>
      </c>
      <c r="I11" s="11">
        <v>7530</v>
      </c>
      <c r="J11" s="11">
        <v>335495</v>
      </c>
      <c r="K11" s="9">
        <v>343025</v>
      </c>
    </row>
    <row r="12" spans="1:11" x14ac:dyDescent="0.2">
      <c r="A12" s="7" t="s">
        <v>14</v>
      </c>
      <c r="B12" s="8">
        <v>-8.1000000000000003E-2</v>
      </c>
      <c r="C12" s="8">
        <v>0.13700000000000001</v>
      </c>
      <c r="D12" s="8">
        <v>0.92200000000000004</v>
      </c>
      <c r="E12" s="8">
        <v>0.70499999999999996</v>
      </c>
      <c r="F12" s="8">
        <v>1.206</v>
      </c>
      <c r="G12" s="8">
        <v>0.55700000000000005</v>
      </c>
      <c r="H12" s="9">
        <v>1.22</v>
      </c>
      <c r="I12" s="11">
        <v>3110</v>
      </c>
      <c r="J12" s="11">
        <v>190450</v>
      </c>
      <c r="K12" s="9">
        <v>193560</v>
      </c>
    </row>
    <row r="13" spans="1:11" x14ac:dyDescent="0.2">
      <c r="A13" s="7" t="s">
        <v>16</v>
      </c>
      <c r="B13" s="8">
        <v>-0.113</v>
      </c>
      <c r="C13" s="8">
        <v>4.9000000000000002E-2</v>
      </c>
      <c r="D13" s="8">
        <v>0.89300000000000002</v>
      </c>
      <c r="E13" s="8">
        <v>0.81100000000000005</v>
      </c>
      <c r="F13" s="8">
        <v>0.98399999999999999</v>
      </c>
      <c r="G13" s="8">
        <v>2.3E-2</v>
      </c>
      <c r="H13" s="9" t="s">
        <v>19</v>
      </c>
      <c r="I13" s="11">
        <v>24945</v>
      </c>
      <c r="J13" s="11">
        <v>748496</v>
      </c>
      <c r="K13" s="9">
        <v>773441</v>
      </c>
    </row>
    <row r="14" spans="1:11" ht="68" x14ac:dyDescent="0.2">
      <c r="A14" s="12" t="s">
        <v>18</v>
      </c>
      <c r="B14" s="8">
        <v>7.0000000000000001E-3</v>
      </c>
      <c r="C14" s="8">
        <v>6.6000000000000003E-2</v>
      </c>
      <c r="D14" s="8">
        <v>1.0069999999999999</v>
      </c>
      <c r="E14" s="8">
        <v>0.88500000000000001</v>
      </c>
      <c r="F14" s="8">
        <v>1.145</v>
      </c>
      <c r="G14" s="8">
        <v>0.91900000000000004</v>
      </c>
      <c r="H14" s="9" t="s">
        <v>19</v>
      </c>
      <c r="I14" s="11">
        <v>10640</v>
      </c>
      <c r="J14" s="11">
        <v>525945</v>
      </c>
      <c r="K14" s="9">
        <v>536585</v>
      </c>
    </row>
    <row r="15" spans="1:11" x14ac:dyDescent="0.2">
      <c r="A15" s="13" t="s">
        <v>23</v>
      </c>
    </row>
    <row r="16" spans="1:11" x14ac:dyDescent="0.2">
      <c r="A16" s="1" t="s">
        <v>11</v>
      </c>
      <c r="B16" s="2"/>
      <c r="C16" s="2"/>
      <c r="D16" s="2"/>
      <c r="E16" s="2"/>
      <c r="F16" s="2"/>
      <c r="G16" s="3"/>
      <c r="H16" s="3"/>
      <c r="I16" s="3"/>
      <c r="J16" s="3"/>
      <c r="K16" s="3" t="s">
        <v>12</v>
      </c>
    </row>
    <row r="17" spans="1:11" x14ac:dyDescent="0.2">
      <c r="A17" s="1" t="s">
        <v>13</v>
      </c>
      <c r="B17" s="2">
        <v>-0.36099999999999999</v>
      </c>
      <c r="C17" s="2">
        <v>0.06</v>
      </c>
      <c r="D17" s="2">
        <f>EXP(B17)</f>
        <v>0.69697899846687272</v>
      </c>
      <c r="E17" s="2">
        <f>EXP(B17-1.96*C17)</f>
        <v>0.61965029524548276</v>
      </c>
      <c r="F17" s="2">
        <f>EXP(B17+1.96*C17)</f>
        <v>0.78395786789940425</v>
      </c>
      <c r="G17" s="4">
        <v>1.9099999999999998E-9</v>
      </c>
      <c r="H17" s="3">
        <v>0.92</v>
      </c>
      <c r="I17" s="5">
        <v>28598</v>
      </c>
      <c r="J17" s="5">
        <v>222551</v>
      </c>
      <c r="K17" s="3">
        <v>251149</v>
      </c>
    </row>
    <row r="18" spans="1:11" x14ac:dyDescent="0.2">
      <c r="A18" s="1" t="s">
        <v>22</v>
      </c>
      <c r="B18" s="2">
        <v>7.8303220000000007E-2</v>
      </c>
      <c r="C18" s="2">
        <v>4.2537499999999999E-2</v>
      </c>
      <c r="D18" s="2">
        <f t="shared" ref="D18:D27" si="0">EXP(B18)</f>
        <v>1.0814505263881578</v>
      </c>
      <c r="E18" s="2">
        <f t="shared" ref="E18:E27" si="1">EXP(B18-1.96*C18)</f>
        <v>0.99494255217290894</v>
      </c>
      <c r="F18" s="2">
        <f t="shared" ref="F18:F27" si="2">EXP(B18+1.96*C18)</f>
        <v>1.1754801706601172</v>
      </c>
      <c r="G18" s="2">
        <v>6.5651399999999999E-2</v>
      </c>
      <c r="H18" s="3">
        <v>1.4</v>
      </c>
      <c r="I18" s="5">
        <v>25054</v>
      </c>
      <c r="J18" s="5">
        <v>318559</v>
      </c>
      <c r="K18" s="3">
        <v>343613</v>
      </c>
    </row>
    <row r="19" spans="1:11" x14ac:dyDescent="0.2">
      <c r="A19" s="1" t="s">
        <v>14</v>
      </c>
      <c r="B19" s="2">
        <v>0.128</v>
      </c>
      <c r="C19" s="2">
        <v>0.109</v>
      </c>
      <c r="D19" s="2">
        <f t="shared" si="0"/>
        <v>1.1365530026970603</v>
      </c>
      <c r="E19" s="2">
        <f t="shared" si="1"/>
        <v>0.91792462461063229</v>
      </c>
      <c r="F19" s="2">
        <f t="shared" si="2"/>
        <v>1.4072535950189191</v>
      </c>
      <c r="G19" s="3">
        <v>0.23799999999999999</v>
      </c>
      <c r="H19" s="3">
        <v>1.22</v>
      </c>
      <c r="I19" s="5">
        <v>6564</v>
      </c>
      <c r="J19" s="5">
        <v>178815</v>
      </c>
      <c r="K19" s="3">
        <v>185379</v>
      </c>
    </row>
    <row r="20" spans="1:11" x14ac:dyDescent="0.2">
      <c r="A20" s="1" t="s">
        <v>16</v>
      </c>
      <c r="B20" s="2">
        <v>-5.2415179999999999E-2</v>
      </c>
      <c r="C20" s="2">
        <v>3.3281999999999999E-2</v>
      </c>
      <c r="D20" s="2">
        <f t="shared" si="0"/>
        <v>0.94893480629264393</v>
      </c>
      <c r="E20" s="2">
        <f t="shared" si="1"/>
        <v>0.88900901758899342</v>
      </c>
      <c r="F20" s="2">
        <f t="shared" si="2"/>
        <v>1.0129000367575194</v>
      </c>
      <c r="G20" s="2">
        <v>0.11528389999999999</v>
      </c>
      <c r="H20" s="3" t="s">
        <v>19</v>
      </c>
      <c r="I20" s="5">
        <v>60216</v>
      </c>
      <c r="J20" s="5">
        <v>719925</v>
      </c>
      <c r="K20" s="3">
        <f>SUM(K17:K19)</f>
        <v>780141</v>
      </c>
    </row>
    <row r="21" spans="1:11" ht="68" x14ac:dyDescent="0.2">
      <c r="A21" s="6" t="s">
        <v>18</v>
      </c>
      <c r="B21" s="2">
        <v>8.4733429999999998E-2</v>
      </c>
      <c r="C21" s="2">
        <v>3.9999970000000003E-2</v>
      </c>
      <c r="D21" s="2">
        <f t="shared" si="0"/>
        <v>1.0884268860683726</v>
      </c>
      <c r="E21" s="2">
        <f t="shared" si="1"/>
        <v>1.0063535877499432</v>
      </c>
      <c r="F21" s="2">
        <f t="shared" si="2"/>
        <v>1.1771936829531722</v>
      </c>
      <c r="G21" s="2">
        <v>3.414652E-2</v>
      </c>
      <c r="H21" s="3" t="s">
        <v>19</v>
      </c>
      <c r="I21" s="5">
        <v>31618</v>
      </c>
      <c r="J21" s="5">
        <v>497374</v>
      </c>
      <c r="K21" s="3">
        <f>SUM(K18:K19)</f>
        <v>528992</v>
      </c>
    </row>
    <row r="22" spans="1:11" x14ac:dyDescent="0.2">
      <c r="A22" s="1" t="s">
        <v>20</v>
      </c>
      <c r="B22" s="2"/>
      <c r="C22" s="2"/>
      <c r="D22" s="2"/>
      <c r="E22" s="2"/>
      <c r="F22" s="2"/>
      <c r="G22" s="3"/>
      <c r="H22" s="3"/>
      <c r="I22" s="3"/>
      <c r="J22" s="3"/>
      <c r="K22" s="3" t="s">
        <v>12</v>
      </c>
    </row>
    <row r="23" spans="1:11" x14ac:dyDescent="0.2">
      <c r="A23" s="1" t="s">
        <v>13</v>
      </c>
      <c r="B23" s="2">
        <v>-0.26800000000000002</v>
      </c>
      <c r="C23" s="2">
        <v>7.4999999999999997E-2</v>
      </c>
      <c r="D23" s="2">
        <f t="shared" si="0"/>
        <v>0.76490778110286395</v>
      </c>
      <c r="E23" s="2">
        <f t="shared" si="1"/>
        <v>0.66034028070498285</v>
      </c>
      <c r="F23" s="2">
        <f t="shared" si="2"/>
        <v>0.88603395959287556</v>
      </c>
      <c r="G23" s="4">
        <v>9.9000000000000008E-3</v>
      </c>
      <c r="H23" s="3">
        <v>0.92</v>
      </c>
      <c r="I23" s="5">
        <v>14305</v>
      </c>
      <c r="J23" s="5">
        <v>222551</v>
      </c>
      <c r="K23" s="3">
        <v>236856</v>
      </c>
    </row>
    <row r="24" spans="1:11" x14ac:dyDescent="0.2">
      <c r="A24" s="1" t="s">
        <v>22</v>
      </c>
      <c r="B24" s="2">
        <v>3.3419249999999998E-2</v>
      </c>
      <c r="C24" s="2">
        <v>7.4897400000000003E-2</v>
      </c>
      <c r="D24" s="2">
        <f t="shared" si="0"/>
        <v>1.0339839461514575</v>
      </c>
      <c r="E24" s="2">
        <f t="shared" si="1"/>
        <v>0.89281163625525439</v>
      </c>
      <c r="F24" s="2">
        <f t="shared" si="2"/>
        <v>1.1974785693690027</v>
      </c>
      <c r="G24" s="2">
        <v>0.65545200000000003</v>
      </c>
      <c r="H24" s="3">
        <v>1.4</v>
      </c>
      <c r="I24" s="5">
        <v>7530</v>
      </c>
      <c r="J24" s="5">
        <v>335495</v>
      </c>
      <c r="K24" s="3">
        <v>343025</v>
      </c>
    </row>
    <row r="25" spans="1:11" x14ac:dyDescent="0.2">
      <c r="A25" s="1" t="s">
        <v>14</v>
      </c>
      <c r="B25" s="2">
        <v>-8.1000000000000003E-2</v>
      </c>
      <c r="C25" s="2">
        <v>0.13700000000000001</v>
      </c>
      <c r="D25" s="2">
        <f t="shared" si="0"/>
        <v>0.92219369144460805</v>
      </c>
      <c r="E25" s="2">
        <f t="shared" si="1"/>
        <v>0.70502642119483672</v>
      </c>
      <c r="F25" s="2">
        <f t="shared" si="2"/>
        <v>1.2062543742672167</v>
      </c>
      <c r="G25" s="2">
        <v>0.55700000000000005</v>
      </c>
      <c r="H25" s="3">
        <v>1.22</v>
      </c>
      <c r="I25" s="5">
        <v>3110</v>
      </c>
      <c r="J25" s="5">
        <v>190450</v>
      </c>
      <c r="K25" s="3">
        <v>193560</v>
      </c>
    </row>
    <row r="26" spans="1:11" x14ac:dyDescent="0.2">
      <c r="A26" s="1" t="s">
        <v>16</v>
      </c>
      <c r="B26" s="2">
        <v>-0.1127433</v>
      </c>
      <c r="C26" s="2">
        <v>4.9456800000000002E-2</v>
      </c>
      <c r="D26" s="2">
        <f t="shared" si="0"/>
        <v>0.89337996132001773</v>
      </c>
      <c r="E26" s="2">
        <f t="shared" si="1"/>
        <v>0.81084478691352269</v>
      </c>
      <c r="F26" s="2">
        <f t="shared" si="2"/>
        <v>0.98431631820218801</v>
      </c>
      <c r="G26" s="2">
        <v>2.26295E-2</v>
      </c>
      <c r="H26" s="3" t="s">
        <v>19</v>
      </c>
      <c r="I26" s="5">
        <v>24945</v>
      </c>
      <c r="J26" s="5">
        <v>748496</v>
      </c>
      <c r="K26" s="3">
        <f>SUM(K23:K25)</f>
        <v>773441</v>
      </c>
    </row>
    <row r="27" spans="1:11" ht="68" x14ac:dyDescent="0.2">
      <c r="A27" s="6" t="s">
        <v>18</v>
      </c>
      <c r="B27" s="2">
        <v>6.7127979999999999E-3</v>
      </c>
      <c r="C27" s="2">
        <v>6.5787040000000005E-2</v>
      </c>
      <c r="D27" s="2">
        <f t="shared" si="0"/>
        <v>1.0067353793281812</v>
      </c>
      <c r="E27" s="2">
        <f t="shared" si="1"/>
        <v>0.88494498442325231</v>
      </c>
      <c r="F27" s="2">
        <f t="shared" si="2"/>
        <v>1.1452871555078634</v>
      </c>
      <c r="G27" s="2">
        <v>0.9187263</v>
      </c>
      <c r="H27" s="3" t="s">
        <v>19</v>
      </c>
      <c r="I27" s="5">
        <v>10640</v>
      </c>
      <c r="J27" s="5">
        <v>525945</v>
      </c>
      <c r="K27" s="3">
        <v>536585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1DEC-0FFE-5D46-8C9C-243B9D35E187}">
  <dimension ref="A1:H7"/>
  <sheetViews>
    <sheetView tabSelected="1" zoomScale="150" workbookViewId="0">
      <selection activeCell="D14" sqref="D14"/>
    </sheetView>
  </sheetViews>
  <sheetFormatPr baseColWidth="10" defaultRowHeight="16" x14ac:dyDescent="0.2"/>
  <cols>
    <col min="1" max="1" width="16" style="1" customWidth="1"/>
    <col min="2" max="8" width="10.83203125" style="3"/>
  </cols>
  <sheetData>
    <row r="1" spans="1:8" s="20" customFormat="1" ht="19" x14ac:dyDescent="0.25">
      <c r="A1" s="21" t="s">
        <v>24</v>
      </c>
      <c r="B1" s="19" t="s">
        <v>1</v>
      </c>
      <c r="C1" s="19" t="s">
        <v>2</v>
      </c>
      <c r="D1" s="19" t="s">
        <v>4</v>
      </c>
      <c r="E1" s="19" t="s">
        <v>5</v>
      </c>
      <c r="F1" s="19" t="s">
        <v>6</v>
      </c>
      <c r="G1" s="19" t="s">
        <v>10</v>
      </c>
      <c r="H1" s="19" t="s">
        <v>7</v>
      </c>
    </row>
    <row r="2" spans="1:8" x14ac:dyDescent="0.2">
      <c r="A2" s="1" t="s">
        <v>25</v>
      </c>
      <c r="B2" s="3">
        <v>-1.84</v>
      </c>
      <c r="C2" s="3">
        <v>0.81</v>
      </c>
      <c r="D2" s="3">
        <v>-3.4279999999999999</v>
      </c>
      <c r="E2" s="3">
        <v>-0.252</v>
      </c>
      <c r="F2" s="4">
        <v>2.2800000000000001E-2</v>
      </c>
      <c r="G2" s="5">
        <v>26666</v>
      </c>
      <c r="H2" s="3">
        <v>0.64</v>
      </c>
    </row>
    <row r="3" spans="1:8" x14ac:dyDescent="0.2">
      <c r="A3" s="1" t="s">
        <v>26</v>
      </c>
      <c r="B3" s="3">
        <v>-0.35</v>
      </c>
      <c r="C3" s="3">
        <v>0.95</v>
      </c>
      <c r="D3" s="3">
        <v>-2.2120000000000002</v>
      </c>
      <c r="E3" s="3">
        <v>1.512</v>
      </c>
      <c r="F3" s="4">
        <v>0.71199999999999997</v>
      </c>
      <c r="G3" s="3" t="s">
        <v>27</v>
      </c>
      <c r="H3" s="3">
        <v>0.74</v>
      </c>
    </row>
    <row r="4" spans="1:8" x14ac:dyDescent="0.2">
      <c r="A4" s="1" t="s">
        <v>28</v>
      </c>
      <c r="B4" s="3">
        <v>-0.3</v>
      </c>
      <c r="C4" s="3">
        <v>1.63</v>
      </c>
      <c r="D4" s="3">
        <v>-3.4950000000000001</v>
      </c>
      <c r="E4" s="3">
        <v>2.895</v>
      </c>
      <c r="F4" s="4">
        <v>0.85</v>
      </c>
      <c r="G4" s="5">
        <v>1934</v>
      </c>
      <c r="H4" s="3">
        <v>0.6</v>
      </c>
    </row>
    <row r="5" spans="1:8" x14ac:dyDescent="0.2">
      <c r="A5" s="1" t="s">
        <v>14</v>
      </c>
      <c r="B5" s="3">
        <v>-2.2999999999999998</v>
      </c>
      <c r="C5" s="3">
        <v>0.81</v>
      </c>
      <c r="D5" s="3">
        <v>-3.8879999999999999</v>
      </c>
      <c r="E5" s="3">
        <v>-0.71199999999999997</v>
      </c>
      <c r="F5" s="4">
        <v>4.4799999999999996E-3</v>
      </c>
      <c r="G5" s="5">
        <v>51380</v>
      </c>
      <c r="H5" s="3">
        <v>0.21</v>
      </c>
    </row>
    <row r="6" spans="1:8" x14ac:dyDescent="0.2">
      <c r="A6" s="1" t="s">
        <v>22</v>
      </c>
      <c r="B6" s="3">
        <v>-3.02</v>
      </c>
      <c r="C6" s="3">
        <v>3.92</v>
      </c>
      <c r="D6" s="3">
        <v>-10.702999999999999</v>
      </c>
      <c r="E6" s="3">
        <v>4.6630000000000003</v>
      </c>
      <c r="F6" s="4">
        <v>0.442</v>
      </c>
      <c r="G6" s="5">
        <v>456102</v>
      </c>
      <c r="H6" s="3">
        <v>1.2999999999999999E-2</v>
      </c>
    </row>
    <row r="7" spans="1:8" x14ac:dyDescent="0.2">
      <c r="A7" s="1" t="s">
        <v>16</v>
      </c>
      <c r="B7" s="3">
        <v>-1.524</v>
      </c>
      <c r="C7" s="3">
        <v>0.46600000000000003</v>
      </c>
      <c r="D7" s="3">
        <v>-2.4380000000000002</v>
      </c>
      <c r="E7" s="3">
        <v>-0.61</v>
      </c>
      <c r="F7" s="4">
        <v>1.08E-3</v>
      </c>
      <c r="G7" s="5">
        <v>536082</v>
      </c>
      <c r="H7" s="3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CAC0-E5B2-7D41-BC0F-0F85CB7D8F47}">
  <dimension ref="A1:F17"/>
  <sheetViews>
    <sheetView zoomScale="150" workbookViewId="0">
      <selection activeCell="E21" sqref="E21"/>
    </sheetView>
  </sheetViews>
  <sheetFormatPr baseColWidth="10" defaultColWidth="13.5" defaultRowHeight="16" x14ac:dyDescent="0.2"/>
  <cols>
    <col min="1" max="1" width="13.5" style="15"/>
    <col min="2" max="3" width="13.5" style="16"/>
    <col min="4" max="4" width="14.6640625" style="16" customWidth="1"/>
    <col min="5" max="5" width="23.5" style="16" customWidth="1"/>
    <col min="6" max="16384" width="13.5" style="17"/>
  </cols>
  <sheetData>
    <row r="1" spans="1:6" ht="19" x14ac:dyDescent="0.2">
      <c r="A1" s="18" t="s">
        <v>39</v>
      </c>
      <c r="B1" s="19"/>
      <c r="C1" s="19"/>
      <c r="D1" s="19"/>
      <c r="E1" s="19"/>
    </row>
    <row r="2" spans="1:6" ht="19" x14ac:dyDescent="0.2">
      <c r="A2" s="18" t="s">
        <v>40</v>
      </c>
      <c r="B2" s="19" t="s">
        <v>29</v>
      </c>
      <c r="C2" s="19" t="s">
        <v>41</v>
      </c>
      <c r="D2" s="19" t="s">
        <v>2</v>
      </c>
      <c r="E2" s="19" t="s">
        <v>30</v>
      </c>
    </row>
    <row r="3" spans="1:6" x14ac:dyDescent="0.2">
      <c r="A3" s="15" t="s">
        <v>31</v>
      </c>
      <c r="B3" s="16">
        <v>163</v>
      </c>
      <c r="C3" s="16">
        <v>0.57055214700000001</v>
      </c>
      <c r="D3" s="16">
        <v>3.8771185999999999E-2</v>
      </c>
      <c r="E3" s="16" t="s">
        <v>32</v>
      </c>
    </row>
    <row r="4" spans="1:6" x14ac:dyDescent="0.2">
      <c r="A4" s="15" t="s">
        <v>33</v>
      </c>
      <c r="B4" s="16">
        <v>2910</v>
      </c>
      <c r="C4" s="16">
        <v>0.65360824699999998</v>
      </c>
      <c r="D4" s="16">
        <v>8.8205579999999992E-3</v>
      </c>
      <c r="E4" s="16" t="s">
        <v>32</v>
      </c>
    </row>
    <row r="5" spans="1:6" x14ac:dyDescent="0.2">
      <c r="A5" s="15" t="s">
        <v>31</v>
      </c>
      <c r="B5" s="16">
        <v>141</v>
      </c>
      <c r="C5" s="16">
        <v>0.50354609900000002</v>
      </c>
      <c r="D5" s="16">
        <v>4.2106536999999999E-2</v>
      </c>
      <c r="E5" s="16" t="s">
        <v>34</v>
      </c>
    </row>
    <row r="6" spans="1:6" x14ac:dyDescent="0.2">
      <c r="A6" s="15" t="s">
        <v>33</v>
      </c>
      <c r="B6" s="16">
        <v>2582</v>
      </c>
      <c r="C6" s="16">
        <v>0.60960495699999995</v>
      </c>
      <c r="D6" s="16">
        <v>9.6005980000000001E-3</v>
      </c>
      <c r="E6" s="16" t="s">
        <v>34</v>
      </c>
    </row>
    <row r="7" spans="1:6" x14ac:dyDescent="0.2">
      <c r="A7" s="15" t="s">
        <v>31</v>
      </c>
      <c r="B7" s="16">
        <v>81</v>
      </c>
      <c r="C7" s="16">
        <v>0.13580246900000001</v>
      </c>
      <c r="D7" s="16">
        <v>3.8064299000000003E-2</v>
      </c>
      <c r="E7" s="16" t="s">
        <v>35</v>
      </c>
    </row>
    <row r="8" spans="1:6" x14ac:dyDescent="0.2">
      <c r="A8" s="15" t="s">
        <v>33</v>
      </c>
      <c r="B8" s="16">
        <v>1175</v>
      </c>
      <c r="C8" s="16">
        <v>0.14212765999999999</v>
      </c>
      <c r="D8" s="16">
        <v>1.0186657E-2</v>
      </c>
      <c r="E8" s="16" t="s">
        <v>35</v>
      </c>
    </row>
    <row r="10" spans="1:6" ht="19" x14ac:dyDescent="0.25">
      <c r="A10" s="18" t="s">
        <v>32</v>
      </c>
      <c r="B10" s="19"/>
      <c r="C10" s="19"/>
      <c r="D10" s="19"/>
      <c r="E10" s="19"/>
      <c r="F10" s="20"/>
    </row>
    <row r="11" spans="1:6" ht="19" x14ac:dyDescent="0.25">
      <c r="A11" s="18" t="s">
        <v>40</v>
      </c>
      <c r="B11" s="19" t="s">
        <v>10</v>
      </c>
      <c r="C11" s="19" t="s">
        <v>41</v>
      </c>
      <c r="D11" s="19" t="s">
        <v>2</v>
      </c>
      <c r="E11" s="22" t="s">
        <v>30</v>
      </c>
    </row>
    <row r="12" spans="1:6" x14ac:dyDescent="0.2">
      <c r="A12" s="15" t="s">
        <v>33</v>
      </c>
      <c r="B12" s="16">
        <v>209</v>
      </c>
      <c r="C12" s="16">
        <v>0.17075163400000001</v>
      </c>
      <c r="D12" s="16">
        <v>1.0755585E-2</v>
      </c>
      <c r="E12" s="23" t="s">
        <v>36</v>
      </c>
    </row>
    <row r="13" spans="1:6" x14ac:dyDescent="0.2">
      <c r="A13" s="15" t="s">
        <v>31</v>
      </c>
      <c r="B13" s="16">
        <v>7</v>
      </c>
      <c r="C13" s="16">
        <v>9.0909090999999997E-2</v>
      </c>
      <c r="D13" s="16">
        <v>3.2761362000000002E-2</v>
      </c>
      <c r="E13" s="23" t="s">
        <v>36</v>
      </c>
    </row>
    <row r="14" spans="1:6" x14ac:dyDescent="0.2">
      <c r="A14" s="15" t="s">
        <v>33</v>
      </c>
      <c r="B14" s="16">
        <v>1032</v>
      </c>
      <c r="C14" s="16">
        <v>0.50415241799999999</v>
      </c>
      <c r="D14" s="16">
        <v>1.1050861E-2</v>
      </c>
      <c r="E14" s="23" t="s">
        <v>37</v>
      </c>
    </row>
    <row r="15" spans="1:6" x14ac:dyDescent="0.2">
      <c r="A15" s="15" t="s">
        <v>31</v>
      </c>
      <c r="B15" s="16">
        <v>50</v>
      </c>
      <c r="C15" s="16">
        <v>0.41666666699999999</v>
      </c>
      <c r="D15" s="16">
        <v>4.5005143999999997E-2</v>
      </c>
      <c r="E15" s="23" t="s">
        <v>37</v>
      </c>
    </row>
    <row r="16" spans="1:6" x14ac:dyDescent="0.2">
      <c r="A16" s="15" t="s">
        <v>33</v>
      </c>
      <c r="B16" s="16">
        <v>661</v>
      </c>
      <c r="C16" s="16">
        <v>0.394391408</v>
      </c>
      <c r="D16" s="16">
        <v>1.1937757E-2</v>
      </c>
      <c r="E16" s="23" t="s">
        <v>38</v>
      </c>
    </row>
    <row r="17" spans="1:5" x14ac:dyDescent="0.2">
      <c r="A17" s="15" t="s">
        <v>31</v>
      </c>
      <c r="B17" s="16">
        <v>36</v>
      </c>
      <c r="C17" s="16">
        <v>0.33962264199999997</v>
      </c>
      <c r="D17" s="16">
        <v>4.5998267000000002E-2</v>
      </c>
      <c r="E17" s="2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Figure2</vt:lpstr>
      <vt:lpstr>Figure3</vt:lpstr>
      <vt:lpstr>Figure6</vt:lpstr>
      <vt:lpstr>Supplementary_Figure12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2022-05-30T07:59:01Z</dcterms:created>
  <dcterms:modified xsi:type="dcterms:W3CDTF">2022-06-02T14:52:59Z</dcterms:modified>
</cp:coreProperties>
</file>