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minaga5286/Desktop/投稿論文Ms/山野井さん TRPV3:ANO1論文/to Communications Biology (4.22)/Final submission (12.29.2022)/山野井さんから/"/>
    </mc:Choice>
  </mc:AlternateContent>
  <xr:revisionPtr revIDLastSave="0" documentId="8_{E3FF0478-8EB6-EE4C-A0C3-98100CC6ADA8}" xr6:coauthVersionLast="47" xr6:coauthVersionMax="47" xr10:uidLastSave="{00000000-0000-0000-0000-000000000000}"/>
  <bookViews>
    <workbookView xWindow="6100" yWindow="1600" windowWidth="32100" windowHeight="19720" activeTab="6" xr2:uid="{00000000-000D-0000-FFFF-FFFF00000000}"/>
  </bookViews>
  <sheets>
    <sheet name="Fig.2b" sheetId="12" r:id="rId1"/>
    <sheet name="Fig.3e" sheetId="13" r:id="rId2"/>
    <sheet name="Fig.4c" sheetId="14" r:id="rId3"/>
    <sheet name="Fig.5" sheetId="15" r:id="rId4"/>
    <sheet name="Fig.6b" sheetId="17" r:id="rId5"/>
    <sheet name="Fig.8c" sheetId="18" r:id="rId6"/>
    <sheet name="Fig.9c" sheetId="1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3" i="19" l="1"/>
  <c r="N13" i="19"/>
  <c r="M13" i="19"/>
  <c r="O12" i="19"/>
  <c r="N12" i="19"/>
  <c r="M12" i="19"/>
  <c r="J13" i="19"/>
  <c r="I13" i="19"/>
  <c r="H13" i="19"/>
  <c r="J12" i="19"/>
  <c r="I12" i="19"/>
  <c r="H12" i="19"/>
  <c r="D12" i="19"/>
  <c r="E12" i="19"/>
  <c r="D13" i="19"/>
  <c r="E13" i="19"/>
  <c r="C13" i="19"/>
  <c r="C12" i="19"/>
  <c r="J11" i="18"/>
  <c r="I11" i="18"/>
  <c r="H11" i="18"/>
  <c r="J10" i="18"/>
  <c r="I10" i="18"/>
  <c r="H10" i="18"/>
  <c r="E10" i="18"/>
  <c r="E11" i="18"/>
  <c r="D10" i="18"/>
  <c r="D11" i="18"/>
  <c r="C11" i="18"/>
  <c r="C10" i="18"/>
  <c r="AD14" i="15"/>
  <c r="AC14" i="15"/>
  <c r="AB14" i="15"/>
  <c r="AA14" i="15"/>
  <c r="AD13" i="15"/>
  <c r="AC13" i="15"/>
  <c r="AB13" i="15"/>
  <c r="AA13" i="15"/>
  <c r="V13" i="15"/>
  <c r="W13" i="15"/>
  <c r="X13" i="15"/>
  <c r="V14" i="15"/>
  <c r="W14" i="15"/>
  <c r="X14" i="15"/>
  <c r="U14" i="15"/>
  <c r="U13" i="15"/>
  <c r="R14" i="15"/>
  <c r="R13" i="15"/>
  <c r="N58" i="15"/>
  <c r="O58" i="15"/>
  <c r="M58" i="15"/>
  <c r="N57" i="15"/>
  <c r="O57" i="15"/>
  <c r="M57" i="15"/>
  <c r="I10" i="17"/>
  <c r="I11" i="17"/>
  <c r="H11" i="17"/>
  <c r="G11" i="17"/>
  <c r="H10" i="17"/>
  <c r="G10" i="17"/>
  <c r="D10" i="17"/>
  <c r="D11" i="17"/>
  <c r="C11" i="17"/>
  <c r="C10" i="17"/>
  <c r="J13" i="15"/>
  <c r="I13" i="15"/>
  <c r="H13" i="15"/>
  <c r="E13" i="15"/>
  <c r="D13" i="15"/>
  <c r="I12" i="15"/>
  <c r="J12" i="15"/>
  <c r="H12" i="15"/>
  <c r="E12" i="15"/>
  <c r="D12" i="15"/>
  <c r="F11" i="13" l="1"/>
  <c r="C11" i="13"/>
  <c r="F10" i="13"/>
  <c r="C10" i="13"/>
  <c r="N12" i="12"/>
  <c r="M12" i="12"/>
  <c r="I12" i="12"/>
  <c r="H12" i="12"/>
  <c r="D12" i="12"/>
  <c r="C12" i="12"/>
  <c r="N11" i="12"/>
  <c r="M11" i="12"/>
  <c r="I11" i="12"/>
  <c r="H11" i="12"/>
  <c r="D11" i="12"/>
  <c r="C11" i="12"/>
  <c r="O10" i="12"/>
  <c r="J10" i="12"/>
  <c r="E10" i="12"/>
  <c r="O9" i="12"/>
  <c r="J9" i="12"/>
  <c r="E9" i="12"/>
  <c r="O8" i="12"/>
  <c r="J8" i="12"/>
  <c r="E8" i="12"/>
  <c r="O7" i="12"/>
  <c r="J7" i="12"/>
  <c r="E7" i="12"/>
  <c r="O6" i="12"/>
  <c r="J6" i="12"/>
  <c r="E6" i="12"/>
  <c r="O5" i="12"/>
  <c r="J5" i="12"/>
  <c r="E5" i="12"/>
  <c r="J12" i="12" l="1"/>
  <c r="E11" i="12"/>
  <c r="O12" i="12"/>
  <c r="J11" i="12"/>
  <c r="O11" i="12"/>
  <c r="E12" i="12"/>
</calcChain>
</file>

<file path=xl/sharedStrings.xml><?xml version="1.0" encoding="utf-8"?>
<sst xmlns="http://schemas.openxmlformats.org/spreadsheetml/2006/main" count="114" uniqueCount="43">
  <si>
    <t>hANO1</t>
    <phoneticPr fontId="1"/>
  </si>
  <si>
    <t>data No</t>
    <phoneticPr fontId="1"/>
  </si>
  <si>
    <t>Cm (pF)</t>
    <phoneticPr fontId="1"/>
  </si>
  <si>
    <t>I max (nA)</t>
    <phoneticPr fontId="1"/>
  </si>
  <si>
    <t>I max (pA/pF)</t>
    <phoneticPr fontId="1"/>
  </si>
  <si>
    <t>mean</t>
    <phoneticPr fontId="1"/>
  </si>
  <si>
    <t>S.E.</t>
    <phoneticPr fontId="1"/>
  </si>
  <si>
    <t>hTRPV3+hANO1</t>
    <phoneticPr fontId="1"/>
  </si>
  <si>
    <t>hTRPV3</t>
    <phoneticPr fontId="1"/>
  </si>
  <si>
    <t>0-4h</t>
    <phoneticPr fontId="1"/>
  </si>
  <si>
    <t>4-9h</t>
    <phoneticPr fontId="1"/>
  </si>
  <si>
    <t>9-12h</t>
    <phoneticPr fontId="1"/>
  </si>
  <si>
    <t>Cont</t>
  </si>
  <si>
    <t>Cont</t>
    <phoneticPr fontId="3"/>
  </si>
  <si>
    <t>G2/M</t>
    <phoneticPr fontId="3"/>
  </si>
  <si>
    <t>S</t>
    <phoneticPr fontId="3"/>
  </si>
  <si>
    <t>G0/G1</t>
    <phoneticPr fontId="3"/>
  </si>
  <si>
    <t>T16A 5 μM</t>
    <phoneticPr fontId="3"/>
  </si>
  <si>
    <t>T16A 10 μM</t>
    <phoneticPr fontId="3"/>
  </si>
  <si>
    <t>V (mV)</t>
  </si>
  <si>
    <t>WT</t>
  </si>
  <si>
    <t>TRPV3 KO</t>
  </si>
  <si>
    <t>+ 60 mV</t>
  </si>
  <si>
    <t>-60 mV</t>
  </si>
  <si>
    <r>
      <t>Ca</t>
    </r>
    <r>
      <rPr>
        <vertAlign val="superscript"/>
        <sz val="11"/>
        <rFont val="Arial"/>
        <family val="2"/>
      </rPr>
      <t>2+</t>
    </r>
    <r>
      <rPr>
        <sz val="11"/>
        <rFont val="Arial"/>
        <family val="2"/>
      </rPr>
      <t>(+)</t>
    </r>
    <phoneticPr fontId="1"/>
  </si>
  <si>
    <r>
      <t>Ca</t>
    </r>
    <r>
      <rPr>
        <vertAlign val="superscript"/>
        <sz val="11"/>
        <rFont val="Arial"/>
        <family val="2"/>
      </rPr>
      <t>2+</t>
    </r>
    <r>
      <rPr>
        <sz val="11"/>
        <rFont val="Arial"/>
        <family val="2"/>
      </rPr>
      <t>(-)</t>
    </r>
    <phoneticPr fontId="1"/>
  </si>
  <si>
    <t>12 h</t>
    <phoneticPr fontId="1"/>
  </si>
  <si>
    <t>Cont</t>
    <phoneticPr fontId="1"/>
  </si>
  <si>
    <t>T16A</t>
    <phoneticPr fontId="1"/>
  </si>
  <si>
    <t>Washout</t>
    <phoneticPr fontId="1"/>
  </si>
  <si>
    <t>24 h</t>
    <phoneticPr fontId="1"/>
  </si>
  <si>
    <t>Low Cl</t>
    <phoneticPr fontId="1"/>
  </si>
  <si>
    <t>Fig.5e</t>
    <phoneticPr fontId="1"/>
  </si>
  <si>
    <t>Fig.5c</t>
    <phoneticPr fontId="1"/>
  </si>
  <si>
    <t>48 h</t>
    <phoneticPr fontId="1"/>
  </si>
  <si>
    <t>0 h</t>
    <phoneticPr fontId="1"/>
  </si>
  <si>
    <t>T16A 5uM</t>
    <phoneticPr fontId="3"/>
  </si>
  <si>
    <t>T16A 2.5uM</t>
    <phoneticPr fontId="3"/>
  </si>
  <si>
    <t>Fig.5f</t>
    <phoneticPr fontId="1"/>
  </si>
  <si>
    <t>pERK</t>
    <phoneticPr fontId="1"/>
  </si>
  <si>
    <t>pp38</t>
    <phoneticPr fontId="1"/>
  </si>
  <si>
    <t>pJNK</t>
    <phoneticPr fontId="1"/>
  </si>
  <si>
    <t>T16A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</si>
</sst>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7">
    <xf numFmtId="0" fontId="0" fillId="0" borderId="0" xfId="0">
      <alignment vertical="center"/>
    </xf>
    <xf numFmtId="0" fontId="4" fillId="0" borderId="7" xfId="0" applyFont="1" applyBorder="1" applyAlignment="1"/>
    <xf numFmtId="0" fontId="5" fillId="0" borderId="5" xfId="0" applyFont="1" applyBorder="1" applyAlignment="1">
      <alignment horizontal="left"/>
    </xf>
    <xf numFmtId="0" fontId="5" fillId="0" borderId="0" xfId="0" applyFont="1" applyAlignment="1"/>
    <xf numFmtId="0" fontId="5" fillId="0" borderId="4" xfId="0" applyFont="1" applyBorder="1" applyAlignment="1"/>
    <xf numFmtId="0" fontId="5" fillId="0" borderId="6" xfId="0" applyFont="1" applyBorder="1" applyAlignment="1">
      <alignment horizontal="left"/>
    </xf>
    <xf numFmtId="0" fontId="5" fillId="0" borderId="1" xfId="0" applyFont="1" applyBorder="1" applyAlignment="1"/>
    <xf numFmtId="0" fontId="5" fillId="0" borderId="6" xfId="0" applyFont="1" applyBorder="1" applyAlignment="1"/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2" fontId="7" fillId="0" borderId="0" xfId="0" applyNumberFormat="1" applyFont="1">
      <alignment vertical="center"/>
    </xf>
    <xf numFmtId="2" fontId="7" fillId="0" borderId="1" xfId="0" applyNumberFormat="1" applyFont="1" applyBorder="1">
      <alignment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6" fillId="0" borderId="0" xfId="0" applyNumberFormat="1" applyFont="1">
      <alignment vertical="center"/>
    </xf>
    <xf numFmtId="0" fontId="6" fillId="0" borderId="1" xfId="0" applyFont="1" applyBorder="1">
      <alignment vertical="center"/>
    </xf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77" fontId="6" fillId="0" borderId="0" xfId="1" applyNumberFormat="1" applyFont="1" applyAlignment="1">
      <alignment horizontal="center"/>
    </xf>
    <xf numFmtId="177" fontId="6" fillId="0" borderId="1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/>
    </xf>
    <xf numFmtId="2" fontId="6" fillId="0" borderId="1" xfId="1" applyNumberFormat="1" applyFont="1" applyBorder="1" applyAlignment="1">
      <alignment horizontal="center"/>
    </xf>
    <xf numFmtId="177" fontId="7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" fontId="6" fillId="0" borderId="0" xfId="1" applyNumberFormat="1" applyFont="1" applyAlignment="1">
      <alignment horizontal="center"/>
    </xf>
    <xf numFmtId="1" fontId="6" fillId="0" borderId="1" xfId="1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12"/>
  <sheetViews>
    <sheetView zoomScale="85" zoomScaleNormal="85" workbookViewId="0">
      <selection activeCell="J25" sqref="J25"/>
    </sheetView>
  </sheetViews>
  <sheetFormatPr baseColWidth="10" defaultColWidth="9" defaultRowHeight="14"/>
  <cols>
    <col min="1" max="1" width="9" style="8"/>
    <col min="2" max="2" width="7.6640625" style="8" bestFit="1" customWidth="1"/>
    <col min="3" max="4" width="9" style="8"/>
    <col min="5" max="5" width="12.83203125" style="8" bestFit="1" customWidth="1"/>
    <col min="6" max="6" width="9" style="8"/>
    <col min="7" max="7" width="7.6640625" style="8" bestFit="1" customWidth="1"/>
    <col min="8" max="9" width="9" style="8"/>
    <col min="10" max="10" width="12.83203125" style="8" bestFit="1" customWidth="1"/>
    <col min="11" max="11" width="9" style="8"/>
    <col min="12" max="12" width="7.6640625" style="8" bestFit="1" customWidth="1"/>
    <col min="13" max="14" width="9" style="8"/>
    <col min="15" max="15" width="12.83203125" style="8" bestFit="1" customWidth="1"/>
    <col min="16" max="16384" width="9" style="8"/>
  </cols>
  <sheetData>
    <row r="3" spans="2:15">
      <c r="B3" s="44" t="s">
        <v>7</v>
      </c>
      <c r="C3" s="44"/>
      <c r="D3" s="44"/>
      <c r="E3" s="44"/>
      <c r="G3" s="44" t="s">
        <v>8</v>
      </c>
      <c r="H3" s="44"/>
      <c r="I3" s="44"/>
      <c r="J3" s="44"/>
      <c r="L3" s="44" t="s">
        <v>0</v>
      </c>
      <c r="M3" s="44"/>
      <c r="N3" s="44"/>
      <c r="O3" s="44"/>
    </row>
    <row r="4" spans="2:15">
      <c r="B4" s="9" t="s">
        <v>1</v>
      </c>
      <c r="C4" s="9" t="s">
        <v>2</v>
      </c>
      <c r="D4" s="9" t="s">
        <v>3</v>
      </c>
      <c r="E4" s="9" t="s">
        <v>4</v>
      </c>
      <c r="G4" s="9" t="s">
        <v>1</v>
      </c>
      <c r="H4" s="9" t="s">
        <v>2</v>
      </c>
      <c r="I4" s="9" t="s">
        <v>3</v>
      </c>
      <c r="J4" s="9" t="s">
        <v>4</v>
      </c>
      <c r="L4" s="9" t="s">
        <v>1</v>
      </c>
      <c r="M4" s="9" t="s">
        <v>2</v>
      </c>
      <c r="N4" s="9" t="s">
        <v>3</v>
      </c>
      <c r="O4" s="9" t="s">
        <v>4</v>
      </c>
    </row>
    <row r="5" spans="2:15">
      <c r="B5" s="10">
        <v>1</v>
      </c>
      <c r="C5" s="11">
        <v>14.6</v>
      </c>
      <c r="D5" s="12">
        <v>-5.0818000000000003</v>
      </c>
      <c r="E5" s="12">
        <f t="shared" ref="E5:E10" si="0">D5*1000/$C5</f>
        <v>-348.06849315068496</v>
      </c>
      <c r="G5" s="10">
        <v>1</v>
      </c>
      <c r="H5" s="10">
        <v>14.6</v>
      </c>
      <c r="I5" s="12">
        <v>-1.2548999999999999</v>
      </c>
      <c r="J5" s="12">
        <f t="shared" ref="J5:J10" si="1">I5*1000/$H5</f>
        <v>-85.952054794520535</v>
      </c>
      <c r="L5" s="10">
        <v>1</v>
      </c>
      <c r="M5" s="10">
        <v>12.4</v>
      </c>
      <c r="N5" s="12">
        <v>-9.7000000000000003E-2</v>
      </c>
      <c r="O5" s="12">
        <f t="shared" ref="O5:O10" si="2">N5*1000/$M5</f>
        <v>-7.82258064516129</v>
      </c>
    </row>
    <row r="6" spans="2:15">
      <c r="B6" s="10">
        <v>2</v>
      </c>
      <c r="C6" s="11">
        <v>9.23</v>
      </c>
      <c r="D6" s="12">
        <v>-5.0792999999999999</v>
      </c>
      <c r="E6" s="12">
        <f t="shared" si="0"/>
        <v>-550.30335861321771</v>
      </c>
      <c r="G6" s="10">
        <v>2</v>
      </c>
      <c r="H6" s="10">
        <v>14.7</v>
      </c>
      <c r="I6" s="10">
        <v>-5.2499999999999998E-2</v>
      </c>
      <c r="J6" s="12">
        <f t="shared" si="1"/>
        <v>-3.5714285714285716</v>
      </c>
      <c r="L6" s="10">
        <v>2</v>
      </c>
      <c r="M6" s="10">
        <v>11.9</v>
      </c>
      <c r="N6" s="12">
        <v>1.83E-3</v>
      </c>
      <c r="O6" s="12">
        <f t="shared" si="2"/>
        <v>0.15378151260504203</v>
      </c>
    </row>
    <row r="7" spans="2:15">
      <c r="B7" s="10">
        <v>3</v>
      </c>
      <c r="C7" s="11">
        <v>14</v>
      </c>
      <c r="D7" s="12">
        <v>-2.8955000000000002</v>
      </c>
      <c r="E7" s="12">
        <f t="shared" si="0"/>
        <v>-206.82142857142858</v>
      </c>
      <c r="G7" s="10">
        <v>3</v>
      </c>
      <c r="H7" s="10">
        <v>20.7</v>
      </c>
      <c r="I7" s="12">
        <v>-0.1172</v>
      </c>
      <c r="J7" s="12">
        <f t="shared" si="1"/>
        <v>-5.6618357487922708</v>
      </c>
      <c r="L7" s="10">
        <v>3</v>
      </c>
      <c r="M7" s="10">
        <v>18</v>
      </c>
      <c r="N7" s="12">
        <v>-8.7900000000000006E-2</v>
      </c>
      <c r="O7" s="12">
        <f t="shared" si="2"/>
        <v>-4.8833333333333337</v>
      </c>
    </row>
    <row r="8" spans="2:15">
      <c r="B8" s="10">
        <v>4</v>
      </c>
      <c r="C8" s="11">
        <v>15.4</v>
      </c>
      <c r="D8" s="12">
        <v>-4.4061000000000003</v>
      </c>
      <c r="E8" s="12">
        <f t="shared" si="0"/>
        <v>-286.11038961038963</v>
      </c>
      <c r="G8" s="10">
        <v>4</v>
      </c>
      <c r="H8" s="10">
        <v>13.7</v>
      </c>
      <c r="I8" s="12">
        <v>-8.9700000000000002E-2</v>
      </c>
      <c r="J8" s="12">
        <f t="shared" si="1"/>
        <v>-6.5474452554744529</v>
      </c>
      <c r="L8" s="10">
        <v>4</v>
      </c>
      <c r="M8" s="10">
        <v>12.8</v>
      </c>
      <c r="N8" s="12">
        <v>7.9000000000000008E-3</v>
      </c>
      <c r="O8" s="12">
        <f t="shared" si="2"/>
        <v>0.6171875</v>
      </c>
    </row>
    <row r="9" spans="2:15">
      <c r="B9" s="10">
        <v>5</v>
      </c>
      <c r="C9" s="11">
        <v>13.9</v>
      </c>
      <c r="D9" s="12">
        <v>-5.1642000000000001</v>
      </c>
      <c r="E9" s="12">
        <f t="shared" si="0"/>
        <v>-371.52517985611507</v>
      </c>
      <c r="G9" s="10">
        <v>5</v>
      </c>
      <c r="H9" s="10">
        <v>22</v>
      </c>
      <c r="I9" s="12">
        <v>-1.8053999999999999</v>
      </c>
      <c r="J9" s="12">
        <f t="shared" si="1"/>
        <v>-82.063636363636363</v>
      </c>
      <c r="L9" s="10">
        <v>5</v>
      </c>
      <c r="M9" s="10">
        <v>12.3</v>
      </c>
      <c r="N9" s="12">
        <v>1.8E-3</v>
      </c>
      <c r="O9" s="12">
        <f t="shared" si="2"/>
        <v>0.14634146341463414</v>
      </c>
    </row>
    <row r="10" spans="2:15">
      <c r="B10" s="13">
        <v>6</v>
      </c>
      <c r="C10" s="14">
        <v>13.9</v>
      </c>
      <c r="D10" s="15">
        <v>-6.7590000000000003</v>
      </c>
      <c r="E10" s="15">
        <f t="shared" si="0"/>
        <v>-486.25899280575538</v>
      </c>
      <c r="G10" s="13">
        <v>6</v>
      </c>
      <c r="H10" s="10">
        <v>16.5</v>
      </c>
      <c r="I10" s="12">
        <v>-3.3599999999999998E-2</v>
      </c>
      <c r="J10" s="12">
        <f t="shared" si="1"/>
        <v>-2.0363636363636366</v>
      </c>
      <c r="L10" s="13">
        <v>6</v>
      </c>
      <c r="M10" s="10">
        <v>11.5</v>
      </c>
      <c r="N10" s="12">
        <v>-3.5400000000000001E-2</v>
      </c>
      <c r="O10" s="12">
        <f t="shared" si="2"/>
        <v>-3.0782608695652174</v>
      </c>
    </row>
    <row r="11" spans="2:15">
      <c r="B11" s="10" t="s">
        <v>5</v>
      </c>
      <c r="C11" s="11">
        <f>AVERAGE(C5:C10)</f>
        <v>13.505000000000001</v>
      </c>
      <c r="D11" s="12">
        <f>AVERAGE(D5:D10)</f>
        <v>-4.8976500000000005</v>
      </c>
      <c r="E11" s="16">
        <f>AVERAGE(E5:E10)</f>
        <v>-374.84797376793193</v>
      </c>
      <c r="G11" s="17" t="s">
        <v>5</v>
      </c>
      <c r="H11" s="18">
        <f>AVERAGE(H6:H10)</f>
        <v>17.52</v>
      </c>
      <c r="I11" s="18">
        <f>AVERAGE(I6:I10)</f>
        <v>-0.41967999999999994</v>
      </c>
      <c r="J11" s="18">
        <f>AVERAGE(J5:J10)</f>
        <v>-30.972127395035969</v>
      </c>
      <c r="L11" s="17" t="s">
        <v>5</v>
      </c>
      <c r="M11" s="18">
        <f>AVERAGE(M5:M10)</f>
        <v>13.149999999999999</v>
      </c>
      <c r="N11" s="19">
        <f>AVERAGE(N5:N10)</f>
        <v>-3.4795E-2</v>
      </c>
      <c r="O11" s="20">
        <f>AVERAGE(O5:O10)</f>
        <v>-2.4778107286733611</v>
      </c>
    </row>
    <row r="12" spans="2:15">
      <c r="B12" s="10" t="s">
        <v>6</v>
      </c>
      <c r="C12" s="11">
        <f>_xlfn.STDEV.P(C5:C9)/5^0.5</f>
        <v>0.96820493698390109</v>
      </c>
      <c r="D12" s="11">
        <f>_xlfn.STDEV.P(D5:D9)/5^0.5</f>
        <v>0.38446108297199516</v>
      </c>
      <c r="E12" s="11">
        <f>_xlfn.STDEV.P(E5:E10)/6^0.5</f>
        <v>47.1500169401858</v>
      </c>
      <c r="G12" s="10" t="s">
        <v>6</v>
      </c>
      <c r="H12" s="11">
        <f>_xlfn.STDEV.P(H6:H10)/5^0.5</f>
        <v>1.466533327272179</v>
      </c>
      <c r="I12" s="11">
        <f>_xlfn.STDEV.P(I6:I10)/5^0.5</f>
        <v>0.31012770195517841</v>
      </c>
      <c r="J12" s="11">
        <f>_xlfn.STDEV.P(J5:J10)/6^0.5</f>
        <v>15.328248601390825</v>
      </c>
      <c r="L12" s="10" t="s">
        <v>6</v>
      </c>
      <c r="M12" s="11">
        <f>_xlfn.STDEV.P(M5:M9)/5^0.5</f>
        <v>1.0187835884033531</v>
      </c>
      <c r="N12" s="11">
        <f>_xlfn.STDEV.P(N5:N9)/5^0.5</f>
        <v>2.1159373828164196E-2</v>
      </c>
      <c r="O12" s="11">
        <f>_xlfn.STDEV.P(O5:O10)/6^0.5</f>
        <v>1.2704342140529672</v>
      </c>
    </row>
  </sheetData>
  <mergeCells count="3">
    <mergeCell ref="B3:E3"/>
    <mergeCell ref="G3:J3"/>
    <mergeCell ref="L3:O3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11"/>
  <sheetViews>
    <sheetView workbookViewId="0">
      <selection activeCell="C11" sqref="C11"/>
    </sheetView>
  </sheetViews>
  <sheetFormatPr baseColWidth="10" defaultColWidth="9" defaultRowHeight="14"/>
  <cols>
    <col min="1" max="1" width="9" style="8"/>
    <col min="2" max="2" width="7.6640625" style="8" bestFit="1" customWidth="1"/>
    <col min="3" max="4" width="9" style="8"/>
    <col min="5" max="5" width="7.6640625" style="8" bestFit="1" customWidth="1"/>
    <col min="6" max="16384" width="9" style="8"/>
  </cols>
  <sheetData>
    <row r="3" spans="2:6" ht="15">
      <c r="B3" s="21" t="s">
        <v>24</v>
      </c>
      <c r="C3" s="21"/>
      <c r="D3" s="22"/>
      <c r="E3" s="21" t="s">
        <v>25</v>
      </c>
      <c r="F3" s="22"/>
    </row>
    <row r="4" spans="2:6">
      <c r="B4" s="23" t="s">
        <v>1</v>
      </c>
      <c r="C4" s="23" t="s">
        <v>3</v>
      </c>
      <c r="D4" s="22"/>
      <c r="E4" s="23" t="s">
        <v>1</v>
      </c>
      <c r="F4" s="23" t="s">
        <v>3</v>
      </c>
    </row>
    <row r="5" spans="2:6">
      <c r="B5" s="22">
        <v>1</v>
      </c>
      <c r="C5" s="24">
        <v>-0.7843</v>
      </c>
      <c r="D5" s="22"/>
      <c r="E5" s="22">
        <v>1</v>
      </c>
      <c r="F5" s="24">
        <v>1.2500000000000001E-2</v>
      </c>
    </row>
    <row r="6" spans="2:6">
      <c r="B6" s="22">
        <v>2</v>
      </c>
      <c r="C6" s="24">
        <v>-0.72719999999999996</v>
      </c>
      <c r="D6" s="22"/>
      <c r="E6" s="22">
        <v>2</v>
      </c>
      <c r="F6" s="24">
        <v>-0.13120000000000001</v>
      </c>
    </row>
    <row r="7" spans="2:6">
      <c r="B7" s="22">
        <v>3</v>
      </c>
      <c r="C7" s="24">
        <v>-1.3934</v>
      </c>
      <c r="D7" s="22"/>
      <c r="E7" s="22">
        <v>3</v>
      </c>
      <c r="F7" s="24">
        <v>-0.2878</v>
      </c>
    </row>
    <row r="8" spans="2:6">
      <c r="B8" s="22">
        <v>4</v>
      </c>
      <c r="C8" s="24">
        <v>-0.91890000000000005</v>
      </c>
      <c r="D8" s="22"/>
      <c r="E8" s="22">
        <v>4</v>
      </c>
      <c r="F8" s="24">
        <v>-0.2777</v>
      </c>
    </row>
    <row r="9" spans="2:6">
      <c r="B9" s="21">
        <v>5</v>
      </c>
      <c r="C9" s="25">
        <v>-0.37319999999999998</v>
      </c>
      <c r="D9" s="22"/>
      <c r="E9" s="21">
        <v>5</v>
      </c>
      <c r="F9" s="25">
        <v>-0.1694</v>
      </c>
    </row>
    <row r="10" spans="2:6">
      <c r="B10" s="22" t="s">
        <v>5</v>
      </c>
      <c r="C10" s="24">
        <f>AVERAGE(C5:C9)</f>
        <v>-0.83939999999999981</v>
      </c>
      <c r="D10" s="22"/>
      <c r="E10" s="22" t="s">
        <v>5</v>
      </c>
      <c r="F10" s="24">
        <f>AVERAGE(F5:F9)</f>
        <v>-0.17072000000000001</v>
      </c>
    </row>
    <row r="11" spans="2:6">
      <c r="B11" s="22" t="s">
        <v>6</v>
      </c>
      <c r="C11" s="24">
        <f>_xlfn.STDEV.P(C5:C9)/5^0.5</f>
        <v>0.14781116872550623</v>
      </c>
      <c r="D11" s="22"/>
      <c r="E11" s="22" t="s">
        <v>6</v>
      </c>
      <c r="F11" s="24">
        <f>_xlfn.STDEV.P(F5:F9)/5^0.5</f>
        <v>4.9106247260404655E-2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K5"/>
  <sheetViews>
    <sheetView workbookViewId="0">
      <selection activeCell="J14" sqref="J14"/>
    </sheetView>
  </sheetViews>
  <sheetFormatPr baseColWidth="10" defaultColWidth="8.83203125" defaultRowHeight="14"/>
  <sheetData>
    <row r="3" spans="2:11">
      <c r="B3" s="1" t="s">
        <v>19</v>
      </c>
      <c r="C3" s="45" t="s">
        <v>20</v>
      </c>
      <c r="D3" s="45"/>
      <c r="E3" s="45"/>
      <c r="F3" s="45"/>
      <c r="G3" s="46"/>
      <c r="H3" s="45" t="s">
        <v>21</v>
      </c>
      <c r="I3" s="45"/>
      <c r="J3" s="45"/>
      <c r="K3" s="45"/>
    </row>
    <row r="4" spans="2:11">
      <c r="B4" s="2" t="s">
        <v>22</v>
      </c>
      <c r="C4" s="3">
        <v>24.852879999999999</v>
      </c>
      <c r="D4" s="3">
        <v>34.674460000000003</v>
      </c>
      <c r="E4" s="3">
        <v>58.916409999999999</v>
      </c>
      <c r="F4" s="3">
        <v>46.269939999999998</v>
      </c>
      <c r="G4" s="4">
        <v>27.18834</v>
      </c>
      <c r="H4" s="3">
        <v>3.183433</v>
      </c>
      <c r="I4" s="3">
        <v>3.380236</v>
      </c>
      <c r="J4" s="3">
        <v>1.132342</v>
      </c>
      <c r="K4" s="3">
        <v>2.9124490000000001</v>
      </c>
    </row>
    <row r="5" spans="2:11">
      <c r="B5" s="5" t="s">
        <v>23</v>
      </c>
      <c r="C5" s="6">
        <v>21.196339999999999</v>
      </c>
      <c r="D5" s="6">
        <v>19.075109999999999</v>
      </c>
      <c r="E5" s="6">
        <v>46.901229999999998</v>
      </c>
      <c r="F5" s="6">
        <v>44.539239999999999</v>
      </c>
      <c r="G5" s="7">
        <v>18.613009999999999</v>
      </c>
      <c r="H5" s="6">
        <v>4.2985139999999999</v>
      </c>
      <c r="I5" s="6">
        <v>1.9923999999999999</v>
      </c>
      <c r="J5" s="6">
        <v>0.26419399999999998</v>
      </c>
      <c r="K5" s="6">
        <v>0.93574900000000005</v>
      </c>
    </row>
  </sheetData>
  <mergeCells count="2">
    <mergeCell ref="C3:G3"/>
    <mergeCell ref="H3:K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5:AD58"/>
  <sheetViews>
    <sheetView zoomScale="85" zoomScaleNormal="85" workbookViewId="0">
      <selection activeCell="I4" sqref="I4"/>
    </sheetView>
  </sheetViews>
  <sheetFormatPr baseColWidth="10" defaultColWidth="9" defaultRowHeight="14"/>
  <cols>
    <col min="1" max="16384" width="9" style="8"/>
  </cols>
  <sheetData>
    <row r="5" spans="3:30" ht="14.25">
      <c r="C5" s="10" t="s">
        <v>33</v>
      </c>
      <c r="L5" s="10" t="s">
        <v>32</v>
      </c>
      <c r="Q5" s="10" t="s">
        <v>38</v>
      </c>
    </row>
    <row r="6" spans="3:30">
      <c r="C6" s="13" t="s">
        <v>26</v>
      </c>
      <c r="D6" s="13" t="s">
        <v>27</v>
      </c>
      <c r="E6" s="13" t="s">
        <v>28</v>
      </c>
      <c r="F6" s="10"/>
      <c r="G6" s="13" t="s">
        <v>30</v>
      </c>
      <c r="H6" s="13" t="s">
        <v>27</v>
      </c>
      <c r="I6" s="13" t="s">
        <v>28</v>
      </c>
      <c r="J6" s="13" t="s">
        <v>29</v>
      </c>
      <c r="L6" s="29"/>
      <c r="M6" s="13" t="s">
        <v>9</v>
      </c>
      <c r="N6" s="13" t="s">
        <v>10</v>
      </c>
      <c r="O6" s="13" t="s">
        <v>11</v>
      </c>
      <c r="Q6" s="32" t="s">
        <v>35</v>
      </c>
      <c r="R6" s="32" t="s">
        <v>13</v>
      </c>
      <c r="S6" s="10"/>
      <c r="T6" s="32" t="s">
        <v>30</v>
      </c>
      <c r="U6" s="32" t="s">
        <v>13</v>
      </c>
      <c r="V6" s="33" t="s">
        <v>18</v>
      </c>
      <c r="W6" s="33" t="s">
        <v>36</v>
      </c>
      <c r="X6" s="33" t="s">
        <v>37</v>
      </c>
      <c r="Y6" s="31"/>
      <c r="Z6" s="32" t="s">
        <v>34</v>
      </c>
      <c r="AA6" s="32" t="s">
        <v>12</v>
      </c>
      <c r="AB6" s="33" t="s">
        <v>18</v>
      </c>
      <c r="AC6" s="33" t="s">
        <v>36</v>
      </c>
      <c r="AD6" s="33" t="s">
        <v>37</v>
      </c>
    </row>
    <row r="7" spans="3:30">
      <c r="C7" s="10">
        <v>1</v>
      </c>
      <c r="D7" s="10">
        <v>0.55307176993464047</v>
      </c>
      <c r="E7" s="10">
        <v>7.3449711546840948E-2</v>
      </c>
      <c r="F7" s="10"/>
      <c r="G7" s="10">
        <v>1</v>
      </c>
      <c r="H7" s="10">
        <v>0.97666722440087139</v>
      </c>
      <c r="I7" s="10">
        <v>3.3207794335511978E-2</v>
      </c>
      <c r="J7" s="10">
        <v>0.69257160784313732</v>
      </c>
      <c r="L7" s="8">
        <v>1</v>
      </c>
      <c r="M7" s="39">
        <v>18.652442680229072</v>
      </c>
      <c r="N7" s="39">
        <v>7.3886511333016323</v>
      </c>
      <c r="O7" s="39">
        <v>10.810614466106619</v>
      </c>
      <c r="Q7" s="31">
        <v>1</v>
      </c>
      <c r="R7" s="36">
        <v>0.4760233333333333</v>
      </c>
      <c r="S7" s="10"/>
      <c r="T7" s="31">
        <v>1</v>
      </c>
      <c r="U7" s="36">
        <v>0.86350333333333329</v>
      </c>
      <c r="V7" s="36">
        <v>0.61012333333333335</v>
      </c>
      <c r="W7" s="36">
        <v>0.78605333333333338</v>
      </c>
      <c r="X7" s="36">
        <v>0.87088333333333334</v>
      </c>
      <c r="Y7" s="31"/>
      <c r="Z7" s="31">
        <v>1</v>
      </c>
      <c r="AA7" s="36">
        <v>1.17225</v>
      </c>
      <c r="AB7" s="36">
        <v>0.88488</v>
      </c>
      <c r="AC7" s="36">
        <v>0.94897999999999993</v>
      </c>
      <c r="AD7" s="36">
        <v>0.92850999999999995</v>
      </c>
    </row>
    <row r="8" spans="3:30">
      <c r="C8" s="10">
        <v>2</v>
      </c>
      <c r="D8" s="10">
        <v>0.1840862396514161</v>
      </c>
      <c r="E8" s="10">
        <v>2.6851213943355118E-2</v>
      </c>
      <c r="F8" s="10"/>
      <c r="G8" s="10">
        <v>2</v>
      </c>
      <c r="H8" s="10">
        <v>0.54124968017429198</v>
      </c>
      <c r="I8" s="10">
        <v>8.4130244880174287E-2</v>
      </c>
      <c r="J8" s="10">
        <v>0.56074647843137249</v>
      </c>
      <c r="L8" s="8">
        <v>2</v>
      </c>
      <c r="M8" s="39">
        <v>19.811242738117386</v>
      </c>
      <c r="N8" s="39">
        <v>7.707243620225074</v>
      </c>
      <c r="O8" s="39">
        <v>11.068843451154432</v>
      </c>
      <c r="Q8" s="31">
        <v>2</v>
      </c>
      <c r="R8" s="36">
        <v>0.54872333333333334</v>
      </c>
      <c r="S8" s="10"/>
      <c r="T8" s="31">
        <v>2</v>
      </c>
      <c r="U8" s="36">
        <v>1.0110533333333334</v>
      </c>
      <c r="V8" s="36">
        <v>0.7398433333333333</v>
      </c>
      <c r="W8" s="36">
        <v>0.73278333333333334</v>
      </c>
      <c r="X8" s="36">
        <v>0.84174333333333329</v>
      </c>
      <c r="Y8" s="31"/>
      <c r="Z8" s="31">
        <v>2</v>
      </c>
      <c r="AA8" s="36">
        <v>1.2040500000000001</v>
      </c>
      <c r="AB8" s="36">
        <v>1.0003599999999999</v>
      </c>
      <c r="AC8" s="36">
        <v>1.04854</v>
      </c>
      <c r="AD8" s="36">
        <v>1.0337499999999999</v>
      </c>
    </row>
    <row r="9" spans="3:30">
      <c r="C9" s="10">
        <v>3</v>
      </c>
      <c r="D9" s="10">
        <v>0.44693166013071894</v>
      </c>
      <c r="E9" s="10">
        <v>3.6459998257080607E-2</v>
      </c>
      <c r="F9" s="10"/>
      <c r="G9" s="10">
        <v>3</v>
      </c>
      <c r="H9" s="10">
        <v>1.0293841359477125</v>
      </c>
      <c r="I9" s="10">
        <v>7.3260820915032679E-2</v>
      </c>
      <c r="J9" s="10">
        <v>0.84600007668845312</v>
      </c>
      <c r="L9" s="8">
        <v>3</v>
      </c>
      <c r="M9" s="39">
        <v>12.611383324029855</v>
      </c>
      <c r="N9" s="39">
        <v>4.5490569028372168</v>
      </c>
      <c r="O9" s="39">
        <v>5.1843926665609974</v>
      </c>
      <c r="Q9" s="31">
        <v>3</v>
      </c>
      <c r="R9" s="36">
        <v>0.58037333333333341</v>
      </c>
      <c r="S9" s="10"/>
      <c r="T9" s="31">
        <v>3</v>
      </c>
      <c r="U9" s="36">
        <v>0.8999233333333333</v>
      </c>
      <c r="V9" s="36">
        <v>0.83130333333333328</v>
      </c>
      <c r="W9" s="36">
        <v>0.71979333333333329</v>
      </c>
      <c r="X9" s="36">
        <v>0.76853333333333329</v>
      </c>
      <c r="Y9" s="31"/>
      <c r="Z9" s="31">
        <v>3</v>
      </c>
      <c r="AA9" s="36">
        <v>1.27738</v>
      </c>
      <c r="AB9" s="36">
        <v>1.0139800000000001</v>
      </c>
      <c r="AC9" s="36">
        <v>1.0647900000000001</v>
      </c>
      <c r="AD9" s="36">
        <v>1.0873900000000001</v>
      </c>
    </row>
    <row r="10" spans="3:30">
      <c r="C10" s="10">
        <v>4</v>
      </c>
      <c r="D10" s="10">
        <v>0.153678954248366</v>
      </c>
      <c r="E10" s="10">
        <v>4.1843381263616551E-2</v>
      </c>
      <c r="F10" s="10"/>
      <c r="G10" s="10">
        <v>4</v>
      </c>
      <c r="H10" s="10">
        <v>0.8352620549019607</v>
      </c>
      <c r="I10" s="10">
        <v>8.587953638344227E-2</v>
      </c>
      <c r="J10" s="10">
        <v>0.64043368714596938</v>
      </c>
      <c r="L10" s="8">
        <v>4</v>
      </c>
      <c r="M10" s="39">
        <v>9.8048336744609141</v>
      </c>
      <c r="N10" s="39">
        <v>2.2269773339673478</v>
      </c>
      <c r="O10" s="39">
        <v>5.9835156126168947</v>
      </c>
      <c r="Q10" s="31">
        <v>4</v>
      </c>
      <c r="R10" s="36">
        <v>0.55212333333333341</v>
      </c>
      <c r="S10" s="10"/>
      <c r="T10" s="31">
        <v>4</v>
      </c>
      <c r="U10" s="36">
        <v>0.89111333333333331</v>
      </c>
      <c r="V10" s="36">
        <v>0.77030333333333334</v>
      </c>
      <c r="W10" s="36">
        <v>0.68433333333333335</v>
      </c>
      <c r="X10" s="36">
        <v>0.9776233333333334</v>
      </c>
      <c r="Y10" s="31"/>
      <c r="Z10" s="31">
        <v>4</v>
      </c>
      <c r="AA10" s="36">
        <v>1.10239</v>
      </c>
      <c r="AB10" s="36">
        <v>0.93694000000000011</v>
      </c>
      <c r="AC10" s="36">
        <v>0.96738999999999997</v>
      </c>
      <c r="AD10" s="36">
        <v>1.0434300000000001</v>
      </c>
    </row>
    <row r="11" spans="3:30">
      <c r="C11" s="13">
        <v>5</v>
      </c>
      <c r="D11" s="13">
        <v>0.27419528366013074</v>
      </c>
      <c r="E11" s="13">
        <v>7.9703633986928108E-3</v>
      </c>
      <c r="F11" s="10"/>
      <c r="G11" s="13">
        <v>5</v>
      </c>
      <c r="H11" s="13">
        <v>0.78465989716775608</v>
      </c>
      <c r="I11" s="13">
        <v>0.11907501176470589</v>
      </c>
      <c r="J11" s="13">
        <v>0.43841515642701528</v>
      </c>
      <c r="L11" s="8">
        <v>5</v>
      </c>
      <c r="M11" s="39">
        <v>5.8095060886104726</v>
      </c>
      <c r="N11" s="39">
        <v>2.8213663021080988</v>
      </c>
      <c r="O11" s="39">
        <v>7.1062503302160929</v>
      </c>
      <c r="Q11" s="31">
        <v>5</v>
      </c>
      <c r="R11" s="36">
        <v>0.56896333333333338</v>
      </c>
      <c r="S11" s="10"/>
      <c r="T11" s="31">
        <v>5</v>
      </c>
      <c r="U11" s="36">
        <v>0.92994333333333323</v>
      </c>
      <c r="V11" s="36">
        <v>0.8581833333333333</v>
      </c>
      <c r="W11" s="36">
        <v>0.75224333333333337</v>
      </c>
      <c r="X11" s="36">
        <v>0.92440333333333335</v>
      </c>
      <c r="Y11" s="31"/>
      <c r="Z11" s="31">
        <v>5</v>
      </c>
      <c r="AA11" s="36">
        <v>1.13503</v>
      </c>
      <c r="AB11" s="36">
        <v>0.98276999999999992</v>
      </c>
      <c r="AC11" s="36">
        <v>0.98089000000000004</v>
      </c>
      <c r="AD11" s="36">
        <v>0.73469000000000007</v>
      </c>
    </row>
    <row r="12" spans="3:30">
      <c r="C12" s="26" t="s">
        <v>5</v>
      </c>
      <c r="D12" s="10">
        <f>AVERAGE(D7:D11)</f>
        <v>0.32239278152505446</v>
      </c>
      <c r="E12" s="10">
        <f>AVERAGE(E7:E11)</f>
        <v>3.7314933681917205E-2</v>
      </c>
      <c r="F12" s="10"/>
      <c r="G12" s="26" t="s">
        <v>5</v>
      </c>
      <c r="H12" s="10">
        <f>AVERAGE(H7:H11)</f>
        <v>0.83344459851851838</v>
      </c>
      <c r="I12" s="10">
        <f t="shared" ref="I12:J12" si="0">AVERAGE(I7:I11)</f>
        <v>7.9110681655773424E-2</v>
      </c>
      <c r="J12" s="10">
        <f t="shared" si="0"/>
        <v>0.63563340130718948</v>
      </c>
      <c r="L12" s="8">
        <v>6</v>
      </c>
      <c r="M12" s="39">
        <v>5.8095060886104726</v>
      </c>
      <c r="N12" s="39">
        <v>2.8213663021080988</v>
      </c>
      <c r="O12" s="39">
        <v>7.1062503302160929</v>
      </c>
      <c r="Q12" s="32">
        <v>6</v>
      </c>
      <c r="R12" s="37">
        <v>0.56031333333333333</v>
      </c>
      <c r="S12" s="10"/>
      <c r="T12" s="32">
        <v>6</v>
      </c>
      <c r="U12" s="37">
        <v>0.93552333333333337</v>
      </c>
      <c r="V12" s="37">
        <v>0.77588333333333337</v>
      </c>
      <c r="W12" s="37">
        <v>0.91081333333333336</v>
      </c>
      <c r="X12" s="37">
        <v>0.99240333333333342</v>
      </c>
      <c r="Y12" s="31"/>
      <c r="Z12" s="32">
        <v>6</v>
      </c>
      <c r="AA12" s="37">
        <v>1.09259</v>
      </c>
      <c r="AB12" s="37">
        <v>0.86687999999999998</v>
      </c>
      <c r="AC12" s="37">
        <v>0.84972999999999999</v>
      </c>
      <c r="AD12" s="37">
        <v>0.94589999999999996</v>
      </c>
    </row>
    <row r="13" spans="3:30" ht="14.25">
      <c r="C13" s="26" t="s">
        <v>6</v>
      </c>
      <c r="D13" s="27">
        <f>_xlfn.STDEV.P(D7:D11)/5^0.5</f>
        <v>6.8887961740164275E-2</v>
      </c>
      <c r="E13" s="27">
        <f>_xlfn.STDEV.P(E7:E11)/5^0.5</f>
        <v>9.586559673422982E-3</v>
      </c>
      <c r="F13" s="10"/>
      <c r="G13" s="26" t="s">
        <v>6</v>
      </c>
      <c r="H13" s="27">
        <f>_xlfn.STDEV.P(H7:H11)/5^0.5</f>
        <v>7.6594031995288636E-2</v>
      </c>
      <c r="I13" s="27">
        <f>_xlfn.STDEV.P(I7:I11)/5^0.5</f>
        <v>1.2344159793791479E-2</v>
      </c>
      <c r="J13" s="27">
        <f>_xlfn.STDEV.P(J7:J11)/5^0.5</f>
        <v>6.0670331316074057E-2</v>
      </c>
      <c r="L13" s="8">
        <v>7</v>
      </c>
      <c r="M13" s="39">
        <v>15.221526184126196</v>
      </c>
      <c r="N13" s="39">
        <v>8.9158345221112665</v>
      </c>
      <c r="O13" s="39">
        <v>10.210281608284459</v>
      </c>
      <c r="Q13" s="26" t="s">
        <v>5</v>
      </c>
      <c r="R13" s="12">
        <f>AVERAGE(R7:R12)</f>
        <v>0.54775333333333343</v>
      </c>
      <c r="S13" s="10"/>
      <c r="T13" s="26" t="s">
        <v>5</v>
      </c>
      <c r="U13" s="12">
        <f>AVERAGE(U7:U12)</f>
        <v>0.92184333333333335</v>
      </c>
      <c r="V13" s="12">
        <f t="shared" ref="V13:X13" si="1">AVERAGE(V7:V12)</f>
        <v>0.76427333333333325</v>
      </c>
      <c r="W13" s="12">
        <f t="shared" si="1"/>
        <v>0.76433666666666655</v>
      </c>
      <c r="X13" s="12">
        <f t="shared" si="1"/>
        <v>0.89593166666666679</v>
      </c>
      <c r="Y13" s="10"/>
      <c r="Z13" s="26" t="s">
        <v>5</v>
      </c>
      <c r="AA13" s="12">
        <f>AVERAGE(AA7:AA12)</f>
        <v>1.1639483333333331</v>
      </c>
      <c r="AB13" s="12">
        <f t="shared" ref="AB13" si="2">AVERAGE(AB7:AB12)</f>
        <v>0.94763500000000001</v>
      </c>
      <c r="AC13" s="12">
        <f t="shared" ref="AC13" si="3">AVERAGE(AC7:AC12)</f>
        <v>0.97672000000000014</v>
      </c>
      <c r="AD13" s="12">
        <f t="shared" ref="AD13" si="4">AVERAGE(AD7:AD12)</f>
        <v>0.96227833333333324</v>
      </c>
    </row>
    <row r="14" spans="3:30" ht="14.25">
      <c r="L14" s="8">
        <v>8</v>
      </c>
      <c r="M14" s="39">
        <v>18.782691393247738</v>
      </c>
      <c r="N14" s="39">
        <v>7.4655254398478368</v>
      </c>
      <c r="O14" s="39">
        <v>6.6307391557034912</v>
      </c>
      <c r="Q14" s="26" t="s">
        <v>6</v>
      </c>
      <c r="R14" s="27">
        <f>_xlfn.STDEV.P(R7:R12)/6^0.5</f>
        <v>1.3780937720069879E-2</v>
      </c>
      <c r="S14" s="10"/>
      <c r="T14" s="26" t="s">
        <v>6</v>
      </c>
      <c r="U14" s="27">
        <f>_xlfn.STDEV.P(U7:U12)/6^0.5</f>
        <v>1.9031809191748208E-2</v>
      </c>
      <c r="V14" s="27">
        <f t="shared" ref="V14:X14" si="5">_xlfn.STDEV.P(V7:V12)/6^0.5</f>
        <v>3.2421833093011838E-2</v>
      </c>
      <c r="W14" s="27">
        <f t="shared" si="5"/>
        <v>2.9558572235353197E-2</v>
      </c>
      <c r="X14" s="27">
        <f t="shared" si="5"/>
        <v>3.187870958080076E-2</v>
      </c>
      <c r="Y14" s="10"/>
      <c r="Z14" s="26" t="s">
        <v>6</v>
      </c>
      <c r="AA14" s="27">
        <f>_xlfn.STDEV.P(AA7:AA12)/6^0.5</f>
        <v>2.5960180235706586E-2</v>
      </c>
      <c r="AB14" s="27">
        <f t="shared" ref="AB14:AD14" si="6">_xlfn.STDEV.P(AB7:AB12)/6^0.5</f>
        <v>2.2967365706584641E-2</v>
      </c>
      <c r="AC14" s="27">
        <f t="shared" si="6"/>
        <v>2.882651306619579E-2</v>
      </c>
      <c r="AD14" s="27">
        <f t="shared" si="6"/>
        <v>4.730272510453138E-2</v>
      </c>
    </row>
    <row r="15" spans="3:30" ht="14.25">
      <c r="L15" s="8">
        <v>9</v>
      </c>
      <c r="M15" s="39">
        <v>15.05096239326841</v>
      </c>
      <c r="N15" s="39">
        <v>8.8563956252971909</v>
      </c>
      <c r="O15" s="39">
        <v>9.9725260210281572</v>
      </c>
    </row>
    <row r="16" spans="3:30" ht="14.25">
      <c r="L16" s="8">
        <v>10</v>
      </c>
      <c r="M16" s="39">
        <v>5.7268084930430643</v>
      </c>
      <c r="N16" s="39">
        <v>3.1462989380250432</v>
      </c>
      <c r="O16" s="39">
        <v>5.1117451260104607</v>
      </c>
    </row>
    <row r="17" spans="12:15" ht="14.25">
      <c r="L17" s="8">
        <v>11</v>
      </c>
      <c r="M17" s="39">
        <v>8.1405445636668112</v>
      </c>
      <c r="N17" s="39">
        <v>7.4179743223965744</v>
      </c>
      <c r="O17" s="39">
        <v>10.243303217625611</v>
      </c>
    </row>
    <row r="18" spans="12:15" ht="14.25">
      <c r="L18" s="8">
        <v>12</v>
      </c>
      <c r="M18" s="39">
        <v>12.203063945915771</v>
      </c>
      <c r="N18" s="39">
        <v>10.936757013789821</v>
      </c>
      <c r="O18" s="39">
        <v>16.669308395413953</v>
      </c>
    </row>
    <row r="19" spans="12:15" ht="14.25">
      <c r="L19" s="8">
        <v>13</v>
      </c>
      <c r="M19" s="39">
        <v>14.1154458434121</v>
      </c>
      <c r="N19" s="39">
        <v>8.0282136630210772</v>
      </c>
      <c r="O19" s="39">
        <v>12.818988746235535</v>
      </c>
    </row>
    <row r="20" spans="12:15" ht="14.25">
      <c r="L20" s="8">
        <v>14</v>
      </c>
      <c r="M20" s="39">
        <v>12.337447538712809</v>
      </c>
      <c r="N20" s="39">
        <v>8.3254081470914567</v>
      </c>
      <c r="O20" s="39">
        <v>11.273577429069581</v>
      </c>
    </row>
    <row r="21" spans="12:15" ht="14.25">
      <c r="L21" s="8">
        <v>15</v>
      </c>
      <c r="M21" s="39">
        <v>9.972813165457211</v>
      </c>
      <c r="N21" s="39">
        <v>7.5534950071326659</v>
      </c>
      <c r="O21" s="39">
        <v>10.897131082580437</v>
      </c>
    </row>
    <row r="22" spans="12:15">
      <c r="L22" s="8">
        <v>16</v>
      </c>
      <c r="M22" s="39">
        <v>7.1791850151956824</v>
      </c>
      <c r="N22" s="39">
        <v>5.0007925186241868</v>
      </c>
      <c r="O22" s="39">
        <v>11.273577429069583</v>
      </c>
    </row>
    <row r="23" spans="12:15">
      <c r="L23" s="8">
        <v>17</v>
      </c>
      <c r="M23" s="39">
        <v>6.5951332465008576</v>
      </c>
      <c r="N23" s="39">
        <v>2.9362815026153113</v>
      </c>
      <c r="O23" s="39">
        <v>5.045701907328155</v>
      </c>
    </row>
    <row r="24" spans="12:15">
      <c r="L24" s="8">
        <v>18</v>
      </c>
      <c r="M24" s="39">
        <v>4.5328619570385982</v>
      </c>
      <c r="N24" s="39">
        <v>3.8278649548264387</v>
      </c>
      <c r="O24" s="39">
        <v>3.4144344058752041</v>
      </c>
    </row>
    <row r="25" spans="12:15">
      <c r="L25" s="8">
        <v>19</v>
      </c>
      <c r="M25" s="39">
        <v>10.812710620438709</v>
      </c>
      <c r="N25" s="39">
        <v>9.53399904897765</v>
      </c>
      <c r="O25" s="39">
        <v>10.500871770486604</v>
      </c>
    </row>
    <row r="26" spans="12:15">
      <c r="L26" s="8">
        <v>20</v>
      </c>
      <c r="M26" s="39">
        <v>14.864892803241743</v>
      </c>
      <c r="N26" s="39">
        <v>5.8210492946584242</v>
      </c>
      <c r="O26" s="39">
        <v>11.808527500396258</v>
      </c>
    </row>
    <row r="27" spans="12:15">
      <c r="L27" s="8">
        <v>21</v>
      </c>
      <c r="M27" s="39">
        <v>9.5308978891438727</v>
      </c>
      <c r="N27" s="39">
        <v>7.9093358693929305</v>
      </c>
      <c r="O27" s="39">
        <v>7.601574470333385</v>
      </c>
    </row>
    <row r="28" spans="12:15">
      <c r="L28" s="8">
        <v>22</v>
      </c>
      <c r="M28" s="39">
        <v>10.709338625979449</v>
      </c>
      <c r="N28" s="39">
        <v>6.5145030908226342</v>
      </c>
      <c r="O28" s="39">
        <v>6.5646959370211864</v>
      </c>
    </row>
    <row r="29" spans="12:15">
      <c r="L29" s="8">
        <v>23</v>
      </c>
      <c r="M29" s="39">
        <v>6.2798486634001112</v>
      </c>
      <c r="N29" s="39">
        <v>5.7616103978443496</v>
      </c>
      <c r="O29" s="39">
        <v>7.7468695514344592</v>
      </c>
    </row>
    <row r="30" spans="12:15">
      <c r="L30" s="8">
        <v>24</v>
      </c>
      <c r="M30" s="39">
        <v>10.430234240939445</v>
      </c>
      <c r="N30" s="39">
        <v>7.5011887779362807</v>
      </c>
      <c r="O30" s="39">
        <v>11.927405294024405</v>
      </c>
    </row>
    <row r="31" spans="12:15">
      <c r="L31" s="8">
        <v>25</v>
      </c>
      <c r="M31" s="39">
        <v>10.859228017945378</v>
      </c>
      <c r="N31" s="39">
        <v>9.1694404818513213</v>
      </c>
      <c r="O31" s="39">
        <v>15.843768161885132</v>
      </c>
    </row>
    <row r="32" spans="12:15">
      <c r="L32" s="8">
        <v>26</v>
      </c>
      <c r="M32" s="39">
        <v>10.812710620438709</v>
      </c>
      <c r="N32" s="39">
        <v>12.680297987002689</v>
      </c>
      <c r="O32" s="39">
        <v>17.587309135098007</v>
      </c>
    </row>
    <row r="33" spans="12:15">
      <c r="L33" s="8">
        <v>27</v>
      </c>
      <c r="M33" s="39">
        <v>11.489797184146868</v>
      </c>
      <c r="N33" s="39">
        <v>6.859248692344269</v>
      </c>
      <c r="O33" s="39">
        <v>17.078776351244255</v>
      </c>
    </row>
    <row r="34" spans="12:15">
      <c r="L34" s="8">
        <v>28</v>
      </c>
      <c r="M34" s="39">
        <v>9.7893278752920239</v>
      </c>
      <c r="N34" s="39">
        <v>2.84514186083373</v>
      </c>
      <c r="O34" s="39">
        <v>8.0770856448459867</v>
      </c>
    </row>
    <row r="35" spans="12:15">
      <c r="L35" s="8">
        <v>29</v>
      </c>
      <c r="M35" s="39">
        <v>8.9210031218342287</v>
      </c>
      <c r="N35" s="39">
        <v>4.2043113013155802</v>
      </c>
      <c r="O35" s="39">
        <v>9.2394462936545683</v>
      </c>
    </row>
    <row r="36" spans="12:15">
      <c r="L36" s="8">
        <v>30</v>
      </c>
      <c r="M36" s="39">
        <v>9.7944964750149897</v>
      </c>
      <c r="N36" s="39">
        <v>4.2677127912505934</v>
      </c>
      <c r="O36" s="39">
        <v>14.608759972526018</v>
      </c>
    </row>
    <row r="37" spans="12:15">
      <c r="L37" s="8">
        <v>31</v>
      </c>
      <c r="M37" s="39">
        <v>8.0630155678223669</v>
      </c>
      <c r="N37" s="39">
        <v>5.262323664606118</v>
      </c>
      <c r="O37" s="39">
        <v>7.2515454113171653</v>
      </c>
    </row>
    <row r="38" spans="12:15">
      <c r="L38" s="8">
        <v>32</v>
      </c>
      <c r="M38" s="39">
        <v>8.9520147201720111</v>
      </c>
      <c r="N38" s="39">
        <v>7.223807259470596</v>
      </c>
      <c r="O38" s="39">
        <v>6.4392138215248043</v>
      </c>
    </row>
    <row r="39" spans="12:15">
      <c r="L39" s="8">
        <v>33</v>
      </c>
      <c r="M39" s="39">
        <v>10.456077239554258</v>
      </c>
      <c r="N39" s="39">
        <v>9.7677920431130119</v>
      </c>
      <c r="O39" s="39">
        <v>9.1007555344217241</v>
      </c>
    </row>
    <row r="40" spans="12:15">
      <c r="L40" s="8">
        <v>34</v>
      </c>
      <c r="M40" s="39">
        <v>8.7969567284831189</v>
      </c>
      <c r="N40" s="39">
        <v>4.0893961008083686</v>
      </c>
      <c r="O40" s="39">
        <v>9.3385111216780246</v>
      </c>
    </row>
    <row r="41" spans="12:15">
      <c r="L41" s="8">
        <v>35</v>
      </c>
      <c r="M41" s="39">
        <v>6.558953048440114</v>
      </c>
      <c r="N41" s="39">
        <v>3.2017752417181815</v>
      </c>
      <c r="O41" s="39">
        <v>5.0853278385375384</v>
      </c>
    </row>
    <row r="42" spans="12:15">
      <c r="L42" s="8">
        <v>36</v>
      </c>
      <c r="M42" s="39">
        <v>5.0910707271186082</v>
      </c>
      <c r="N42" s="39">
        <v>5.0285306704707553</v>
      </c>
      <c r="O42" s="39">
        <v>4.0880752364347224</v>
      </c>
    </row>
    <row r="43" spans="12:15">
      <c r="L43" s="8">
        <v>37</v>
      </c>
      <c r="M43" s="39">
        <v>6.6261448448386355</v>
      </c>
      <c r="N43" s="39">
        <v>3.7525756855286097</v>
      </c>
      <c r="O43" s="39">
        <v>7.5289269297828492</v>
      </c>
    </row>
    <row r="44" spans="12:15">
      <c r="L44" s="8">
        <v>38</v>
      </c>
      <c r="M44" s="39">
        <v>15.061299592714338</v>
      </c>
      <c r="N44" s="39">
        <v>14.158345221112695</v>
      </c>
      <c r="O44" s="39">
        <v>16.081523749141436</v>
      </c>
    </row>
    <row r="45" spans="12:15">
      <c r="L45" s="8">
        <v>39</v>
      </c>
      <c r="M45" s="39">
        <v>6.6726622423453037</v>
      </c>
      <c r="N45" s="39">
        <v>2.9085433507687428</v>
      </c>
      <c r="O45" s="39">
        <v>8.2091720822105998</v>
      </c>
    </row>
    <row r="46" spans="12:15">
      <c r="L46" s="8">
        <v>40</v>
      </c>
      <c r="M46" s="39">
        <v>5.7423142922119537</v>
      </c>
      <c r="N46" s="39">
        <v>2.7698525915359009</v>
      </c>
      <c r="O46" s="39">
        <v>4.8607808950176992</v>
      </c>
    </row>
    <row r="47" spans="12:15">
      <c r="L47" s="8">
        <v>41</v>
      </c>
      <c r="M47" s="39">
        <v>5.6337736980297306</v>
      </c>
      <c r="N47" s="39">
        <v>5.5674433349183694</v>
      </c>
      <c r="O47" s="39">
        <v>3.8172980398372696</v>
      </c>
    </row>
    <row r="48" spans="12:15">
      <c r="L48" s="8">
        <v>42</v>
      </c>
      <c r="M48" s="39">
        <v>13.309144286629863</v>
      </c>
      <c r="N48" s="39">
        <v>7.3109843081312391</v>
      </c>
      <c r="O48" s="39">
        <v>8.7639351191419657</v>
      </c>
    </row>
    <row r="49" spans="12:15">
      <c r="L49" s="8">
        <v>43</v>
      </c>
      <c r="M49" s="39">
        <v>13.908701854493581</v>
      </c>
      <c r="N49" s="39">
        <v>10.096687272150893</v>
      </c>
      <c r="O49" s="39">
        <v>6.8883077085644846</v>
      </c>
    </row>
    <row r="50" spans="12:15">
      <c r="L50" s="8">
        <v>44</v>
      </c>
      <c r="M50" s="39">
        <v>10.202815853129071</v>
      </c>
      <c r="N50" s="39">
        <v>6.4075130765572972</v>
      </c>
      <c r="O50" s="39">
        <v>9.7876050087177031</v>
      </c>
    </row>
    <row r="51" spans="12:15">
      <c r="L51" s="8">
        <v>45</v>
      </c>
      <c r="M51" s="39">
        <v>6.9517666273853091</v>
      </c>
      <c r="N51" s="39">
        <v>2.6985259153590109</v>
      </c>
      <c r="O51" s="39">
        <v>7.7468695514344592</v>
      </c>
    </row>
    <row r="52" spans="12:15">
      <c r="L52" s="8">
        <v>46</v>
      </c>
      <c r="M52" s="39">
        <v>6.6933366412371562</v>
      </c>
      <c r="N52" s="39">
        <v>3.2097004279600565</v>
      </c>
      <c r="O52" s="39">
        <v>7.1458762614254754</v>
      </c>
    </row>
    <row r="53" spans="12:15">
      <c r="L53" s="8">
        <v>47</v>
      </c>
      <c r="M53" s="39">
        <v>9.4275258946846101</v>
      </c>
      <c r="N53" s="39">
        <v>6.9424631478839736</v>
      </c>
      <c r="O53" s="39">
        <v>11.709462672372799</v>
      </c>
    </row>
    <row r="54" spans="12:15">
      <c r="L54" s="8">
        <v>48</v>
      </c>
      <c r="M54" s="39">
        <v>10.063263660609067</v>
      </c>
      <c r="N54" s="39">
        <v>9.2407671580282127</v>
      </c>
      <c r="O54" s="39">
        <v>13.142600517778831</v>
      </c>
    </row>
    <row r="55" spans="12:15">
      <c r="L55" s="8">
        <v>49</v>
      </c>
      <c r="M55" s="39">
        <v>6.8587318323719719</v>
      </c>
      <c r="N55" s="39">
        <v>1.1214138532255506</v>
      </c>
      <c r="O55" s="39">
        <v>8.3016325883658268</v>
      </c>
    </row>
    <row r="56" spans="12:15">
      <c r="L56" s="29">
        <v>50</v>
      </c>
      <c r="M56" s="40">
        <v>9.572246686927576</v>
      </c>
      <c r="N56" s="40">
        <v>4.7194484070375644</v>
      </c>
      <c r="O56" s="40">
        <v>7.7336609076979972</v>
      </c>
    </row>
    <row r="57" spans="12:15">
      <c r="L57" s="26" t="s">
        <v>5</v>
      </c>
      <c r="M57" s="39">
        <f>AVERAGE(M7:M56)</f>
        <v>10.025874010213156</v>
      </c>
      <c r="N57" s="39">
        <f t="shared" ref="N57:O57" si="7">AVERAGE(N7:N56)</f>
        <v>6.1694246314788401</v>
      </c>
      <c r="O57" s="39">
        <f t="shared" si="7"/>
        <v>9.2485470491889892</v>
      </c>
    </row>
    <row r="58" spans="12:15">
      <c r="L58" s="26" t="s">
        <v>6</v>
      </c>
      <c r="M58" s="41">
        <f>_xlfn.STDEV.P(M7:M56)/50^0.5</f>
        <v>0.5176573575051937</v>
      </c>
      <c r="N58" s="41">
        <f t="shared" ref="N58:O58" si="8">_xlfn.STDEV.P(N7:N56)/50^0.5</f>
        <v>0.40263775170083355</v>
      </c>
      <c r="O58" s="41">
        <f t="shared" si="8"/>
        <v>0.4993607462279504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I11"/>
  <sheetViews>
    <sheetView workbookViewId="0">
      <selection activeCell="I25" sqref="I25"/>
    </sheetView>
  </sheetViews>
  <sheetFormatPr baseColWidth="10" defaultColWidth="8.83203125" defaultRowHeight="14"/>
  <sheetData>
    <row r="3" spans="2:9">
      <c r="B3" s="13" t="s">
        <v>26</v>
      </c>
      <c r="C3" s="13" t="s">
        <v>27</v>
      </c>
      <c r="D3" s="13" t="s">
        <v>31</v>
      </c>
      <c r="E3" s="10"/>
      <c r="F3" s="13" t="s">
        <v>30</v>
      </c>
      <c r="G3" s="13" t="s">
        <v>27</v>
      </c>
      <c r="H3" s="13" t="s">
        <v>31</v>
      </c>
      <c r="I3" s="13" t="s">
        <v>29</v>
      </c>
    </row>
    <row r="4" spans="2:9">
      <c r="B4" s="10">
        <v>1</v>
      </c>
      <c r="C4" s="12">
        <v>0.53066769847494555</v>
      </c>
      <c r="D4" s="12">
        <v>4.2664644880174287E-3</v>
      </c>
      <c r="E4" s="10"/>
      <c r="F4" s="10">
        <v>1</v>
      </c>
      <c r="G4" s="12">
        <v>1.0394815721132897</v>
      </c>
      <c r="H4" s="12">
        <v>6.8669957298474943E-2</v>
      </c>
      <c r="I4" s="12">
        <v>0.78979690108932454</v>
      </c>
    </row>
    <row r="5" spans="2:9">
      <c r="B5" s="10">
        <v>2</v>
      </c>
      <c r="C5" s="12">
        <v>5.0786942047930279E-2</v>
      </c>
      <c r="D5" s="12">
        <v>3.671048366013072E-3</v>
      </c>
      <c r="E5" s="10"/>
      <c r="F5" s="10">
        <v>2</v>
      </c>
      <c r="G5" s="12">
        <v>1.0467004793028323</v>
      </c>
      <c r="H5" s="12">
        <v>0.18142534553376907</v>
      </c>
      <c r="I5" s="12">
        <v>0.88802002962962967</v>
      </c>
    </row>
    <row r="6" spans="2:9">
      <c r="B6" s="10">
        <v>3</v>
      </c>
      <c r="C6" s="12">
        <v>0.46855963747276685</v>
      </c>
      <c r="D6" s="12">
        <v>5.7611642701525054E-3</v>
      </c>
      <c r="E6" s="10"/>
      <c r="F6" s="10">
        <v>3</v>
      </c>
      <c r="G6" s="12">
        <v>1.0470166657952069</v>
      </c>
      <c r="H6" s="12">
        <v>0.45010584400871462</v>
      </c>
      <c r="I6" s="12">
        <v>0.86486039564270145</v>
      </c>
    </row>
    <row r="7" spans="2:9">
      <c r="B7" s="10">
        <v>4</v>
      </c>
      <c r="C7" s="12">
        <v>0.81620052636165574</v>
      </c>
      <c r="D7" s="12">
        <v>9.8839076252723312E-3</v>
      </c>
      <c r="E7" s="10"/>
      <c r="F7" s="10">
        <v>4</v>
      </c>
      <c r="G7" s="12">
        <v>1.0415306248366012</v>
      </c>
      <c r="H7" s="12">
        <v>3.740445141612201E-2</v>
      </c>
      <c r="I7" s="12">
        <v>0.15241420827886709</v>
      </c>
    </row>
    <row r="8" spans="2:9">
      <c r="B8" s="10">
        <v>5</v>
      </c>
      <c r="C8" s="12">
        <v>0.23574782745098039</v>
      </c>
      <c r="D8" s="12">
        <v>4.7625077124183006E-2</v>
      </c>
      <c r="E8" s="10"/>
      <c r="F8" s="10">
        <v>5</v>
      </c>
      <c r="G8" s="12">
        <v>0.95005007058823532</v>
      </c>
      <c r="H8" s="12">
        <v>0.36015694640522872</v>
      </c>
      <c r="I8" s="12">
        <v>0.74296844967320264</v>
      </c>
    </row>
    <row r="9" spans="2:9">
      <c r="B9" s="13">
        <v>6</v>
      </c>
      <c r="C9" s="15">
        <v>0.37654115555555551</v>
      </c>
      <c r="D9" s="15">
        <v>4.3954028758169936E-2</v>
      </c>
      <c r="E9" s="10"/>
      <c r="F9" s="13">
        <v>6</v>
      </c>
      <c r="G9" s="15">
        <v>1.0468277751633988</v>
      </c>
      <c r="H9" s="15">
        <v>0.38508640348583878</v>
      </c>
      <c r="I9" s="15">
        <v>0.4145122788671024</v>
      </c>
    </row>
    <row r="10" spans="2:9">
      <c r="B10" s="26" t="s">
        <v>5</v>
      </c>
      <c r="C10" s="12">
        <f>AVERAGE(C4:C9)</f>
        <v>0.41308396456063906</v>
      </c>
      <c r="D10" s="12">
        <f>AVERAGE(D4:D9)</f>
        <v>1.9193615105301379E-2</v>
      </c>
      <c r="E10" s="10"/>
      <c r="F10" s="26" t="s">
        <v>5</v>
      </c>
      <c r="G10" s="12">
        <f>AVERAGE(G4:G9)</f>
        <v>1.0286011979665941</v>
      </c>
      <c r="H10" s="12">
        <f>AVERAGE(H4:H9)</f>
        <v>0.24714149135802468</v>
      </c>
      <c r="I10" s="12">
        <f>AVERAGE(I4:I9)</f>
        <v>0.64209537719680465</v>
      </c>
    </row>
    <row r="11" spans="2:9">
      <c r="B11" s="26" t="s">
        <v>6</v>
      </c>
      <c r="C11" s="27">
        <f>_xlfn.STDEV.P(C4:C9)/6^0.5</f>
        <v>9.7674212180238404E-2</v>
      </c>
      <c r="D11" s="27">
        <f>_xlfn.STDEV.P(D4:D9)/6^0.5</f>
        <v>7.7321432441346391E-3</v>
      </c>
      <c r="E11" s="10"/>
      <c r="F11" s="26" t="s">
        <v>6</v>
      </c>
      <c r="G11" s="27">
        <f>_xlfn.STDEV.P(G4:G9)/6^0.5</f>
        <v>1.4390152680176183E-2</v>
      </c>
      <c r="H11" s="27">
        <f>_xlfn.STDEV.P(H4:H9)/6^0.5</f>
        <v>6.5225281934475576E-2</v>
      </c>
      <c r="I11" s="27">
        <f>_xlfn.STDEV.P(I4:I9)/6^0.5</f>
        <v>0.10975680425207167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38"/>
  <sheetViews>
    <sheetView workbookViewId="0">
      <selection activeCell="C11" sqref="C10:C11"/>
    </sheetView>
  </sheetViews>
  <sheetFormatPr baseColWidth="10" defaultColWidth="9" defaultRowHeight="14"/>
  <cols>
    <col min="1" max="16384" width="9" style="8"/>
  </cols>
  <sheetData>
    <row r="2" spans="2:10" ht="14.25">
      <c r="B2" s="13" t="s">
        <v>27</v>
      </c>
      <c r="C2" s="13" t="s">
        <v>39</v>
      </c>
      <c r="D2" s="13" t="s">
        <v>40</v>
      </c>
      <c r="E2" s="13" t="s">
        <v>41</v>
      </c>
      <c r="F2" s="10"/>
      <c r="G2" s="13" t="s">
        <v>42</v>
      </c>
      <c r="H2" s="13" t="s">
        <v>39</v>
      </c>
      <c r="I2" s="13" t="s">
        <v>40</v>
      </c>
      <c r="J2" s="13" t="s">
        <v>41</v>
      </c>
    </row>
    <row r="3" spans="2:10">
      <c r="B3" s="31">
        <v>1</v>
      </c>
      <c r="C3" s="36">
        <v>0.60223346075842232</v>
      </c>
      <c r="D3" s="36">
        <v>0.50605401139886885</v>
      </c>
      <c r="E3" s="36">
        <v>1.1202448067127408</v>
      </c>
      <c r="F3" s="36"/>
      <c r="G3" s="42">
        <v>1</v>
      </c>
      <c r="H3" s="36">
        <v>0.70572344630485961</v>
      </c>
      <c r="I3" s="36">
        <v>3.5354403563815495</v>
      </c>
      <c r="J3" s="36">
        <v>1.8686078649522206</v>
      </c>
    </row>
    <row r="4" spans="2:10">
      <c r="B4" s="31">
        <v>2</v>
      </c>
      <c r="C4" s="36">
        <v>1.0346562278376499</v>
      </c>
      <c r="D4" s="36">
        <v>1.0288903989929024</v>
      </c>
      <c r="E4" s="36">
        <v>0.4073774187571168</v>
      </c>
      <c r="F4" s="36"/>
      <c r="G4" s="42">
        <v>2</v>
      </c>
      <c r="H4" s="36">
        <v>1.1068380209967048</v>
      </c>
      <c r="I4" s="36">
        <v>1.9431434022907148</v>
      </c>
      <c r="J4" s="36">
        <v>0.12449756288394645</v>
      </c>
    </row>
    <row r="5" spans="2:10">
      <c r="B5" s="31">
        <v>3</v>
      </c>
      <c r="C5" s="36">
        <v>0.71467054951570297</v>
      </c>
      <c r="D5" s="36">
        <v>0.65920293354029269</v>
      </c>
      <c r="E5" s="36">
        <v>2.3450527597551436</v>
      </c>
      <c r="F5" s="36"/>
      <c r="G5" s="42">
        <v>3</v>
      </c>
      <c r="H5" s="36">
        <v>0.64327785443818508</v>
      </c>
      <c r="I5" s="36">
        <v>1.0961762529370762</v>
      </c>
      <c r="J5" s="36">
        <v>5.3993993047934374</v>
      </c>
    </row>
    <row r="6" spans="2:10">
      <c r="B6" s="31">
        <v>4</v>
      </c>
      <c r="C6" s="36">
        <v>0.64513322079758872</v>
      </c>
      <c r="D6" s="36">
        <v>0.5028682218415238</v>
      </c>
      <c r="E6" s="36">
        <v>0.12732501477499811</v>
      </c>
      <c r="F6" s="36"/>
      <c r="G6" s="42">
        <v>4</v>
      </c>
      <c r="H6" s="36">
        <v>1.8514417933255742</v>
      </c>
      <c r="I6" s="36">
        <v>1.3501235026521814</v>
      </c>
      <c r="J6" s="36">
        <v>0.22238357296095276</v>
      </c>
    </row>
    <row r="7" spans="2:10">
      <c r="B7" s="31">
        <v>5</v>
      </c>
      <c r="C7" s="36">
        <v>2.5126288188735293</v>
      </c>
      <c r="D7" s="36">
        <v>1.3108715499398991</v>
      </c>
      <c r="E7" s="12"/>
      <c r="F7" s="12"/>
      <c r="G7" s="42">
        <v>5</v>
      </c>
      <c r="H7" s="36">
        <v>1.9578720484658518</v>
      </c>
      <c r="I7" s="36">
        <v>2.8016545121968801</v>
      </c>
      <c r="J7" s="12"/>
    </row>
    <row r="8" spans="2:10">
      <c r="B8" s="31">
        <v>6</v>
      </c>
      <c r="C8" s="36">
        <v>0.43198900090020942</v>
      </c>
      <c r="D8" s="36">
        <v>1.0909606853748277</v>
      </c>
      <c r="E8" s="12"/>
      <c r="F8" s="12"/>
      <c r="G8" s="42">
        <v>6</v>
      </c>
      <c r="H8" s="36">
        <v>0.47666191850040901</v>
      </c>
      <c r="I8" s="36">
        <v>1.7362520522834564</v>
      </c>
      <c r="J8" s="12"/>
    </row>
    <row r="9" spans="2:10">
      <c r="B9" s="32">
        <v>7</v>
      </c>
      <c r="C9" s="37">
        <v>1.0586887213168974</v>
      </c>
      <c r="D9" s="37">
        <v>1.9011521989116849</v>
      </c>
      <c r="E9" s="15"/>
      <c r="F9" s="12"/>
      <c r="G9" s="43">
        <v>7</v>
      </c>
      <c r="H9" s="37">
        <v>0.95093087756660721</v>
      </c>
      <c r="I9" s="37">
        <v>3.6158661207685356</v>
      </c>
      <c r="J9" s="15"/>
    </row>
    <row r="10" spans="2:10" ht="14.25">
      <c r="B10" s="26" t="s">
        <v>5</v>
      </c>
      <c r="C10" s="12">
        <f>AVERAGE(C3:C9)</f>
        <v>1</v>
      </c>
      <c r="D10" s="12">
        <f t="shared" ref="D10" si="0">AVERAGE(D3:D9)</f>
        <v>1</v>
      </c>
      <c r="E10" s="12">
        <f>AVERAGE(E3:E6)</f>
        <v>0.99999999999999978</v>
      </c>
      <c r="F10" s="28"/>
      <c r="G10" s="27" t="s">
        <v>5</v>
      </c>
      <c r="H10" s="12">
        <f>AVERAGE(H3:H9)</f>
        <v>1.0989637085140276</v>
      </c>
      <c r="I10" s="12">
        <f t="shared" ref="I10" si="1">AVERAGE(I3:I9)</f>
        <v>2.2969508856443421</v>
      </c>
      <c r="J10" s="12">
        <f>AVERAGE(J3:J6)</f>
        <v>1.9037220763976395</v>
      </c>
    </row>
    <row r="11" spans="2:10" ht="14.25">
      <c r="B11" s="26" t="s">
        <v>6</v>
      </c>
      <c r="C11" s="27">
        <f>_xlfn.STDEV.P(C3:C9)/7^0.5</f>
        <v>0.24664646288201289</v>
      </c>
      <c r="D11" s="27">
        <f t="shared" ref="D11" si="2">_xlfn.STDEV.P(D3:D9)/7^0.5</f>
        <v>0.17642077441538745</v>
      </c>
      <c r="E11" s="27">
        <f>_xlfn.STDEV.P(E3:E6)/4^0.5</f>
        <v>0.42839736910539233</v>
      </c>
      <c r="F11" s="28"/>
      <c r="G11" s="27" t="s">
        <v>6</v>
      </c>
      <c r="H11" s="27">
        <f>_xlfn.STDEV.P(H3:H9)/7^0.5</f>
        <v>0.20580700032109298</v>
      </c>
      <c r="I11" s="27">
        <f t="shared" ref="I11" si="3">_xlfn.STDEV.P(I3:I9)/7^0.5</f>
        <v>0.35873997307956595</v>
      </c>
      <c r="J11" s="27">
        <f>_xlfn.STDEV.P(J3:J6)/4^0.5</f>
        <v>1.0669328506751583</v>
      </c>
    </row>
    <row r="12" spans="2:10">
      <c r="B12" s="30"/>
      <c r="G12" s="30"/>
    </row>
    <row r="13" spans="2:10">
      <c r="B13" s="30"/>
    </row>
    <row r="14" spans="2:10">
      <c r="B14" s="30"/>
    </row>
    <row r="15" spans="2:10">
      <c r="B15" s="30"/>
    </row>
    <row r="16" spans="2:10">
      <c r="B16" s="30"/>
    </row>
    <row r="17" spans="2:2">
      <c r="B17" s="30"/>
    </row>
    <row r="18" spans="2:2">
      <c r="B18" s="30"/>
    </row>
    <row r="19" spans="2:2">
      <c r="B19" s="30"/>
    </row>
    <row r="20" spans="2:2">
      <c r="B20" s="30"/>
    </row>
    <row r="21" spans="2:2">
      <c r="B21" s="30"/>
    </row>
    <row r="22" spans="2:2">
      <c r="B22" s="30"/>
    </row>
    <row r="23" spans="2:2">
      <c r="B23" s="30"/>
    </row>
    <row r="24" spans="2:2">
      <c r="B24" s="30"/>
    </row>
    <row r="25" spans="2:2">
      <c r="B25" s="30"/>
    </row>
    <row r="26" spans="2:2">
      <c r="B26" s="30"/>
    </row>
    <row r="27" spans="2:2">
      <c r="B27" s="30"/>
    </row>
    <row r="28" spans="2:2">
      <c r="B28" s="30"/>
    </row>
    <row r="29" spans="2:2">
      <c r="B29" s="30"/>
    </row>
    <row r="30" spans="2:2">
      <c r="B30" s="30"/>
    </row>
    <row r="31" spans="2:2">
      <c r="B31" s="30"/>
    </row>
    <row r="32" spans="2:2">
      <c r="B32" s="30"/>
    </row>
    <row r="33" spans="2:2">
      <c r="B33" s="30"/>
    </row>
    <row r="34" spans="2:2">
      <c r="B34" s="30"/>
    </row>
    <row r="35" spans="2:2">
      <c r="B35" s="30"/>
    </row>
    <row r="36" spans="2:2">
      <c r="B36" s="30"/>
    </row>
    <row r="37" spans="2:2">
      <c r="B37" s="30"/>
    </row>
    <row r="38" spans="2:2">
      <c r="B38" s="30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O13"/>
  <sheetViews>
    <sheetView tabSelected="1" workbookViewId="0">
      <selection activeCell="L15" sqref="L15"/>
    </sheetView>
  </sheetViews>
  <sheetFormatPr baseColWidth="10" defaultColWidth="9" defaultRowHeight="14"/>
  <cols>
    <col min="1" max="16384" width="9" style="8"/>
  </cols>
  <sheetData>
    <row r="3" spans="2:15">
      <c r="D3" s="30"/>
      <c r="E3" s="30"/>
      <c r="F3" s="30"/>
      <c r="G3" s="30"/>
      <c r="I3" s="30"/>
      <c r="J3" s="30"/>
      <c r="K3" s="30"/>
      <c r="L3" s="30"/>
      <c r="N3" s="30"/>
      <c r="O3" s="30"/>
    </row>
    <row r="4" spans="2:15">
      <c r="B4" s="32" t="s">
        <v>16</v>
      </c>
      <c r="C4" s="32" t="s">
        <v>13</v>
      </c>
      <c r="D4" s="33" t="s">
        <v>17</v>
      </c>
      <c r="E4" s="33" t="s">
        <v>18</v>
      </c>
      <c r="F4" s="31"/>
      <c r="G4" s="32" t="s">
        <v>15</v>
      </c>
      <c r="H4" s="32" t="s">
        <v>13</v>
      </c>
      <c r="I4" s="33" t="s">
        <v>17</v>
      </c>
      <c r="J4" s="33" t="s">
        <v>18</v>
      </c>
      <c r="K4" s="31"/>
      <c r="L4" s="32" t="s">
        <v>14</v>
      </c>
      <c r="M4" s="32" t="s">
        <v>13</v>
      </c>
      <c r="N4" s="33" t="s">
        <v>17</v>
      </c>
      <c r="O4" s="33" t="s">
        <v>18</v>
      </c>
    </row>
    <row r="5" spans="2:15">
      <c r="B5" s="10">
        <v>1</v>
      </c>
      <c r="C5" s="36">
        <v>0.53114612782806248</v>
      </c>
      <c r="D5" s="36">
        <v>0.49100161350378552</v>
      </c>
      <c r="E5" s="36">
        <v>0.45266377772113175</v>
      </c>
      <c r="F5" s="31"/>
      <c r="G5" s="10">
        <v>1</v>
      </c>
      <c r="H5" s="36">
        <v>0.45605499426534291</v>
      </c>
      <c r="I5" s="36">
        <v>0.48199342840158599</v>
      </c>
      <c r="J5" s="36">
        <v>0.51981355376716076</v>
      </c>
      <c r="K5" s="31"/>
      <c r="L5" s="10">
        <v>1</v>
      </c>
      <c r="M5" s="34">
        <v>1.2798877906594491E-2</v>
      </c>
      <c r="N5" s="34">
        <v>2.7004958094628408E-2</v>
      </c>
      <c r="O5" s="34">
        <v>2.752266851170751E-2</v>
      </c>
    </row>
    <row r="6" spans="2:15">
      <c r="B6" s="10">
        <v>2</v>
      </c>
      <c r="C6" s="36">
        <v>0.35862974757561034</v>
      </c>
      <c r="D6" s="36">
        <v>0.52692873804625706</v>
      </c>
      <c r="E6" s="36">
        <v>0.52162030402860049</v>
      </c>
      <c r="F6" s="31"/>
      <c r="G6" s="10">
        <v>2</v>
      </c>
      <c r="H6" s="36">
        <v>0.61990608301397954</v>
      </c>
      <c r="I6" s="36">
        <v>0.45103591932998788</v>
      </c>
      <c r="J6" s="36">
        <v>0.45582869214518912</v>
      </c>
      <c r="K6" s="31"/>
      <c r="L6" s="10">
        <v>2</v>
      </c>
      <c r="M6" s="34">
        <v>2.1464169410410031E-2</v>
      </c>
      <c r="N6" s="34">
        <v>2.2035342623755134E-2</v>
      </c>
      <c r="O6" s="34">
        <v>2.2551003826210277E-2</v>
      </c>
    </row>
    <row r="7" spans="2:15">
      <c r="B7" s="10">
        <v>3</v>
      </c>
      <c r="C7" s="36">
        <v>0.40324872252918448</v>
      </c>
      <c r="D7" s="36">
        <v>0.53761195086551739</v>
      </c>
      <c r="E7" s="36">
        <v>0.5699080536505432</v>
      </c>
      <c r="F7" s="31"/>
      <c r="G7" s="10">
        <v>3</v>
      </c>
      <c r="H7" s="36">
        <v>0.57254787919072747</v>
      </c>
      <c r="I7" s="36">
        <v>0.449113242946653</v>
      </c>
      <c r="J7" s="36">
        <v>0.41912210960733143</v>
      </c>
      <c r="K7" s="31"/>
      <c r="L7" s="10">
        <v>3</v>
      </c>
      <c r="M7" s="34">
        <v>2.4203398280088072E-2</v>
      </c>
      <c r="N7" s="34">
        <v>1.3274806187829656E-2</v>
      </c>
      <c r="O7" s="34">
        <v>1.0969836742125386E-2</v>
      </c>
    </row>
    <row r="8" spans="2:15">
      <c r="B8" s="10">
        <v>4</v>
      </c>
      <c r="C8" s="36">
        <v>0.3978719494033473</v>
      </c>
      <c r="D8" s="36">
        <v>0.53957260403717522</v>
      </c>
      <c r="E8" s="36">
        <v>0.5699080536505432</v>
      </c>
      <c r="F8" s="31"/>
      <c r="G8" s="10">
        <v>4</v>
      </c>
      <c r="H8" s="36">
        <v>0.5788449717041515</v>
      </c>
      <c r="I8" s="36">
        <v>0.4435367706545118</v>
      </c>
      <c r="J8" s="36">
        <v>0.41912210960733143</v>
      </c>
      <c r="K8" s="31"/>
      <c r="L8" s="10">
        <v>4</v>
      </c>
      <c r="M8" s="34">
        <v>2.328307889250112E-2</v>
      </c>
      <c r="N8" s="34">
        <v>1.6890625308313111E-2</v>
      </c>
      <c r="O8" s="34">
        <v>1.0969836742125386E-2</v>
      </c>
    </row>
    <row r="9" spans="2:15">
      <c r="B9" s="10">
        <v>5</v>
      </c>
      <c r="C9" s="36">
        <v>0.48135602351626</v>
      </c>
      <c r="D9" s="36">
        <v>0.49985555905066981</v>
      </c>
      <c r="E9" s="36">
        <v>0.56834856714876791</v>
      </c>
      <c r="F9" s="31"/>
      <c r="G9" s="10">
        <v>5</v>
      </c>
      <c r="H9" s="36">
        <v>0.50778824591058169</v>
      </c>
      <c r="I9" s="36">
        <v>0.48743363740827994</v>
      </c>
      <c r="J9" s="36">
        <v>0.41289093460730203</v>
      </c>
      <c r="K9" s="31"/>
      <c r="L9" s="10">
        <v>5</v>
      </c>
      <c r="M9" s="34">
        <v>1.0855730573158332E-2</v>
      </c>
      <c r="N9" s="34">
        <v>1.2710803541050116E-2</v>
      </c>
      <c r="O9" s="34">
        <v>1.8760498243930106E-2</v>
      </c>
    </row>
    <row r="10" spans="2:15">
      <c r="B10" s="10">
        <v>6</v>
      </c>
      <c r="C10" s="36">
        <v>0.36657350124046106</v>
      </c>
      <c r="D10" s="36">
        <v>0.53390983684633075</v>
      </c>
      <c r="E10" s="36">
        <v>0.55511490460881885</v>
      </c>
      <c r="F10" s="31"/>
      <c r="G10" s="10">
        <v>6</v>
      </c>
      <c r="H10" s="36">
        <v>0.59895110385328021</v>
      </c>
      <c r="I10" s="36">
        <v>0.45625195607505881</v>
      </c>
      <c r="J10" s="36">
        <v>0.42841800850729295</v>
      </c>
      <c r="K10" s="31"/>
      <c r="L10" s="10">
        <v>6</v>
      </c>
      <c r="M10" s="34">
        <v>3.4475394906258838E-2</v>
      </c>
      <c r="N10" s="34">
        <v>9.8382070786104028E-3</v>
      </c>
      <c r="O10" s="34">
        <v>1.6467086883888087E-2</v>
      </c>
    </row>
    <row r="11" spans="2:15">
      <c r="B11" s="13">
        <v>7</v>
      </c>
      <c r="C11" s="37">
        <v>0.50511674182419597</v>
      </c>
      <c r="D11" s="37">
        <v>0.46253238668865038</v>
      </c>
      <c r="E11" s="37">
        <v>0.47392020020705927</v>
      </c>
      <c r="F11" s="31"/>
      <c r="G11" s="13">
        <v>7</v>
      </c>
      <c r="H11" s="37">
        <v>0.47672270101947206</v>
      </c>
      <c r="I11" s="37">
        <v>0.52213230593223192</v>
      </c>
      <c r="J11" s="37">
        <v>0.50407042998339047</v>
      </c>
      <c r="K11" s="31"/>
      <c r="L11" s="13">
        <v>7</v>
      </c>
      <c r="M11" s="35">
        <v>1.8160557156331969E-2</v>
      </c>
      <c r="N11" s="35">
        <v>1.5335307379117735E-2</v>
      </c>
      <c r="O11" s="35">
        <v>2.2009369809550053E-2</v>
      </c>
    </row>
    <row r="12" spans="2:15" ht="14.25">
      <c r="B12" s="26" t="s">
        <v>5</v>
      </c>
      <c r="C12" s="12">
        <f>AVERAGE(C5:C11)</f>
        <v>0.43484897341673168</v>
      </c>
      <c r="D12" s="12">
        <f t="shared" ref="D12:E12" si="0">AVERAGE(D5:D11)</f>
        <v>0.51305895557691239</v>
      </c>
      <c r="E12" s="12">
        <f t="shared" si="0"/>
        <v>0.53021198014506632</v>
      </c>
      <c r="G12" s="26" t="s">
        <v>5</v>
      </c>
      <c r="H12" s="12">
        <f>AVERAGE(H5:H11)</f>
        <v>0.54440228270821933</v>
      </c>
      <c r="I12" s="12">
        <f t="shared" ref="I12" si="1">AVERAGE(I5:I11)</f>
        <v>0.47021389439261557</v>
      </c>
      <c r="J12" s="12">
        <f t="shared" ref="J12" si="2">AVERAGE(J5:J11)</f>
        <v>0.45132369117499976</v>
      </c>
      <c r="L12" s="26" t="s">
        <v>5</v>
      </c>
      <c r="M12" s="16">
        <f>AVERAGE(M5:M11)</f>
        <v>2.0748743875048981E-2</v>
      </c>
      <c r="N12" s="16">
        <f t="shared" ref="N12" si="3">AVERAGE(N5:N11)</f>
        <v>1.6727150030472079E-2</v>
      </c>
      <c r="O12" s="16">
        <f t="shared" ref="O12" si="4">AVERAGE(O5:O11)</f>
        <v>1.846432867993383E-2</v>
      </c>
    </row>
    <row r="13" spans="2:15" ht="14.25">
      <c r="B13" s="26" t="s">
        <v>6</v>
      </c>
      <c r="C13" s="27">
        <f>_xlfn.STDEV.P(C5:C11)/7^0.5</f>
        <v>2.441578344624384E-2</v>
      </c>
      <c r="D13" s="27">
        <f t="shared" ref="D13:E13" si="5">_xlfn.STDEV.P(D5:D11)/7^0.5</f>
        <v>1.0248686755649047E-2</v>
      </c>
      <c r="E13" s="27">
        <f t="shared" si="5"/>
        <v>1.7191844592953823E-2</v>
      </c>
      <c r="G13" s="26" t="s">
        <v>6</v>
      </c>
      <c r="H13" s="27">
        <f>_xlfn.STDEV.P(H5:H11)/7^0.5</f>
        <v>2.2306413472795439E-2</v>
      </c>
      <c r="I13" s="27">
        <f t="shared" ref="I13:J13" si="6">_xlfn.STDEV.P(I5:I11)/7^0.5</f>
        <v>9.949295226049126E-3</v>
      </c>
      <c r="J13" s="27">
        <f t="shared" si="6"/>
        <v>1.5365615970398882E-2</v>
      </c>
      <c r="L13" s="26" t="s">
        <v>6</v>
      </c>
      <c r="M13" s="38">
        <f>_xlfn.STDEV.P(M5:M11)/7^0.5</f>
        <v>2.7666419078485162E-3</v>
      </c>
      <c r="N13" s="38">
        <f t="shared" ref="N13:O13" si="7">_xlfn.STDEV.P(N5:N11)/7^0.5</f>
        <v>2.0765033868704826E-3</v>
      </c>
      <c r="O13" s="38">
        <f t="shared" si="7"/>
        <v>2.1558333815630774E-3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Fig.2b</vt:lpstr>
      <vt:lpstr>Fig.3e</vt:lpstr>
      <vt:lpstr>Fig.4c</vt:lpstr>
      <vt:lpstr>Fig.5</vt:lpstr>
      <vt:lpstr>Fig.6b</vt:lpstr>
      <vt:lpstr>Fig.8c</vt:lpstr>
      <vt:lpstr>Fig.9c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IKDKG010_USER</dc:creator>
  <cp:lastModifiedBy>Microsoft Office ユーザー</cp:lastModifiedBy>
  <dcterms:created xsi:type="dcterms:W3CDTF">2022-03-30T05:04:37Z</dcterms:created>
  <dcterms:modified xsi:type="dcterms:W3CDTF">2022-12-29T04:21:53Z</dcterms:modified>
</cp:coreProperties>
</file>