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arajderkar/Desktop/Final_submission_RajderkarEtAl_TADb/"/>
    </mc:Choice>
  </mc:AlternateContent>
  <xr:revisionPtr revIDLastSave="0" documentId="13_ncr:1_{83582CF9-E093-2148-B545-5D7C4115DE44}" xr6:coauthVersionLast="47" xr6:coauthVersionMax="47" xr10:uidLastSave="{00000000-0000-0000-0000-000000000000}"/>
  <bookViews>
    <workbookView xWindow="340" yWindow="1600" windowWidth="30720" windowHeight="16880" xr2:uid="{B82DCDF5-4646-0045-A195-BF0ECF640C0D}"/>
  </bookViews>
  <sheets>
    <sheet name="Supplementary Data 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11" i="1"/>
  <c r="I14" i="1"/>
  <c r="I17" i="1"/>
  <c r="I20" i="1"/>
  <c r="I23" i="1"/>
  <c r="I26" i="1"/>
  <c r="I5" i="1"/>
  <c r="N26" i="1"/>
  <c r="N23" i="1"/>
  <c r="N20" i="1"/>
  <c r="N17" i="1"/>
  <c r="N14" i="1"/>
  <c r="N11" i="1"/>
  <c r="N8" i="1"/>
  <c r="D8" i="1"/>
  <c r="D11" i="1"/>
  <c r="D14" i="1"/>
  <c r="D17" i="1"/>
  <c r="D20" i="1"/>
  <c r="D23" i="1"/>
  <c r="D26" i="1"/>
  <c r="D5" i="1"/>
  <c r="D37" i="1"/>
  <c r="D40" i="1"/>
  <c r="D43" i="1"/>
  <c r="D46" i="1"/>
  <c r="D34" i="1"/>
  <c r="H47" i="1"/>
  <c r="G47" i="1"/>
  <c r="F47" i="1"/>
  <c r="I46" i="1"/>
  <c r="H44" i="1"/>
  <c r="G44" i="1"/>
  <c r="F44" i="1"/>
  <c r="I43" i="1"/>
  <c r="H41" i="1"/>
  <c r="G41" i="1"/>
  <c r="F41" i="1"/>
  <c r="I40" i="1"/>
  <c r="H38" i="1"/>
  <c r="G38" i="1"/>
  <c r="F38" i="1"/>
  <c r="I37" i="1"/>
  <c r="H35" i="1"/>
  <c r="G35" i="1"/>
  <c r="F35" i="1"/>
  <c r="I34" i="1"/>
</calcChain>
</file>

<file path=xl/sharedStrings.xml><?xml version="1.0" encoding="utf-8"?>
<sst xmlns="http://schemas.openxmlformats.org/spreadsheetml/2006/main" count="95" uniqueCount="39">
  <si>
    <t xml:space="preserve">TAD Boundary KO Line </t>
  </si>
  <si>
    <t xml:space="preserve">No. of litters </t>
  </si>
  <si>
    <t xml:space="preserve">N total pups born </t>
  </si>
  <si>
    <t>Average recovered litter size</t>
  </si>
  <si>
    <t>Significant if p&lt;0.05</t>
  </si>
  <si>
    <t>undetermined</t>
  </si>
  <si>
    <t>HetxHet crosses</t>
  </si>
  <si>
    <t>Chi Sq Test</t>
  </si>
  <si>
    <t>expected</t>
  </si>
  <si>
    <t>B1</t>
  </si>
  <si>
    <t>B2</t>
  </si>
  <si>
    <t>B6</t>
  </si>
  <si>
    <t>B7</t>
  </si>
  <si>
    <t>B8</t>
  </si>
  <si>
    <t xml:space="preserve">E8.5 </t>
  </si>
  <si>
    <t>observed</t>
  </si>
  <si>
    <t>E10.5</t>
  </si>
  <si>
    <t>E11.5</t>
  </si>
  <si>
    <t>E13.5</t>
  </si>
  <si>
    <t>E15.5</t>
  </si>
  <si>
    <t>Embryonic stage</t>
  </si>
  <si>
    <t>Boundary B1</t>
  </si>
  <si>
    <t>PCR</t>
  </si>
  <si>
    <t>Males</t>
  </si>
  <si>
    <t>Females</t>
  </si>
  <si>
    <t>Homozygous</t>
  </si>
  <si>
    <t>Heterozygous</t>
  </si>
  <si>
    <t>Wild-type</t>
  </si>
  <si>
    <t>Males:Females</t>
  </si>
  <si>
    <t>na</t>
  </si>
  <si>
    <t>observederved</t>
  </si>
  <si>
    <t>(Hom)</t>
  </si>
  <si>
    <t>(Het)</t>
  </si>
  <si>
    <t>(WT)</t>
  </si>
  <si>
    <t>Hom:Het:WT</t>
  </si>
  <si>
    <t>B3</t>
  </si>
  <si>
    <t>B4</t>
  </si>
  <si>
    <t>B5</t>
  </si>
  <si>
    <r>
      <t xml:space="preserve">Supplementary Data 4. Mendelian segregation data. </t>
    </r>
    <r>
      <rPr>
        <sz val="11"/>
        <color theme="1"/>
        <rFont val="Arial"/>
        <family val="2"/>
      </rPr>
      <t>Survival data for mice at weaning corresponding to each of the TAD boundary loci (B1-8) independently deleted in this study, and for mouse embryos between e8.5-15.5 for boundary deletion B1.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</si>
</sst>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02FA-9BE8-684E-8C60-DAA5664BF83E}">
  <dimension ref="A1:N49"/>
  <sheetViews>
    <sheetView tabSelected="1" zoomScaleNormal="100" workbookViewId="0">
      <selection sqref="A1:G1"/>
    </sheetView>
  </sheetViews>
  <sheetFormatPr baseColWidth="10" defaultRowHeight="16" x14ac:dyDescent="0.2"/>
  <cols>
    <col min="1" max="1" width="25.5" customWidth="1"/>
    <col min="2" max="2" width="17.5" customWidth="1"/>
    <col min="3" max="3" width="20.33203125" customWidth="1"/>
    <col min="4" max="4" width="30" customWidth="1"/>
    <col min="5" max="5" width="20.6640625" customWidth="1"/>
    <col min="6" max="6" width="13.6640625" customWidth="1"/>
    <col min="7" max="7" width="15.83203125" customWidth="1"/>
    <col min="9" max="11" width="23.6640625" customWidth="1"/>
    <col min="12" max="12" width="16.1640625" customWidth="1"/>
    <col min="13" max="13" width="15.6640625" customWidth="1"/>
    <col min="14" max="14" width="21" customWidth="1"/>
  </cols>
  <sheetData>
    <row r="1" spans="1:14" ht="33" customHeight="1" x14ac:dyDescent="0.2">
      <c r="A1" s="17" t="s">
        <v>38</v>
      </c>
      <c r="B1" s="17"/>
      <c r="C1" s="17"/>
      <c r="D1" s="17"/>
      <c r="E1" s="17"/>
      <c r="F1" s="17"/>
      <c r="G1" s="17"/>
    </row>
    <row r="2" spans="1:14" x14ac:dyDescent="0.2">
      <c r="A2" s="12" t="s">
        <v>0</v>
      </c>
      <c r="B2" s="12" t="s">
        <v>1</v>
      </c>
      <c r="C2" s="12" t="s">
        <v>2</v>
      </c>
      <c r="D2" s="12" t="s">
        <v>3</v>
      </c>
      <c r="E2" s="4"/>
      <c r="F2" s="12" t="s">
        <v>25</v>
      </c>
      <c r="G2" s="12" t="s">
        <v>26</v>
      </c>
      <c r="H2" s="12" t="s">
        <v>27</v>
      </c>
      <c r="I2" s="12" t="s">
        <v>4</v>
      </c>
      <c r="J2" s="12" t="s">
        <v>5</v>
      </c>
      <c r="K2" s="12"/>
      <c r="L2" s="12" t="s">
        <v>25</v>
      </c>
      <c r="M2" s="12" t="s">
        <v>25</v>
      </c>
      <c r="N2" s="12" t="s">
        <v>4</v>
      </c>
    </row>
    <row r="3" spans="1:14" x14ac:dyDescent="0.2">
      <c r="A3" s="13"/>
      <c r="B3" s="14"/>
      <c r="C3" s="14" t="s">
        <v>6</v>
      </c>
      <c r="D3" s="14"/>
      <c r="E3" s="4"/>
      <c r="F3" s="14" t="s">
        <v>31</v>
      </c>
      <c r="G3" s="14" t="s">
        <v>32</v>
      </c>
      <c r="H3" s="14" t="s">
        <v>33</v>
      </c>
      <c r="I3" s="14" t="s">
        <v>7</v>
      </c>
      <c r="J3" s="4" t="s">
        <v>22</v>
      </c>
      <c r="K3" s="4"/>
      <c r="L3" s="4" t="s">
        <v>23</v>
      </c>
      <c r="M3" s="14" t="s">
        <v>24</v>
      </c>
      <c r="N3" s="14" t="s">
        <v>7</v>
      </c>
    </row>
    <row r="4" spans="1:14" x14ac:dyDescent="0.2">
      <c r="A4" s="3"/>
      <c r="B4" s="3"/>
      <c r="C4" s="3"/>
      <c r="D4" s="3"/>
      <c r="E4" s="3"/>
      <c r="F4" s="3"/>
      <c r="G4" s="3"/>
      <c r="H4" s="3"/>
      <c r="I4" s="4" t="s">
        <v>34</v>
      </c>
      <c r="J4" s="3"/>
      <c r="K4" s="3"/>
      <c r="L4" s="3"/>
      <c r="N4" s="15" t="s">
        <v>28</v>
      </c>
    </row>
    <row r="5" spans="1:14" x14ac:dyDescent="0.2">
      <c r="A5" s="9" t="s">
        <v>9</v>
      </c>
      <c r="B5" s="10">
        <v>60</v>
      </c>
      <c r="C5" s="10">
        <v>329</v>
      </c>
      <c r="D5" s="10">
        <f>C5/B5</f>
        <v>5.4833333333333334</v>
      </c>
      <c r="E5" s="11" t="s">
        <v>15</v>
      </c>
      <c r="F5" s="11">
        <v>0</v>
      </c>
      <c r="G5" s="11">
        <v>228</v>
      </c>
      <c r="H5" s="11">
        <v>101</v>
      </c>
      <c r="I5" s="1">
        <f>_xlfn.CHISQ.TEST(F5:H5,F6:H6)</f>
        <v>7.7399114176205258E-25</v>
      </c>
      <c r="J5" s="10">
        <v>0</v>
      </c>
      <c r="K5" s="11" t="s">
        <v>15</v>
      </c>
      <c r="L5" s="16">
        <v>0</v>
      </c>
      <c r="M5" s="16">
        <v>0</v>
      </c>
      <c r="N5" s="4" t="s">
        <v>29</v>
      </c>
    </row>
    <row r="6" spans="1:14" x14ac:dyDescent="0.2">
      <c r="A6" s="10"/>
      <c r="B6" s="10"/>
      <c r="C6" s="10"/>
      <c r="D6" s="10"/>
      <c r="E6" s="10" t="s">
        <v>8</v>
      </c>
      <c r="F6" s="10">
        <v>82.25</v>
      </c>
      <c r="G6" s="10">
        <v>164.5</v>
      </c>
      <c r="H6" s="10">
        <v>82.25</v>
      </c>
      <c r="I6" s="1"/>
      <c r="J6" s="10"/>
      <c r="K6" s="10" t="s">
        <v>8</v>
      </c>
      <c r="L6" s="4">
        <v>0</v>
      </c>
      <c r="M6" s="4">
        <v>0</v>
      </c>
      <c r="N6" s="4"/>
    </row>
    <row r="7" spans="1:14" x14ac:dyDescent="0.2">
      <c r="A7" s="10"/>
      <c r="B7" s="10"/>
      <c r="C7" s="10"/>
      <c r="D7" s="10"/>
      <c r="E7" s="10"/>
      <c r="F7" s="10"/>
      <c r="G7" s="10"/>
      <c r="H7" s="10"/>
      <c r="I7" s="1"/>
      <c r="J7" s="10"/>
      <c r="K7" s="10"/>
      <c r="L7" s="4"/>
      <c r="M7" s="4"/>
      <c r="N7" s="4"/>
    </row>
    <row r="8" spans="1:14" x14ac:dyDescent="0.2">
      <c r="A8" s="9" t="s">
        <v>10</v>
      </c>
      <c r="B8" s="10">
        <v>52</v>
      </c>
      <c r="C8" s="10">
        <v>313</v>
      </c>
      <c r="D8" s="10">
        <f t="shared" ref="D8:D26" si="0">C8/B8</f>
        <v>6.0192307692307692</v>
      </c>
      <c r="E8" s="11" t="s">
        <v>15</v>
      </c>
      <c r="F8" s="11">
        <v>28</v>
      </c>
      <c r="G8" s="11">
        <v>186</v>
      </c>
      <c r="H8" s="11">
        <v>99</v>
      </c>
      <c r="I8" s="1">
        <f t="shared" ref="I8:I26" si="1">_xlfn.CHISQ.TEST(F8:H8,F9:H9)</f>
        <v>3.8950898404350175E-10</v>
      </c>
      <c r="J8" s="10">
        <v>0</v>
      </c>
      <c r="K8" s="11" t="s">
        <v>15</v>
      </c>
      <c r="L8" s="16">
        <v>13</v>
      </c>
      <c r="M8" s="16">
        <v>15</v>
      </c>
      <c r="N8" s="4">
        <f>_xlfn.CHISQ.TEST(L8:M8,L9:M9)</f>
        <v>0.70545698611127339</v>
      </c>
    </row>
    <row r="9" spans="1:14" x14ac:dyDescent="0.2">
      <c r="A9" s="9"/>
      <c r="B9" s="10"/>
      <c r="C9" s="10"/>
      <c r="D9" s="10"/>
      <c r="E9" s="10" t="s">
        <v>8</v>
      </c>
      <c r="F9" s="10">
        <v>78.25</v>
      </c>
      <c r="G9" s="10">
        <v>156.5</v>
      </c>
      <c r="H9" s="10">
        <v>78.25</v>
      </c>
      <c r="I9" s="1"/>
      <c r="J9" s="10"/>
      <c r="K9" s="10" t="s">
        <v>8</v>
      </c>
      <c r="L9" s="4">
        <v>14</v>
      </c>
      <c r="M9" s="4">
        <v>14</v>
      </c>
      <c r="N9" s="4"/>
    </row>
    <row r="10" spans="1:14" x14ac:dyDescent="0.2">
      <c r="A10" s="3"/>
      <c r="B10" s="3"/>
      <c r="C10" s="3"/>
      <c r="D10" s="10"/>
      <c r="E10" s="3"/>
      <c r="F10" s="3"/>
      <c r="G10" s="3"/>
      <c r="H10" s="3"/>
      <c r="I10" s="1"/>
      <c r="J10" s="10"/>
      <c r="K10" s="3"/>
      <c r="L10" s="4"/>
      <c r="M10" s="4"/>
      <c r="N10" s="4"/>
    </row>
    <row r="11" spans="1:14" x14ac:dyDescent="0.2">
      <c r="A11" s="9" t="s">
        <v>35</v>
      </c>
      <c r="B11" s="10">
        <v>36</v>
      </c>
      <c r="C11" s="10">
        <v>273</v>
      </c>
      <c r="D11" s="10">
        <f t="shared" si="0"/>
        <v>7.583333333333333</v>
      </c>
      <c r="E11" s="11" t="s">
        <v>15</v>
      </c>
      <c r="F11" s="11">
        <v>50</v>
      </c>
      <c r="G11" s="11">
        <v>132</v>
      </c>
      <c r="H11" s="11">
        <v>83</v>
      </c>
      <c r="I11" s="1">
        <f t="shared" si="1"/>
        <v>1.6439659388026464E-2</v>
      </c>
      <c r="J11" s="10">
        <v>8</v>
      </c>
      <c r="K11" s="11" t="s">
        <v>15</v>
      </c>
      <c r="L11" s="16">
        <v>21</v>
      </c>
      <c r="M11" s="16">
        <v>29</v>
      </c>
      <c r="N11" s="4">
        <f>_xlfn.CHISQ.TEST(L11:M11,L12:M12)</f>
        <v>0.25789903529233943</v>
      </c>
    </row>
    <row r="12" spans="1:14" x14ac:dyDescent="0.2">
      <c r="A12" s="9"/>
      <c r="B12" s="10"/>
      <c r="C12" s="10"/>
      <c r="D12" s="10"/>
      <c r="E12" s="10" t="s">
        <v>8</v>
      </c>
      <c r="F12" s="10">
        <v>68.25</v>
      </c>
      <c r="G12" s="10">
        <v>136.5</v>
      </c>
      <c r="H12" s="10">
        <v>68.25</v>
      </c>
      <c r="I12" s="1"/>
      <c r="J12" s="10"/>
      <c r="K12" s="10" t="s">
        <v>8</v>
      </c>
      <c r="L12" s="4">
        <v>25</v>
      </c>
      <c r="M12" s="4">
        <v>25</v>
      </c>
      <c r="N12" s="4"/>
    </row>
    <row r="13" spans="1:14" x14ac:dyDescent="0.2">
      <c r="A13" s="3"/>
      <c r="B13" s="3"/>
      <c r="C13" s="3"/>
      <c r="D13" s="10"/>
      <c r="E13" s="3"/>
      <c r="F13" s="3"/>
      <c r="G13" s="3"/>
      <c r="H13" s="3"/>
      <c r="I13" s="1"/>
      <c r="J13" s="10"/>
      <c r="K13" s="3"/>
      <c r="L13" s="4"/>
      <c r="M13" s="4"/>
      <c r="N13" s="4"/>
    </row>
    <row r="14" spans="1:14" x14ac:dyDescent="0.2">
      <c r="A14" s="9" t="s">
        <v>36</v>
      </c>
      <c r="B14" s="10">
        <v>38</v>
      </c>
      <c r="C14" s="10">
        <v>343</v>
      </c>
      <c r="D14" s="10">
        <f t="shared" si="0"/>
        <v>9.026315789473685</v>
      </c>
      <c r="E14" s="11" t="s">
        <v>15</v>
      </c>
      <c r="F14" s="11">
        <v>54</v>
      </c>
      <c r="G14" s="11">
        <v>176</v>
      </c>
      <c r="H14" s="11">
        <v>107</v>
      </c>
      <c r="I14" s="1">
        <f t="shared" si="1"/>
        <v>1.8971818087353922E-4</v>
      </c>
      <c r="J14" s="10">
        <v>6</v>
      </c>
      <c r="K14" s="11" t="s">
        <v>15</v>
      </c>
      <c r="L14" s="16">
        <v>25</v>
      </c>
      <c r="M14" s="16">
        <v>29</v>
      </c>
      <c r="N14" s="4">
        <f>_xlfn.CHISQ.TEST(L14:M14,L15:M15)</f>
        <v>0.58621368107313998</v>
      </c>
    </row>
    <row r="15" spans="1:14" x14ac:dyDescent="0.2">
      <c r="A15" s="9"/>
      <c r="B15" s="10"/>
      <c r="C15" s="10"/>
      <c r="D15" s="10"/>
      <c r="E15" s="10" t="s">
        <v>8</v>
      </c>
      <c r="F15" s="10">
        <v>85.75</v>
      </c>
      <c r="G15" s="10">
        <v>171.5</v>
      </c>
      <c r="H15" s="10">
        <v>85.75</v>
      </c>
      <c r="I15" s="1"/>
      <c r="J15" s="10"/>
      <c r="K15" s="10" t="s">
        <v>8</v>
      </c>
      <c r="L15" s="4">
        <v>27</v>
      </c>
      <c r="M15" s="4">
        <v>27</v>
      </c>
      <c r="N15" s="4"/>
    </row>
    <row r="16" spans="1:14" x14ac:dyDescent="0.2">
      <c r="A16" s="3"/>
      <c r="B16" s="3"/>
      <c r="C16" s="3"/>
      <c r="D16" s="10"/>
      <c r="E16" s="3"/>
      <c r="F16" s="3"/>
      <c r="G16" s="3"/>
      <c r="H16" s="3"/>
      <c r="I16" s="1"/>
      <c r="J16" s="10"/>
      <c r="K16" s="3"/>
      <c r="L16" s="4"/>
      <c r="M16" s="4"/>
      <c r="N16" s="4"/>
    </row>
    <row r="17" spans="1:14" x14ac:dyDescent="0.2">
      <c r="A17" s="9" t="s">
        <v>37</v>
      </c>
      <c r="B17" s="10">
        <v>26</v>
      </c>
      <c r="C17" s="10">
        <v>216</v>
      </c>
      <c r="D17" s="10">
        <f t="shared" si="0"/>
        <v>8.3076923076923084</v>
      </c>
      <c r="E17" s="11" t="s">
        <v>15</v>
      </c>
      <c r="F17" s="11">
        <v>34</v>
      </c>
      <c r="G17" s="11">
        <v>109</v>
      </c>
      <c r="H17" s="11">
        <v>66</v>
      </c>
      <c r="I17" s="1">
        <f t="shared" si="1"/>
        <v>6.4629677240829343E-3</v>
      </c>
      <c r="J17" s="10">
        <v>7</v>
      </c>
      <c r="K17" s="11" t="s">
        <v>15</v>
      </c>
      <c r="L17" s="16">
        <v>18</v>
      </c>
      <c r="M17" s="16">
        <v>15</v>
      </c>
      <c r="N17" s="4">
        <f>_xlfn.CHISQ.TEST(L17:M17,L18:M18)</f>
        <v>0.58759384795565772</v>
      </c>
    </row>
    <row r="18" spans="1:14" x14ac:dyDescent="0.2">
      <c r="A18" s="9"/>
      <c r="B18" s="10"/>
      <c r="C18" s="10"/>
      <c r="D18" s="10"/>
      <c r="E18" s="10" t="s">
        <v>8</v>
      </c>
      <c r="F18" s="10">
        <v>54</v>
      </c>
      <c r="G18" s="10">
        <v>108</v>
      </c>
      <c r="H18" s="10">
        <v>54</v>
      </c>
      <c r="I18" s="1"/>
      <c r="J18" s="10"/>
      <c r="K18" s="10" t="s">
        <v>8</v>
      </c>
      <c r="L18" s="4">
        <v>17</v>
      </c>
      <c r="M18" s="4">
        <v>17</v>
      </c>
      <c r="N18" s="4"/>
    </row>
    <row r="19" spans="1:14" x14ac:dyDescent="0.2">
      <c r="A19" s="3"/>
      <c r="B19" s="3"/>
      <c r="C19" s="3"/>
      <c r="D19" s="10"/>
      <c r="E19" s="3"/>
      <c r="F19" s="3"/>
      <c r="G19" s="3"/>
      <c r="H19" s="3"/>
      <c r="I19" s="1"/>
      <c r="J19" s="10"/>
      <c r="K19" s="3"/>
      <c r="L19" s="4"/>
      <c r="M19" s="4"/>
      <c r="N19" s="4"/>
    </row>
    <row r="20" spans="1:14" x14ac:dyDescent="0.2">
      <c r="A20" s="9" t="s">
        <v>11</v>
      </c>
      <c r="B20" s="10">
        <v>34</v>
      </c>
      <c r="C20" s="10">
        <v>220</v>
      </c>
      <c r="D20" s="10">
        <f t="shared" si="0"/>
        <v>6.4705882352941178</v>
      </c>
      <c r="E20" s="11" t="s">
        <v>15</v>
      </c>
      <c r="F20" s="11">
        <v>58</v>
      </c>
      <c r="G20" s="11">
        <v>112</v>
      </c>
      <c r="H20" s="11">
        <v>50</v>
      </c>
      <c r="I20" s="1">
        <f t="shared" si="1"/>
        <v>0.7208871106386896</v>
      </c>
      <c r="J20" s="10">
        <v>0</v>
      </c>
      <c r="K20" s="11" t="s">
        <v>15</v>
      </c>
      <c r="L20" s="16">
        <v>31</v>
      </c>
      <c r="M20" s="16">
        <v>27</v>
      </c>
      <c r="N20" s="4">
        <f t="shared" ref="N20" si="2">_xlfn.CHISQ.TEST(L20:M20,L21:M21)</f>
        <v>0.59942627929586356</v>
      </c>
    </row>
    <row r="21" spans="1:14" x14ac:dyDescent="0.2">
      <c r="A21" s="9"/>
      <c r="B21" s="10"/>
      <c r="C21" s="10"/>
      <c r="D21" s="10"/>
      <c r="E21" s="10" t="s">
        <v>8</v>
      </c>
      <c r="F21" s="10">
        <v>55</v>
      </c>
      <c r="G21" s="10">
        <v>110</v>
      </c>
      <c r="H21" s="10">
        <v>55</v>
      </c>
      <c r="I21" s="1"/>
      <c r="J21" s="10"/>
      <c r="K21" s="10" t="s">
        <v>8</v>
      </c>
      <c r="L21" s="4">
        <v>29</v>
      </c>
      <c r="M21" s="4">
        <v>29</v>
      </c>
      <c r="N21" s="4"/>
    </row>
    <row r="22" spans="1:14" x14ac:dyDescent="0.2">
      <c r="A22" s="3"/>
      <c r="B22" s="3"/>
      <c r="C22" s="3"/>
      <c r="D22" s="10"/>
      <c r="E22" s="3"/>
      <c r="F22" s="3"/>
      <c r="G22" s="3"/>
      <c r="H22" s="3"/>
      <c r="I22" s="1"/>
      <c r="J22" s="10"/>
      <c r="K22" s="3"/>
      <c r="L22" s="4"/>
      <c r="M22" s="4"/>
      <c r="N22" s="4"/>
    </row>
    <row r="23" spans="1:14" x14ac:dyDescent="0.2">
      <c r="A23" s="9" t="s">
        <v>12</v>
      </c>
      <c r="B23" s="10">
        <v>24</v>
      </c>
      <c r="C23" s="10">
        <v>145</v>
      </c>
      <c r="D23" s="10">
        <f t="shared" si="0"/>
        <v>6.041666666666667</v>
      </c>
      <c r="E23" s="11" t="s">
        <v>15</v>
      </c>
      <c r="F23" s="11">
        <v>37</v>
      </c>
      <c r="G23" s="11">
        <v>76</v>
      </c>
      <c r="H23" s="11">
        <v>32</v>
      </c>
      <c r="I23" s="1">
        <f t="shared" si="1"/>
        <v>0.71078924735255411</v>
      </c>
      <c r="J23" s="10">
        <v>0</v>
      </c>
      <c r="K23" s="11" t="s">
        <v>15</v>
      </c>
      <c r="L23" s="16">
        <v>14</v>
      </c>
      <c r="M23" s="16">
        <v>23</v>
      </c>
      <c r="N23" s="4">
        <f>_xlfn.CHISQ.TEST(L23:M23,L24:M24)</f>
        <v>0.13898246029318556</v>
      </c>
    </row>
    <row r="24" spans="1:14" x14ac:dyDescent="0.2">
      <c r="A24" s="9"/>
      <c r="B24" s="10"/>
      <c r="C24" s="10"/>
      <c r="D24" s="10"/>
      <c r="E24" s="10" t="s">
        <v>8</v>
      </c>
      <c r="F24" s="10">
        <v>36.25</v>
      </c>
      <c r="G24" s="10">
        <v>72.5</v>
      </c>
      <c r="H24" s="10">
        <v>36.25</v>
      </c>
      <c r="I24" s="1"/>
      <c r="J24" s="10"/>
      <c r="K24" s="10" t="s">
        <v>8</v>
      </c>
      <c r="L24" s="4">
        <v>18.5</v>
      </c>
      <c r="M24" s="4">
        <v>18.5</v>
      </c>
      <c r="N24" s="4"/>
    </row>
    <row r="25" spans="1:14" x14ac:dyDescent="0.2">
      <c r="A25" s="3"/>
      <c r="B25" s="3"/>
      <c r="C25" s="3"/>
      <c r="D25" s="10"/>
      <c r="E25" s="3"/>
      <c r="F25" s="3"/>
      <c r="G25" s="3"/>
      <c r="H25" s="3"/>
      <c r="I25" s="1"/>
      <c r="J25" s="10"/>
      <c r="K25" s="3"/>
      <c r="L25" s="4"/>
      <c r="M25" s="4"/>
      <c r="N25" s="4"/>
    </row>
    <row r="26" spans="1:14" x14ac:dyDescent="0.2">
      <c r="A26" s="9" t="s">
        <v>13</v>
      </c>
      <c r="B26" s="10">
        <v>16</v>
      </c>
      <c r="C26" s="10">
        <v>101</v>
      </c>
      <c r="D26" s="10">
        <f t="shared" si="0"/>
        <v>6.3125</v>
      </c>
      <c r="E26" s="11" t="s">
        <v>15</v>
      </c>
      <c r="F26" s="11">
        <v>26</v>
      </c>
      <c r="G26" s="11">
        <v>50</v>
      </c>
      <c r="H26" s="11">
        <v>25</v>
      </c>
      <c r="I26" s="1">
        <f t="shared" si="1"/>
        <v>0.98525825422114699</v>
      </c>
      <c r="J26" s="10">
        <v>0</v>
      </c>
      <c r="K26" s="11" t="s">
        <v>15</v>
      </c>
      <c r="L26" s="16">
        <v>9</v>
      </c>
      <c r="M26" s="16">
        <v>17</v>
      </c>
      <c r="N26" s="4">
        <f>_xlfn.CHISQ.TEST(L26:M26,L27:M27)</f>
        <v>0.11666446478102338</v>
      </c>
    </row>
    <row r="27" spans="1:14" x14ac:dyDescent="0.2">
      <c r="A27" s="9"/>
      <c r="B27" s="10"/>
      <c r="C27" s="10"/>
      <c r="D27" s="10"/>
      <c r="E27" s="10" t="s">
        <v>8</v>
      </c>
      <c r="F27" s="10">
        <v>25.25</v>
      </c>
      <c r="G27" s="10">
        <v>50.5</v>
      </c>
      <c r="H27" s="10">
        <v>25.25</v>
      </c>
      <c r="I27" s="1"/>
      <c r="J27" s="10"/>
      <c r="K27" s="10" t="s">
        <v>8</v>
      </c>
      <c r="L27" s="4">
        <v>13</v>
      </c>
      <c r="M27" s="4">
        <v>13</v>
      </c>
      <c r="N27" s="4"/>
    </row>
    <row r="28" spans="1: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30" spans="1:14" x14ac:dyDescent="0.2">
      <c r="A30" s="5" t="s">
        <v>21</v>
      </c>
    </row>
    <row r="31" spans="1:14" x14ac:dyDescent="0.2">
      <c r="A31" s="5" t="s">
        <v>20</v>
      </c>
      <c r="B31" s="5" t="s">
        <v>1</v>
      </c>
      <c r="C31" s="5" t="s">
        <v>2</v>
      </c>
      <c r="D31" s="5" t="s">
        <v>3</v>
      </c>
      <c r="E31" s="6"/>
      <c r="F31" s="12" t="s">
        <v>25</v>
      </c>
      <c r="G31" s="12" t="s">
        <v>26</v>
      </c>
      <c r="H31" s="12" t="s">
        <v>27</v>
      </c>
      <c r="I31" s="2" t="s">
        <v>4</v>
      </c>
      <c r="J31" s="3"/>
      <c r="K31" s="3"/>
    </row>
    <row r="32" spans="1:14" x14ac:dyDescent="0.2">
      <c r="A32" s="3"/>
      <c r="B32" s="6"/>
      <c r="C32" s="4" t="s">
        <v>6</v>
      </c>
      <c r="D32" s="6"/>
      <c r="E32" s="6"/>
      <c r="F32" s="14" t="s">
        <v>31</v>
      </c>
      <c r="G32" s="14" t="s">
        <v>32</v>
      </c>
      <c r="H32" s="14" t="s">
        <v>33</v>
      </c>
      <c r="I32" s="1" t="s">
        <v>7</v>
      </c>
      <c r="J32" s="3"/>
      <c r="K32" s="3"/>
    </row>
    <row r="33" spans="1:11" x14ac:dyDescent="0.2">
      <c r="A33" s="3"/>
      <c r="B33" s="3"/>
      <c r="C33" s="3"/>
      <c r="D33" s="3"/>
      <c r="E33" s="3"/>
      <c r="F33" s="1"/>
      <c r="G33" s="1"/>
      <c r="H33" s="1"/>
      <c r="I33" s="4" t="s">
        <v>34</v>
      </c>
      <c r="J33" s="3"/>
      <c r="K33" s="3"/>
    </row>
    <row r="34" spans="1:11" x14ac:dyDescent="0.2">
      <c r="A34" s="4" t="s">
        <v>14</v>
      </c>
      <c r="B34" s="4">
        <v>4</v>
      </c>
      <c r="C34" s="4">
        <v>37</v>
      </c>
      <c r="D34" s="8">
        <f>C34/B34</f>
        <v>9.25</v>
      </c>
      <c r="E34" s="7" t="s">
        <v>30</v>
      </c>
      <c r="F34" s="7">
        <v>8</v>
      </c>
      <c r="G34" s="7">
        <v>21</v>
      </c>
      <c r="H34" s="7">
        <v>8</v>
      </c>
      <c r="I34" s="4">
        <f>_xlfn.CHISQ.TEST(F34:H34,F35:H35)</f>
        <v>0.71331095056601235</v>
      </c>
      <c r="J34" s="3"/>
      <c r="K34" s="3"/>
    </row>
    <row r="35" spans="1:11" x14ac:dyDescent="0.2">
      <c r="A35" s="4"/>
      <c r="B35" s="4"/>
      <c r="C35" s="4"/>
      <c r="D35" s="8"/>
      <c r="E35" s="4" t="s">
        <v>8</v>
      </c>
      <c r="F35" s="4">
        <f>C34/4</f>
        <v>9.25</v>
      </c>
      <c r="G35" s="4">
        <f>C34/2</f>
        <v>18.5</v>
      </c>
      <c r="H35" s="4">
        <f>C34/4</f>
        <v>9.25</v>
      </c>
      <c r="I35" s="4"/>
      <c r="J35" s="3"/>
      <c r="K35" s="3"/>
    </row>
    <row r="36" spans="1:11" x14ac:dyDescent="0.2">
      <c r="A36" s="4"/>
      <c r="B36" s="4"/>
      <c r="C36" s="4"/>
      <c r="D36" s="8"/>
      <c r="E36" s="4"/>
      <c r="F36" s="4"/>
      <c r="G36" s="4"/>
      <c r="H36" s="4"/>
      <c r="I36" s="4"/>
      <c r="J36" s="3"/>
      <c r="K36" s="3"/>
    </row>
    <row r="37" spans="1:11" x14ac:dyDescent="0.2">
      <c r="A37" s="4" t="s">
        <v>16</v>
      </c>
      <c r="B37" s="4">
        <v>6</v>
      </c>
      <c r="C37" s="4">
        <v>41</v>
      </c>
      <c r="D37" s="8">
        <f t="shared" ref="D37:D46" si="3">C37/B37</f>
        <v>6.833333333333333</v>
      </c>
      <c r="E37" s="7" t="s">
        <v>30</v>
      </c>
      <c r="F37" s="7">
        <v>0</v>
      </c>
      <c r="G37" s="7">
        <v>25</v>
      </c>
      <c r="H37" s="7">
        <v>16</v>
      </c>
      <c r="I37" s="4">
        <f>_xlfn.CHISQ.TEST(F37:H37,F38:H38)</f>
        <v>7.2328493167400252E-4</v>
      </c>
      <c r="J37" s="3"/>
      <c r="K37" s="3"/>
    </row>
    <row r="38" spans="1:11" x14ac:dyDescent="0.2">
      <c r="A38" s="4"/>
      <c r="B38" s="4"/>
      <c r="C38" s="4"/>
      <c r="D38" s="8"/>
      <c r="E38" s="4" t="s">
        <v>8</v>
      </c>
      <c r="F38" s="4">
        <f>C37/4</f>
        <v>10.25</v>
      </c>
      <c r="G38" s="4">
        <f>C37/2</f>
        <v>20.5</v>
      </c>
      <c r="H38" s="4">
        <f>C37/4</f>
        <v>10.25</v>
      </c>
      <c r="I38" s="4"/>
      <c r="J38" s="3"/>
      <c r="K38" s="3"/>
    </row>
    <row r="39" spans="1:11" x14ac:dyDescent="0.2">
      <c r="A39" s="4"/>
      <c r="B39" s="4"/>
      <c r="C39" s="4"/>
      <c r="D39" s="8"/>
      <c r="E39" s="4"/>
      <c r="F39" s="4"/>
      <c r="G39" s="4"/>
      <c r="H39" s="4"/>
      <c r="I39" s="4"/>
      <c r="J39" s="3"/>
      <c r="K39" s="3"/>
    </row>
    <row r="40" spans="1:11" x14ac:dyDescent="0.2">
      <c r="A40" s="4" t="s">
        <v>17</v>
      </c>
      <c r="B40" s="4">
        <v>6</v>
      </c>
      <c r="C40" s="4">
        <v>43</v>
      </c>
      <c r="D40" s="8">
        <f t="shared" si="3"/>
        <v>7.166666666666667</v>
      </c>
      <c r="E40" s="7" t="s">
        <v>30</v>
      </c>
      <c r="F40" s="7">
        <v>0</v>
      </c>
      <c r="G40" s="7">
        <v>31</v>
      </c>
      <c r="H40" s="7">
        <v>12</v>
      </c>
      <c r="I40" s="4">
        <f t="shared" ref="I40:I46" si="4">_xlfn.CHISQ.TEST(F40:H40,F41:H41)</f>
        <v>5.2794859977538678E-4</v>
      </c>
      <c r="J40" s="3"/>
      <c r="K40" s="3"/>
    </row>
    <row r="41" spans="1:11" x14ac:dyDescent="0.2">
      <c r="A41" s="4"/>
      <c r="B41" s="4"/>
      <c r="C41" s="4"/>
      <c r="D41" s="8"/>
      <c r="E41" s="4" t="s">
        <v>8</v>
      </c>
      <c r="F41" s="4">
        <f>C40/4</f>
        <v>10.75</v>
      </c>
      <c r="G41" s="4">
        <f>C40/2</f>
        <v>21.5</v>
      </c>
      <c r="H41" s="4">
        <f>C40/4</f>
        <v>10.75</v>
      </c>
      <c r="I41" s="4"/>
      <c r="J41" s="3"/>
      <c r="K41" s="3"/>
    </row>
    <row r="42" spans="1:11" x14ac:dyDescent="0.2">
      <c r="A42" s="4"/>
      <c r="B42" s="4"/>
      <c r="C42" s="4"/>
      <c r="D42" s="8"/>
      <c r="E42" s="4"/>
      <c r="F42" s="4"/>
      <c r="G42" s="4"/>
      <c r="H42" s="4"/>
      <c r="I42" s="4"/>
      <c r="J42" s="3"/>
      <c r="K42" s="3"/>
    </row>
    <row r="43" spans="1:11" x14ac:dyDescent="0.2">
      <c r="A43" s="4" t="s">
        <v>18</v>
      </c>
      <c r="B43" s="4">
        <v>10</v>
      </c>
      <c r="C43" s="4">
        <v>74</v>
      </c>
      <c r="D43" s="8">
        <f t="shared" si="3"/>
        <v>7.4</v>
      </c>
      <c r="E43" s="7" t="s">
        <v>30</v>
      </c>
      <c r="F43" s="7">
        <v>0</v>
      </c>
      <c r="G43" s="7">
        <v>47</v>
      </c>
      <c r="H43" s="7">
        <v>27</v>
      </c>
      <c r="I43" s="4">
        <f t="shared" si="4"/>
        <v>3.5305600187840524E-6</v>
      </c>
      <c r="J43" s="3"/>
      <c r="K43" s="3"/>
    </row>
    <row r="44" spans="1:11" x14ac:dyDescent="0.2">
      <c r="A44" s="4"/>
      <c r="B44" s="4"/>
      <c r="C44" s="4"/>
      <c r="D44" s="8"/>
      <c r="E44" s="4" t="s">
        <v>8</v>
      </c>
      <c r="F44" s="4">
        <f>C43/4</f>
        <v>18.5</v>
      </c>
      <c r="G44" s="4">
        <f>C43/2</f>
        <v>37</v>
      </c>
      <c r="H44" s="4">
        <f>C43/4</f>
        <v>18.5</v>
      </c>
      <c r="I44" s="4"/>
      <c r="J44" s="3"/>
      <c r="K44" s="3"/>
    </row>
    <row r="45" spans="1:11" x14ac:dyDescent="0.2">
      <c r="A45" s="4"/>
      <c r="B45" s="4"/>
      <c r="C45" s="4"/>
      <c r="D45" s="8"/>
      <c r="E45" s="4"/>
      <c r="F45" s="4"/>
      <c r="G45" s="4"/>
      <c r="H45" s="4"/>
      <c r="I45" s="4"/>
      <c r="J45" s="3"/>
      <c r="K45" s="3"/>
    </row>
    <row r="46" spans="1:11" x14ac:dyDescent="0.2">
      <c r="A46" s="4" t="s">
        <v>19</v>
      </c>
      <c r="B46" s="4">
        <v>3</v>
      </c>
      <c r="C46" s="4">
        <v>18</v>
      </c>
      <c r="D46" s="8">
        <f t="shared" si="3"/>
        <v>6</v>
      </c>
      <c r="E46" s="7" t="s">
        <v>30</v>
      </c>
      <c r="F46" s="7">
        <v>0</v>
      </c>
      <c r="G46" s="7">
        <v>13</v>
      </c>
      <c r="H46" s="7">
        <v>5</v>
      </c>
      <c r="I46" s="4">
        <f t="shared" si="4"/>
        <v>4.2143843509276406E-2</v>
      </c>
      <c r="J46" s="3"/>
      <c r="K46" s="3"/>
    </row>
    <row r="47" spans="1:11" x14ac:dyDescent="0.2">
      <c r="A47" s="4"/>
      <c r="B47" s="4"/>
      <c r="C47" s="4"/>
      <c r="D47" s="8"/>
      <c r="E47" s="4" t="s">
        <v>8</v>
      </c>
      <c r="F47" s="4">
        <f>C46/4</f>
        <v>4.5</v>
      </c>
      <c r="G47" s="4">
        <f>C46/2</f>
        <v>9</v>
      </c>
      <c r="H47" s="4">
        <f>C46/4</f>
        <v>4.5</v>
      </c>
      <c r="I47" s="4"/>
      <c r="J47" s="3"/>
      <c r="K47" s="3"/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</sheetData>
  <mergeCells count="1"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2023-03-07T23:05:23Z</dcterms:created>
  <dcterms:modified xsi:type="dcterms:W3CDTF">2023-03-30T21:15:46Z</dcterms:modified>
</cp:coreProperties>
</file>