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filterPrivacy="1" autoCompressPictures="0"/>
  <xr:revisionPtr revIDLastSave="0" documentId="13_ncr:1_{473B52B0-B7D7-4276-8F2F-97C095B95D07}" xr6:coauthVersionLast="36" xr6:coauthVersionMax="47" xr10:uidLastSave="{00000000-0000-0000-0000-000000000000}"/>
  <bookViews>
    <workbookView xWindow="0" yWindow="495" windowWidth="25845" windowHeight="17505" tabRatio="742" activeTab="5" xr2:uid="{00000000-000D-0000-FFFF-FFFF00000000}"/>
  </bookViews>
  <sheets>
    <sheet name="Fig 1a" sheetId="21" r:id="rId1"/>
    <sheet name="Fig 1b" sheetId="22" r:id="rId2"/>
    <sheet name="Fig 1c" sheetId="23" r:id="rId3"/>
    <sheet name="Fig 2a" sheetId="12" r:id="rId4"/>
    <sheet name="Fig 2b" sheetId="15" r:id="rId5"/>
    <sheet name="FIg 2d" sheetId="27" r:id="rId6"/>
    <sheet name="Fig 2g" sheetId="14" r:id="rId7"/>
    <sheet name="Fig 2f" sheetId="13" r:id="rId8"/>
    <sheet name="Fig 3a" sheetId="24" r:id="rId9"/>
    <sheet name="Fig 3c" sheetId="25" r:id="rId10"/>
    <sheet name="Fig 3e" sheetId="26" r:id="rId11"/>
    <sheet name="Fig 4h" sheetId="19" r:id="rId12"/>
    <sheet name="Fig. 4i" sheetId="20" r:id="rId13"/>
    <sheet name="Fig 5e" sheetId="17" r:id="rId14"/>
    <sheet name="Fig 5f" sheetId="18" r:id="rId15"/>
    <sheet name="Fig 6a" sheetId="8" r:id="rId16"/>
    <sheet name="Fig 6c" sheetId="9" r:id="rId17"/>
    <sheet name="Fig 6d" sheetId="11" r:id="rId18"/>
  </sheet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8" l="1"/>
  <c r="H7" i="8"/>
  <c r="F30" i="8"/>
  <c r="F29" i="8"/>
  <c r="G27" i="8"/>
  <c r="F27" i="8"/>
  <c r="H24" i="8"/>
  <c r="F23" i="8"/>
  <c r="F22" i="8"/>
  <c r="H18" i="8"/>
  <c r="G17" i="8"/>
  <c r="F10" i="8"/>
  <c r="H9" i="8"/>
  <c r="H6" i="8"/>
  <c r="H5" i="8"/>
  <c r="F5" i="8"/>
  <c r="H4" i="8"/>
  <c r="H3" i="8"/>
</calcChain>
</file>

<file path=xl/sharedStrings.xml><?xml version="1.0" encoding="utf-8"?>
<sst xmlns="http://schemas.openxmlformats.org/spreadsheetml/2006/main" count="1341" uniqueCount="245">
  <si>
    <t>Group</t>
  </si>
  <si>
    <t>JEV</t>
  </si>
  <si>
    <t>ZIKV</t>
  </si>
  <si>
    <t>DENV-2</t>
  </si>
  <si>
    <t>PBS</t>
  </si>
  <si>
    <t>Prime</t>
  </si>
  <si>
    <t>Boost</t>
  </si>
  <si>
    <t>DENV-2/JEV</t>
  </si>
  <si>
    <t>DENV-1</t>
  </si>
  <si>
    <t>DENV-3</t>
  </si>
  <si>
    <t>DENV-4</t>
  </si>
  <si>
    <t>2B1</t>
  </si>
  <si>
    <t>3A1</t>
  </si>
  <si>
    <t>3B1</t>
  </si>
  <si>
    <t>10A1</t>
  </si>
  <si>
    <t>3C2</t>
  </si>
  <si>
    <t>3D2</t>
  </si>
  <si>
    <t>6-1</t>
  </si>
  <si>
    <t>&gt;10</t>
  </si>
  <si>
    <t>Non-NT</t>
  </si>
  <si>
    <t>Polyclone ID</t>
  </si>
  <si>
    <t>Fig 6c, left panel. Binding ELISA P/N ratio of polyclonal antibodies isolated from JEV-JEV-JEV VLP immunization.</t>
  </si>
  <si>
    <t>Isotype</t>
  </si>
  <si>
    <t>JEV NT50 (µg/mL)</t>
  </si>
  <si>
    <t>3D2-1A10</t>
  </si>
  <si>
    <t>IgG1-k</t>
  </si>
  <si>
    <t>3D2-1B3</t>
  </si>
  <si>
    <t>3D2-1G6</t>
  </si>
  <si>
    <t>3D2-3E8</t>
  </si>
  <si>
    <t>3D2-3H6</t>
  </si>
  <si>
    <t>3D2-3H7</t>
  </si>
  <si>
    <t>3D2-4A4</t>
  </si>
  <si>
    <t>3D2-4B10</t>
  </si>
  <si>
    <t>3D2-4E5</t>
  </si>
  <si>
    <t>3D2-5B9</t>
  </si>
  <si>
    <t>3D2-5D9</t>
  </si>
  <si>
    <t>3D2-5F4</t>
  </si>
  <si>
    <t>3D2-5G1</t>
  </si>
  <si>
    <t>3D2-10C1</t>
  </si>
  <si>
    <t>3D2-1B2</t>
  </si>
  <si>
    <t>3D2-1D12</t>
  </si>
  <si>
    <t>3D2-1E1</t>
  </si>
  <si>
    <t>3D2-1F8</t>
  </si>
  <si>
    <t>3D2-2G9</t>
  </si>
  <si>
    <t>3D2-3F3</t>
  </si>
  <si>
    <t>3D2-4C6</t>
  </si>
  <si>
    <t>3D2-4E9</t>
  </si>
  <si>
    <t>3D2-4F6</t>
  </si>
  <si>
    <t>3D2-5C1</t>
  </si>
  <si>
    <t>3D2-5F12</t>
  </si>
  <si>
    <t>3D2-5H2</t>
  </si>
  <si>
    <t>3D2-6C5</t>
  </si>
  <si>
    <t>3D2-7A4</t>
  </si>
  <si>
    <t>3D2-7E5</t>
  </si>
  <si>
    <t>3D2-7E6</t>
  </si>
  <si>
    <t>3D2-7E7</t>
  </si>
  <si>
    <t>3D2-7E10</t>
  </si>
  <si>
    <t>3D2-8B2</t>
  </si>
  <si>
    <t>3D2-8C8</t>
  </si>
  <si>
    <t>3D2-8C11</t>
  </si>
  <si>
    <t>3D2-8D6</t>
  </si>
  <si>
    <t>3D2-8E1</t>
  </si>
  <si>
    <t>3D2-8H12</t>
  </si>
  <si>
    <t>3D2-9B8</t>
  </si>
  <si>
    <t>3D2-9C9</t>
  </si>
  <si>
    <t>3D2-9C12</t>
  </si>
  <si>
    <t>3D2-9D12</t>
  </si>
  <si>
    <t>3D2-9E4</t>
  </si>
  <si>
    <t>3D2-9E10</t>
  </si>
  <si>
    <t>3D2-9F12</t>
  </si>
  <si>
    <t>3D2-10B3</t>
  </si>
  <si>
    <t>3D2-10C5</t>
  </si>
  <si>
    <t>3D2-10D3</t>
  </si>
  <si>
    <t>3D2-10E1</t>
  </si>
  <si>
    <t>3D2-10F9</t>
  </si>
  <si>
    <t>3D2-10F11</t>
  </si>
  <si>
    <t>3D2-10G9</t>
  </si>
  <si>
    <t>Monoclone ID</t>
  </si>
  <si>
    <t>4A6</t>
  </si>
  <si>
    <t>5D5</t>
  </si>
  <si>
    <t>6D6</t>
  </si>
  <si>
    <t>7C3</t>
  </si>
  <si>
    <t>9B1</t>
  </si>
  <si>
    <t>9C1</t>
  </si>
  <si>
    <t>10AC</t>
  </si>
  <si>
    <t>Fig 6d, left panel. Binding ELISA P/N ratio of polyclonal antibodies isolated from JEV-JEV-DENV2 VLP immunization.</t>
  </si>
  <si>
    <t>NT50 (µg/mL)</t>
  </si>
  <si>
    <t>Virus cross-neutralized</t>
  </si>
  <si>
    <t>5D5-4E1</t>
  </si>
  <si>
    <t>IgG3-k</t>
  </si>
  <si>
    <t>JEV, ZIKV, DENV1-4</t>
  </si>
  <si>
    <t>5D5-4G10</t>
  </si>
  <si>
    <t>5D5-4E11</t>
  </si>
  <si>
    <t>5D5-5C1</t>
  </si>
  <si>
    <t>5D5-5F1</t>
  </si>
  <si>
    <t>5D5-5E6</t>
  </si>
  <si>
    <t>5D5-5G6</t>
  </si>
  <si>
    <t>5D5-6G4</t>
  </si>
  <si>
    <t>JEV, ZIKV, other DENV</t>
  </si>
  <si>
    <t>5D5-6B5</t>
  </si>
  <si>
    <t>5D5-6E8</t>
  </si>
  <si>
    <t>5D5-6F10</t>
  </si>
  <si>
    <t>5D5-7C2</t>
  </si>
  <si>
    <t>5D5-7B6</t>
  </si>
  <si>
    <t>5D5-7G6</t>
  </si>
  <si>
    <t>5D5-7H7</t>
  </si>
  <si>
    <t>5D5-7H9</t>
  </si>
  <si>
    <t>5D5-8F3</t>
  </si>
  <si>
    <t>5D5-8G3</t>
  </si>
  <si>
    <t>ZIKV, DENV1-4</t>
  </si>
  <si>
    <t>5D5-8A6</t>
  </si>
  <si>
    <t>5D5-8D8</t>
  </si>
  <si>
    <t>5D5-8H8</t>
  </si>
  <si>
    <t>5D5-8F9</t>
  </si>
  <si>
    <t>5D5-8H11</t>
  </si>
  <si>
    <t>5D5-9E4</t>
  </si>
  <si>
    <t>5D5-9F4</t>
  </si>
  <si>
    <t>ZIKV, other DENV</t>
  </si>
  <si>
    <t>5D5-9H4</t>
  </si>
  <si>
    <t>5D5-9H7</t>
  </si>
  <si>
    <t>5D5-9E10</t>
  </si>
  <si>
    <t>5D5-9G12</t>
  </si>
  <si>
    <t>5D5-10G1</t>
  </si>
  <si>
    <t>5D5-10D2</t>
  </si>
  <si>
    <t>5D5-10B5</t>
  </si>
  <si>
    <t>5D5-10A6</t>
  </si>
  <si>
    <t>5D5-10C9</t>
  </si>
  <si>
    <t>5D5-10F10</t>
  </si>
  <si>
    <t>5D5-10B12</t>
  </si>
  <si>
    <t>Non-NT: Non-neutralizing.</t>
  </si>
  <si>
    <t>Fig 6a. Neutralization antibody profile (NT50) of murine sera from various DENV-2 and JEV VLP prime-boost immunizations.</t>
  </si>
  <si>
    <t>Fig 6c, right panel. Neutralization profile (NT50) of JEV-specific monoclonal antibodies isolated from 3D2 polyclonal hybridoma.</t>
  </si>
  <si>
    <t>Fig 6d, right panel. Neutralization profile (NT50) of cross-neutralizing monoclonal antibodies isolated from 5D5 polyclonal hybridoma.</t>
  </si>
  <si>
    <t>Fig. 2a. Neutralizing antibody titers of donor KH1891 against the prototype strains of the DENV serotypes 1 to 4, JEV, and ZIKV at less than one month and 18 months post-infection plasma collection.</t>
    <phoneticPr fontId="8" type="noConversion"/>
  </si>
  <si>
    <t>DENV-1</t>
    <phoneticPr fontId="8" type="noConversion"/>
  </si>
  <si>
    <t xml:space="preserve">Late Convalescent </t>
    <phoneticPr fontId="8" type="noConversion"/>
  </si>
  <si>
    <t xml:space="preserve">Early Convalescent </t>
    <phoneticPr fontId="8" type="noConversion"/>
  </si>
  <si>
    <t xml:space="preserve">Fig. 2f. FRμNT50 (μg/mL) values of K8b for neutralization of the prototype strains of the four DENV serotypes, JEV, and ZIKV. </t>
    <phoneticPr fontId="8" type="noConversion"/>
  </si>
  <si>
    <t xml:space="preserve">K8b concentration, ug/mL </t>
    <phoneticPr fontId="8" type="noConversion"/>
  </si>
  <si>
    <t>a</t>
    <phoneticPr fontId="8" type="noConversion"/>
  </si>
  <si>
    <t>b</t>
    <phoneticPr fontId="8" type="noConversion"/>
  </si>
  <si>
    <t>c</t>
    <phoneticPr fontId="8" type="noConversion"/>
  </si>
  <si>
    <t>ZIKV PRVABC59</t>
    <phoneticPr fontId="8" type="noConversion"/>
  </si>
  <si>
    <t>DENV-1 Hawaii</t>
    <phoneticPr fontId="8" type="noConversion"/>
  </si>
  <si>
    <t>DENV-2 16681</t>
    <phoneticPr fontId="8" type="noConversion"/>
  </si>
  <si>
    <t>DENV-3 H87</t>
    <phoneticPr fontId="8" type="noConversion"/>
  </si>
  <si>
    <t>DENV-4 130</t>
    <phoneticPr fontId="8" type="noConversion"/>
  </si>
  <si>
    <t>JEV CJN-S1</t>
    <phoneticPr fontId="8" type="noConversion"/>
  </si>
  <si>
    <t xml:space="preserve">Fig. 2g.  FRμNT50 (μg/mL) values of K5 for neutralization of the prototype strains of the four DENV serotypes, JEV, and ZIKV. </t>
    <phoneticPr fontId="8" type="noConversion"/>
  </si>
  <si>
    <t xml:space="preserve">K5 concentration, ug/mL </t>
    <phoneticPr fontId="8" type="noConversion"/>
  </si>
  <si>
    <t>Fig. 2b. Binding reactivity ELISA of purified human monoclonal antibodies (huMAbs), expressed as IgG1, against various flavivirus virus-like particles (VLPs).</t>
    <phoneticPr fontId="8" type="noConversion"/>
  </si>
  <si>
    <t xml:space="preserve">Purified IgG1 concentration, ug/mL </t>
    <phoneticPr fontId="8" type="noConversion"/>
  </si>
  <si>
    <t>K5</t>
  </si>
  <si>
    <t>K5</t>
    <phoneticPr fontId="8" type="noConversion"/>
  </si>
  <si>
    <t>K7</t>
  </si>
  <si>
    <t>K7</t>
    <phoneticPr fontId="8" type="noConversion"/>
  </si>
  <si>
    <t>VLP Antigen</t>
    <phoneticPr fontId="8" type="noConversion"/>
  </si>
  <si>
    <t>DENV-1 VLP</t>
    <phoneticPr fontId="8" type="noConversion"/>
  </si>
  <si>
    <t>K8</t>
  </si>
  <si>
    <t>K8</t>
    <phoneticPr fontId="8" type="noConversion"/>
  </si>
  <si>
    <t>K8b</t>
  </si>
  <si>
    <t>K8b</t>
    <phoneticPr fontId="8" type="noConversion"/>
  </si>
  <si>
    <t>K9</t>
  </si>
  <si>
    <t>K9</t>
    <phoneticPr fontId="8" type="noConversion"/>
  </si>
  <si>
    <t>K11</t>
  </si>
  <si>
    <t>K11</t>
    <phoneticPr fontId="8" type="noConversion"/>
  </si>
  <si>
    <t>K12</t>
  </si>
  <si>
    <t>K12</t>
    <phoneticPr fontId="8" type="noConversion"/>
  </si>
  <si>
    <t>K15</t>
  </si>
  <si>
    <t>K15</t>
    <phoneticPr fontId="8" type="noConversion"/>
  </si>
  <si>
    <t>K22</t>
  </si>
  <si>
    <t>K22</t>
    <phoneticPr fontId="8" type="noConversion"/>
  </si>
  <si>
    <t>K23</t>
  </si>
  <si>
    <t>K23</t>
    <phoneticPr fontId="8" type="noConversion"/>
  </si>
  <si>
    <t xml:space="preserve">Isotype control </t>
    <phoneticPr fontId="8" type="noConversion"/>
  </si>
  <si>
    <t>DENV-2 VLP</t>
    <phoneticPr fontId="8" type="noConversion"/>
  </si>
  <si>
    <t>DENV-3 VLP</t>
    <phoneticPr fontId="8" type="noConversion"/>
  </si>
  <si>
    <t>DENV-4 VLP</t>
    <phoneticPr fontId="8" type="noConversion"/>
  </si>
  <si>
    <t>JEV VLP</t>
    <phoneticPr fontId="8" type="noConversion"/>
  </si>
  <si>
    <t>ZIKV VLP</t>
    <phoneticPr fontId="8" type="noConversion"/>
  </si>
  <si>
    <t xml:space="preserve">Fig. 5e. Neutralization profile of K8b expressed as full-length IgG1, F(ab), F(ab')2 against the prototype virus strains of DENV-1 to -4, JEV, and ZIKV. </t>
    <phoneticPr fontId="8" type="noConversion"/>
  </si>
  <si>
    <t xml:space="preserve">Purified antibody concentration, nM </t>
    <phoneticPr fontId="8" type="noConversion"/>
  </si>
  <si>
    <t>K8b-IgG1</t>
    <phoneticPr fontId="8" type="noConversion"/>
  </si>
  <si>
    <t>K8b-F(ab)</t>
    <phoneticPr fontId="8" type="noConversion"/>
  </si>
  <si>
    <t>K8b-F(ab')2</t>
    <phoneticPr fontId="8" type="noConversion"/>
  </si>
  <si>
    <t xml:space="preserve">Virus </t>
    <phoneticPr fontId="8" type="noConversion"/>
  </si>
  <si>
    <t xml:space="preserve">DENV-1 Hawaii </t>
    <phoneticPr fontId="8" type="noConversion"/>
  </si>
  <si>
    <t>DENV-4 BC 71/94</t>
    <phoneticPr fontId="8" type="noConversion"/>
  </si>
  <si>
    <t xml:space="preserve">Fig. 5f. Binding reactivity profile of K8b expressed as full-length IgG1, F(ab), F(ab')2 against DENV-1 to -4 VLPs, JEV VLP, and ZIKV VLP. </t>
    <phoneticPr fontId="8" type="noConversion"/>
  </si>
  <si>
    <t xml:space="preserve">JEV VLP </t>
    <phoneticPr fontId="8" type="noConversion"/>
  </si>
  <si>
    <t xml:space="preserve">ZIKV VLP </t>
    <phoneticPr fontId="8" type="noConversion"/>
  </si>
  <si>
    <t>ZIKV R73A</t>
  </si>
  <si>
    <t>ZIKV T76A</t>
  </si>
  <si>
    <t>ZIKV D87A</t>
  </si>
  <si>
    <t>ZIKV R193A</t>
  </si>
  <si>
    <t>ZIKV T231A</t>
  </si>
  <si>
    <t>ZIKV G302A</t>
  </si>
  <si>
    <t>ZIKV T366A</t>
  </si>
  <si>
    <t>ZIKV VLP mutant antigen</t>
    <phoneticPr fontId="8" type="noConversion"/>
  </si>
  <si>
    <t>d</t>
    <phoneticPr fontId="8" type="noConversion"/>
  </si>
  <si>
    <t xml:space="preserve">Purified K8b-IgG1 concentration, 10 ug/mL </t>
    <phoneticPr fontId="8" type="noConversion"/>
  </si>
  <si>
    <t>Purified K8b-IgG1 concentration, 1.0 ug/mL</t>
    <phoneticPr fontId="8" type="noConversion"/>
  </si>
  <si>
    <r>
      <t xml:space="preserve">Fig. 4i. Binding ELISA reactivity profile of purified K5-IgG1 at 10 </t>
    </r>
    <r>
      <rPr>
        <b/>
        <sz val="11"/>
        <color theme="1"/>
        <rFont val="Calibri"/>
        <family val="2"/>
        <charset val="161"/>
      </rPr>
      <t>μ</t>
    </r>
    <r>
      <rPr>
        <b/>
        <sz val="11"/>
        <color theme="1"/>
        <rFont val="新細明體"/>
        <family val="2"/>
        <scheme val="minor"/>
      </rPr>
      <t xml:space="preserve">g/mL and 1.0 </t>
    </r>
    <r>
      <rPr>
        <b/>
        <sz val="11"/>
        <color theme="1"/>
        <rFont val="Calibri"/>
        <family val="2"/>
        <charset val="161"/>
      </rPr>
      <t>μ</t>
    </r>
    <r>
      <rPr>
        <b/>
        <sz val="11"/>
        <color theme="1"/>
        <rFont val="新細明體"/>
        <family val="2"/>
        <scheme val="minor"/>
      </rPr>
      <t xml:space="preserve">g/mL antibody concentrations against seven single-site mutants relative to the wild-type ZIKV VLP in ELISA. </t>
    </r>
    <phoneticPr fontId="8" type="noConversion"/>
  </si>
  <si>
    <t xml:space="preserve">Purified K5-IgG1 concentration, 10 ug/mL </t>
    <phoneticPr fontId="8" type="noConversion"/>
  </si>
  <si>
    <t>Purified K5-IgG1 concentration, 1.0 ug/mL</t>
    <phoneticPr fontId="8" type="noConversion"/>
  </si>
  <si>
    <t>Fig. 1a. Neutralization antibody profile against the four serotypes of DENV, JEV, and ZIKV of healthy (n=80) and dengue-infected febrile (DF, n=60) individuals.</t>
    <phoneticPr fontId="8" type="noConversion"/>
  </si>
  <si>
    <t>Healthy</t>
    <phoneticPr fontId="8" type="noConversion"/>
  </si>
  <si>
    <t>DF</t>
    <phoneticPr fontId="8" type="noConversion"/>
  </si>
  <si>
    <t xml:space="preserve">Fig. 1b. Comparison of the neutralization antibody profile of DF individuals against DENV-1 to 4 serotypes, JEV, and ZIKV prototype virions based on age classifications: 20-30 years old (n=30) and 50-70 years old (n=30). </t>
    <phoneticPr fontId="8" type="noConversion"/>
  </si>
  <si>
    <t>20-30 yo</t>
    <phoneticPr fontId="8" type="noConversion"/>
  </si>
  <si>
    <t>50-70 yo</t>
    <phoneticPr fontId="8" type="noConversion"/>
  </si>
  <si>
    <t xml:space="preserve">Fig. 1c. Assessment of the breadth of ZIKV neutralization among the four groups of donors dichotomized according to the presence (pos) or absence (neg) of protective or high neutralizing FRμNT90 titers against JEV and DENV, respectively. </t>
    <phoneticPr fontId="8" type="noConversion"/>
  </si>
  <si>
    <t>JEVposDENVhigh</t>
    <phoneticPr fontId="8" type="noConversion"/>
  </si>
  <si>
    <t>JEVposDENVlow</t>
    <phoneticPr fontId="8" type="noConversion"/>
  </si>
  <si>
    <t>JEVnegDENVlow</t>
    <phoneticPr fontId="8" type="noConversion"/>
  </si>
  <si>
    <t>JEVnegDENVhigh</t>
    <phoneticPr fontId="8" type="noConversion"/>
  </si>
  <si>
    <t>IGHV 1-69</t>
    <phoneticPr fontId="8" type="noConversion"/>
  </si>
  <si>
    <t>IGHV 1-2</t>
    <phoneticPr fontId="8" type="noConversion"/>
  </si>
  <si>
    <t>Proportion, %</t>
    <phoneticPr fontId="8" type="noConversion"/>
  </si>
  <si>
    <t>IGKV Gene family</t>
    <phoneticPr fontId="8" type="noConversion"/>
  </si>
  <si>
    <t>IGHV Gene family</t>
    <phoneticPr fontId="8" type="noConversion"/>
  </si>
  <si>
    <t xml:space="preserve">Fig. 3a. Pie plot showing immunoglobulin heavy chain gene family utilization and distribution of ZIKV-neutralizing huMAbs isolated from KH1891. </t>
    <phoneticPr fontId="8" type="noConversion"/>
  </si>
  <si>
    <t xml:space="preserve">Fig. 3c. Pie plot showing immunoglobulin kappa light chain gene family utilization and distribution of ZIKV-neutralizing huMAbs isolated from KH1891. </t>
    <phoneticPr fontId="8" type="noConversion"/>
  </si>
  <si>
    <t>IGKV 1-39</t>
    <phoneticPr fontId="8" type="noConversion"/>
  </si>
  <si>
    <t>IGKV 1-NL</t>
    <phoneticPr fontId="8" type="noConversion"/>
  </si>
  <si>
    <t>IGKV 3-11</t>
    <phoneticPr fontId="8" type="noConversion"/>
  </si>
  <si>
    <t>IGKV 3-20</t>
    <phoneticPr fontId="8" type="noConversion"/>
  </si>
  <si>
    <t>IGKV 4-1</t>
    <phoneticPr fontId="8" type="noConversion"/>
  </si>
  <si>
    <t>IGHV</t>
  </si>
  <si>
    <t>IGKV</t>
  </si>
  <si>
    <t>HuMAb</t>
    <phoneticPr fontId="8" type="noConversion"/>
  </si>
  <si>
    <t>Fig. 3e. Relative percentage of somatic hypermutation (%SHM) in the paired IGVH and IGκV genes of ZIKV huMAbs.</t>
    <phoneticPr fontId="8" type="noConversion"/>
  </si>
  <si>
    <t xml:space="preserve">Fig. 4h. Binding ELISA reactivity profile of purified K8b-IgG1 at 10 μg/mL and 1.0 μg/mL antibody concentrations against seven single-site mutants relative to the wild-type ZIKV VLP in ELISA. </t>
    <phoneticPr fontId="8" type="noConversion"/>
  </si>
  <si>
    <t>a</t>
    <phoneticPr fontId="8" type="noConversion"/>
  </si>
  <si>
    <t>b</t>
    <phoneticPr fontId="8" type="noConversion"/>
  </si>
  <si>
    <t>c</t>
    <phoneticPr fontId="8" type="noConversion"/>
  </si>
  <si>
    <t xml:space="preserve">P-value </t>
  </si>
  <si>
    <t>P-value</t>
  </si>
  <si>
    <t>p-value</t>
  </si>
  <si>
    <t>p-values relative to Group 6 (PBS-PBS)</t>
  </si>
  <si>
    <t>Virion and strain</t>
    <phoneticPr fontId="8" type="noConversion"/>
  </si>
  <si>
    <r>
      <t xml:space="preserve">Fig. 2d. </t>
    </r>
    <r>
      <rPr>
        <b/>
        <i/>
        <sz val="12"/>
        <color theme="1"/>
        <rFont val="Times New Roman"/>
        <family val="1"/>
      </rPr>
      <t>In vitro</t>
    </r>
    <r>
      <rPr>
        <b/>
        <sz val="12"/>
        <color theme="1"/>
        <rFont val="Times New Roman"/>
        <family val="1"/>
      </rPr>
      <t xml:space="preserve"> neutralization activities of purified human monoclonal antibodies (huMAbs), expressed as IgG1, against the prototype strains of DENV-1 to -4 serotypes, JEV, and ZIKV. </t>
    </r>
    <phoneticPr fontId="8" type="noConversion"/>
  </si>
  <si>
    <t>Isotype control</t>
    <phoneticPr fontId="8" type="noConversion"/>
  </si>
  <si>
    <t xml:space="preserve">% Neutralization </t>
    <phoneticPr fontId="8" type="noConversion"/>
  </si>
  <si>
    <t>Binding ELISA (P/N)</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</si>
</sst>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00000"/>
    <numFmt numFmtId="178" formatCode="0.00000"/>
    <numFmt numFmtId="179" formatCode="0.0000"/>
    <numFmt numFmtId="184" formatCode="0.000"/>
  </numFmts>
  <fonts count="15" x14ac:knownFonts="1">
    <font>
      <sz val="11"/>
      <color theme="1"/>
      <name val="新細明體"/>
      <family val="2"/>
      <scheme val="minor"/>
    </font>
    <font>
      <b/>
      <sz val="12"/>
      <color theme="1"/>
      <name val="Times New Roman"/>
      <family val="1"/>
    </font>
    <font>
      <sz val="12"/>
      <color theme="1"/>
      <name val="Times New Roman"/>
      <family val="1"/>
    </font>
    <font>
      <sz val="11"/>
      <color theme="1"/>
      <name val="Times New Roman"/>
      <family val="1"/>
    </font>
    <font>
      <b/>
      <sz val="12"/>
      <color rgb="FF000000"/>
      <name val="Times New Roman"/>
      <family val="1"/>
    </font>
    <font>
      <sz val="12"/>
      <color rgb="FF000000"/>
      <name val="Times New Roman"/>
      <family val="1"/>
    </font>
    <font>
      <b/>
      <sz val="12"/>
      <name val="Times New Roman"/>
      <family val="1"/>
    </font>
    <font>
      <sz val="12"/>
      <name val="Times New Roman"/>
      <family val="1"/>
    </font>
    <font>
      <sz val="9"/>
      <name val="新細明體"/>
      <family val="3"/>
      <charset val="136"/>
      <scheme val="minor"/>
    </font>
    <font>
      <b/>
      <sz val="11"/>
      <color theme="1"/>
      <name val="新細明體"/>
      <family val="2"/>
      <scheme val="minor"/>
    </font>
    <font>
      <b/>
      <sz val="11"/>
      <color theme="1"/>
      <name val="Calibri"/>
      <family val="2"/>
      <charset val="161"/>
    </font>
    <font>
      <i/>
      <sz val="12"/>
      <color theme="1"/>
      <name val="Times New Roman"/>
      <family val="1"/>
    </font>
    <font>
      <b/>
      <i/>
      <sz val="12"/>
      <color theme="1"/>
      <name val="Times New Roman"/>
      <family val="1"/>
    </font>
    <font>
      <i/>
      <sz val="12"/>
      <name val="Times New Roman"/>
      <family val="1"/>
    </font>
    <font>
      <i/>
      <sz val="12"/>
      <color rgb="FF000000"/>
      <name val="Times New Roman"/>
      <family val="1"/>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rgb="FF000000"/>
      </right>
      <top style="thin">
        <color indexed="64"/>
      </top>
      <bottom style="thin">
        <color indexed="64"/>
      </bottom>
      <diagonal/>
    </border>
    <border>
      <left style="thin">
        <color rgb="FF000000"/>
      </left>
      <right/>
      <top style="thin">
        <color auto="1"/>
      </top>
      <bottom style="thin">
        <color indexed="64"/>
      </bottom>
      <diagonal/>
    </border>
  </borders>
  <cellStyleXfs count="1">
    <xf numFmtId="0" fontId="0" fillId="0" borderId="0"/>
  </cellStyleXfs>
  <cellXfs count="99">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xf numFmtId="0" fontId="4" fillId="0" borderId="6" xfId="0" applyFont="1" applyBorder="1" applyAlignment="1">
      <alignment horizontal="center" vertical="center"/>
    </xf>
    <xf numFmtId="176" fontId="5" fillId="0" borderId="6" xfId="0" applyNumberFormat="1" applyFont="1" applyBorder="1" applyAlignment="1">
      <alignment horizontal="center" vertical="center"/>
    </xf>
    <xf numFmtId="2" fontId="5" fillId="0" borderId="6" xfId="0" applyNumberFormat="1" applyFont="1" applyBorder="1" applyAlignment="1">
      <alignment horizontal="center" vertical="center"/>
    </xf>
    <xf numFmtId="49" fontId="4" fillId="0" borderId="6" xfId="0" applyNumberFormat="1"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0" xfId="0" applyFont="1" applyAlignment="1">
      <alignment horizontal="center" vertical="center"/>
    </xf>
    <xf numFmtId="0" fontId="1" fillId="0" borderId="0" xfId="0" applyFont="1"/>
    <xf numFmtId="0" fontId="6" fillId="0" borderId="6" xfId="0" applyFont="1" applyBorder="1" applyAlignment="1">
      <alignment vertical="center"/>
    </xf>
    <xf numFmtId="0" fontId="1" fillId="0" borderId="6" xfId="0" applyFont="1" applyBorder="1" applyAlignment="1">
      <alignment horizontal="center" vertical="center"/>
    </xf>
    <xf numFmtId="49" fontId="7" fillId="0" borderId="6" xfId="0" applyNumberFormat="1" applyFont="1" applyBorder="1" applyAlignment="1">
      <alignment vertical="center"/>
    </xf>
    <xf numFmtId="0" fontId="2" fillId="0" borderId="6" xfId="0" applyFont="1" applyBorder="1" applyAlignment="1">
      <alignment horizontal="center" vertical="center"/>
    </xf>
    <xf numFmtId="2" fontId="7" fillId="0" borderId="6" xfId="0" applyNumberFormat="1" applyFont="1" applyBorder="1" applyAlignment="1">
      <alignment horizontal="center" vertical="center"/>
    </xf>
    <xf numFmtId="1" fontId="7" fillId="0" borderId="6" xfId="0" applyNumberFormat="1" applyFont="1" applyBorder="1" applyAlignment="1">
      <alignment vertical="center"/>
    </xf>
    <xf numFmtId="176" fontId="7" fillId="0" borderId="6" xfId="0" applyNumberFormat="1" applyFont="1" applyBorder="1" applyAlignment="1">
      <alignment horizontal="center" vertical="center"/>
    </xf>
    <xf numFmtId="0" fontId="2" fillId="0" borderId="6" xfId="0" applyFont="1" applyBorder="1" applyAlignment="1">
      <alignment vertical="center"/>
    </xf>
    <xf numFmtId="0" fontId="7" fillId="0" borderId="6" xfId="0" applyFont="1" applyBorder="1" applyAlignment="1">
      <alignment horizontal="center" vertical="center"/>
    </xf>
    <xf numFmtId="0" fontId="2" fillId="0" borderId="6" xfId="0" quotePrefix="1" applyFont="1" applyBorder="1" applyAlignment="1">
      <alignment vertical="center"/>
    </xf>
    <xf numFmtId="1" fontId="7" fillId="0" borderId="6" xfId="0" applyNumberFormat="1" applyFont="1" applyBorder="1" applyAlignment="1">
      <alignment horizontal="center" vertical="center"/>
    </xf>
    <xf numFmtId="0" fontId="6" fillId="0" borderId="6" xfId="0" applyFont="1" applyBorder="1" applyAlignment="1">
      <alignment horizontal="center" vertical="center" wrapText="1"/>
    </xf>
    <xf numFmtId="49" fontId="7" fillId="0" borderId="6" xfId="0" applyNumberFormat="1" applyFont="1" applyBorder="1" applyAlignment="1">
      <alignment horizontal="left" vertical="center"/>
    </xf>
    <xf numFmtId="0" fontId="2" fillId="0" borderId="6" xfId="0" applyFont="1" applyBorder="1" applyAlignment="1">
      <alignment horizontal="left" vertical="center"/>
    </xf>
    <xf numFmtId="0" fontId="7" fillId="0" borderId="6" xfId="0" applyFont="1" applyBorder="1" applyAlignment="1">
      <alignment horizontal="left" vertical="center"/>
    </xf>
    <xf numFmtId="0" fontId="2" fillId="0" borderId="0" xfId="0" applyFont="1" applyAlignment="1">
      <alignment horizontal="left" vertical="center"/>
    </xf>
    <xf numFmtId="49" fontId="7" fillId="0" borderId="6" xfId="0" applyNumberFormat="1" applyFont="1" applyBorder="1" applyAlignment="1">
      <alignment horizontal="center" vertical="center"/>
    </xf>
    <xf numFmtId="0" fontId="1" fillId="2" borderId="7" xfId="0" applyFont="1" applyFill="1" applyBorder="1" applyAlignment="1">
      <alignment horizontal="center" vertical="center"/>
    </xf>
    <xf numFmtId="0" fontId="6" fillId="0" borderId="6" xfId="0" applyFont="1" applyBorder="1" applyAlignment="1">
      <alignment horizontal="center" vertical="center"/>
    </xf>
    <xf numFmtId="1" fontId="1" fillId="2" borderId="6"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0" borderId="0" xfId="0" applyFont="1" applyAlignment="1">
      <alignment horizontal="center" vertical="center"/>
    </xf>
    <xf numFmtId="0" fontId="2" fillId="0" borderId="0" xfId="0" applyFont="1"/>
    <xf numFmtId="0" fontId="7" fillId="0" borderId="6" xfId="0" applyFont="1" applyBorder="1"/>
    <xf numFmtId="0" fontId="7" fillId="0" borderId="6" xfId="0" applyFont="1" applyBorder="1" applyAlignment="1">
      <alignment horizontal="left"/>
    </xf>
    <xf numFmtId="0" fontId="2" fillId="0" borderId="0" xfId="0" applyFont="1" applyAlignment="1">
      <alignment horizontal="center"/>
    </xf>
    <xf numFmtId="0" fontId="7" fillId="0" borderId="6" xfId="0" applyFont="1" applyBorder="1" applyAlignment="1">
      <alignment horizontal="center"/>
    </xf>
    <xf numFmtId="0" fontId="1" fillId="0" borderId="6" xfId="0" applyFont="1" applyBorder="1"/>
    <xf numFmtId="0" fontId="6" fillId="0" borderId="6" xfId="0" applyFont="1" applyBorder="1" applyAlignment="1">
      <alignment horizontal="left"/>
    </xf>
    <xf numFmtId="0" fontId="4" fillId="0" borderId="0" xfId="0" applyFont="1"/>
    <xf numFmtId="0" fontId="1" fillId="0" borderId="6" xfId="0" applyFont="1" applyBorder="1" applyAlignment="1">
      <alignment wrapText="1"/>
    </xf>
    <xf numFmtId="0" fontId="1" fillId="0" borderId="6" xfId="0" applyFont="1" applyBorder="1" applyAlignment="1">
      <alignment horizontal="center" vertical="center" wrapText="1"/>
    </xf>
    <xf numFmtId="0" fontId="2" fillId="0" borderId="6" xfId="0" applyFont="1" applyBorder="1" applyAlignment="1">
      <alignment horizontal="center"/>
    </xf>
    <xf numFmtId="0" fontId="9" fillId="0" borderId="0" xfId="0" applyFont="1"/>
    <xf numFmtId="0" fontId="1" fillId="0" borderId="6" xfId="0" applyFont="1" applyBorder="1" applyAlignment="1">
      <alignment horizontal="center"/>
    </xf>
    <xf numFmtId="0" fontId="1" fillId="0" borderId="0" xfId="0" applyFont="1" applyAlignment="1">
      <alignment horizontal="left" vertical="center"/>
    </xf>
    <xf numFmtId="2" fontId="7" fillId="0" borderId="6" xfId="0" applyNumberFormat="1" applyFont="1" applyBorder="1" applyAlignment="1">
      <alignment horizontal="center"/>
    </xf>
    <xf numFmtId="0" fontId="1" fillId="0" borderId="0" xfId="0" applyFont="1" applyAlignment="1">
      <alignment horizontal="center"/>
    </xf>
    <xf numFmtId="0" fontId="6" fillId="0" borderId="6" xfId="0" applyFont="1" applyBorder="1" applyAlignment="1">
      <alignment horizontal="center"/>
    </xf>
    <xf numFmtId="2" fontId="2" fillId="0" borderId="6" xfId="0" applyNumberFormat="1" applyFont="1" applyBorder="1" applyAlignment="1">
      <alignment horizontal="center" vertical="center"/>
    </xf>
    <xf numFmtId="0" fontId="11" fillId="0" borderId="0" xfId="0" applyFont="1"/>
    <xf numFmtId="0" fontId="11" fillId="0" borderId="0" xfId="0" applyFont="1" applyAlignment="1">
      <alignment horizontal="center"/>
    </xf>
    <xf numFmtId="0" fontId="11" fillId="0" borderId="0" xfId="0" applyFont="1" applyAlignment="1">
      <alignment horizontal="center" vertical="center"/>
    </xf>
    <xf numFmtId="0" fontId="11" fillId="0" borderId="6" xfId="0" applyFont="1" applyBorder="1" applyAlignment="1">
      <alignment horizontal="center" vertical="center"/>
    </xf>
    <xf numFmtId="179" fontId="7" fillId="0" borderId="6" xfId="0" applyNumberFormat="1" applyFont="1" applyBorder="1" applyAlignment="1">
      <alignment horizontal="center" vertical="center"/>
    </xf>
    <xf numFmtId="178" fontId="7" fillId="0" borderId="6" xfId="0" applyNumberFormat="1" applyFont="1" applyBorder="1" applyAlignment="1">
      <alignment horizontal="center" vertical="center"/>
    </xf>
    <xf numFmtId="177" fontId="7" fillId="0" borderId="6" xfId="0" applyNumberFormat="1" applyFont="1" applyBorder="1" applyAlignment="1">
      <alignment horizontal="center" vertical="center"/>
    </xf>
    <xf numFmtId="0" fontId="1" fillId="0" borderId="6" xfId="0" applyFont="1" applyBorder="1" applyAlignment="1">
      <alignment horizontal="center" vertical="center"/>
    </xf>
    <xf numFmtId="0" fontId="7" fillId="0" borderId="0" xfId="0" applyFont="1" applyAlignment="1">
      <alignment horizontal="center"/>
    </xf>
    <xf numFmtId="0" fontId="1" fillId="0" borderId="0" xfId="0" applyFont="1" applyAlignment="1">
      <alignment horizontal="left"/>
    </xf>
    <xf numFmtId="1" fontId="2" fillId="0" borderId="6" xfId="0" applyNumberFormat="1" applyFont="1" applyBorder="1" applyAlignment="1">
      <alignment horizontal="center" vertical="center"/>
    </xf>
    <xf numFmtId="1" fontId="7" fillId="0" borderId="6" xfId="0" applyNumberFormat="1" applyFont="1" applyBorder="1" applyAlignment="1">
      <alignment horizontal="center"/>
    </xf>
    <xf numFmtId="1" fontId="2" fillId="0" borderId="6" xfId="0" applyNumberFormat="1" applyFont="1" applyBorder="1" applyAlignment="1">
      <alignment horizont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3" fillId="0" borderId="6" xfId="0" applyFont="1" applyBorder="1" applyAlignment="1">
      <alignment horizontal="center"/>
    </xf>
    <xf numFmtId="0" fontId="13" fillId="0" borderId="0" xfId="0" applyFont="1" applyAlignment="1">
      <alignment horizontal="center"/>
    </xf>
    <xf numFmtId="178" fontId="11" fillId="0" borderId="6" xfId="0" applyNumberFormat="1" applyFont="1" applyBorder="1" applyAlignment="1">
      <alignment horizontal="center" vertical="center"/>
    </xf>
    <xf numFmtId="179" fontId="11" fillId="0" borderId="6" xfId="0" applyNumberFormat="1" applyFont="1" applyBorder="1" applyAlignment="1">
      <alignment horizontal="center" vertical="center"/>
    </xf>
    <xf numFmtId="0" fontId="11" fillId="0" borderId="6" xfId="0" applyFont="1" applyBorder="1"/>
    <xf numFmtId="179" fontId="13" fillId="0" borderId="6" xfId="0" applyNumberFormat="1" applyFont="1" applyBorder="1" applyAlignment="1">
      <alignment horizontal="center" vertical="center"/>
    </xf>
    <xf numFmtId="178" fontId="13" fillId="0" borderId="6" xfId="0" applyNumberFormat="1" applyFont="1" applyBorder="1" applyAlignment="1">
      <alignment horizontal="center" vertical="center"/>
    </xf>
    <xf numFmtId="177" fontId="13" fillId="0" borderId="6" xfId="0" applyNumberFormat="1" applyFont="1" applyBorder="1" applyAlignment="1">
      <alignment horizontal="center" vertical="center"/>
    </xf>
    <xf numFmtId="0" fontId="11" fillId="0" borderId="0" xfId="0" applyFont="1" applyAlignment="1">
      <alignment horizontal="left"/>
    </xf>
    <xf numFmtId="0" fontId="2" fillId="0" borderId="0" xfId="0" applyFont="1" applyAlignment="1">
      <alignment horizontal="left"/>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 fillId="0" borderId="6" xfId="0" applyFont="1" applyBorder="1" applyAlignment="1">
      <alignment horizontal="center" vertical="center"/>
    </xf>
    <xf numFmtId="0" fontId="14" fillId="0" borderId="13" xfId="0" applyFont="1" applyBorder="1" applyAlignment="1">
      <alignment horizontal="center" vertical="center"/>
    </xf>
    <xf numFmtId="0" fontId="14" fillId="0" borderId="12" xfId="0" applyFont="1" applyBorder="1" applyAlignment="1">
      <alignment horizontal="center" vertical="center"/>
    </xf>
    <xf numFmtId="0" fontId="14" fillId="0" borderId="1" xfId="0" applyFont="1" applyBorder="1" applyAlignment="1">
      <alignment horizontal="center" vertical="center"/>
    </xf>
    <xf numFmtId="0" fontId="11" fillId="0" borderId="11" xfId="0" applyFont="1" applyBorder="1" applyAlignment="1">
      <alignment horizontal="center"/>
    </xf>
    <xf numFmtId="0" fontId="1" fillId="0" borderId="1"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6" xfId="0" applyFont="1" applyBorder="1" applyAlignment="1">
      <alignment horizontal="center" vertical="center"/>
    </xf>
    <xf numFmtId="0" fontId="6" fillId="0" borderId="6" xfId="0" applyFont="1" applyBorder="1" applyAlignment="1">
      <alignment horizontal="left" vertical="center"/>
    </xf>
    <xf numFmtId="184" fontId="7" fillId="0" borderId="6" xfId="0" applyNumberFormat="1" applyFont="1" applyBorder="1" applyAlignment="1">
      <alignment horizontal="center"/>
    </xf>
    <xf numFmtId="0" fontId="2"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789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37FC1-6BD4-4F2B-A930-3D7B0487B64A}">
  <dimension ref="A1:N84"/>
  <sheetViews>
    <sheetView topLeftCell="A67" workbookViewId="0">
      <selection activeCell="G89" sqref="G89"/>
    </sheetView>
  </sheetViews>
  <sheetFormatPr defaultColWidth="8.85546875" defaultRowHeight="15.75" x14ac:dyDescent="0.25"/>
  <cols>
    <col min="1" max="1" width="7.7109375" style="35" customWidth="1"/>
    <col min="2" max="14" width="10.28515625" style="11" customWidth="1"/>
    <col min="15" max="16384" width="8.85546875" style="35"/>
  </cols>
  <sheetData>
    <row r="1" spans="2:13" x14ac:dyDescent="0.25">
      <c r="B1" s="48" t="s">
        <v>205</v>
      </c>
    </row>
    <row r="2" spans="2:13" x14ac:dyDescent="0.25">
      <c r="B2" s="80" t="s">
        <v>186</v>
      </c>
      <c r="C2" s="80"/>
      <c r="D2" s="80" t="s">
        <v>144</v>
      </c>
      <c r="E2" s="80"/>
      <c r="F2" s="80" t="s">
        <v>145</v>
      </c>
      <c r="G2" s="80"/>
      <c r="H2" s="80" t="s">
        <v>187</v>
      </c>
      <c r="I2" s="80"/>
      <c r="J2" s="80" t="s">
        <v>147</v>
      </c>
      <c r="K2" s="80"/>
      <c r="L2" s="80" t="s">
        <v>142</v>
      </c>
      <c r="M2" s="80"/>
    </row>
    <row r="3" spans="2:13" x14ac:dyDescent="0.25">
      <c r="B3" s="14" t="s">
        <v>206</v>
      </c>
      <c r="C3" s="14" t="s">
        <v>207</v>
      </c>
      <c r="D3" s="14" t="s">
        <v>206</v>
      </c>
      <c r="E3" s="14" t="s">
        <v>207</v>
      </c>
      <c r="F3" s="14" t="s">
        <v>206</v>
      </c>
      <c r="G3" s="14" t="s">
        <v>207</v>
      </c>
      <c r="H3" s="14" t="s">
        <v>206</v>
      </c>
      <c r="I3" s="14" t="s">
        <v>207</v>
      </c>
      <c r="J3" s="14" t="s">
        <v>206</v>
      </c>
      <c r="K3" s="14" t="s">
        <v>207</v>
      </c>
      <c r="L3" s="14" t="s">
        <v>206</v>
      </c>
      <c r="M3" s="14" t="s">
        <v>207</v>
      </c>
    </row>
    <row r="4" spans="2:13" x14ac:dyDescent="0.25">
      <c r="B4" s="21">
        <v>5</v>
      </c>
      <c r="C4" s="21">
        <v>40960</v>
      </c>
      <c r="D4" s="21">
        <v>5</v>
      </c>
      <c r="E4" s="21">
        <v>2533</v>
      </c>
      <c r="F4" s="21">
        <v>5</v>
      </c>
      <c r="G4" s="21">
        <v>5366</v>
      </c>
      <c r="H4" s="21">
        <v>5</v>
      </c>
      <c r="I4" s="21">
        <v>1278</v>
      </c>
      <c r="J4" s="21">
        <v>5</v>
      </c>
      <c r="K4" s="21">
        <v>744</v>
      </c>
      <c r="L4" s="21">
        <v>5</v>
      </c>
      <c r="M4" s="21">
        <v>5147</v>
      </c>
    </row>
    <row r="5" spans="2:13" x14ac:dyDescent="0.25">
      <c r="B5" s="21">
        <v>5</v>
      </c>
      <c r="C5" s="21">
        <v>15420</v>
      </c>
      <c r="D5" s="21">
        <v>5</v>
      </c>
      <c r="E5" s="21">
        <v>3236</v>
      </c>
      <c r="F5" s="21">
        <v>5</v>
      </c>
      <c r="G5" s="21">
        <v>3438</v>
      </c>
      <c r="H5" s="21">
        <v>5</v>
      </c>
      <c r="I5" s="21">
        <v>1778</v>
      </c>
      <c r="J5" s="21">
        <v>5</v>
      </c>
      <c r="K5" s="21">
        <v>5754</v>
      </c>
      <c r="L5" s="21">
        <v>5</v>
      </c>
      <c r="M5" s="21">
        <v>344</v>
      </c>
    </row>
    <row r="6" spans="2:13" x14ac:dyDescent="0.25">
      <c r="B6" s="21">
        <v>5</v>
      </c>
      <c r="C6" s="21">
        <v>213</v>
      </c>
      <c r="D6" s="21">
        <v>5</v>
      </c>
      <c r="E6" s="21">
        <v>38</v>
      </c>
      <c r="F6" s="21">
        <v>5</v>
      </c>
      <c r="G6" s="21">
        <v>23</v>
      </c>
      <c r="H6" s="21">
        <v>5</v>
      </c>
      <c r="I6" s="21">
        <v>5</v>
      </c>
      <c r="J6" s="21">
        <v>5</v>
      </c>
      <c r="K6" s="21">
        <v>5</v>
      </c>
      <c r="L6" s="21">
        <v>5</v>
      </c>
      <c r="M6" s="21">
        <v>5</v>
      </c>
    </row>
    <row r="7" spans="2:13" x14ac:dyDescent="0.25">
      <c r="B7" s="21">
        <v>5</v>
      </c>
      <c r="C7" s="21">
        <v>9595</v>
      </c>
      <c r="D7" s="21">
        <v>5</v>
      </c>
      <c r="E7" s="21">
        <v>1895</v>
      </c>
      <c r="F7" s="21">
        <v>5</v>
      </c>
      <c r="G7" s="21">
        <v>2155</v>
      </c>
      <c r="H7" s="21">
        <v>5</v>
      </c>
      <c r="I7" s="21">
        <v>1205</v>
      </c>
      <c r="J7" s="21">
        <v>5</v>
      </c>
      <c r="K7" s="21">
        <v>10</v>
      </c>
      <c r="L7" s="21">
        <v>5</v>
      </c>
      <c r="M7" s="21">
        <v>338</v>
      </c>
    </row>
    <row r="8" spans="2:13" x14ac:dyDescent="0.25">
      <c r="B8" s="21">
        <v>5</v>
      </c>
      <c r="C8" s="21">
        <v>293</v>
      </c>
      <c r="D8" s="21">
        <v>5</v>
      </c>
      <c r="E8" s="21">
        <v>11775</v>
      </c>
      <c r="F8" s="21">
        <v>5</v>
      </c>
      <c r="G8" s="21">
        <v>282</v>
      </c>
      <c r="H8" s="21">
        <v>5</v>
      </c>
      <c r="I8" s="21">
        <v>801</v>
      </c>
      <c r="J8" s="21">
        <v>64</v>
      </c>
      <c r="K8" s="21">
        <v>3209</v>
      </c>
      <c r="L8" s="21">
        <v>5</v>
      </c>
      <c r="M8" s="21">
        <v>217</v>
      </c>
    </row>
    <row r="9" spans="2:13" x14ac:dyDescent="0.25">
      <c r="B9" s="21">
        <v>5</v>
      </c>
      <c r="C9" s="21">
        <v>5</v>
      </c>
      <c r="D9" s="21">
        <v>5</v>
      </c>
      <c r="E9" s="21">
        <v>10</v>
      </c>
      <c r="F9" s="21">
        <v>5</v>
      </c>
      <c r="G9" s="21">
        <v>5</v>
      </c>
      <c r="H9" s="21">
        <v>5</v>
      </c>
      <c r="I9" s="21">
        <v>5</v>
      </c>
      <c r="J9" s="21">
        <v>27</v>
      </c>
      <c r="K9" s="21">
        <v>5</v>
      </c>
      <c r="L9" s="21">
        <v>5</v>
      </c>
      <c r="M9" s="21">
        <v>5</v>
      </c>
    </row>
    <row r="10" spans="2:13" x14ac:dyDescent="0.25">
      <c r="B10" s="21">
        <v>5</v>
      </c>
      <c r="C10" s="21">
        <v>11</v>
      </c>
      <c r="D10" s="21">
        <v>5</v>
      </c>
      <c r="E10" s="21">
        <v>70</v>
      </c>
      <c r="F10" s="21">
        <v>5</v>
      </c>
      <c r="G10" s="21">
        <v>5</v>
      </c>
      <c r="H10" s="21">
        <v>5</v>
      </c>
      <c r="I10" s="21">
        <v>5</v>
      </c>
      <c r="J10" s="21">
        <v>5</v>
      </c>
      <c r="K10" s="21">
        <v>56</v>
      </c>
      <c r="L10" s="21">
        <v>5</v>
      </c>
      <c r="M10" s="21">
        <v>5</v>
      </c>
    </row>
    <row r="11" spans="2:13" x14ac:dyDescent="0.25">
      <c r="B11" s="21">
        <v>5</v>
      </c>
      <c r="C11" s="21">
        <v>29214</v>
      </c>
      <c r="D11" s="21">
        <v>5</v>
      </c>
      <c r="E11" s="21">
        <v>6231</v>
      </c>
      <c r="F11" s="21">
        <v>5</v>
      </c>
      <c r="G11" s="21">
        <v>8779</v>
      </c>
      <c r="H11" s="21">
        <v>5</v>
      </c>
      <c r="I11" s="21">
        <v>4965</v>
      </c>
      <c r="J11" s="21">
        <v>5</v>
      </c>
      <c r="K11" s="21">
        <v>1542</v>
      </c>
      <c r="L11" s="21">
        <v>5</v>
      </c>
      <c r="M11" s="21">
        <v>1062</v>
      </c>
    </row>
    <row r="12" spans="2:13" x14ac:dyDescent="0.25">
      <c r="B12" s="21">
        <v>5</v>
      </c>
      <c r="C12" s="21">
        <v>22</v>
      </c>
      <c r="D12" s="21">
        <v>5</v>
      </c>
      <c r="E12" s="21">
        <v>158</v>
      </c>
      <c r="F12" s="21">
        <v>5</v>
      </c>
      <c r="G12" s="21">
        <v>238</v>
      </c>
      <c r="H12" s="21">
        <v>5</v>
      </c>
      <c r="I12" s="21">
        <v>30</v>
      </c>
      <c r="J12" s="21">
        <v>5</v>
      </c>
      <c r="K12" s="21">
        <v>5</v>
      </c>
      <c r="L12" s="21">
        <v>5</v>
      </c>
      <c r="M12" s="21">
        <v>5</v>
      </c>
    </row>
    <row r="13" spans="2:13" x14ac:dyDescent="0.25">
      <c r="B13" s="21">
        <v>5</v>
      </c>
      <c r="C13" s="21">
        <v>22000</v>
      </c>
      <c r="D13" s="21">
        <v>5</v>
      </c>
      <c r="E13" s="21">
        <v>11775</v>
      </c>
      <c r="F13" s="21">
        <v>5</v>
      </c>
      <c r="G13" s="21">
        <v>6009</v>
      </c>
      <c r="H13" s="21">
        <v>5</v>
      </c>
      <c r="I13" s="21">
        <v>1656</v>
      </c>
      <c r="J13" s="21">
        <v>5</v>
      </c>
      <c r="K13" s="21">
        <v>2996</v>
      </c>
      <c r="L13" s="21">
        <v>5</v>
      </c>
      <c r="M13" s="21">
        <v>427</v>
      </c>
    </row>
    <row r="14" spans="2:13" x14ac:dyDescent="0.25">
      <c r="B14" s="21">
        <v>5</v>
      </c>
      <c r="C14" s="21">
        <v>336</v>
      </c>
      <c r="D14" s="21">
        <v>5</v>
      </c>
      <c r="E14" s="21">
        <v>862</v>
      </c>
      <c r="F14" s="21">
        <v>5</v>
      </c>
      <c r="G14" s="21">
        <v>65</v>
      </c>
      <c r="H14" s="21">
        <v>5</v>
      </c>
      <c r="I14" s="21">
        <v>103</v>
      </c>
      <c r="J14" s="21">
        <v>22</v>
      </c>
      <c r="K14" s="21">
        <v>26</v>
      </c>
      <c r="L14" s="21">
        <v>5</v>
      </c>
      <c r="M14" s="21">
        <v>212</v>
      </c>
    </row>
    <row r="15" spans="2:13" x14ac:dyDescent="0.25">
      <c r="B15" s="21">
        <v>5</v>
      </c>
      <c r="C15" s="21">
        <v>2037</v>
      </c>
      <c r="D15" s="21">
        <v>5</v>
      </c>
      <c r="E15" s="21">
        <v>1208</v>
      </c>
      <c r="F15" s="21">
        <v>5</v>
      </c>
      <c r="G15" s="21">
        <v>1259</v>
      </c>
      <c r="H15" s="21">
        <v>5</v>
      </c>
      <c r="I15" s="21">
        <v>1284</v>
      </c>
      <c r="J15" s="21">
        <v>5</v>
      </c>
      <c r="K15" s="21">
        <v>1490</v>
      </c>
      <c r="L15" s="21">
        <v>5</v>
      </c>
      <c r="M15" s="21">
        <v>867</v>
      </c>
    </row>
    <row r="16" spans="2:13" x14ac:dyDescent="0.25">
      <c r="B16" s="21">
        <v>5</v>
      </c>
      <c r="C16" s="21">
        <v>1863</v>
      </c>
      <c r="D16" s="21">
        <v>5</v>
      </c>
      <c r="E16" s="21">
        <v>523</v>
      </c>
      <c r="F16" s="21">
        <v>5</v>
      </c>
      <c r="G16" s="21">
        <v>1754</v>
      </c>
      <c r="H16" s="21">
        <v>5</v>
      </c>
      <c r="I16" s="21">
        <v>506</v>
      </c>
      <c r="J16" s="21">
        <v>5</v>
      </c>
      <c r="K16" s="21">
        <v>6010</v>
      </c>
      <c r="L16" s="21">
        <v>5</v>
      </c>
      <c r="M16" s="21">
        <v>583</v>
      </c>
    </row>
    <row r="17" spans="2:13" x14ac:dyDescent="0.25">
      <c r="B17" s="21">
        <v>5</v>
      </c>
      <c r="C17" s="21">
        <v>673</v>
      </c>
      <c r="D17" s="21">
        <v>5</v>
      </c>
      <c r="E17" s="21">
        <v>554</v>
      </c>
      <c r="F17" s="21">
        <v>5</v>
      </c>
      <c r="G17" s="21">
        <v>191</v>
      </c>
      <c r="H17" s="21">
        <v>5</v>
      </c>
      <c r="I17" s="21">
        <v>441</v>
      </c>
      <c r="J17" s="21">
        <v>5</v>
      </c>
      <c r="K17" s="21">
        <v>462</v>
      </c>
      <c r="L17" s="21">
        <v>5</v>
      </c>
      <c r="M17" s="21">
        <v>305</v>
      </c>
    </row>
    <row r="18" spans="2:13" x14ac:dyDescent="0.25">
      <c r="B18" s="21">
        <v>5</v>
      </c>
      <c r="C18" s="21">
        <v>9933</v>
      </c>
      <c r="D18" s="21">
        <v>5</v>
      </c>
      <c r="E18" s="21">
        <v>6762</v>
      </c>
      <c r="F18" s="21">
        <v>5</v>
      </c>
      <c r="G18" s="21">
        <v>2560</v>
      </c>
      <c r="H18" s="21">
        <v>5</v>
      </c>
      <c r="I18" s="21">
        <v>2587</v>
      </c>
      <c r="J18" s="21">
        <v>46</v>
      </c>
      <c r="K18" s="21">
        <v>1972</v>
      </c>
      <c r="L18" s="21">
        <v>5</v>
      </c>
      <c r="M18" s="21">
        <v>660</v>
      </c>
    </row>
    <row r="19" spans="2:13" x14ac:dyDescent="0.25">
      <c r="B19" s="21">
        <v>5</v>
      </c>
      <c r="C19" s="21">
        <v>540</v>
      </c>
      <c r="D19" s="21">
        <v>5</v>
      </c>
      <c r="E19" s="21">
        <v>673</v>
      </c>
      <c r="F19" s="21">
        <v>5</v>
      </c>
      <c r="G19" s="21">
        <v>684</v>
      </c>
      <c r="H19" s="21">
        <v>5</v>
      </c>
      <c r="I19" s="21">
        <v>565</v>
      </c>
      <c r="J19" s="21">
        <v>5</v>
      </c>
      <c r="K19" s="21">
        <v>1027</v>
      </c>
      <c r="L19" s="21">
        <v>5</v>
      </c>
      <c r="M19" s="21">
        <v>691</v>
      </c>
    </row>
    <row r="20" spans="2:13" x14ac:dyDescent="0.25">
      <c r="B20" s="21">
        <v>5</v>
      </c>
      <c r="C20" s="21">
        <v>1970</v>
      </c>
      <c r="D20" s="21">
        <v>5</v>
      </c>
      <c r="E20" s="21">
        <v>866</v>
      </c>
      <c r="F20" s="21">
        <v>5</v>
      </c>
      <c r="G20" s="21">
        <v>2089</v>
      </c>
      <c r="H20" s="21">
        <v>5</v>
      </c>
      <c r="I20" s="21">
        <v>2659</v>
      </c>
      <c r="J20" s="21">
        <v>5</v>
      </c>
      <c r="K20" s="21">
        <v>2645</v>
      </c>
      <c r="L20" s="21">
        <v>5</v>
      </c>
      <c r="M20" s="21">
        <v>1300</v>
      </c>
    </row>
    <row r="21" spans="2:13" x14ac:dyDescent="0.25">
      <c r="B21" s="21">
        <v>5</v>
      </c>
      <c r="C21" s="21">
        <v>162</v>
      </c>
      <c r="D21" s="21">
        <v>17</v>
      </c>
      <c r="E21" s="21">
        <v>273</v>
      </c>
      <c r="F21" s="21">
        <v>5</v>
      </c>
      <c r="G21" s="21">
        <v>80</v>
      </c>
      <c r="H21" s="21">
        <v>5</v>
      </c>
      <c r="I21" s="21">
        <v>156</v>
      </c>
      <c r="J21" s="21">
        <v>989</v>
      </c>
      <c r="K21" s="21">
        <v>691</v>
      </c>
      <c r="L21" s="21">
        <v>10</v>
      </c>
      <c r="M21" s="21">
        <v>179</v>
      </c>
    </row>
    <row r="22" spans="2:13" x14ac:dyDescent="0.25">
      <c r="B22" s="21">
        <v>5</v>
      </c>
      <c r="C22" s="21">
        <v>2186</v>
      </c>
      <c r="D22" s="21">
        <v>5</v>
      </c>
      <c r="E22" s="21">
        <v>750</v>
      </c>
      <c r="F22" s="21">
        <v>5</v>
      </c>
      <c r="G22" s="21">
        <v>232</v>
      </c>
      <c r="H22" s="21">
        <v>5</v>
      </c>
      <c r="I22" s="21">
        <v>143</v>
      </c>
      <c r="J22" s="21">
        <v>5</v>
      </c>
      <c r="K22" s="21">
        <v>57</v>
      </c>
      <c r="L22" s="21">
        <v>5</v>
      </c>
      <c r="M22" s="21">
        <v>15</v>
      </c>
    </row>
    <row r="23" spans="2:13" x14ac:dyDescent="0.25">
      <c r="B23" s="21">
        <v>5</v>
      </c>
      <c r="C23" s="21">
        <v>14331</v>
      </c>
      <c r="D23" s="21">
        <v>5</v>
      </c>
      <c r="E23" s="21">
        <v>2980</v>
      </c>
      <c r="F23" s="21">
        <v>5</v>
      </c>
      <c r="G23" s="21">
        <v>6800</v>
      </c>
      <c r="H23" s="21">
        <v>5</v>
      </c>
      <c r="I23" s="21">
        <v>3412</v>
      </c>
      <c r="J23" s="21">
        <v>170</v>
      </c>
      <c r="K23" s="21">
        <v>34</v>
      </c>
      <c r="L23" s="21">
        <v>5</v>
      </c>
      <c r="M23" s="21">
        <v>98</v>
      </c>
    </row>
    <row r="24" spans="2:13" x14ac:dyDescent="0.25">
      <c r="B24" s="21">
        <v>5</v>
      </c>
      <c r="C24" s="21">
        <v>516</v>
      </c>
      <c r="D24" s="21">
        <v>5</v>
      </c>
      <c r="E24" s="21">
        <v>1288</v>
      </c>
      <c r="F24" s="21">
        <v>5</v>
      </c>
      <c r="G24" s="21">
        <v>277</v>
      </c>
      <c r="H24" s="21">
        <v>5</v>
      </c>
      <c r="I24" s="21">
        <v>216</v>
      </c>
      <c r="J24" s="21">
        <v>55</v>
      </c>
      <c r="K24" s="21">
        <v>72</v>
      </c>
      <c r="L24" s="21">
        <v>5</v>
      </c>
      <c r="M24" s="21">
        <v>21</v>
      </c>
    </row>
    <row r="25" spans="2:13" x14ac:dyDescent="0.25">
      <c r="B25" s="21">
        <v>5</v>
      </c>
      <c r="C25" s="21">
        <v>469</v>
      </c>
      <c r="D25" s="21">
        <v>5</v>
      </c>
      <c r="E25" s="21">
        <v>650</v>
      </c>
      <c r="F25" s="21">
        <v>5</v>
      </c>
      <c r="G25" s="21">
        <v>133</v>
      </c>
      <c r="H25" s="21">
        <v>5</v>
      </c>
      <c r="I25" s="21">
        <v>179</v>
      </c>
      <c r="J25" s="21">
        <v>45</v>
      </c>
      <c r="K25" s="21">
        <v>73</v>
      </c>
      <c r="L25" s="21">
        <v>5</v>
      </c>
      <c r="M25" s="21">
        <v>5</v>
      </c>
    </row>
    <row r="26" spans="2:13" x14ac:dyDescent="0.25">
      <c r="B26" s="21">
        <v>5</v>
      </c>
      <c r="C26" s="21">
        <v>9192</v>
      </c>
      <c r="D26" s="21">
        <v>5</v>
      </c>
      <c r="E26" s="21">
        <v>3828</v>
      </c>
      <c r="F26" s="21">
        <v>5</v>
      </c>
      <c r="G26" s="21">
        <v>6996</v>
      </c>
      <c r="H26" s="21">
        <v>5</v>
      </c>
      <c r="I26" s="21">
        <v>954</v>
      </c>
      <c r="J26" s="21">
        <v>21</v>
      </c>
      <c r="K26" s="21">
        <v>5</v>
      </c>
      <c r="L26" s="21">
        <v>5</v>
      </c>
      <c r="M26" s="21">
        <v>262</v>
      </c>
    </row>
    <row r="27" spans="2:13" x14ac:dyDescent="0.25">
      <c r="B27" s="21">
        <v>5</v>
      </c>
      <c r="C27" s="21">
        <v>1354</v>
      </c>
      <c r="D27" s="21">
        <v>5</v>
      </c>
      <c r="E27" s="21">
        <v>205</v>
      </c>
      <c r="F27" s="21">
        <v>5</v>
      </c>
      <c r="G27" s="21">
        <v>1157</v>
      </c>
      <c r="H27" s="21">
        <v>5</v>
      </c>
      <c r="I27" s="21">
        <v>546</v>
      </c>
      <c r="J27" s="21">
        <v>10</v>
      </c>
      <c r="K27" s="21">
        <v>506</v>
      </c>
      <c r="L27" s="21">
        <v>5</v>
      </c>
      <c r="M27" s="21">
        <v>44</v>
      </c>
    </row>
    <row r="28" spans="2:13" x14ac:dyDescent="0.25">
      <c r="B28" s="21">
        <v>5</v>
      </c>
      <c r="C28" s="21">
        <v>1693</v>
      </c>
      <c r="D28" s="21">
        <v>5</v>
      </c>
      <c r="E28" s="21">
        <v>648</v>
      </c>
      <c r="F28" s="21">
        <v>5</v>
      </c>
      <c r="G28" s="21">
        <v>1647</v>
      </c>
      <c r="H28" s="21">
        <v>5</v>
      </c>
      <c r="I28" s="21">
        <v>172</v>
      </c>
      <c r="J28" s="21">
        <v>144</v>
      </c>
      <c r="K28" s="21">
        <v>185</v>
      </c>
      <c r="L28" s="21">
        <v>5</v>
      </c>
      <c r="M28" s="21">
        <v>211</v>
      </c>
    </row>
    <row r="29" spans="2:13" x14ac:dyDescent="0.25">
      <c r="B29" s="21">
        <v>5</v>
      </c>
      <c r="C29" s="21">
        <v>28764</v>
      </c>
      <c r="D29" s="21">
        <v>5</v>
      </c>
      <c r="E29" s="21">
        <v>40960</v>
      </c>
      <c r="F29" s="21">
        <v>5</v>
      </c>
      <c r="G29" s="21">
        <v>20480</v>
      </c>
      <c r="H29" s="21">
        <v>5</v>
      </c>
      <c r="I29" s="21">
        <v>1894</v>
      </c>
      <c r="J29" s="21">
        <v>5</v>
      </c>
      <c r="K29" s="21">
        <v>303</v>
      </c>
      <c r="L29" s="21">
        <v>5</v>
      </c>
      <c r="M29" s="21">
        <v>468</v>
      </c>
    </row>
    <row r="30" spans="2:13" x14ac:dyDescent="0.25">
      <c r="B30" s="21">
        <v>5</v>
      </c>
      <c r="C30" s="21">
        <v>2282</v>
      </c>
      <c r="D30" s="21">
        <v>5</v>
      </c>
      <c r="E30" s="21">
        <v>1817</v>
      </c>
      <c r="F30" s="21">
        <v>5</v>
      </c>
      <c r="G30" s="21">
        <v>912</v>
      </c>
      <c r="H30" s="21">
        <v>5</v>
      </c>
      <c r="I30" s="21">
        <v>521</v>
      </c>
      <c r="J30" s="21">
        <v>5</v>
      </c>
      <c r="K30" s="21">
        <v>77</v>
      </c>
      <c r="L30" s="21">
        <v>5</v>
      </c>
      <c r="M30" s="21">
        <v>59</v>
      </c>
    </row>
    <row r="31" spans="2:13" x14ac:dyDescent="0.25">
      <c r="B31" s="21">
        <v>5</v>
      </c>
      <c r="C31" s="21">
        <v>422</v>
      </c>
      <c r="D31" s="21">
        <v>5</v>
      </c>
      <c r="E31" s="21">
        <v>1575</v>
      </c>
      <c r="F31" s="21">
        <v>5</v>
      </c>
      <c r="G31" s="21">
        <v>169</v>
      </c>
      <c r="H31" s="21">
        <v>5</v>
      </c>
      <c r="I31" s="21">
        <v>134</v>
      </c>
      <c r="J31" s="21">
        <v>5</v>
      </c>
      <c r="K31" s="21">
        <v>377</v>
      </c>
      <c r="L31" s="21">
        <v>5</v>
      </c>
      <c r="M31" s="21">
        <v>16</v>
      </c>
    </row>
    <row r="32" spans="2:13" x14ac:dyDescent="0.25">
      <c r="B32" s="21">
        <v>5</v>
      </c>
      <c r="C32" s="21">
        <v>2074</v>
      </c>
      <c r="D32" s="21">
        <v>5</v>
      </c>
      <c r="E32" s="21">
        <v>1062</v>
      </c>
      <c r="F32" s="21">
        <v>5</v>
      </c>
      <c r="G32" s="21">
        <v>225</v>
      </c>
      <c r="H32" s="21">
        <v>5</v>
      </c>
      <c r="I32" s="21">
        <v>682</v>
      </c>
      <c r="J32" s="21">
        <v>38</v>
      </c>
      <c r="K32" s="21">
        <v>1847</v>
      </c>
      <c r="L32" s="21">
        <v>5</v>
      </c>
      <c r="M32" s="21">
        <v>39</v>
      </c>
    </row>
    <row r="33" spans="2:13" x14ac:dyDescent="0.25">
      <c r="B33" s="21">
        <v>5</v>
      </c>
      <c r="C33" s="21">
        <v>337</v>
      </c>
      <c r="D33" s="21">
        <v>5</v>
      </c>
      <c r="E33" s="21">
        <v>803</v>
      </c>
      <c r="F33" s="21">
        <v>5</v>
      </c>
      <c r="G33" s="21">
        <v>2424</v>
      </c>
      <c r="H33" s="21">
        <v>5</v>
      </c>
      <c r="I33" s="21">
        <v>600</v>
      </c>
      <c r="J33" s="21">
        <v>5</v>
      </c>
      <c r="K33" s="21">
        <v>1766</v>
      </c>
      <c r="L33" s="21">
        <v>5</v>
      </c>
      <c r="M33" s="21">
        <v>1303</v>
      </c>
    </row>
    <row r="34" spans="2:13" x14ac:dyDescent="0.25">
      <c r="B34" s="21">
        <v>5</v>
      </c>
      <c r="C34" s="21">
        <v>91</v>
      </c>
      <c r="D34" s="21">
        <v>5</v>
      </c>
      <c r="E34" s="21">
        <v>45</v>
      </c>
      <c r="F34" s="21">
        <v>5</v>
      </c>
      <c r="G34" s="21">
        <v>36</v>
      </c>
      <c r="H34" s="21">
        <v>5</v>
      </c>
      <c r="I34" s="21">
        <v>5</v>
      </c>
      <c r="J34" s="21">
        <v>32</v>
      </c>
      <c r="K34" s="21">
        <v>11</v>
      </c>
      <c r="L34" s="21">
        <v>5</v>
      </c>
      <c r="M34" s="21">
        <v>5</v>
      </c>
    </row>
    <row r="35" spans="2:13" x14ac:dyDescent="0.25">
      <c r="B35" s="21">
        <v>5</v>
      </c>
      <c r="C35" s="21">
        <v>29</v>
      </c>
      <c r="D35" s="21">
        <v>5</v>
      </c>
      <c r="E35" s="21">
        <v>11</v>
      </c>
      <c r="F35" s="21">
        <v>5</v>
      </c>
      <c r="G35" s="21">
        <v>12</v>
      </c>
      <c r="H35" s="21">
        <v>5</v>
      </c>
      <c r="I35" s="21">
        <v>5</v>
      </c>
      <c r="J35" s="21">
        <v>5</v>
      </c>
      <c r="K35" s="21">
        <v>5</v>
      </c>
      <c r="L35" s="21">
        <v>5</v>
      </c>
      <c r="M35" s="21">
        <v>5</v>
      </c>
    </row>
    <row r="36" spans="2:13" x14ac:dyDescent="0.25">
      <c r="B36" s="21">
        <v>5</v>
      </c>
      <c r="C36" s="21">
        <v>12</v>
      </c>
      <c r="D36" s="21">
        <v>5</v>
      </c>
      <c r="E36" s="21">
        <v>16</v>
      </c>
      <c r="F36" s="21">
        <v>5</v>
      </c>
      <c r="G36" s="21">
        <v>5</v>
      </c>
      <c r="H36" s="21">
        <v>5</v>
      </c>
      <c r="I36" s="21">
        <v>10</v>
      </c>
      <c r="J36" s="21">
        <v>5</v>
      </c>
      <c r="K36" s="21">
        <v>5</v>
      </c>
      <c r="L36" s="21">
        <v>5</v>
      </c>
      <c r="M36" s="21">
        <v>5</v>
      </c>
    </row>
    <row r="37" spans="2:13" x14ac:dyDescent="0.25">
      <c r="B37" s="21">
        <v>5</v>
      </c>
      <c r="C37" s="21">
        <v>21</v>
      </c>
      <c r="D37" s="21">
        <v>10</v>
      </c>
      <c r="E37" s="21">
        <v>248</v>
      </c>
      <c r="F37" s="21">
        <v>5</v>
      </c>
      <c r="G37" s="21">
        <v>12</v>
      </c>
      <c r="H37" s="21">
        <v>5</v>
      </c>
      <c r="I37" s="21">
        <v>5</v>
      </c>
      <c r="J37" s="21">
        <v>5</v>
      </c>
      <c r="K37" s="21">
        <v>5</v>
      </c>
      <c r="L37" s="21">
        <v>5</v>
      </c>
      <c r="M37" s="21">
        <v>5</v>
      </c>
    </row>
    <row r="38" spans="2:13" x14ac:dyDescent="0.25">
      <c r="B38" s="21">
        <v>5</v>
      </c>
      <c r="C38" s="21">
        <v>5</v>
      </c>
      <c r="D38" s="21">
        <v>5</v>
      </c>
      <c r="E38" s="21">
        <v>5</v>
      </c>
      <c r="F38" s="21">
        <v>5</v>
      </c>
      <c r="G38" s="21">
        <v>10</v>
      </c>
      <c r="H38" s="21">
        <v>5</v>
      </c>
      <c r="I38" s="21">
        <v>5</v>
      </c>
      <c r="J38" s="21">
        <v>5</v>
      </c>
      <c r="K38" s="21">
        <v>5</v>
      </c>
      <c r="L38" s="21">
        <v>5</v>
      </c>
      <c r="M38" s="21">
        <v>5</v>
      </c>
    </row>
    <row r="39" spans="2:13" x14ac:dyDescent="0.25">
      <c r="B39" s="21">
        <v>5</v>
      </c>
      <c r="C39" s="21">
        <v>23</v>
      </c>
      <c r="D39" s="21">
        <v>5</v>
      </c>
      <c r="E39" s="21">
        <v>684</v>
      </c>
      <c r="F39" s="21">
        <v>5</v>
      </c>
      <c r="G39" s="21">
        <v>134</v>
      </c>
      <c r="H39" s="21">
        <v>5</v>
      </c>
      <c r="I39" s="21">
        <v>37</v>
      </c>
      <c r="J39" s="21">
        <v>18</v>
      </c>
      <c r="K39" s="21">
        <v>5</v>
      </c>
      <c r="L39" s="21">
        <v>5</v>
      </c>
      <c r="M39" s="21">
        <v>5</v>
      </c>
    </row>
    <row r="40" spans="2:13" x14ac:dyDescent="0.25">
      <c r="B40" s="21">
        <v>68</v>
      </c>
      <c r="C40" s="21">
        <v>65</v>
      </c>
      <c r="D40" s="21">
        <v>27</v>
      </c>
      <c r="E40" s="21">
        <v>583</v>
      </c>
      <c r="F40" s="21">
        <v>19</v>
      </c>
      <c r="G40" s="21">
        <v>52</v>
      </c>
      <c r="H40" s="21">
        <v>5</v>
      </c>
      <c r="I40" s="21">
        <v>5</v>
      </c>
      <c r="J40" s="21">
        <v>5</v>
      </c>
      <c r="K40" s="21">
        <v>46</v>
      </c>
      <c r="L40" s="21">
        <v>5</v>
      </c>
      <c r="M40" s="21">
        <v>22</v>
      </c>
    </row>
    <row r="41" spans="2:13" x14ac:dyDescent="0.25">
      <c r="B41" s="21">
        <v>5</v>
      </c>
      <c r="C41" s="21">
        <v>64</v>
      </c>
      <c r="D41" s="21">
        <v>5</v>
      </c>
      <c r="E41" s="21">
        <v>2016</v>
      </c>
      <c r="F41" s="21">
        <v>5</v>
      </c>
      <c r="G41" s="21">
        <v>418</v>
      </c>
      <c r="H41" s="21">
        <v>5</v>
      </c>
      <c r="I41" s="21">
        <v>41</v>
      </c>
      <c r="J41" s="21">
        <v>5</v>
      </c>
      <c r="K41" s="21">
        <v>15</v>
      </c>
      <c r="L41" s="21">
        <v>5</v>
      </c>
      <c r="M41" s="21">
        <v>21</v>
      </c>
    </row>
    <row r="42" spans="2:13" x14ac:dyDescent="0.25">
      <c r="B42" s="21">
        <v>5</v>
      </c>
      <c r="C42" s="21">
        <v>5</v>
      </c>
      <c r="D42" s="21">
        <v>5</v>
      </c>
      <c r="E42" s="21">
        <v>206</v>
      </c>
      <c r="F42" s="21">
        <v>5</v>
      </c>
      <c r="G42" s="21">
        <v>5</v>
      </c>
      <c r="H42" s="21">
        <v>5</v>
      </c>
      <c r="I42" s="21">
        <v>5</v>
      </c>
      <c r="J42" s="21">
        <v>5</v>
      </c>
      <c r="K42" s="21">
        <v>5</v>
      </c>
      <c r="L42" s="21">
        <v>5</v>
      </c>
      <c r="M42" s="21">
        <v>5</v>
      </c>
    </row>
    <row r="43" spans="2:13" x14ac:dyDescent="0.25">
      <c r="B43" s="21">
        <v>5</v>
      </c>
      <c r="C43" s="21">
        <v>5</v>
      </c>
      <c r="D43" s="21">
        <v>5</v>
      </c>
      <c r="E43" s="21">
        <v>10</v>
      </c>
      <c r="F43" s="21">
        <v>5</v>
      </c>
      <c r="G43" s="21">
        <v>5</v>
      </c>
      <c r="H43" s="21">
        <v>5</v>
      </c>
      <c r="I43" s="21">
        <v>5</v>
      </c>
      <c r="J43" s="21">
        <v>5</v>
      </c>
      <c r="K43" s="21">
        <v>32</v>
      </c>
      <c r="L43" s="21">
        <v>5</v>
      </c>
      <c r="M43" s="21">
        <v>5</v>
      </c>
    </row>
    <row r="44" spans="2:13" x14ac:dyDescent="0.25">
      <c r="B44" s="21">
        <v>5</v>
      </c>
      <c r="C44" s="21">
        <v>33</v>
      </c>
      <c r="D44" s="21">
        <v>5</v>
      </c>
      <c r="E44" s="21">
        <v>484</v>
      </c>
      <c r="F44" s="21">
        <v>5</v>
      </c>
      <c r="G44" s="21">
        <v>39</v>
      </c>
      <c r="H44" s="21">
        <v>5</v>
      </c>
      <c r="I44" s="21">
        <v>39</v>
      </c>
      <c r="J44" s="21">
        <v>17</v>
      </c>
      <c r="K44" s="21">
        <v>15</v>
      </c>
      <c r="L44" s="21">
        <v>5</v>
      </c>
      <c r="M44" s="21">
        <v>5</v>
      </c>
    </row>
    <row r="45" spans="2:13" x14ac:dyDescent="0.25">
      <c r="B45" s="21">
        <v>5</v>
      </c>
      <c r="C45" s="21">
        <v>141</v>
      </c>
      <c r="D45" s="21">
        <v>5</v>
      </c>
      <c r="E45" s="21">
        <v>1038</v>
      </c>
      <c r="F45" s="21">
        <v>5</v>
      </c>
      <c r="G45" s="21">
        <v>41</v>
      </c>
      <c r="H45" s="21">
        <v>5</v>
      </c>
      <c r="I45" s="21">
        <v>52</v>
      </c>
      <c r="J45" s="21">
        <v>5</v>
      </c>
      <c r="K45" s="21">
        <v>15</v>
      </c>
      <c r="L45" s="21">
        <v>5</v>
      </c>
      <c r="M45" s="21">
        <v>5</v>
      </c>
    </row>
    <row r="46" spans="2:13" x14ac:dyDescent="0.25">
      <c r="B46" s="21">
        <v>5</v>
      </c>
      <c r="C46" s="21">
        <v>107</v>
      </c>
      <c r="D46" s="21">
        <v>5</v>
      </c>
      <c r="E46" s="21">
        <v>1391</v>
      </c>
      <c r="F46" s="21">
        <v>5</v>
      </c>
      <c r="G46" s="21">
        <v>62</v>
      </c>
      <c r="H46" s="21">
        <v>5</v>
      </c>
      <c r="I46" s="21">
        <v>75</v>
      </c>
      <c r="J46" s="21">
        <v>5</v>
      </c>
      <c r="K46" s="21">
        <v>5</v>
      </c>
      <c r="L46" s="21">
        <v>5</v>
      </c>
      <c r="M46" s="21">
        <v>5</v>
      </c>
    </row>
    <row r="47" spans="2:13" x14ac:dyDescent="0.25">
      <c r="B47" s="21">
        <v>5</v>
      </c>
      <c r="C47" s="21">
        <v>5</v>
      </c>
      <c r="D47" s="21">
        <v>5</v>
      </c>
      <c r="E47" s="21">
        <v>5</v>
      </c>
      <c r="F47" s="21">
        <v>5</v>
      </c>
      <c r="G47" s="21">
        <v>29</v>
      </c>
      <c r="H47" s="21">
        <v>5</v>
      </c>
      <c r="I47" s="21">
        <v>5</v>
      </c>
      <c r="J47" s="21">
        <v>5</v>
      </c>
      <c r="K47" s="21">
        <v>11</v>
      </c>
      <c r="L47" s="21">
        <v>5</v>
      </c>
      <c r="M47" s="21">
        <v>16</v>
      </c>
    </row>
    <row r="48" spans="2:13" x14ac:dyDescent="0.25">
      <c r="B48" s="21">
        <v>5</v>
      </c>
      <c r="C48" s="21">
        <v>15</v>
      </c>
      <c r="D48" s="21">
        <v>5</v>
      </c>
      <c r="E48" s="21">
        <v>19</v>
      </c>
      <c r="F48" s="21">
        <v>5</v>
      </c>
      <c r="G48" s="21">
        <v>727</v>
      </c>
      <c r="H48" s="21">
        <v>5</v>
      </c>
      <c r="I48" s="21">
        <v>23</v>
      </c>
      <c r="J48" s="21">
        <v>18</v>
      </c>
      <c r="K48" s="21">
        <v>5</v>
      </c>
      <c r="L48" s="21">
        <v>5</v>
      </c>
      <c r="M48" s="21">
        <v>5</v>
      </c>
    </row>
    <row r="49" spans="2:13" x14ac:dyDescent="0.25">
      <c r="B49" s="21">
        <v>5</v>
      </c>
      <c r="C49" s="21">
        <v>46</v>
      </c>
      <c r="D49" s="21">
        <v>5</v>
      </c>
      <c r="E49" s="21">
        <v>5</v>
      </c>
      <c r="F49" s="21">
        <v>5</v>
      </c>
      <c r="G49" s="21">
        <v>59</v>
      </c>
      <c r="H49" s="21">
        <v>5</v>
      </c>
      <c r="I49" s="21">
        <v>5</v>
      </c>
      <c r="J49" s="21">
        <v>5</v>
      </c>
      <c r="K49" s="21">
        <v>144</v>
      </c>
      <c r="L49" s="21">
        <v>5</v>
      </c>
      <c r="M49" s="21">
        <v>43</v>
      </c>
    </row>
    <row r="50" spans="2:13" x14ac:dyDescent="0.25">
      <c r="B50" s="21">
        <v>5</v>
      </c>
      <c r="C50" s="21">
        <v>709</v>
      </c>
      <c r="D50" s="21">
        <v>5</v>
      </c>
      <c r="E50" s="21">
        <v>22</v>
      </c>
      <c r="F50" s="21">
        <v>5</v>
      </c>
      <c r="G50" s="21">
        <v>399</v>
      </c>
      <c r="H50" s="21">
        <v>5</v>
      </c>
      <c r="I50" s="21">
        <v>35</v>
      </c>
      <c r="J50" s="21">
        <v>5</v>
      </c>
      <c r="K50" s="21">
        <v>5</v>
      </c>
      <c r="L50" s="21">
        <v>5</v>
      </c>
      <c r="M50" s="21">
        <v>10</v>
      </c>
    </row>
    <row r="51" spans="2:13" x14ac:dyDescent="0.25">
      <c r="B51" s="21">
        <v>5</v>
      </c>
      <c r="C51" s="21">
        <v>5</v>
      </c>
      <c r="D51" s="21">
        <v>5</v>
      </c>
      <c r="E51" s="21">
        <v>5</v>
      </c>
      <c r="F51" s="21">
        <v>5</v>
      </c>
      <c r="G51" s="21">
        <v>5</v>
      </c>
      <c r="H51" s="21">
        <v>5</v>
      </c>
      <c r="I51" s="21">
        <v>5</v>
      </c>
      <c r="J51" s="21">
        <v>5</v>
      </c>
      <c r="K51" s="21">
        <v>15</v>
      </c>
      <c r="L51" s="21">
        <v>5</v>
      </c>
      <c r="M51" s="21">
        <v>5</v>
      </c>
    </row>
    <row r="52" spans="2:13" x14ac:dyDescent="0.25">
      <c r="B52" s="21">
        <v>5</v>
      </c>
      <c r="C52" s="21">
        <v>220</v>
      </c>
      <c r="D52" s="21">
        <v>5</v>
      </c>
      <c r="E52" s="21">
        <v>69</v>
      </c>
      <c r="F52" s="21">
        <v>5</v>
      </c>
      <c r="G52" s="21">
        <v>79</v>
      </c>
      <c r="H52" s="21">
        <v>5</v>
      </c>
      <c r="I52" s="21">
        <v>15</v>
      </c>
      <c r="J52" s="21">
        <v>5</v>
      </c>
      <c r="K52" s="21">
        <v>72</v>
      </c>
      <c r="L52" s="21">
        <v>5</v>
      </c>
      <c r="M52" s="21">
        <v>60</v>
      </c>
    </row>
    <row r="53" spans="2:13" x14ac:dyDescent="0.25">
      <c r="B53" s="21">
        <v>5</v>
      </c>
      <c r="C53" s="21">
        <v>773</v>
      </c>
      <c r="D53" s="21">
        <v>5</v>
      </c>
      <c r="E53" s="21">
        <v>90</v>
      </c>
      <c r="F53" s="21">
        <v>5</v>
      </c>
      <c r="G53" s="21">
        <v>798</v>
      </c>
      <c r="H53" s="21">
        <v>5</v>
      </c>
      <c r="I53" s="21">
        <v>1758</v>
      </c>
      <c r="J53" s="21">
        <v>5</v>
      </c>
      <c r="K53" s="21">
        <v>1800</v>
      </c>
      <c r="L53" s="21">
        <v>5</v>
      </c>
      <c r="M53" s="21">
        <v>778</v>
      </c>
    </row>
    <row r="54" spans="2:13" x14ac:dyDescent="0.25">
      <c r="B54" s="21">
        <v>5</v>
      </c>
      <c r="C54" s="21">
        <v>25</v>
      </c>
      <c r="D54" s="21">
        <v>5</v>
      </c>
      <c r="E54" s="21">
        <v>54</v>
      </c>
      <c r="F54" s="21">
        <v>5</v>
      </c>
      <c r="G54" s="21">
        <v>20</v>
      </c>
      <c r="H54" s="21">
        <v>5</v>
      </c>
      <c r="I54" s="21">
        <v>15</v>
      </c>
      <c r="J54" s="21">
        <v>5</v>
      </c>
      <c r="K54" s="21">
        <v>10</v>
      </c>
      <c r="L54" s="21">
        <v>5</v>
      </c>
      <c r="M54" s="21">
        <v>30</v>
      </c>
    </row>
    <row r="55" spans="2:13" x14ac:dyDescent="0.25">
      <c r="B55" s="21">
        <v>5</v>
      </c>
      <c r="C55" s="21">
        <v>13748</v>
      </c>
      <c r="D55" s="21">
        <v>5</v>
      </c>
      <c r="E55" s="21">
        <v>11089</v>
      </c>
      <c r="F55" s="21">
        <v>5</v>
      </c>
      <c r="G55" s="21">
        <v>4057</v>
      </c>
      <c r="H55" s="21">
        <v>5</v>
      </c>
      <c r="I55" s="21">
        <v>3941</v>
      </c>
      <c r="J55" s="21">
        <v>14</v>
      </c>
      <c r="K55" s="21">
        <v>1564</v>
      </c>
      <c r="L55" s="21">
        <v>5</v>
      </c>
      <c r="M55" s="21">
        <v>1500</v>
      </c>
    </row>
    <row r="56" spans="2:13" x14ac:dyDescent="0.25">
      <c r="B56" s="21">
        <v>5</v>
      </c>
      <c r="C56" s="21">
        <v>141</v>
      </c>
      <c r="D56" s="21">
        <v>5</v>
      </c>
      <c r="E56" s="21">
        <v>248</v>
      </c>
      <c r="F56" s="21">
        <v>5</v>
      </c>
      <c r="G56" s="21">
        <v>146</v>
      </c>
      <c r="H56" s="21">
        <v>5</v>
      </c>
      <c r="I56" s="21">
        <v>185</v>
      </c>
      <c r="J56" s="21">
        <v>5</v>
      </c>
      <c r="K56" s="21">
        <v>441</v>
      </c>
      <c r="L56" s="21">
        <v>5</v>
      </c>
      <c r="M56" s="21">
        <v>233</v>
      </c>
    </row>
    <row r="57" spans="2:13" x14ac:dyDescent="0.25">
      <c r="B57" s="21">
        <v>5</v>
      </c>
      <c r="C57" s="21">
        <v>5</v>
      </c>
      <c r="D57" s="21">
        <v>5</v>
      </c>
      <c r="E57" s="21">
        <v>5</v>
      </c>
      <c r="F57" s="21">
        <v>5</v>
      </c>
      <c r="G57" s="21">
        <v>16</v>
      </c>
      <c r="H57" s="21">
        <v>5</v>
      </c>
      <c r="I57" s="21">
        <v>5</v>
      </c>
      <c r="J57" s="21">
        <v>5</v>
      </c>
      <c r="K57" s="21">
        <v>5</v>
      </c>
      <c r="L57" s="21">
        <v>5</v>
      </c>
      <c r="M57" s="21">
        <v>5</v>
      </c>
    </row>
    <row r="58" spans="2:13" x14ac:dyDescent="0.25">
      <c r="B58" s="21">
        <v>5</v>
      </c>
      <c r="C58" s="21">
        <v>5</v>
      </c>
      <c r="D58" s="21">
        <v>5</v>
      </c>
      <c r="E58" s="21">
        <v>46</v>
      </c>
      <c r="F58" s="21">
        <v>5</v>
      </c>
      <c r="G58" s="21">
        <v>5</v>
      </c>
      <c r="H58" s="21">
        <v>5</v>
      </c>
      <c r="I58" s="21">
        <v>5</v>
      </c>
      <c r="J58" s="21">
        <v>5</v>
      </c>
      <c r="K58" s="21">
        <v>5</v>
      </c>
      <c r="L58" s="21">
        <v>5</v>
      </c>
      <c r="M58" s="21">
        <v>5</v>
      </c>
    </row>
    <row r="59" spans="2:13" x14ac:dyDescent="0.25">
      <c r="B59" s="21">
        <v>5</v>
      </c>
      <c r="C59" s="21">
        <v>5</v>
      </c>
      <c r="D59" s="21">
        <v>5</v>
      </c>
      <c r="E59" s="21">
        <v>5</v>
      </c>
      <c r="F59" s="21">
        <v>5</v>
      </c>
      <c r="G59" s="21">
        <v>5</v>
      </c>
      <c r="H59" s="21">
        <v>5</v>
      </c>
      <c r="I59" s="21">
        <v>5</v>
      </c>
      <c r="J59" s="21">
        <v>5</v>
      </c>
      <c r="K59" s="21">
        <v>5</v>
      </c>
      <c r="L59" s="21">
        <v>5</v>
      </c>
      <c r="M59" s="21">
        <v>5</v>
      </c>
    </row>
    <row r="60" spans="2:13" x14ac:dyDescent="0.25">
      <c r="B60" s="21">
        <v>5</v>
      </c>
      <c r="C60" s="21">
        <v>577</v>
      </c>
      <c r="D60" s="21">
        <v>5</v>
      </c>
      <c r="E60" s="21">
        <v>200</v>
      </c>
      <c r="F60" s="21">
        <v>5</v>
      </c>
      <c r="G60" s="21">
        <v>175</v>
      </c>
      <c r="H60" s="21">
        <v>5</v>
      </c>
      <c r="I60" s="21">
        <v>53</v>
      </c>
      <c r="J60" s="21">
        <v>5</v>
      </c>
      <c r="K60" s="21">
        <v>28</v>
      </c>
      <c r="L60" s="21">
        <v>5</v>
      </c>
      <c r="M60" s="21">
        <v>5</v>
      </c>
    </row>
    <row r="61" spans="2:13" x14ac:dyDescent="0.25">
      <c r="B61" s="21">
        <v>5</v>
      </c>
      <c r="C61" s="21">
        <v>256</v>
      </c>
      <c r="D61" s="21">
        <v>5</v>
      </c>
      <c r="E61" s="21">
        <v>284</v>
      </c>
      <c r="F61" s="21">
        <v>5</v>
      </c>
      <c r="G61" s="21">
        <v>116</v>
      </c>
      <c r="H61" s="21">
        <v>5</v>
      </c>
      <c r="I61" s="21">
        <v>50</v>
      </c>
      <c r="J61" s="21">
        <v>5</v>
      </c>
      <c r="K61" s="21">
        <v>20</v>
      </c>
      <c r="L61" s="21">
        <v>5</v>
      </c>
      <c r="M61" s="21">
        <v>5</v>
      </c>
    </row>
    <row r="62" spans="2:13" x14ac:dyDescent="0.25">
      <c r="B62" s="21">
        <v>5</v>
      </c>
      <c r="C62" s="21">
        <v>73</v>
      </c>
      <c r="D62" s="21">
        <v>5</v>
      </c>
      <c r="E62" s="21">
        <v>392</v>
      </c>
      <c r="F62" s="21">
        <v>5</v>
      </c>
      <c r="G62" s="21">
        <v>124</v>
      </c>
      <c r="H62" s="21">
        <v>5</v>
      </c>
      <c r="I62" s="21">
        <v>51</v>
      </c>
      <c r="J62" s="21">
        <v>5</v>
      </c>
      <c r="K62" s="21">
        <v>493</v>
      </c>
      <c r="L62" s="21">
        <v>5</v>
      </c>
      <c r="M62" s="21">
        <v>12</v>
      </c>
    </row>
    <row r="63" spans="2:13" x14ac:dyDescent="0.25">
      <c r="B63" s="21">
        <v>5</v>
      </c>
      <c r="C63" s="21">
        <v>51</v>
      </c>
      <c r="D63" s="21">
        <v>5</v>
      </c>
      <c r="E63" s="21">
        <v>89</v>
      </c>
      <c r="F63" s="21">
        <v>5</v>
      </c>
      <c r="G63" s="21">
        <v>67</v>
      </c>
      <c r="H63" s="21">
        <v>5</v>
      </c>
      <c r="I63" s="21">
        <v>48</v>
      </c>
      <c r="J63" s="21">
        <v>50</v>
      </c>
      <c r="K63" s="21">
        <v>44</v>
      </c>
      <c r="L63" s="21">
        <v>10</v>
      </c>
      <c r="M63" s="21">
        <v>5</v>
      </c>
    </row>
    <row r="64" spans="2:13" x14ac:dyDescent="0.25">
      <c r="B64" s="21">
        <v>5</v>
      </c>
      <c r="C64" s="21"/>
      <c r="D64" s="21">
        <v>5</v>
      </c>
      <c r="E64" s="21"/>
      <c r="F64" s="21">
        <v>5</v>
      </c>
      <c r="G64" s="21"/>
      <c r="H64" s="21">
        <v>5</v>
      </c>
      <c r="I64" s="21"/>
      <c r="J64" s="21">
        <v>5</v>
      </c>
      <c r="K64" s="21"/>
      <c r="L64" s="21">
        <v>5</v>
      </c>
      <c r="M64" s="21"/>
    </row>
    <row r="65" spans="2:13" x14ac:dyDescent="0.25">
      <c r="B65" s="21">
        <v>5</v>
      </c>
      <c r="C65" s="21"/>
      <c r="D65" s="21">
        <v>5</v>
      </c>
      <c r="E65" s="21"/>
      <c r="F65" s="21">
        <v>5</v>
      </c>
      <c r="G65" s="21"/>
      <c r="H65" s="21">
        <v>5</v>
      </c>
      <c r="I65" s="21"/>
      <c r="J65" s="21">
        <v>5</v>
      </c>
      <c r="K65" s="21"/>
      <c r="L65" s="21">
        <v>5</v>
      </c>
      <c r="M65" s="21"/>
    </row>
    <row r="66" spans="2:13" x14ac:dyDescent="0.25">
      <c r="B66" s="21">
        <v>5</v>
      </c>
      <c r="C66" s="21"/>
      <c r="D66" s="21">
        <v>5</v>
      </c>
      <c r="E66" s="21"/>
      <c r="F66" s="21">
        <v>5</v>
      </c>
      <c r="G66" s="21"/>
      <c r="H66" s="21">
        <v>5</v>
      </c>
      <c r="I66" s="21"/>
      <c r="J66" s="21">
        <v>5</v>
      </c>
      <c r="K66" s="21"/>
      <c r="L66" s="21">
        <v>5</v>
      </c>
      <c r="M66" s="21"/>
    </row>
    <row r="67" spans="2:13" x14ac:dyDescent="0.25">
      <c r="B67" s="21">
        <v>5</v>
      </c>
      <c r="C67" s="21"/>
      <c r="D67" s="21">
        <v>5</v>
      </c>
      <c r="E67" s="21"/>
      <c r="F67" s="21">
        <v>5</v>
      </c>
      <c r="G67" s="21"/>
      <c r="H67" s="21">
        <v>5</v>
      </c>
      <c r="I67" s="21"/>
      <c r="J67" s="21">
        <v>5</v>
      </c>
      <c r="K67" s="21"/>
      <c r="L67" s="21">
        <v>5</v>
      </c>
      <c r="M67" s="21"/>
    </row>
    <row r="68" spans="2:13" x14ac:dyDescent="0.25">
      <c r="B68" s="21">
        <v>5</v>
      </c>
      <c r="C68" s="21"/>
      <c r="D68" s="21">
        <v>5</v>
      </c>
      <c r="E68" s="21"/>
      <c r="F68" s="21">
        <v>5</v>
      </c>
      <c r="G68" s="21"/>
      <c r="H68" s="21">
        <v>5</v>
      </c>
      <c r="I68" s="21"/>
      <c r="J68" s="21">
        <v>10</v>
      </c>
      <c r="K68" s="21"/>
      <c r="L68" s="21">
        <v>5</v>
      </c>
      <c r="M68" s="21"/>
    </row>
    <row r="69" spans="2:13" x14ac:dyDescent="0.25">
      <c r="B69" s="21">
        <v>5</v>
      </c>
      <c r="C69" s="21"/>
      <c r="D69" s="21">
        <v>5</v>
      </c>
      <c r="E69" s="21"/>
      <c r="F69" s="21">
        <v>5</v>
      </c>
      <c r="G69" s="21"/>
      <c r="H69" s="21">
        <v>5</v>
      </c>
      <c r="I69" s="21"/>
      <c r="J69" s="21">
        <v>5</v>
      </c>
      <c r="K69" s="21"/>
      <c r="L69" s="21">
        <v>5</v>
      </c>
      <c r="M69" s="21"/>
    </row>
    <row r="70" spans="2:13" x14ac:dyDescent="0.25">
      <c r="B70" s="21">
        <v>5</v>
      </c>
      <c r="C70" s="21"/>
      <c r="D70" s="21">
        <v>31</v>
      </c>
      <c r="E70" s="21"/>
      <c r="F70" s="21">
        <v>5</v>
      </c>
      <c r="G70" s="21"/>
      <c r="H70" s="21">
        <v>5</v>
      </c>
      <c r="I70" s="21"/>
      <c r="J70" s="21">
        <v>5</v>
      </c>
      <c r="K70" s="21"/>
      <c r="L70" s="21">
        <v>5</v>
      </c>
      <c r="M70" s="21"/>
    </row>
    <row r="71" spans="2:13" x14ac:dyDescent="0.25">
      <c r="B71" s="21">
        <v>5</v>
      </c>
      <c r="C71" s="21"/>
      <c r="D71" s="21">
        <v>5</v>
      </c>
      <c r="E71" s="21"/>
      <c r="F71" s="21">
        <v>5</v>
      </c>
      <c r="G71" s="21"/>
      <c r="H71" s="21">
        <v>5</v>
      </c>
      <c r="I71" s="21"/>
      <c r="J71" s="21">
        <v>5</v>
      </c>
      <c r="K71" s="21"/>
      <c r="L71" s="21">
        <v>5</v>
      </c>
      <c r="M71" s="21"/>
    </row>
    <row r="72" spans="2:13" x14ac:dyDescent="0.25">
      <c r="B72" s="21">
        <v>5</v>
      </c>
      <c r="C72" s="21"/>
      <c r="D72" s="21">
        <v>5</v>
      </c>
      <c r="E72" s="21"/>
      <c r="F72" s="21">
        <v>5</v>
      </c>
      <c r="G72" s="21"/>
      <c r="H72" s="21">
        <v>5</v>
      </c>
      <c r="I72" s="21"/>
      <c r="J72" s="21">
        <v>5</v>
      </c>
      <c r="K72" s="21"/>
      <c r="L72" s="21">
        <v>5</v>
      </c>
      <c r="M72" s="21"/>
    </row>
    <row r="73" spans="2:13" x14ac:dyDescent="0.25">
      <c r="B73" s="21">
        <v>5</v>
      </c>
      <c r="C73" s="21"/>
      <c r="D73" s="21">
        <v>5</v>
      </c>
      <c r="E73" s="21"/>
      <c r="F73" s="21">
        <v>5</v>
      </c>
      <c r="G73" s="21"/>
      <c r="H73" s="21">
        <v>5</v>
      </c>
      <c r="I73" s="21"/>
      <c r="J73" s="21">
        <v>5</v>
      </c>
      <c r="K73" s="21"/>
      <c r="L73" s="21">
        <v>5</v>
      </c>
      <c r="M73" s="21"/>
    </row>
    <row r="74" spans="2:13" x14ac:dyDescent="0.25">
      <c r="B74" s="21">
        <v>5</v>
      </c>
      <c r="C74" s="21"/>
      <c r="D74" s="21">
        <v>5</v>
      </c>
      <c r="E74" s="21"/>
      <c r="F74" s="21">
        <v>5</v>
      </c>
      <c r="G74" s="21"/>
      <c r="H74" s="21">
        <v>5</v>
      </c>
      <c r="I74" s="21"/>
      <c r="J74" s="21">
        <v>5</v>
      </c>
      <c r="K74" s="21"/>
      <c r="L74" s="21">
        <v>5</v>
      </c>
      <c r="M74" s="21"/>
    </row>
    <row r="75" spans="2:13" x14ac:dyDescent="0.25">
      <c r="B75" s="21">
        <v>5</v>
      </c>
      <c r="C75" s="21"/>
      <c r="D75" s="21">
        <v>5</v>
      </c>
      <c r="E75" s="21"/>
      <c r="F75" s="21">
        <v>5</v>
      </c>
      <c r="G75" s="21"/>
      <c r="H75" s="21">
        <v>5</v>
      </c>
      <c r="I75" s="21"/>
      <c r="J75" s="21">
        <v>5</v>
      </c>
      <c r="K75" s="21"/>
      <c r="L75" s="21">
        <v>5</v>
      </c>
      <c r="M75" s="21"/>
    </row>
    <row r="76" spans="2:13" x14ac:dyDescent="0.25">
      <c r="B76" s="21">
        <v>5</v>
      </c>
      <c r="C76" s="21"/>
      <c r="D76" s="21">
        <v>5</v>
      </c>
      <c r="E76" s="21"/>
      <c r="F76" s="21">
        <v>5</v>
      </c>
      <c r="G76" s="21"/>
      <c r="H76" s="21">
        <v>5</v>
      </c>
      <c r="I76" s="21"/>
      <c r="J76" s="21">
        <v>5</v>
      </c>
      <c r="K76" s="21"/>
      <c r="L76" s="21">
        <v>5</v>
      </c>
      <c r="M76" s="21"/>
    </row>
    <row r="77" spans="2:13" x14ac:dyDescent="0.25">
      <c r="B77" s="21">
        <v>5</v>
      </c>
      <c r="C77" s="21"/>
      <c r="D77" s="21">
        <v>5</v>
      </c>
      <c r="E77" s="21"/>
      <c r="F77" s="21">
        <v>5</v>
      </c>
      <c r="G77" s="21"/>
      <c r="H77" s="21">
        <v>5</v>
      </c>
      <c r="I77" s="21"/>
      <c r="J77" s="21">
        <v>5</v>
      </c>
      <c r="K77" s="21"/>
      <c r="L77" s="21">
        <v>5</v>
      </c>
      <c r="M77" s="21"/>
    </row>
    <row r="78" spans="2:13" x14ac:dyDescent="0.25">
      <c r="B78" s="21">
        <v>5</v>
      </c>
      <c r="C78" s="21"/>
      <c r="D78" s="21">
        <v>5</v>
      </c>
      <c r="E78" s="21"/>
      <c r="F78" s="21">
        <v>5</v>
      </c>
      <c r="G78" s="21"/>
      <c r="H78" s="21">
        <v>5</v>
      </c>
      <c r="I78" s="21"/>
      <c r="J78" s="21">
        <v>5</v>
      </c>
      <c r="K78" s="21"/>
      <c r="L78" s="21">
        <v>5</v>
      </c>
      <c r="M78" s="21"/>
    </row>
    <row r="79" spans="2:13" x14ac:dyDescent="0.25">
      <c r="B79" s="21">
        <v>5</v>
      </c>
      <c r="C79" s="21"/>
      <c r="D79" s="21">
        <v>5</v>
      </c>
      <c r="E79" s="21"/>
      <c r="F79" s="21">
        <v>5</v>
      </c>
      <c r="G79" s="21"/>
      <c r="H79" s="21">
        <v>5</v>
      </c>
      <c r="I79" s="21"/>
      <c r="J79" s="21">
        <v>5</v>
      </c>
      <c r="K79" s="21"/>
      <c r="L79" s="21">
        <v>5</v>
      </c>
      <c r="M79" s="21"/>
    </row>
    <row r="80" spans="2:13" x14ac:dyDescent="0.25">
      <c r="B80" s="21">
        <v>5</v>
      </c>
      <c r="C80" s="21"/>
      <c r="D80" s="21">
        <v>5</v>
      </c>
      <c r="E80" s="21"/>
      <c r="F80" s="21">
        <v>5</v>
      </c>
      <c r="G80" s="21"/>
      <c r="H80" s="21">
        <v>5</v>
      </c>
      <c r="I80" s="21"/>
      <c r="J80" s="21">
        <v>5</v>
      </c>
      <c r="K80" s="21"/>
      <c r="L80" s="21">
        <v>5</v>
      </c>
      <c r="M80" s="21"/>
    </row>
    <row r="81" spans="1:14" x14ac:dyDescent="0.25">
      <c r="B81" s="21">
        <v>5</v>
      </c>
      <c r="C81" s="21"/>
      <c r="D81" s="21">
        <v>5</v>
      </c>
      <c r="E81" s="21"/>
      <c r="F81" s="21">
        <v>5</v>
      </c>
      <c r="G81" s="21"/>
      <c r="H81" s="21">
        <v>5</v>
      </c>
      <c r="I81" s="21"/>
      <c r="J81" s="21">
        <v>5</v>
      </c>
      <c r="K81" s="21"/>
      <c r="L81" s="21">
        <v>5</v>
      </c>
      <c r="M81" s="21"/>
    </row>
    <row r="82" spans="1:14" x14ac:dyDescent="0.25">
      <c r="B82" s="21">
        <v>5</v>
      </c>
      <c r="C82" s="21"/>
      <c r="D82" s="21">
        <v>5</v>
      </c>
      <c r="E82" s="21"/>
      <c r="F82" s="21">
        <v>5</v>
      </c>
      <c r="G82" s="21"/>
      <c r="H82" s="21">
        <v>5</v>
      </c>
      <c r="I82" s="21"/>
      <c r="J82" s="21">
        <v>5</v>
      </c>
      <c r="K82" s="21"/>
      <c r="L82" s="21">
        <v>5</v>
      </c>
      <c r="M82" s="21"/>
    </row>
    <row r="83" spans="1:14" x14ac:dyDescent="0.25">
      <c r="B83" s="21">
        <v>5</v>
      </c>
      <c r="C83" s="21"/>
      <c r="D83" s="21">
        <v>5</v>
      </c>
      <c r="E83" s="21"/>
      <c r="F83" s="21">
        <v>5</v>
      </c>
      <c r="G83" s="21"/>
      <c r="H83" s="21">
        <v>5</v>
      </c>
      <c r="I83" s="21"/>
      <c r="J83" s="21">
        <v>5</v>
      </c>
      <c r="K83" s="21"/>
      <c r="L83" s="21">
        <v>5</v>
      </c>
      <c r="M83" s="21"/>
    </row>
    <row r="84" spans="1:14" s="53" customFormat="1" x14ac:dyDescent="0.25">
      <c r="A84" s="53" t="s">
        <v>237</v>
      </c>
      <c r="B84" s="78">
        <v>6.6299999999999999E-5</v>
      </c>
      <c r="C84" s="79"/>
      <c r="D84" s="78">
        <v>7.4200000000000001E-5</v>
      </c>
      <c r="E84" s="79"/>
      <c r="F84" s="78">
        <v>4.1699999999999997E-5</v>
      </c>
      <c r="G84" s="79"/>
      <c r="H84" s="78">
        <v>2.3099999999999999E-5</v>
      </c>
      <c r="I84" s="79"/>
      <c r="J84" s="78">
        <v>8.7899999999999995E-5</v>
      </c>
      <c r="K84" s="79"/>
      <c r="L84" s="78">
        <v>6.3100000000000002E-5</v>
      </c>
      <c r="M84" s="79"/>
      <c r="N84" s="55"/>
    </row>
  </sheetData>
  <mergeCells count="12">
    <mergeCell ref="L2:M2"/>
    <mergeCell ref="B2:C2"/>
    <mergeCell ref="D2:E2"/>
    <mergeCell ref="F2:G2"/>
    <mergeCell ref="H2:I2"/>
    <mergeCell ref="J2:K2"/>
    <mergeCell ref="L84:M84"/>
    <mergeCell ref="B84:C84"/>
    <mergeCell ref="D84:E84"/>
    <mergeCell ref="F84:G84"/>
    <mergeCell ref="H84:I84"/>
    <mergeCell ref="J84:K84"/>
  </mergeCells>
  <phoneticPr fontId="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A7EAA-05DA-4930-BBD8-C1F9B5089241}">
  <dimension ref="A1:B7"/>
  <sheetViews>
    <sheetView workbookViewId="0">
      <selection activeCell="E19" sqref="E19"/>
    </sheetView>
  </sheetViews>
  <sheetFormatPr defaultColWidth="9.140625" defaultRowHeight="15.75" x14ac:dyDescent="0.25"/>
  <cols>
    <col min="1" max="1" width="19.42578125" style="35" customWidth="1"/>
    <col min="2" max="2" width="14.7109375" style="35" customWidth="1"/>
    <col min="3" max="16384" width="9.140625" style="35"/>
  </cols>
  <sheetData>
    <row r="1" spans="1:2" x14ac:dyDescent="0.25">
      <c r="A1" s="12" t="s">
        <v>222</v>
      </c>
    </row>
    <row r="2" spans="1:2" x14ac:dyDescent="0.25">
      <c r="A2" s="14" t="s">
        <v>219</v>
      </c>
      <c r="B2" s="14" t="s">
        <v>218</v>
      </c>
    </row>
    <row r="3" spans="1:2" x14ac:dyDescent="0.25">
      <c r="A3" s="16" t="s">
        <v>223</v>
      </c>
      <c r="B3" s="16">
        <v>10</v>
      </c>
    </row>
    <row r="4" spans="1:2" x14ac:dyDescent="0.25">
      <c r="A4" s="16" t="s">
        <v>224</v>
      </c>
      <c r="B4" s="16">
        <v>30</v>
      </c>
    </row>
    <row r="5" spans="1:2" x14ac:dyDescent="0.25">
      <c r="A5" s="45" t="s">
        <v>225</v>
      </c>
      <c r="B5" s="45">
        <v>40</v>
      </c>
    </row>
    <row r="6" spans="1:2" x14ac:dyDescent="0.25">
      <c r="A6" s="45" t="s">
        <v>226</v>
      </c>
      <c r="B6" s="45">
        <v>10</v>
      </c>
    </row>
    <row r="7" spans="1:2" x14ac:dyDescent="0.25">
      <c r="A7" s="45" t="s">
        <v>227</v>
      </c>
      <c r="B7" s="45">
        <v>10</v>
      </c>
    </row>
  </sheetData>
  <phoneticPr fontId="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7C05D-4E9C-4D5D-A5C2-58A4837F2FF9}">
  <dimension ref="A1:C12"/>
  <sheetViews>
    <sheetView workbookViewId="0">
      <selection activeCell="O13" sqref="O13"/>
    </sheetView>
  </sheetViews>
  <sheetFormatPr defaultColWidth="9.140625" defaultRowHeight="15.75" x14ac:dyDescent="0.25"/>
  <cols>
    <col min="1" max="16384" width="9.140625" style="35"/>
  </cols>
  <sheetData>
    <row r="1" spans="1:3" x14ac:dyDescent="0.25">
      <c r="A1" s="12" t="s">
        <v>231</v>
      </c>
    </row>
    <row r="2" spans="1:3" x14ac:dyDescent="0.25">
      <c r="A2" s="40" t="s">
        <v>230</v>
      </c>
      <c r="B2" s="51" t="s">
        <v>228</v>
      </c>
      <c r="C2" s="51" t="s">
        <v>229</v>
      </c>
    </row>
    <row r="3" spans="1:3" x14ac:dyDescent="0.25">
      <c r="A3" s="21" t="s">
        <v>152</v>
      </c>
      <c r="B3" s="17">
        <v>9.4594590000000007</v>
      </c>
      <c r="C3" s="17">
        <v>9.4076649999999997</v>
      </c>
    </row>
    <row r="4" spans="1:3" x14ac:dyDescent="0.25">
      <c r="A4" s="21" t="s">
        <v>154</v>
      </c>
      <c r="B4" s="17">
        <v>9.1216220000000003</v>
      </c>
      <c r="C4" s="17">
        <v>4.5901639999999997</v>
      </c>
    </row>
    <row r="5" spans="1:3" x14ac:dyDescent="0.25">
      <c r="A5" s="21" t="s">
        <v>158</v>
      </c>
      <c r="B5" s="17">
        <v>9.1216220000000003</v>
      </c>
      <c r="C5" s="17">
        <v>1.7421599999999999</v>
      </c>
    </row>
    <row r="6" spans="1:3" x14ac:dyDescent="0.25">
      <c r="A6" s="21" t="s">
        <v>160</v>
      </c>
      <c r="B6" s="17">
        <v>28.04054</v>
      </c>
      <c r="C6" s="17">
        <v>6.8965519999999998</v>
      </c>
    </row>
    <row r="7" spans="1:3" x14ac:dyDescent="0.25">
      <c r="A7" s="21" t="s">
        <v>162</v>
      </c>
      <c r="B7" s="17">
        <v>28.71622</v>
      </c>
      <c r="C7" s="17">
        <v>35.19164</v>
      </c>
    </row>
    <row r="8" spans="1:3" x14ac:dyDescent="0.25">
      <c r="A8" s="21" t="s">
        <v>164</v>
      </c>
      <c r="B8" s="17">
        <v>28.37838</v>
      </c>
      <c r="C8" s="17">
        <v>1.7421599999999999</v>
      </c>
    </row>
    <row r="9" spans="1:3" x14ac:dyDescent="0.25">
      <c r="A9" s="21" t="s">
        <v>166</v>
      </c>
      <c r="B9" s="17">
        <v>9.4594590000000007</v>
      </c>
      <c r="C9" s="17">
        <v>6.9686409999999999</v>
      </c>
    </row>
    <row r="10" spans="1:3" x14ac:dyDescent="0.25">
      <c r="A10" s="21" t="s">
        <v>168</v>
      </c>
      <c r="B10" s="17">
        <v>9.4594590000000007</v>
      </c>
      <c r="C10" s="17">
        <v>5.2264809999999997</v>
      </c>
    </row>
    <row r="11" spans="1:3" x14ac:dyDescent="0.25">
      <c r="A11" s="21" t="s">
        <v>170</v>
      </c>
      <c r="B11" s="17">
        <v>9.4594590000000007</v>
      </c>
      <c r="C11" s="17">
        <v>35.19164</v>
      </c>
    </row>
    <row r="12" spans="1:3" x14ac:dyDescent="0.25">
      <c r="A12" s="21" t="s">
        <v>172</v>
      </c>
      <c r="B12" s="17">
        <v>9.1216220000000003</v>
      </c>
      <c r="C12" s="17">
        <v>35.19164</v>
      </c>
    </row>
  </sheetData>
  <phoneticPr fontId="8"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5AAC0-D5E1-4C89-841C-0D0B9E9882D4}">
  <dimension ref="A1:K10"/>
  <sheetViews>
    <sheetView workbookViewId="0">
      <selection activeCell="K4" sqref="K4"/>
    </sheetView>
  </sheetViews>
  <sheetFormatPr defaultColWidth="9.140625" defaultRowHeight="15.75" x14ac:dyDescent="0.25"/>
  <cols>
    <col min="1" max="1" width="26" style="35" customWidth="1"/>
    <col min="2" max="10" width="12" style="35" customWidth="1"/>
    <col min="11" max="16384" width="9.140625" style="35"/>
  </cols>
  <sheetData>
    <row r="1" spans="1:11" x14ac:dyDescent="0.25">
      <c r="A1" s="12" t="s">
        <v>232</v>
      </c>
    </row>
    <row r="2" spans="1:11" x14ac:dyDescent="0.25">
      <c r="A2" s="88" t="s">
        <v>198</v>
      </c>
      <c r="B2" s="80" t="s">
        <v>200</v>
      </c>
      <c r="C2" s="80"/>
      <c r="D2" s="80"/>
      <c r="E2" s="80"/>
      <c r="F2" s="14"/>
      <c r="G2" s="80" t="s">
        <v>201</v>
      </c>
      <c r="H2" s="80"/>
      <c r="I2" s="80"/>
      <c r="J2" s="80"/>
    </row>
    <row r="3" spans="1:11" x14ac:dyDescent="0.25">
      <c r="A3" s="88"/>
      <c r="B3" s="14" t="s">
        <v>139</v>
      </c>
      <c r="C3" s="14" t="s">
        <v>140</v>
      </c>
      <c r="D3" s="14" t="s">
        <v>141</v>
      </c>
      <c r="E3" s="14" t="s">
        <v>199</v>
      </c>
      <c r="F3" s="56" t="s">
        <v>238</v>
      </c>
      <c r="G3" s="14" t="s">
        <v>139</v>
      </c>
      <c r="H3" s="14" t="s">
        <v>140</v>
      </c>
      <c r="I3" s="14" t="s">
        <v>141</v>
      </c>
      <c r="J3" s="14" t="s">
        <v>199</v>
      </c>
      <c r="K3" s="56" t="s">
        <v>237</v>
      </c>
    </row>
    <row r="4" spans="1:11" x14ac:dyDescent="0.25">
      <c r="A4" s="37" t="s">
        <v>191</v>
      </c>
      <c r="B4" s="17">
        <v>93</v>
      </c>
      <c r="C4" s="17">
        <v>99</v>
      </c>
      <c r="D4" s="17">
        <v>84</v>
      </c>
      <c r="E4" s="17">
        <v>88</v>
      </c>
      <c r="F4" s="57">
        <v>0.19570000000000001</v>
      </c>
      <c r="G4" s="17">
        <v>85</v>
      </c>
      <c r="H4" s="17">
        <v>85</v>
      </c>
      <c r="I4" s="17">
        <v>92</v>
      </c>
      <c r="J4" s="17">
        <v>92</v>
      </c>
      <c r="K4" s="72">
        <v>0.1138</v>
      </c>
    </row>
    <row r="5" spans="1:11" x14ac:dyDescent="0.25">
      <c r="A5" s="37" t="s">
        <v>192</v>
      </c>
      <c r="B5" s="17">
        <v>71</v>
      </c>
      <c r="C5" s="17">
        <v>51</v>
      </c>
      <c r="D5" s="17">
        <v>77</v>
      </c>
      <c r="E5" s="17">
        <v>88</v>
      </c>
      <c r="F5" s="57">
        <v>1.4200000000000001E-2</v>
      </c>
      <c r="G5" s="17">
        <v>55</v>
      </c>
      <c r="H5" s="17">
        <v>62</v>
      </c>
      <c r="I5" s="17">
        <v>86</v>
      </c>
      <c r="J5" s="17">
        <v>83</v>
      </c>
      <c r="K5" s="72">
        <v>1.3299999999999999E-2</v>
      </c>
    </row>
    <row r="6" spans="1:11" x14ac:dyDescent="0.25">
      <c r="A6" s="37" t="s">
        <v>193</v>
      </c>
      <c r="B6" s="17">
        <v>54</v>
      </c>
      <c r="C6" s="17">
        <v>55</v>
      </c>
      <c r="D6" s="17">
        <v>64</v>
      </c>
      <c r="E6" s="17">
        <v>68</v>
      </c>
      <c r="F6" s="58">
        <v>6.8000000000000005E-4</v>
      </c>
      <c r="G6" s="17">
        <v>39</v>
      </c>
      <c r="H6" s="17">
        <v>52</v>
      </c>
      <c r="I6" s="17">
        <v>52</v>
      </c>
      <c r="J6" s="17">
        <v>58</v>
      </c>
      <c r="K6" s="72">
        <v>6.8000000000000005E-4</v>
      </c>
    </row>
    <row r="7" spans="1:11" x14ac:dyDescent="0.25">
      <c r="A7" s="37" t="s">
        <v>194</v>
      </c>
      <c r="B7" s="17">
        <v>53</v>
      </c>
      <c r="C7" s="17">
        <v>59</v>
      </c>
      <c r="D7" s="17">
        <v>59</v>
      </c>
      <c r="E7" s="17">
        <v>59</v>
      </c>
      <c r="F7" s="57">
        <v>5.0000000000000001E-4</v>
      </c>
      <c r="G7" s="17">
        <v>56</v>
      </c>
      <c r="H7" s="17">
        <v>52</v>
      </c>
      <c r="I7" s="17">
        <v>56</v>
      </c>
      <c r="J7" s="17">
        <v>52</v>
      </c>
      <c r="K7" s="72">
        <v>4.8000000000000001E-4</v>
      </c>
    </row>
    <row r="8" spans="1:11" x14ac:dyDescent="0.25">
      <c r="A8" s="37" t="s">
        <v>195</v>
      </c>
      <c r="B8" s="17">
        <v>55</v>
      </c>
      <c r="C8" s="17">
        <v>59</v>
      </c>
      <c r="D8" s="17">
        <v>59</v>
      </c>
      <c r="E8" s="17">
        <v>59</v>
      </c>
      <c r="F8" s="59">
        <v>1.05E-4</v>
      </c>
      <c r="G8" s="17">
        <v>49</v>
      </c>
      <c r="H8" s="17">
        <v>49</v>
      </c>
      <c r="I8" s="17">
        <v>49</v>
      </c>
      <c r="J8" s="17">
        <v>49</v>
      </c>
      <c r="K8" s="72">
        <v>1.5799999999999999E-4</v>
      </c>
    </row>
    <row r="9" spans="1:11" x14ac:dyDescent="0.25">
      <c r="A9" s="37" t="s">
        <v>196</v>
      </c>
      <c r="B9" s="17">
        <v>52</v>
      </c>
      <c r="C9" s="17">
        <v>58</v>
      </c>
      <c r="D9" s="17">
        <v>58</v>
      </c>
      <c r="E9" s="17">
        <v>58</v>
      </c>
      <c r="F9" s="59">
        <v>1.94E-4</v>
      </c>
      <c r="G9" s="17">
        <v>49</v>
      </c>
      <c r="H9" s="17">
        <v>48</v>
      </c>
      <c r="I9" s="17">
        <v>49</v>
      </c>
      <c r="J9" s="17">
        <v>48</v>
      </c>
      <c r="K9" s="72">
        <v>1.5200000000000001E-4</v>
      </c>
    </row>
    <row r="10" spans="1:11" x14ac:dyDescent="0.25">
      <c r="A10" s="37" t="s">
        <v>197</v>
      </c>
      <c r="B10" s="17">
        <v>67</v>
      </c>
      <c r="C10" s="17">
        <v>67</v>
      </c>
      <c r="D10" s="17">
        <v>67</v>
      </c>
      <c r="E10" s="17">
        <v>67</v>
      </c>
      <c r="F10" s="59">
        <v>6.7000000000000002E-4</v>
      </c>
      <c r="G10" s="17">
        <v>52</v>
      </c>
      <c r="H10" s="17">
        <v>54</v>
      </c>
      <c r="I10" s="17">
        <v>52</v>
      </c>
      <c r="J10" s="17">
        <v>54</v>
      </c>
      <c r="K10" s="72">
        <v>5.9299999999999999E-4</v>
      </c>
    </row>
  </sheetData>
  <mergeCells count="3">
    <mergeCell ref="B2:E2"/>
    <mergeCell ref="G2:J2"/>
    <mergeCell ref="A2:A3"/>
  </mergeCells>
  <phoneticPr fontId="8"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41B6A-0DC9-4B7E-A84B-360501E526D7}">
  <dimension ref="A1:K10"/>
  <sheetViews>
    <sheetView workbookViewId="0">
      <selection activeCell="K4" sqref="K4:K10"/>
    </sheetView>
  </sheetViews>
  <sheetFormatPr defaultColWidth="8.85546875" defaultRowHeight="15.75" x14ac:dyDescent="0.25"/>
  <cols>
    <col min="1" max="1" width="26" customWidth="1"/>
    <col min="2" max="10" width="12" customWidth="1"/>
  </cols>
  <sheetData>
    <row r="1" spans="1:11" x14ac:dyDescent="0.25">
      <c r="A1" s="46" t="s">
        <v>202</v>
      </c>
    </row>
    <row r="2" spans="1:11" x14ac:dyDescent="0.25">
      <c r="A2" s="88" t="s">
        <v>198</v>
      </c>
      <c r="B2" s="80" t="s">
        <v>203</v>
      </c>
      <c r="C2" s="80"/>
      <c r="D2" s="80"/>
      <c r="E2" s="80"/>
      <c r="F2" s="14"/>
      <c r="G2" s="80" t="s">
        <v>204</v>
      </c>
      <c r="H2" s="80"/>
      <c r="I2" s="80"/>
      <c r="J2" s="80"/>
    </row>
    <row r="3" spans="1:11" x14ac:dyDescent="0.25">
      <c r="A3" s="88"/>
      <c r="B3" s="14" t="s">
        <v>139</v>
      </c>
      <c r="C3" s="14" t="s">
        <v>140</v>
      </c>
      <c r="D3" s="14" t="s">
        <v>141</v>
      </c>
      <c r="E3" s="14" t="s">
        <v>199</v>
      </c>
      <c r="F3" s="56" t="s">
        <v>238</v>
      </c>
      <c r="G3" s="14" t="s">
        <v>139</v>
      </c>
      <c r="H3" s="14" t="s">
        <v>140</v>
      </c>
      <c r="I3" s="14" t="s">
        <v>141</v>
      </c>
      <c r="J3" s="14" t="s">
        <v>199</v>
      </c>
      <c r="K3" s="56" t="s">
        <v>237</v>
      </c>
    </row>
    <row r="4" spans="1:11" x14ac:dyDescent="0.25">
      <c r="A4" s="37" t="s">
        <v>191</v>
      </c>
      <c r="B4" s="17">
        <v>71</v>
      </c>
      <c r="C4" s="17">
        <v>81</v>
      </c>
      <c r="D4" s="17">
        <v>88</v>
      </c>
      <c r="E4" s="17">
        <v>86</v>
      </c>
      <c r="F4" s="57">
        <v>0.10580000000000001</v>
      </c>
      <c r="G4" s="17">
        <v>89</v>
      </c>
      <c r="H4" s="17">
        <v>76</v>
      </c>
      <c r="I4" s="17">
        <v>83</v>
      </c>
      <c r="J4" s="17">
        <v>86</v>
      </c>
      <c r="K4" s="73">
        <v>0.10539999999999999</v>
      </c>
    </row>
    <row r="5" spans="1:11" x14ac:dyDescent="0.25">
      <c r="A5" s="37" t="s">
        <v>192</v>
      </c>
      <c r="B5" s="17">
        <v>56</v>
      </c>
      <c r="C5" s="17">
        <v>56</v>
      </c>
      <c r="D5" s="17">
        <v>63</v>
      </c>
      <c r="E5" s="17">
        <v>63</v>
      </c>
      <c r="F5" s="57">
        <v>1.7999999999999999E-2</v>
      </c>
      <c r="G5" s="17">
        <v>62</v>
      </c>
      <c r="H5" s="17">
        <v>62</v>
      </c>
      <c r="I5" s="17">
        <v>41</v>
      </c>
      <c r="J5" s="17">
        <v>41</v>
      </c>
      <c r="K5" s="74">
        <v>7.1000000000000002E-4</v>
      </c>
    </row>
    <row r="6" spans="1:11" x14ac:dyDescent="0.25">
      <c r="A6" s="37" t="s">
        <v>193</v>
      </c>
      <c r="B6" s="17">
        <v>60</v>
      </c>
      <c r="C6" s="17">
        <v>56</v>
      </c>
      <c r="D6" s="17">
        <v>54</v>
      </c>
      <c r="E6" s="17">
        <v>54</v>
      </c>
      <c r="F6" s="57">
        <v>4.2200000000000001E-2</v>
      </c>
      <c r="G6" s="17">
        <v>42</v>
      </c>
      <c r="H6" s="17">
        <v>57</v>
      </c>
      <c r="I6" s="17">
        <v>41</v>
      </c>
      <c r="J6" s="17">
        <v>43</v>
      </c>
      <c r="K6" s="73">
        <v>5.0000000000000001E-4</v>
      </c>
    </row>
    <row r="7" spans="1:11" x14ac:dyDescent="0.25">
      <c r="A7" s="37" t="s">
        <v>194</v>
      </c>
      <c r="B7" s="17">
        <v>55</v>
      </c>
      <c r="C7" s="17">
        <v>60</v>
      </c>
      <c r="D7" s="17">
        <v>58</v>
      </c>
      <c r="E7" s="17">
        <v>58</v>
      </c>
      <c r="F7" s="57">
        <v>1.29E-2</v>
      </c>
      <c r="G7" s="17">
        <v>32</v>
      </c>
      <c r="H7" s="17">
        <v>29</v>
      </c>
      <c r="I7" s="17">
        <v>36</v>
      </c>
      <c r="J7" s="17">
        <v>35</v>
      </c>
      <c r="K7" s="75">
        <v>1.2E-5</v>
      </c>
    </row>
    <row r="8" spans="1:11" x14ac:dyDescent="0.25">
      <c r="A8" s="37" t="s">
        <v>195</v>
      </c>
      <c r="B8" s="17">
        <v>55</v>
      </c>
      <c r="C8" s="17">
        <v>59</v>
      </c>
      <c r="D8" s="17">
        <v>49</v>
      </c>
      <c r="E8" s="17">
        <v>49</v>
      </c>
      <c r="F8" s="57">
        <v>1.6500000000000001E-2</v>
      </c>
      <c r="G8" s="17">
        <v>25</v>
      </c>
      <c r="H8" s="17">
        <v>25</v>
      </c>
      <c r="I8" s="17">
        <v>36</v>
      </c>
      <c r="J8" s="17">
        <v>27</v>
      </c>
      <c r="K8" s="74">
        <v>8.7600000000000004E-3</v>
      </c>
    </row>
    <row r="9" spans="1:11" x14ac:dyDescent="0.25">
      <c r="A9" s="37" t="s">
        <v>196</v>
      </c>
      <c r="B9" s="17">
        <v>56</v>
      </c>
      <c r="C9" s="17">
        <v>56</v>
      </c>
      <c r="D9" s="17">
        <v>54</v>
      </c>
      <c r="E9" s="17">
        <v>54</v>
      </c>
      <c r="F9" s="57">
        <v>1.2500000000000001E-2</v>
      </c>
      <c r="G9" s="17">
        <v>62</v>
      </c>
      <c r="H9" s="17">
        <v>62</v>
      </c>
      <c r="I9" s="17">
        <v>36</v>
      </c>
      <c r="J9" s="17">
        <v>36</v>
      </c>
      <c r="K9" s="74">
        <v>4.4999999999999999E-4</v>
      </c>
    </row>
    <row r="10" spans="1:11" x14ac:dyDescent="0.25">
      <c r="A10" s="37" t="s">
        <v>197</v>
      </c>
      <c r="B10" s="17">
        <v>60</v>
      </c>
      <c r="C10" s="17">
        <v>60</v>
      </c>
      <c r="D10" s="17">
        <v>63</v>
      </c>
      <c r="E10" s="17">
        <v>63</v>
      </c>
      <c r="F10" s="57">
        <v>1.4800000000000001E-2</v>
      </c>
      <c r="G10" s="17">
        <v>73</v>
      </c>
      <c r="H10" s="17">
        <v>73</v>
      </c>
      <c r="I10" s="17">
        <v>49</v>
      </c>
      <c r="J10" s="17">
        <v>49</v>
      </c>
      <c r="K10" s="74">
        <v>9.3999999999999997E-4</v>
      </c>
    </row>
  </sheetData>
  <mergeCells count="3">
    <mergeCell ref="A2:A3"/>
    <mergeCell ref="B2:E2"/>
    <mergeCell ref="G2:J2"/>
  </mergeCells>
  <phoneticPr fontId="8"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2BACF-9E0C-4818-AF00-808E1E4C2F63}">
  <dimension ref="A1:H95"/>
  <sheetViews>
    <sheetView workbookViewId="0">
      <selection activeCell="K17" sqref="K17"/>
    </sheetView>
  </sheetViews>
  <sheetFormatPr defaultColWidth="9.140625" defaultRowHeight="15.75" x14ac:dyDescent="0.25"/>
  <cols>
    <col min="1" max="1" width="16.28515625" style="35" customWidth="1"/>
    <col min="2" max="2" width="18.85546875" style="35" customWidth="1"/>
    <col min="3" max="16384" width="9.140625" style="35"/>
  </cols>
  <sheetData>
    <row r="1" spans="1:8" x14ac:dyDescent="0.25">
      <c r="A1" s="12" t="s">
        <v>180</v>
      </c>
    </row>
    <row r="2" spans="1:8" x14ac:dyDescent="0.25">
      <c r="A2" s="88" t="s">
        <v>185</v>
      </c>
      <c r="B2" s="88" t="s">
        <v>181</v>
      </c>
      <c r="C2" s="88" t="s">
        <v>182</v>
      </c>
      <c r="D2" s="88"/>
      <c r="E2" s="88" t="s">
        <v>184</v>
      </c>
      <c r="F2" s="88"/>
      <c r="G2" s="88" t="s">
        <v>183</v>
      </c>
      <c r="H2" s="88"/>
    </row>
    <row r="3" spans="1:8" ht="31.5" customHeight="1" x14ac:dyDescent="0.25">
      <c r="A3" s="88"/>
      <c r="B3" s="88"/>
      <c r="C3" s="44" t="s">
        <v>139</v>
      </c>
      <c r="D3" s="44" t="s">
        <v>140</v>
      </c>
      <c r="E3" s="44" t="s">
        <v>139</v>
      </c>
      <c r="F3" s="44" t="s">
        <v>140</v>
      </c>
      <c r="G3" s="44" t="s">
        <v>139</v>
      </c>
      <c r="H3" s="44" t="s">
        <v>140</v>
      </c>
    </row>
    <row r="4" spans="1:8" x14ac:dyDescent="0.25">
      <c r="A4" s="89" t="s">
        <v>186</v>
      </c>
      <c r="B4" s="39">
        <v>400</v>
      </c>
      <c r="C4" s="17">
        <v>95.92</v>
      </c>
      <c r="D4" s="17">
        <v>98.284999999999997</v>
      </c>
      <c r="E4" s="17">
        <v>98.16</v>
      </c>
      <c r="F4" s="17">
        <v>98.18</v>
      </c>
      <c r="G4" s="17">
        <v>89.175700000000006</v>
      </c>
      <c r="H4" s="17">
        <v>90.29</v>
      </c>
    </row>
    <row r="5" spans="1:8" x14ac:dyDescent="0.25">
      <c r="A5" s="90"/>
      <c r="B5" s="39">
        <v>200</v>
      </c>
      <c r="C5" s="17">
        <v>95.92</v>
      </c>
      <c r="D5" s="17">
        <v>97.63</v>
      </c>
      <c r="E5" s="17">
        <v>98.16</v>
      </c>
      <c r="F5" s="17">
        <v>95.47</v>
      </c>
      <c r="G5" s="17">
        <v>37.5</v>
      </c>
      <c r="H5" s="17">
        <v>53.506</v>
      </c>
    </row>
    <row r="6" spans="1:8" x14ac:dyDescent="0.25">
      <c r="A6" s="90"/>
      <c r="B6" s="39">
        <v>100</v>
      </c>
      <c r="C6" s="17">
        <v>101.53</v>
      </c>
      <c r="D6" s="17">
        <v>93.850999999999999</v>
      </c>
      <c r="E6" s="17">
        <v>93.67</v>
      </c>
      <c r="F6" s="17">
        <v>89.811000000000007</v>
      </c>
      <c r="G6" s="17">
        <v>13.92</v>
      </c>
      <c r="H6" s="17">
        <v>16.725000000000001</v>
      </c>
    </row>
    <row r="7" spans="1:8" x14ac:dyDescent="0.25">
      <c r="A7" s="90"/>
      <c r="B7" s="39">
        <v>50</v>
      </c>
      <c r="C7" s="17">
        <v>66.709999999999994</v>
      </c>
      <c r="D7" s="17">
        <v>91.738</v>
      </c>
      <c r="E7" s="17">
        <v>89.18</v>
      </c>
      <c r="F7" s="17">
        <v>86.311000000000007</v>
      </c>
      <c r="G7" s="17">
        <v>6.7</v>
      </c>
      <c r="H7" s="17">
        <v>5.0949999999999998</v>
      </c>
    </row>
    <row r="8" spans="1:8" x14ac:dyDescent="0.25">
      <c r="A8" s="90"/>
      <c r="B8" s="39">
        <v>25</v>
      </c>
      <c r="C8" s="17">
        <v>54.35</v>
      </c>
      <c r="D8" s="17">
        <v>85.828999999999994</v>
      </c>
      <c r="E8" s="17">
        <v>57.72</v>
      </c>
      <c r="F8" s="17">
        <v>76.531000000000006</v>
      </c>
      <c r="G8" s="17">
        <v>2</v>
      </c>
      <c r="H8" s="17">
        <v>6.0949999999999998</v>
      </c>
    </row>
    <row r="9" spans="1:8" x14ac:dyDescent="0.25">
      <c r="A9" s="90"/>
      <c r="B9" s="39">
        <v>12.5</v>
      </c>
      <c r="C9" s="17">
        <v>15.04</v>
      </c>
      <c r="D9" s="17">
        <v>65.325999999999993</v>
      </c>
      <c r="E9" s="17">
        <v>52.11</v>
      </c>
      <c r="F9" s="17">
        <v>49.646999999999998</v>
      </c>
      <c r="G9" s="17">
        <v>1.56</v>
      </c>
      <c r="H9" s="17">
        <v>3.1749999999999998</v>
      </c>
    </row>
    <row r="10" spans="1:8" x14ac:dyDescent="0.25">
      <c r="A10" s="90"/>
      <c r="B10" s="39">
        <v>6.25</v>
      </c>
      <c r="C10" s="17">
        <v>8.52</v>
      </c>
      <c r="D10" s="17">
        <v>33.244</v>
      </c>
      <c r="E10" s="17">
        <v>7.4</v>
      </c>
      <c r="F10" s="17">
        <v>52.902999999999999</v>
      </c>
      <c r="G10" s="17">
        <v>1.9</v>
      </c>
      <c r="H10" s="17">
        <v>1.51</v>
      </c>
    </row>
    <row r="11" spans="1:8" x14ac:dyDescent="0.25">
      <c r="A11" s="90"/>
      <c r="B11" s="39">
        <v>3.125</v>
      </c>
      <c r="C11" s="17">
        <v>3</v>
      </c>
      <c r="D11" s="17">
        <v>8.3949999999999996</v>
      </c>
      <c r="E11" s="17">
        <v>2.9</v>
      </c>
      <c r="F11" s="17">
        <v>4.58</v>
      </c>
      <c r="G11" s="17">
        <v>1.9</v>
      </c>
      <c r="H11" s="17">
        <v>1.615</v>
      </c>
    </row>
    <row r="12" spans="1:8" x14ac:dyDescent="0.25">
      <c r="A12" s="90"/>
      <c r="B12" s="39">
        <v>1.5625</v>
      </c>
      <c r="C12" s="17">
        <v>1</v>
      </c>
      <c r="D12" s="17">
        <v>1.585</v>
      </c>
      <c r="E12" s="17">
        <v>1.6</v>
      </c>
      <c r="F12" s="17">
        <v>1.5349999999999999</v>
      </c>
      <c r="G12" s="17">
        <v>1.3</v>
      </c>
      <c r="H12" s="17">
        <v>1.58</v>
      </c>
    </row>
    <row r="13" spans="1:8" x14ac:dyDescent="0.25">
      <c r="A13" s="90"/>
      <c r="B13" s="39">
        <v>0.78125</v>
      </c>
      <c r="C13" s="17">
        <v>1.86</v>
      </c>
      <c r="D13" s="17">
        <v>1.405</v>
      </c>
      <c r="E13" s="17">
        <v>1.4</v>
      </c>
      <c r="F13" s="17">
        <v>1.4650000000000001</v>
      </c>
      <c r="G13" s="17">
        <v>1.3</v>
      </c>
      <c r="H13" s="17">
        <v>1.63</v>
      </c>
    </row>
    <row r="14" spans="1:8" x14ac:dyDescent="0.25">
      <c r="A14" s="90"/>
      <c r="B14" s="39">
        <v>0.390625</v>
      </c>
      <c r="C14" s="17">
        <v>1.66</v>
      </c>
      <c r="D14" s="17">
        <v>1.35</v>
      </c>
      <c r="E14" s="17">
        <v>1.4</v>
      </c>
      <c r="F14" s="17">
        <v>1.575</v>
      </c>
      <c r="G14" s="17">
        <v>1.2</v>
      </c>
      <c r="H14" s="17">
        <v>1.58</v>
      </c>
    </row>
    <row r="15" spans="1:8" x14ac:dyDescent="0.25">
      <c r="A15" s="91"/>
      <c r="B15" s="39">
        <v>0.1953125</v>
      </c>
      <c r="C15" s="17">
        <v>1.87</v>
      </c>
      <c r="D15" s="17">
        <v>1.91</v>
      </c>
      <c r="E15" s="17">
        <v>1.4</v>
      </c>
      <c r="F15" s="17">
        <v>1.4850000000000001</v>
      </c>
      <c r="G15" s="17">
        <v>1.7</v>
      </c>
      <c r="H15" s="17">
        <v>1.3</v>
      </c>
    </row>
    <row r="18" spans="1:8" x14ac:dyDescent="0.25">
      <c r="A18" s="88" t="s">
        <v>185</v>
      </c>
      <c r="B18" s="88" t="s">
        <v>181</v>
      </c>
      <c r="C18" s="88" t="s">
        <v>182</v>
      </c>
      <c r="D18" s="88"/>
      <c r="E18" s="88" t="s">
        <v>184</v>
      </c>
      <c r="F18" s="88"/>
      <c r="G18" s="88" t="s">
        <v>183</v>
      </c>
      <c r="H18" s="88"/>
    </row>
    <row r="19" spans="1:8" x14ac:dyDescent="0.25">
      <c r="A19" s="88"/>
      <c r="B19" s="88"/>
      <c r="C19" s="44" t="s">
        <v>139</v>
      </c>
      <c r="D19" s="44" t="s">
        <v>140</v>
      </c>
      <c r="E19" s="44" t="s">
        <v>139</v>
      </c>
      <c r="F19" s="44" t="s">
        <v>140</v>
      </c>
      <c r="G19" s="44" t="s">
        <v>139</v>
      </c>
      <c r="H19" s="44" t="s">
        <v>140</v>
      </c>
    </row>
    <row r="20" spans="1:8" x14ac:dyDescent="0.25">
      <c r="A20" s="89" t="s">
        <v>144</v>
      </c>
      <c r="B20" s="39">
        <v>400</v>
      </c>
      <c r="C20" s="17">
        <v>110.27</v>
      </c>
      <c r="D20" s="17">
        <v>93.721000000000004</v>
      </c>
      <c r="E20" s="17">
        <v>104.86</v>
      </c>
      <c r="F20" s="17">
        <v>97.233999999999995</v>
      </c>
      <c r="G20" s="17">
        <v>100</v>
      </c>
      <c r="H20" s="17">
        <v>87.570999999999998</v>
      </c>
    </row>
    <row r="21" spans="1:8" x14ac:dyDescent="0.25">
      <c r="A21" s="90"/>
      <c r="B21" s="39">
        <v>200</v>
      </c>
      <c r="C21" s="17">
        <v>97.62</v>
      </c>
      <c r="D21" s="17">
        <v>97.039000000000001</v>
      </c>
      <c r="E21" s="17">
        <v>97.3</v>
      </c>
      <c r="F21" s="17">
        <v>98.7</v>
      </c>
      <c r="G21" s="17">
        <v>80.540000000000006</v>
      </c>
      <c r="H21" s="17">
        <v>83.102999999999994</v>
      </c>
    </row>
    <row r="22" spans="1:8" x14ac:dyDescent="0.25">
      <c r="A22" s="90"/>
      <c r="B22" s="39">
        <v>100</v>
      </c>
      <c r="C22" s="17">
        <v>95.46</v>
      </c>
      <c r="D22" s="17">
        <v>93.721000000000004</v>
      </c>
      <c r="E22" s="17">
        <v>95.14</v>
      </c>
      <c r="F22" s="17">
        <v>91.665000000000006</v>
      </c>
      <c r="G22" s="17">
        <v>62.16</v>
      </c>
      <c r="H22" s="17">
        <v>60.436</v>
      </c>
    </row>
    <row r="23" spans="1:8" x14ac:dyDescent="0.25">
      <c r="A23" s="90"/>
      <c r="B23" s="39">
        <v>50</v>
      </c>
      <c r="C23" s="17">
        <v>70.27</v>
      </c>
      <c r="D23" s="17">
        <v>76.346000000000004</v>
      </c>
      <c r="E23" s="17">
        <v>69.19</v>
      </c>
      <c r="F23" s="17">
        <v>75.662999999999997</v>
      </c>
      <c r="G23" s="17">
        <v>23.78</v>
      </c>
      <c r="H23" s="17">
        <v>22.145</v>
      </c>
    </row>
    <row r="24" spans="1:8" x14ac:dyDescent="0.25">
      <c r="A24" s="90"/>
      <c r="B24" s="39">
        <v>25</v>
      </c>
      <c r="C24" s="17">
        <v>41.89</v>
      </c>
      <c r="D24" s="17">
        <v>59.85</v>
      </c>
      <c r="E24" s="17">
        <v>43.24</v>
      </c>
      <c r="F24" s="17">
        <v>59.167000000000002</v>
      </c>
      <c r="G24" s="17">
        <v>14.86</v>
      </c>
      <c r="H24" s="17">
        <v>15.324999999999999</v>
      </c>
    </row>
    <row r="25" spans="1:8" x14ac:dyDescent="0.25">
      <c r="A25" s="90"/>
      <c r="B25" s="39">
        <v>12.5</v>
      </c>
      <c r="C25" s="17">
        <v>34.049999999999997</v>
      </c>
      <c r="D25" s="17">
        <v>27.986999999999998</v>
      </c>
      <c r="E25" s="17">
        <v>32.43</v>
      </c>
      <c r="F25" s="17">
        <v>24.702999999999999</v>
      </c>
      <c r="G25" s="17">
        <v>4.2300000000000004</v>
      </c>
      <c r="H25" s="17">
        <v>5.6</v>
      </c>
    </row>
    <row r="26" spans="1:8" x14ac:dyDescent="0.25">
      <c r="A26" s="90"/>
      <c r="B26" s="39">
        <v>6.25</v>
      </c>
      <c r="C26" s="17">
        <v>19.73</v>
      </c>
      <c r="D26" s="17">
        <v>14.417999999999999</v>
      </c>
      <c r="E26" s="17">
        <v>14.89</v>
      </c>
      <c r="F26" s="17">
        <v>14.95</v>
      </c>
      <c r="G26" s="17">
        <v>1.41</v>
      </c>
      <c r="H26" s="17">
        <v>1.012</v>
      </c>
    </row>
    <row r="27" spans="1:8" x14ac:dyDescent="0.25">
      <c r="A27" s="90"/>
      <c r="B27" s="39">
        <v>3.125</v>
      </c>
      <c r="C27" s="17">
        <v>6.49</v>
      </c>
      <c r="D27" s="17">
        <v>5.89</v>
      </c>
      <c r="E27" s="17">
        <v>4</v>
      </c>
      <c r="F27" s="17">
        <v>3.93</v>
      </c>
      <c r="G27" s="17">
        <v>1.87</v>
      </c>
      <c r="H27" s="17">
        <v>1.1399999999999999</v>
      </c>
    </row>
    <row r="28" spans="1:8" x14ac:dyDescent="0.25">
      <c r="A28" s="90"/>
      <c r="B28" s="39">
        <v>1.5625</v>
      </c>
      <c r="C28" s="17">
        <v>4.8</v>
      </c>
      <c r="D28" s="17">
        <v>2.7349999999999999</v>
      </c>
      <c r="E28" s="17">
        <v>8.3800000000000008</v>
      </c>
      <c r="F28" s="17">
        <v>6.25</v>
      </c>
      <c r="G28" s="17">
        <v>1.6</v>
      </c>
      <c r="H28" s="17">
        <v>1.61</v>
      </c>
    </row>
    <row r="29" spans="1:8" x14ac:dyDescent="0.25">
      <c r="A29" s="90"/>
      <c r="B29" s="39">
        <v>0.78125</v>
      </c>
      <c r="C29" s="17">
        <v>1.26</v>
      </c>
      <c r="D29" s="17">
        <v>1.115</v>
      </c>
      <c r="E29" s="17">
        <v>1.21</v>
      </c>
      <c r="F29" s="17">
        <v>1.2949999999999999</v>
      </c>
      <c r="G29" s="17">
        <v>1.2</v>
      </c>
      <c r="H29" s="17">
        <v>1.83</v>
      </c>
    </row>
    <row r="30" spans="1:8" x14ac:dyDescent="0.25">
      <c r="A30" s="90"/>
      <c r="B30" s="39">
        <v>0.390625</v>
      </c>
      <c r="C30" s="17">
        <v>1.41</v>
      </c>
      <c r="D30" s="17">
        <v>2.02</v>
      </c>
      <c r="E30" s="17">
        <v>1.62</v>
      </c>
      <c r="F30" s="17">
        <v>1.575</v>
      </c>
      <c r="G30" s="17">
        <v>1.62</v>
      </c>
      <c r="H30" s="17">
        <v>2.79</v>
      </c>
    </row>
    <row r="31" spans="1:8" x14ac:dyDescent="0.25">
      <c r="A31" s="91"/>
      <c r="B31" s="39">
        <v>0.1953125</v>
      </c>
      <c r="C31" s="17">
        <v>1.49</v>
      </c>
      <c r="D31" s="17">
        <v>1.645</v>
      </c>
      <c r="E31" s="17">
        <v>2.8</v>
      </c>
      <c r="F31" s="17">
        <v>1.42</v>
      </c>
      <c r="G31" s="17">
        <v>1.82</v>
      </c>
      <c r="H31" s="17">
        <v>1.165</v>
      </c>
    </row>
    <row r="34" spans="1:8" x14ac:dyDescent="0.25">
      <c r="A34" s="88" t="s">
        <v>185</v>
      </c>
      <c r="B34" s="88" t="s">
        <v>181</v>
      </c>
      <c r="C34" s="88" t="s">
        <v>182</v>
      </c>
      <c r="D34" s="88"/>
      <c r="E34" s="88" t="s">
        <v>184</v>
      </c>
      <c r="F34" s="88"/>
      <c r="G34" s="88" t="s">
        <v>183</v>
      </c>
      <c r="H34" s="88"/>
    </row>
    <row r="35" spans="1:8" x14ac:dyDescent="0.25">
      <c r="A35" s="88"/>
      <c r="B35" s="88"/>
      <c r="C35" s="44" t="s">
        <v>139</v>
      </c>
      <c r="D35" s="44" t="s">
        <v>140</v>
      </c>
      <c r="E35" s="44" t="s">
        <v>139</v>
      </c>
      <c r="F35" s="44" t="s">
        <v>140</v>
      </c>
      <c r="G35" s="44" t="s">
        <v>139</v>
      </c>
      <c r="H35" s="44" t="s">
        <v>140</v>
      </c>
    </row>
    <row r="36" spans="1:8" x14ac:dyDescent="0.25">
      <c r="A36" s="89" t="s">
        <v>145</v>
      </c>
      <c r="B36" s="39">
        <v>400</v>
      </c>
      <c r="C36" s="17">
        <v>15.49</v>
      </c>
      <c r="D36" s="17">
        <v>61.968000000000004</v>
      </c>
      <c r="E36" s="17">
        <v>70.87</v>
      </c>
      <c r="F36" s="17">
        <v>83.822000000000003</v>
      </c>
      <c r="G36" s="17">
        <v>14.12</v>
      </c>
      <c r="H36" s="17">
        <v>26.602</v>
      </c>
    </row>
    <row r="37" spans="1:8" x14ac:dyDescent="0.25">
      <c r="A37" s="90"/>
      <c r="B37" s="39">
        <v>200</v>
      </c>
      <c r="C37" s="17">
        <v>19.21</v>
      </c>
      <c r="D37" s="17">
        <v>49.273000000000003</v>
      </c>
      <c r="E37" s="17">
        <v>70.87</v>
      </c>
      <c r="F37" s="17">
        <v>73.212999999999994</v>
      </c>
      <c r="G37" s="17">
        <v>14.6</v>
      </c>
      <c r="H37" s="17">
        <v>25.39</v>
      </c>
    </row>
    <row r="38" spans="1:8" x14ac:dyDescent="0.25">
      <c r="A38" s="90"/>
      <c r="B38" s="39">
        <v>100</v>
      </c>
      <c r="C38" s="17">
        <v>25</v>
      </c>
      <c r="D38" s="17">
        <v>27.872</v>
      </c>
      <c r="E38" s="17">
        <v>68.39</v>
      </c>
      <c r="F38" s="17">
        <v>51.902999999999999</v>
      </c>
      <c r="G38" s="17">
        <v>23.1</v>
      </c>
      <c r="H38" s="17">
        <v>13.849</v>
      </c>
    </row>
    <row r="39" spans="1:8" x14ac:dyDescent="0.25">
      <c r="A39" s="90"/>
      <c r="B39" s="39">
        <v>50</v>
      </c>
      <c r="C39" s="17">
        <v>11.36</v>
      </c>
      <c r="D39" s="17">
        <v>13.08</v>
      </c>
      <c r="E39" s="17">
        <v>49.38</v>
      </c>
      <c r="F39" s="17">
        <v>35.670999999999999</v>
      </c>
      <c r="G39" s="17">
        <v>9.48</v>
      </c>
      <c r="H39" s="17">
        <v>4.3600000000000003</v>
      </c>
    </row>
    <row r="40" spans="1:8" x14ac:dyDescent="0.25">
      <c r="A40" s="90"/>
      <c r="B40" s="39">
        <v>25</v>
      </c>
      <c r="C40" s="17">
        <v>4.8</v>
      </c>
      <c r="D40" s="17">
        <v>3.8450000000000002</v>
      </c>
      <c r="E40" s="17">
        <v>29.55</v>
      </c>
      <c r="F40" s="17">
        <v>16.484999999999999</v>
      </c>
      <c r="G40" s="17">
        <v>3.93</v>
      </c>
      <c r="H40" s="17">
        <v>1.425</v>
      </c>
    </row>
    <row r="41" spans="1:8" x14ac:dyDescent="0.25">
      <c r="A41" s="90"/>
      <c r="B41" s="39">
        <v>12.5</v>
      </c>
      <c r="C41" s="17">
        <v>2.8</v>
      </c>
      <c r="D41" s="17">
        <v>2.59</v>
      </c>
      <c r="E41" s="17">
        <v>12.85</v>
      </c>
      <c r="F41" s="17">
        <v>6.0410000000000004</v>
      </c>
      <c r="G41" s="17">
        <v>1.0900000000000001</v>
      </c>
      <c r="H41" s="17">
        <v>1.3149999999999999</v>
      </c>
    </row>
    <row r="42" spans="1:8" x14ac:dyDescent="0.25">
      <c r="A42" s="90"/>
      <c r="B42" s="39">
        <v>6.25</v>
      </c>
      <c r="C42" s="17">
        <v>1.85</v>
      </c>
      <c r="D42" s="17">
        <v>1.6</v>
      </c>
      <c r="E42" s="17">
        <v>4.9000000000000004</v>
      </c>
      <c r="F42" s="17">
        <v>5.0199999999999996</v>
      </c>
      <c r="G42" s="17">
        <v>2.7</v>
      </c>
      <c r="H42" s="17">
        <v>1.4750000000000001</v>
      </c>
    </row>
    <row r="43" spans="1:8" x14ac:dyDescent="0.25">
      <c r="A43" s="90"/>
      <c r="B43" s="39">
        <v>3.125</v>
      </c>
      <c r="C43" s="17">
        <v>1.44</v>
      </c>
      <c r="D43" s="17">
        <v>1.645</v>
      </c>
      <c r="E43" s="17">
        <v>3.43</v>
      </c>
      <c r="F43" s="17">
        <v>1.52</v>
      </c>
      <c r="G43" s="17">
        <v>1.84</v>
      </c>
      <c r="H43" s="17">
        <v>1.49</v>
      </c>
    </row>
    <row r="44" spans="1:8" x14ac:dyDescent="0.25">
      <c r="A44" s="90"/>
      <c r="B44" s="39">
        <v>1.5625</v>
      </c>
      <c r="C44" s="17">
        <v>3.07</v>
      </c>
      <c r="D44" s="17">
        <v>1.8340000000000001</v>
      </c>
      <c r="E44" s="17">
        <v>1.51</v>
      </c>
      <c r="F44" s="17">
        <v>1.5</v>
      </c>
      <c r="G44" s="17">
        <v>1.44</v>
      </c>
      <c r="H44" s="17">
        <v>1.65</v>
      </c>
    </row>
    <row r="45" spans="1:8" x14ac:dyDescent="0.25">
      <c r="A45" s="90"/>
      <c r="B45" s="39">
        <v>0.78125</v>
      </c>
      <c r="C45" s="17">
        <v>1.8</v>
      </c>
      <c r="D45" s="17">
        <v>1.6779999999999999</v>
      </c>
      <c r="E45" s="17">
        <v>1.48</v>
      </c>
      <c r="F45" s="17">
        <v>1.395</v>
      </c>
      <c r="G45" s="17">
        <v>1.5</v>
      </c>
      <c r="H45" s="17">
        <v>1.835</v>
      </c>
    </row>
    <row r="46" spans="1:8" x14ac:dyDescent="0.25">
      <c r="A46" s="90"/>
      <c r="B46" s="39">
        <v>0.390625</v>
      </c>
      <c r="C46" s="17">
        <v>1.2</v>
      </c>
      <c r="D46" s="17">
        <v>1.901</v>
      </c>
      <c r="E46" s="17">
        <v>1.51</v>
      </c>
      <c r="F46" s="17">
        <v>1.5349999999999999</v>
      </c>
      <c r="G46" s="17">
        <v>1.27</v>
      </c>
      <c r="H46" s="17">
        <v>1.42</v>
      </c>
    </row>
    <row r="47" spans="1:8" x14ac:dyDescent="0.25">
      <c r="A47" s="91"/>
      <c r="B47" s="39">
        <v>0.1953125</v>
      </c>
      <c r="C47" s="17">
        <v>1.32</v>
      </c>
      <c r="D47" s="17">
        <v>2.2250000000000001</v>
      </c>
      <c r="E47" s="17">
        <v>1.27</v>
      </c>
      <c r="F47" s="17">
        <v>1.7150000000000001</v>
      </c>
      <c r="G47" s="17">
        <v>1.32</v>
      </c>
      <c r="H47" s="17">
        <v>2.6949999999999998</v>
      </c>
    </row>
    <row r="50" spans="1:8" x14ac:dyDescent="0.25">
      <c r="A50" s="88" t="s">
        <v>185</v>
      </c>
      <c r="B50" s="88" t="s">
        <v>181</v>
      </c>
      <c r="C50" s="88" t="s">
        <v>182</v>
      </c>
      <c r="D50" s="88"/>
      <c r="E50" s="88" t="s">
        <v>184</v>
      </c>
      <c r="F50" s="88"/>
      <c r="G50" s="88" t="s">
        <v>183</v>
      </c>
      <c r="H50" s="88"/>
    </row>
    <row r="51" spans="1:8" x14ac:dyDescent="0.25">
      <c r="A51" s="88"/>
      <c r="B51" s="88"/>
      <c r="C51" s="44" t="s">
        <v>139</v>
      </c>
      <c r="D51" s="44" t="s">
        <v>140</v>
      </c>
      <c r="E51" s="44" t="s">
        <v>139</v>
      </c>
      <c r="F51" s="44" t="s">
        <v>140</v>
      </c>
      <c r="G51" s="44" t="s">
        <v>139</v>
      </c>
      <c r="H51" s="44" t="s">
        <v>140</v>
      </c>
    </row>
    <row r="52" spans="1:8" x14ac:dyDescent="0.25">
      <c r="A52" s="92" t="s">
        <v>187</v>
      </c>
      <c r="B52" s="39">
        <v>400</v>
      </c>
      <c r="C52" s="17">
        <v>76.7</v>
      </c>
      <c r="D52" s="17">
        <v>88.65</v>
      </c>
      <c r="E52" s="17">
        <v>91.66</v>
      </c>
      <c r="F52" s="17">
        <v>95.21</v>
      </c>
      <c r="G52" s="17">
        <v>20.260000000000002</v>
      </c>
      <c r="H52" s="17">
        <v>33.847499999999997</v>
      </c>
    </row>
    <row r="53" spans="1:8" x14ac:dyDescent="0.25">
      <c r="A53" s="93"/>
      <c r="B53" s="39">
        <v>200</v>
      </c>
      <c r="C53" s="17">
        <v>43.51</v>
      </c>
      <c r="D53" s="17">
        <v>48.07</v>
      </c>
      <c r="E53" s="17">
        <v>53.27</v>
      </c>
      <c r="F53" s="17">
        <v>53.54</v>
      </c>
      <c r="G53" s="17">
        <v>19.62</v>
      </c>
      <c r="H53" s="17">
        <v>11.23438</v>
      </c>
    </row>
    <row r="54" spans="1:8" x14ac:dyDescent="0.25">
      <c r="A54" s="93"/>
      <c r="B54" s="39">
        <v>100</v>
      </c>
      <c r="C54" s="17">
        <v>12.24</v>
      </c>
      <c r="D54" s="17">
        <v>38.950000000000003</v>
      </c>
      <c r="E54" s="17">
        <v>33.21</v>
      </c>
      <c r="F54" s="17">
        <v>35.119999999999997</v>
      </c>
      <c r="G54" s="17">
        <v>17.89</v>
      </c>
      <c r="H54" s="17">
        <v>10.77847</v>
      </c>
    </row>
    <row r="55" spans="1:8" x14ac:dyDescent="0.25">
      <c r="A55" s="93"/>
      <c r="B55" s="39">
        <v>50</v>
      </c>
      <c r="C55" s="17">
        <v>12.69</v>
      </c>
      <c r="D55" s="17">
        <v>19.59</v>
      </c>
      <c r="E55" s="17">
        <v>24.73</v>
      </c>
      <c r="F55" s="17">
        <v>32.020000000000003</v>
      </c>
      <c r="G55" s="17">
        <v>6.58</v>
      </c>
      <c r="H55" s="17">
        <v>5.63</v>
      </c>
    </row>
    <row r="56" spans="1:8" x14ac:dyDescent="0.25">
      <c r="A56" s="93"/>
      <c r="B56" s="39">
        <v>25</v>
      </c>
      <c r="C56" s="17">
        <v>12</v>
      </c>
      <c r="D56" s="17">
        <v>14.24</v>
      </c>
      <c r="E56" s="17">
        <v>28.74</v>
      </c>
      <c r="F56" s="17">
        <v>20.72</v>
      </c>
      <c r="G56" s="17">
        <v>2.41</v>
      </c>
      <c r="H56" s="17">
        <v>3.41</v>
      </c>
    </row>
    <row r="57" spans="1:8" x14ac:dyDescent="0.25">
      <c r="A57" s="93"/>
      <c r="B57" s="39">
        <v>12.5</v>
      </c>
      <c r="C57" s="17">
        <v>5.4</v>
      </c>
      <c r="D57" s="17">
        <v>8.9</v>
      </c>
      <c r="E57" s="17">
        <v>18.100000000000001</v>
      </c>
      <c r="F57" s="17">
        <v>19.7</v>
      </c>
      <c r="G57" s="17">
        <v>2.68</v>
      </c>
      <c r="H57" s="17">
        <v>2.19</v>
      </c>
    </row>
    <row r="58" spans="1:8" x14ac:dyDescent="0.25">
      <c r="A58" s="93"/>
      <c r="B58" s="39">
        <v>6.25</v>
      </c>
      <c r="C58" s="17">
        <v>1.4</v>
      </c>
      <c r="D58" s="17">
        <v>9.4</v>
      </c>
      <c r="E58" s="17">
        <v>9.3000000000000007</v>
      </c>
      <c r="F58" s="17">
        <v>9.4</v>
      </c>
      <c r="G58" s="17">
        <v>1.57</v>
      </c>
      <c r="H58" s="17">
        <v>1.59</v>
      </c>
    </row>
    <row r="59" spans="1:8" x14ac:dyDescent="0.25">
      <c r="A59" s="93"/>
      <c r="B59" s="39">
        <v>3.125</v>
      </c>
      <c r="C59" s="17">
        <v>1.41</v>
      </c>
      <c r="D59" s="17">
        <v>1.86</v>
      </c>
      <c r="E59" s="17">
        <v>4.04</v>
      </c>
      <c r="F59" s="17">
        <v>4.16</v>
      </c>
      <c r="G59" s="17">
        <v>1.71</v>
      </c>
      <c r="H59" s="17">
        <v>1.28</v>
      </c>
    </row>
    <row r="60" spans="1:8" x14ac:dyDescent="0.25">
      <c r="A60" s="93"/>
      <c r="B60" s="39">
        <v>1.5625</v>
      </c>
      <c r="C60" s="17">
        <v>1.3</v>
      </c>
      <c r="D60" s="17">
        <v>1.842635</v>
      </c>
      <c r="E60" s="17">
        <v>2.95</v>
      </c>
      <c r="F60" s="17">
        <v>2.62</v>
      </c>
      <c r="G60" s="17">
        <v>1.82</v>
      </c>
      <c r="H60" s="17">
        <v>1.33</v>
      </c>
    </row>
    <row r="61" spans="1:8" x14ac:dyDescent="0.25">
      <c r="A61" s="93"/>
      <c r="B61" s="39">
        <v>0.78125</v>
      </c>
      <c r="C61" s="17">
        <v>1.74</v>
      </c>
      <c r="D61" s="17">
        <v>1.3</v>
      </c>
      <c r="E61" s="17">
        <v>2.66</v>
      </c>
      <c r="F61" s="17">
        <v>1.36</v>
      </c>
      <c r="G61" s="17">
        <v>1.43</v>
      </c>
      <c r="H61" s="17">
        <v>2.845637</v>
      </c>
    </row>
    <row r="62" spans="1:8" x14ac:dyDescent="0.25">
      <c r="A62" s="93"/>
      <c r="B62" s="39">
        <v>0.390625</v>
      </c>
      <c r="C62" s="17">
        <v>1.34</v>
      </c>
      <c r="D62" s="17">
        <v>1.35</v>
      </c>
      <c r="E62" s="17">
        <v>1.25</v>
      </c>
      <c r="F62" s="17">
        <v>1.05</v>
      </c>
      <c r="G62" s="17">
        <v>1.4779070000000001</v>
      </c>
      <c r="H62" s="17">
        <v>2.0299999999999998</v>
      </c>
    </row>
    <row r="63" spans="1:8" x14ac:dyDescent="0.25">
      <c r="A63" s="94"/>
      <c r="B63" s="39">
        <v>0.1953125</v>
      </c>
      <c r="C63" s="17">
        <v>1.64</v>
      </c>
      <c r="D63" s="17">
        <v>1.76</v>
      </c>
      <c r="E63" s="17">
        <v>1.96</v>
      </c>
      <c r="F63" s="17">
        <v>1.91</v>
      </c>
      <c r="G63" s="17">
        <v>1.84</v>
      </c>
      <c r="H63" s="17">
        <v>1.85</v>
      </c>
    </row>
    <row r="66" spans="1:8" x14ac:dyDescent="0.25">
      <c r="A66" s="88" t="s">
        <v>185</v>
      </c>
      <c r="B66" s="88" t="s">
        <v>181</v>
      </c>
      <c r="C66" s="88" t="s">
        <v>182</v>
      </c>
      <c r="D66" s="88"/>
      <c r="E66" s="88" t="s">
        <v>184</v>
      </c>
      <c r="F66" s="88"/>
      <c r="G66" s="88" t="s">
        <v>183</v>
      </c>
      <c r="H66" s="88"/>
    </row>
    <row r="67" spans="1:8" x14ac:dyDescent="0.25">
      <c r="A67" s="88"/>
      <c r="B67" s="88"/>
      <c r="C67" s="44" t="s">
        <v>139</v>
      </c>
      <c r="D67" s="44" t="s">
        <v>140</v>
      </c>
      <c r="E67" s="44" t="s">
        <v>139</v>
      </c>
      <c r="F67" s="44" t="s">
        <v>140</v>
      </c>
      <c r="G67" s="44" t="s">
        <v>139</v>
      </c>
      <c r="H67" s="44" t="s">
        <v>140</v>
      </c>
    </row>
    <row r="68" spans="1:8" x14ac:dyDescent="0.25">
      <c r="A68" s="92" t="s">
        <v>147</v>
      </c>
      <c r="B68" s="39">
        <v>400</v>
      </c>
      <c r="C68" s="17">
        <v>98.15</v>
      </c>
      <c r="D68" s="17">
        <v>97.144000000000005</v>
      </c>
      <c r="E68" s="17">
        <v>98.3</v>
      </c>
      <c r="F68" s="17">
        <v>93.41</v>
      </c>
      <c r="G68" s="17">
        <v>54.21</v>
      </c>
      <c r="H68" s="17">
        <v>66.73</v>
      </c>
    </row>
    <row r="69" spans="1:8" x14ac:dyDescent="0.25">
      <c r="A69" s="93"/>
      <c r="B69" s="39">
        <v>200</v>
      </c>
      <c r="C69" s="17">
        <v>91.77</v>
      </c>
      <c r="D69" s="17">
        <v>90.394999999999996</v>
      </c>
      <c r="E69" s="17">
        <v>92.63</v>
      </c>
      <c r="F69" s="17">
        <v>94.070999999999998</v>
      </c>
      <c r="G69" s="17">
        <v>59.37</v>
      </c>
      <c r="H69" s="17">
        <v>64.647999999999996</v>
      </c>
    </row>
    <row r="70" spans="1:8" x14ac:dyDescent="0.25">
      <c r="A70" s="93"/>
      <c r="B70" s="39">
        <v>100</v>
      </c>
      <c r="C70" s="17">
        <v>69.78</v>
      </c>
      <c r="D70" s="17">
        <v>45.585000000000001</v>
      </c>
      <c r="E70" s="17">
        <v>80.28</v>
      </c>
      <c r="F70" s="17">
        <v>75.275000000000006</v>
      </c>
      <c r="G70" s="17">
        <v>32.450000000000003</v>
      </c>
      <c r="H70" s="17">
        <v>34.533999999999999</v>
      </c>
    </row>
    <row r="71" spans="1:8" x14ac:dyDescent="0.25">
      <c r="A71" s="93"/>
      <c r="B71" s="39">
        <v>50</v>
      </c>
      <c r="C71" s="17">
        <v>53.13</v>
      </c>
      <c r="D71" s="17">
        <v>58.165999999999997</v>
      </c>
      <c r="E71" s="17">
        <v>60.79</v>
      </c>
      <c r="F71" s="17">
        <v>57.579000000000001</v>
      </c>
      <c r="G71" s="17">
        <v>15</v>
      </c>
      <c r="H71" s="17">
        <v>15.904999999999999</v>
      </c>
    </row>
    <row r="72" spans="1:8" x14ac:dyDescent="0.25">
      <c r="A72" s="93"/>
      <c r="B72" s="39">
        <v>25</v>
      </c>
      <c r="C72" s="17">
        <v>35.01</v>
      </c>
      <c r="D72" s="17">
        <v>35.384</v>
      </c>
      <c r="E72" s="17">
        <v>50.1</v>
      </c>
      <c r="F72" s="17">
        <v>43.9</v>
      </c>
      <c r="G72" s="17">
        <v>9.25</v>
      </c>
      <c r="H72" s="17">
        <v>4.2690000000000001</v>
      </c>
    </row>
    <row r="73" spans="1:8" x14ac:dyDescent="0.25">
      <c r="A73" s="93"/>
      <c r="B73" s="39">
        <v>12.5</v>
      </c>
      <c r="C73" s="17">
        <v>17.32</v>
      </c>
      <c r="D73" s="17">
        <v>15.742000000000001</v>
      </c>
      <c r="E73" s="17">
        <v>20.51</v>
      </c>
      <c r="F73" s="17">
        <v>17.25</v>
      </c>
      <c r="G73" s="17">
        <v>3.5</v>
      </c>
      <c r="H73" s="17">
        <v>4.1349999999999998</v>
      </c>
    </row>
    <row r="74" spans="1:8" x14ac:dyDescent="0.25">
      <c r="A74" s="93"/>
      <c r="B74" s="39">
        <v>6.25</v>
      </c>
      <c r="C74" s="17">
        <v>7.53</v>
      </c>
      <c r="D74" s="17">
        <v>19.265000000000001</v>
      </c>
      <c r="E74" s="17">
        <v>35.380000000000003</v>
      </c>
      <c r="F74" s="17">
        <v>4.24</v>
      </c>
      <c r="G74" s="17">
        <v>5</v>
      </c>
      <c r="H74" s="17">
        <v>5.4669999999999996</v>
      </c>
    </row>
    <row r="75" spans="1:8" x14ac:dyDescent="0.25">
      <c r="A75" s="93"/>
      <c r="B75" s="39">
        <v>3.125</v>
      </c>
      <c r="C75" s="17">
        <v>5.84</v>
      </c>
      <c r="D75" s="17">
        <v>6.1050000000000004</v>
      </c>
      <c r="E75" s="17">
        <v>6.57</v>
      </c>
      <c r="F75" s="17">
        <v>3.25</v>
      </c>
      <c r="G75" s="17">
        <v>4.5199999999999996</v>
      </c>
      <c r="H75" s="17">
        <v>1.385</v>
      </c>
    </row>
    <row r="76" spans="1:8" x14ac:dyDescent="0.25">
      <c r="A76" s="93"/>
      <c r="B76" s="39">
        <v>1.5625</v>
      </c>
      <c r="C76" s="17">
        <v>2.95</v>
      </c>
      <c r="D76" s="17">
        <v>3.11</v>
      </c>
      <c r="E76" s="17">
        <v>2.58</v>
      </c>
      <c r="F76" s="17">
        <v>2.3679999999999999</v>
      </c>
      <c r="G76" s="17">
        <v>1.62</v>
      </c>
      <c r="H76" s="17">
        <v>1.39</v>
      </c>
    </row>
    <row r="77" spans="1:8" x14ac:dyDescent="0.25">
      <c r="A77" s="93"/>
      <c r="B77" s="39">
        <v>0.78125</v>
      </c>
      <c r="C77" s="17">
        <v>1.8</v>
      </c>
      <c r="D77" s="17">
        <v>1.675</v>
      </c>
      <c r="E77" s="17">
        <v>1.2</v>
      </c>
      <c r="F77" s="17">
        <v>1.99</v>
      </c>
      <c r="G77" s="17">
        <v>1.34</v>
      </c>
      <c r="H77" s="17">
        <v>1.4350000000000001</v>
      </c>
    </row>
    <row r="78" spans="1:8" x14ac:dyDescent="0.25">
      <c r="A78" s="93"/>
      <c r="B78" s="39">
        <v>0.390625</v>
      </c>
      <c r="C78" s="17">
        <v>1.9</v>
      </c>
      <c r="D78" s="17">
        <v>1.59</v>
      </c>
      <c r="E78" s="17">
        <v>1.1000000000000001</v>
      </c>
      <c r="F78" s="17">
        <v>1.52</v>
      </c>
      <c r="G78" s="17">
        <v>1.53</v>
      </c>
      <c r="H78" s="17">
        <v>1.31</v>
      </c>
    </row>
    <row r="79" spans="1:8" x14ac:dyDescent="0.25">
      <c r="A79" s="94"/>
      <c r="B79" s="39">
        <v>0.1953125</v>
      </c>
      <c r="C79" s="17">
        <v>1.5</v>
      </c>
      <c r="D79" s="17">
        <v>1.7150000000000001</v>
      </c>
      <c r="E79" s="17">
        <v>1.5</v>
      </c>
      <c r="F79" s="17">
        <v>1.8149999999999999</v>
      </c>
      <c r="G79" s="17">
        <v>1.38</v>
      </c>
      <c r="H79" s="17">
        <v>1.595</v>
      </c>
    </row>
    <row r="82" spans="1:8" x14ac:dyDescent="0.25">
      <c r="A82" s="88" t="s">
        <v>185</v>
      </c>
      <c r="B82" s="88" t="s">
        <v>181</v>
      </c>
      <c r="C82" s="88" t="s">
        <v>182</v>
      </c>
      <c r="D82" s="88"/>
      <c r="E82" s="88" t="s">
        <v>184</v>
      </c>
      <c r="F82" s="88"/>
      <c r="G82" s="88" t="s">
        <v>183</v>
      </c>
      <c r="H82" s="88"/>
    </row>
    <row r="83" spans="1:8" x14ac:dyDescent="0.25">
      <c r="A83" s="88"/>
      <c r="B83" s="88"/>
      <c r="C83" s="44" t="s">
        <v>139</v>
      </c>
      <c r="D83" s="44" t="s">
        <v>140</v>
      </c>
      <c r="E83" s="44" t="s">
        <v>139</v>
      </c>
      <c r="F83" s="44" t="s">
        <v>140</v>
      </c>
      <c r="G83" s="44" t="s">
        <v>139</v>
      </c>
      <c r="H83" s="44" t="s">
        <v>140</v>
      </c>
    </row>
    <row r="84" spans="1:8" x14ac:dyDescent="0.25">
      <c r="A84" s="92" t="s">
        <v>142</v>
      </c>
      <c r="B84" s="39">
        <v>400</v>
      </c>
      <c r="C84" s="49">
        <v>96.9</v>
      </c>
      <c r="D84" s="49">
        <v>103.3</v>
      </c>
      <c r="E84" s="49">
        <v>94.91</v>
      </c>
      <c r="F84" s="49">
        <v>102.02</v>
      </c>
      <c r="G84" s="49">
        <v>46</v>
      </c>
      <c r="H84" s="49">
        <v>48.432310000000001</v>
      </c>
    </row>
    <row r="85" spans="1:8" x14ac:dyDescent="0.25">
      <c r="A85" s="93"/>
      <c r="B85" s="39">
        <v>200</v>
      </c>
      <c r="C85" s="49">
        <v>98.89</v>
      </c>
      <c r="D85" s="49">
        <v>98.21</v>
      </c>
      <c r="E85" s="49">
        <v>96.02</v>
      </c>
      <c r="F85" s="49">
        <v>98.21</v>
      </c>
      <c r="G85" s="49">
        <v>48.7759</v>
      </c>
      <c r="H85" s="49">
        <v>40.464770000000001</v>
      </c>
    </row>
    <row r="86" spans="1:8" x14ac:dyDescent="0.25">
      <c r="A86" s="93"/>
      <c r="B86" s="39">
        <v>100</v>
      </c>
      <c r="C86" s="49">
        <v>70.34</v>
      </c>
      <c r="D86" s="49">
        <v>95.67</v>
      </c>
      <c r="E86" s="49">
        <v>83.62</v>
      </c>
      <c r="F86" s="49">
        <v>94.82</v>
      </c>
      <c r="G86" s="49">
        <v>41.15</v>
      </c>
      <c r="H86" s="49">
        <v>46.219110000000001</v>
      </c>
    </row>
    <row r="87" spans="1:8" x14ac:dyDescent="0.25">
      <c r="A87" s="93"/>
      <c r="B87" s="39">
        <v>50</v>
      </c>
      <c r="C87" s="49">
        <v>54.63</v>
      </c>
      <c r="D87" s="49">
        <v>86.06</v>
      </c>
      <c r="E87" s="49">
        <v>62.38</v>
      </c>
      <c r="F87" s="49">
        <v>90.73</v>
      </c>
      <c r="G87" s="49">
        <v>37.049999999999997</v>
      </c>
      <c r="H87" s="49">
        <v>41.571379999999998</v>
      </c>
    </row>
    <row r="88" spans="1:8" x14ac:dyDescent="0.25">
      <c r="A88" s="93"/>
      <c r="B88" s="39">
        <v>25</v>
      </c>
      <c r="C88" s="49">
        <v>68.47</v>
      </c>
      <c r="D88" s="49">
        <v>69.959999999999994</v>
      </c>
      <c r="E88" s="49">
        <v>41.79</v>
      </c>
      <c r="F88" s="49">
        <v>63.75</v>
      </c>
      <c r="G88" s="49">
        <v>9.7899999999999991</v>
      </c>
      <c r="H88" s="49">
        <v>14.34</v>
      </c>
    </row>
    <row r="89" spans="1:8" x14ac:dyDescent="0.25">
      <c r="A89" s="93"/>
      <c r="B89" s="39">
        <v>12.5</v>
      </c>
      <c r="C89" s="49">
        <v>27</v>
      </c>
      <c r="D89" s="49">
        <v>25.67</v>
      </c>
      <c r="E89" s="49">
        <v>69.7</v>
      </c>
      <c r="F89" s="49">
        <v>27.59</v>
      </c>
      <c r="G89" s="49">
        <v>7.11</v>
      </c>
      <c r="H89" s="49">
        <v>9.83</v>
      </c>
    </row>
    <row r="90" spans="1:8" x14ac:dyDescent="0.25">
      <c r="A90" s="93"/>
      <c r="B90" s="39">
        <v>6.25</v>
      </c>
      <c r="C90" s="49">
        <v>36.700000000000003</v>
      </c>
      <c r="D90" s="49">
        <v>43.83</v>
      </c>
      <c r="E90" s="49">
        <v>48.2</v>
      </c>
      <c r="F90" s="49">
        <v>32.25</v>
      </c>
      <c r="G90" s="49">
        <v>1.8</v>
      </c>
      <c r="H90" s="49">
        <v>5.2</v>
      </c>
    </row>
    <row r="91" spans="1:8" x14ac:dyDescent="0.25">
      <c r="A91" s="93"/>
      <c r="B91" s="39">
        <v>3.125</v>
      </c>
      <c r="C91" s="49">
        <v>12.45</v>
      </c>
      <c r="D91" s="49">
        <v>15.67</v>
      </c>
      <c r="E91" s="49">
        <v>10.80782</v>
      </c>
      <c r="F91" s="49">
        <v>11.12</v>
      </c>
      <c r="G91" s="49">
        <v>3.34</v>
      </c>
      <c r="H91" s="49">
        <v>1.43</v>
      </c>
    </row>
    <row r="92" spans="1:8" x14ac:dyDescent="0.25">
      <c r="A92" s="93"/>
      <c r="B92" s="39">
        <v>1.5625</v>
      </c>
      <c r="C92" s="49">
        <v>4.09</v>
      </c>
      <c r="D92" s="49">
        <v>3.24</v>
      </c>
      <c r="E92" s="49">
        <v>2.67</v>
      </c>
      <c r="F92" s="49">
        <v>5.16</v>
      </c>
      <c r="G92" s="49">
        <v>1.45</v>
      </c>
      <c r="H92" s="49">
        <v>3.6</v>
      </c>
    </row>
    <row r="93" spans="1:8" x14ac:dyDescent="0.25">
      <c r="A93" s="93"/>
      <c r="B93" s="39">
        <v>0.78125</v>
      </c>
      <c r="C93" s="49">
        <v>1.7</v>
      </c>
      <c r="D93" s="49">
        <v>1.83</v>
      </c>
      <c r="E93" s="49">
        <v>3.64</v>
      </c>
      <c r="F93" s="49">
        <v>1.57</v>
      </c>
      <c r="G93" s="49">
        <v>2.4700000000000002</v>
      </c>
      <c r="H93" s="49">
        <v>1.23</v>
      </c>
    </row>
    <row r="94" spans="1:8" x14ac:dyDescent="0.25">
      <c r="A94" s="93"/>
      <c r="B94" s="39">
        <v>0.390625</v>
      </c>
      <c r="C94" s="49">
        <v>3.61</v>
      </c>
      <c r="D94" s="49">
        <v>4.9000000000000004</v>
      </c>
      <c r="E94" s="49">
        <v>1.52</v>
      </c>
      <c r="F94" s="49">
        <v>1.43</v>
      </c>
      <c r="G94" s="49">
        <v>1.69</v>
      </c>
      <c r="H94" s="49">
        <v>1.302</v>
      </c>
    </row>
    <row r="95" spans="1:8" x14ac:dyDescent="0.25">
      <c r="A95" s="94"/>
      <c r="B95" s="39">
        <v>0.1953125</v>
      </c>
      <c r="C95" s="49">
        <v>1.2</v>
      </c>
      <c r="D95" s="49">
        <v>1.29</v>
      </c>
      <c r="E95" s="49">
        <v>1.96</v>
      </c>
      <c r="F95" s="49">
        <v>1.35</v>
      </c>
      <c r="G95" s="49">
        <v>1.79</v>
      </c>
      <c r="H95" s="49">
        <v>1.34</v>
      </c>
    </row>
  </sheetData>
  <mergeCells count="36">
    <mergeCell ref="G18:H18"/>
    <mergeCell ref="A20:A31"/>
    <mergeCell ref="C2:D2"/>
    <mergeCell ref="E2:F2"/>
    <mergeCell ref="G2:H2"/>
    <mergeCell ref="B2:B3"/>
    <mergeCell ref="A2:A3"/>
    <mergeCell ref="A4:A15"/>
    <mergeCell ref="A18:A19"/>
    <mergeCell ref="B18:B19"/>
    <mergeCell ref="C18:D18"/>
    <mergeCell ref="E18:F18"/>
    <mergeCell ref="E50:F50"/>
    <mergeCell ref="G50:H50"/>
    <mergeCell ref="A52:A63"/>
    <mergeCell ref="A34:A35"/>
    <mergeCell ref="B34:B35"/>
    <mergeCell ref="C34:D34"/>
    <mergeCell ref="E34:F34"/>
    <mergeCell ref="G34:H34"/>
    <mergeCell ref="A36:A47"/>
    <mergeCell ref="G82:H82"/>
    <mergeCell ref="A84:A95"/>
    <mergeCell ref="A66:A67"/>
    <mergeCell ref="B66:B67"/>
    <mergeCell ref="C66:D66"/>
    <mergeCell ref="E66:F66"/>
    <mergeCell ref="A82:A83"/>
    <mergeCell ref="B82:B83"/>
    <mergeCell ref="C82:D82"/>
    <mergeCell ref="E82:F82"/>
    <mergeCell ref="G66:H66"/>
    <mergeCell ref="A68:A79"/>
    <mergeCell ref="A50:A51"/>
    <mergeCell ref="B50:B51"/>
    <mergeCell ref="C50:D50"/>
  </mergeCells>
  <phoneticPr fontId="8"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C151B-B608-4D98-A45E-B1EAD39D7F15}">
  <dimension ref="A1:H90"/>
  <sheetViews>
    <sheetView topLeftCell="A54" workbookViewId="0">
      <selection activeCell="L67" sqref="L67"/>
    </sheetView>
  </sheetViews>
  <sheetFormatPr defaultColWidth="9.140625" defaultRowHeight="15.75" x14ac:dyDescent="0.25"/>
  <cols>
    <col min="1" max="1" width="17" style="35" customWidth="1"/>
    <col min="2" max="2" width="19.7109375" style="35" customWidth="1"/>
    <col min="3" max="16384" width="9.140625" style="35"/>
  </cols>
  <sheetData>
    <row r="1" spans="1:8" x14ac:dyDescent="0.25">
      <c r="A1" s="12" t="s">
        <v>188</v>
      </c>
    </row>
    <row r="2" spans="1:8" x14ac:dyDescent="0.25">
      <c r="A2" s="88" t="s">
        <v>156</v>
      </c>
      <c r="B2" s="88" t="s">
        <v>181</v>
      </c>
      <c r="C2" s="88" t="s">
        <v>182</v>
      </c>
      <c r="D2" s="88"/>
      <c r="E2" s="88" t="s">
        <v>184</v>
      </c>
      <c r="F2" s="88"/>
      <c r="G2" s="88" t="s">
        <v>183</v>
      </c>
      <c r="H2" s="88"/>
    </row>
    <row r="3" spans="1:8" x14ac:dyDescent="0.25">
      <c r="A3" s="88"/>
      <c r="B3" s="88"/>
      <c r="C3" s="44" t="s">
        <v>139</v>
      </c>
      <c r="D3" s="44" t="s">
        <v>140</v>
      </c>
      <c r="E3" s="44" t="s">
        <v>139</v>
      </c>
      <c r="F3" s="44" t="s">
        <v>140</v>
      </c>
      <c r="G3" s="44" t="s">
        <v>139</v>
      </c>
      <c r="H3" s="44" t="s">
        <v>140</v>
      </c>
    </row>
    <row r="4" spans="1:8" x14ac:dyDescent="0.25">
      <c r="A4" s="89" t="s">
        <v>157</v>
      </c>
      <c r="B4" s="39">
        <v>400</v>
      </c>
      <c r="C4" s="17">
        <v>12.727270000000001</v>
      </c>
      <c r="D4" s="17">
        <v>10.72593</v>
      </c>
      <c r="E4" s="17">
        <v>4.9090910000000001</v>
      </c>
      <c r="F4" s="17">
        <v>4.5333329999999998</v>
      </c>
      <c r="G4" s="17">
        <v>3.295455</v>
      </c>
      <c r="H4" s="17">
        <v>4.355556</v>
      </c>
    </row>
    <row r="5" spans="1:8" x14ac:dyDescent="0.25">
      <c r="A5" s="90"/>
      <c r="B5" s="39">
        <v>200</v>
      </c>
      <c r="C5" s="17">
        <v>9.8863640000000004</v>
      </c>
      <c r="D5" s="17">
        <v>9.4222219999999997</v>
      </c>
      <c r="E5" s="17">
        <v>4.1818179999999998</v>
      </c>
      <c r="F5" s="17">
        <v>3.6148150000000001</v>
      </c>
      <c r="G5" s="17">
        <v>3.0681820000000002</v>
      </c>
      <c r="H5" s="17">
        <v>3.4666670000000002</v>
      </c>
    </row>
    <row r="6" spans="1:8" x14ac:dyDescent="0.25">
      <c r="A6" s="90"/>
      <c r="B6" s="39">
        <v>100</v>
      </c>
      <c r="C6" s="17">
        <v>7.7272730000000003</v>
      </c>
      <c r="D6" s="17">
        <v>8.355556</v>
      </c>
      <c r="E6" s="17">
        <v>4.0454549999999996</v>
      </c>
      <c r="F6" s="17">
        <v>3.8518520000000001</v>
      </c>
      <c r="G6" s="17">
        <v>3.25</v>
      </c>
      <c r="H6" s="17">
        <v>3.5851850000000001</v>
      </c>
    </row>
    <row r="7" spans="1:8" x14ac:dyDescent="0.25">
      <c r="A7" s="90"/>
      <c r="B7" s="39">
        <v>50</v>
      </c>
      <c r="C7" s="17">
        <v>5.8181820000000002</v>
      </c>
      <c r="D7" s="17">
        <v>7.0518520000000002</v>
      </c>
      <c r="E7" s="17">
        <v>3.4318179999999998</v>
      </c>
      <c r="F7" s="17">
        <v>3.5259260000000001</v>
      </c>
      <c r="G7" s="17">
        <v>2.6590910000000001</v>
      </c>
      <c r="H7" s="17">
        <v>2.7851849999999998</v>
      </c>
    </row>
    <row r="8" spans="1:8" x14ac:dyDescent="0.25">
      <c r="A8" s="90"/>
      <c r="B8" s="39">
        <v>25</v>
      </c>
      <c r="C8" s="17">
        <v>4.6136359999999996</v>
      </c>
      <c r="D8" s="17">
        <v>5.2444439999999997</v>
      </c>
      <c r="E8" s="17">
        <v>3.0681820000000002</v>
      </c>
      <c r="F8" s="17">
        <v>3.3185180000000001</v>
      </c>
      <c r="G8" s="17">
        <v>2.3409089999999999</v>
      </c>
      <c r="H8" s="17">
        <v>2.7851849999999998</v>
      </c>
    </row>
    <row r="9" spans="1:8" x14ac:dyDescent="0.25">
      <c r="A9" s="90"/>
      <c r="B9" s="39">
        <v>12.5</v>
      </c>
      <c r="C9" s="17">
        <v>3.25</v>
      </c>
      <c r="D9" s="17">
        <v>4</v>
      </c>
      <c r="E9" s="17">
        <v>2.704545</v>
      </c>
      <c r="F9" s="17">
        <v>3.2888890000000002</v>
      </c>
      <c r="G9" s="17">
        <v>1.8863639999999999</v>
      </c>
      <c r="H9" s="17">
        <v>2.3703699999999999</v>
      </c>
    </row>
    <row r="10" spans="1:8" x14ac:dyDescent="0.25">
      <c r="A10" s="90"/>
      <c r="B10" s="39">
        <v>6.25</v>
      </c>
      <c r="C10" s="17">
        <v>2.25</v>
      </c>
      <c r="D10" s="17">
        <v>2.9925929999999998</v>
      </c>
      <c r="E10" s="17">
        <v>2.5681820000000002</v>
      </c>
      <c r="F10" s="17">
        <v>3.1111110000000002</v>
      </c>
      <c r="G10" s="17">
        <v>1.8863639999999999</v>
      </c>
      <c r="H10" s="17">
        <v>2.192593</v>
      </c>
    </row>
    <row r="11" spans="1:8" x14ac:dyDescent="0.25">
      <c r="A11" s="90"/>
      <c r="B11" s="39">
        <v>3.125</v>
      </c>
      <c r="C11" s="17">
        <v>1.545455</v>
      </c>
      <c r="D11" s="17">
        <v>2.162963</v>
      </c>
      <c r="E11" s="17">
        <v>2.5227270000000002</v>
      </c>
      <c r="F11" s="17">
        <v>3.0814810000000001</v>
      </c>
      <c r="G11" s="17">
        <v>1.7272730000000001</v>
      </c>
      <c r="H11" s="17">
        <v>2.014815</v>
      </c>
    </row>
    <row r="12" spans="1:8" x14ac:dyDescent="0.25">
      <c r="A12" s="90"/>
      <c r="B12" s="39">
        <v>1.5625</v>
      </c>
      <c r="C12" s="17">
        <v>1.2272730000000001</v>
      </c>
      <c r="D12" s="17">
        <v>1.748148</v>
      </c>
      <c r="E12" s="17">
        <v>2.5227270000000002</v>
      </c>
      <c r="F12" s="17">
        <v>3.0518519999999998</v>
      </c>
      <c r="G12" s="17">
        <v>1.6363639999999999</v>
      </c>
      <c r="H12" s="17">
        <v>1.748148</v>
      </c>
    </row>
    <row r="13" spans="1:8" x14ac:dyDescent="0.25">
      <c r="A13" s="90"/>
      <c r="B13" s="39">
        <v>0.78125</v>
      </c>
      <c r="C13" s="17">
        <v>1.068182</v>
      </c>
      <c r="D13" s="17">
        <v>1.3629629999999999</v>
      </c>
      <c r="E13" s="17">
        <v>2.3863639999999999</v>
      </c>
      <c r="F13" s="17">
        <v>2.9037039999999998</v>
      </c>
      <c r="G13" s="17">
        <v>1.431818</v>
      </c>
      <c r="H13" s="17">
        <v>1.925926</v>
      </c>
    </row>
    <row r="14" spans="1:8" x14ac:dyDescent="0.25">
      <c r="A14" s="90"/>
      <c r="B14" s="39">
        <v>0.390625</v>
      </c>
      <c r="C14" s="17">
        <v>0.93181820000000004</v>
      </c>
      <c r="D14" s="17">
        <v>1.2740739999999999</v>
      </c>
      <c r="E14" s="17">
        <v>2.2272729999999998</v>
      </c>
      <c r="F14" s="17">
        <v>2.5777779999999999</v>
      </c>
      <c r="G14" s="17">
        <v>1.318182</v>
      </c>
      <c r="H14" s="17">
        <v>1.5111110000000001</v>
      </c>
    </row>
    <row r="15" spans="1:8" x14ac:dyDescent="0.25">
      <c r="A15" s="91"/>
      <c r="B15" s="39">
        <v>0.1953125</v>
      </c>
      <c r="C15" s="17">
        <v>1.1363639999999999</v>
      </c>
      <c r="D15" s="17">
        <v>1.125926</v>
      </c>
      <c r="E15" s="17">
        <v>1.9772730000000001</v>
      </c>
      <c r="F15" s="17">
        <v>2.4592589999999999</v>
      </c>
      <c r="G15" s="17">
        <v>1.1363639999999999</v>
      </c>
      <c r="H15" s="17">
        <v>1.481481</v>
      </c>
    </row>
    <row r="17" spans="1:8" x14ac:dyDescent="0.25">
      <c r="A17" s="88" t="s">
        <v>156</v>
      </c>
      <c r="B17" s="88" t="s">
        <v>181</v>
      </c>
      <c r="C17" s="88" t="s">
        <v>182</v>
      </c>
      <c r="D17" s="88"/>
      <c r="E17" s="88" t="s">
        <v>184</v>
      </c>
      <c r="F17" s="88"/>
      <c r="G17" s="88" t="s">
        <v>183</v>
      </c>
      <c r="H17" s="88"/>
    </row>
    <row r="18" spans="1:8" x14ac:dyDescent="0.25">
      <c r="A18" s="88"/>
      <c r="B18" s="88"/>
      <c r="C18" s="44" t="s">
        <v>139</v>
      </c>
      <c r="D18" s="44" t="s">
        <v>140</v>
      </c>
      <c r="E18" s="44" t="s">
        <v>139</v>
      </c>
      <c r="F18" s="44" t="s">
        <v>140</v>
      </c>
      <c r="G18" s="44" t="s">
        <v>139</v>
      </c>
      <c r="H18" s="44" t="s">
        <v>140</v>
      </c>
    </row>
    <row r="19" spans="1:8" x14ac:dyDescent="0.25">
      <c r="A19" s="89" t="s">
        <v>175</v>
      </c>
      <c r="B19" s="39">
        <v>400</v>
      </c>
      <c r="C19" s="17">
        <v>30.97222</v>
      </c>
      <c r="D19" s="17">
        <v>26.18085</v>
      </c>
      <c r="E19" s="17">
        <v>31.11111</v>
      </c>
      <c r="F19" s="17">
        <v>25.120570000000001</v>
      </c>
      <c r="G19" s="17">
        <v>8.0277779999999996</v>
      </c>
      <c r="H19" s="17">
        <v>10.6844</v>
      </c>
    </row>
    <row r="20" spans="1:8" x14ac:dyDescent="0.25">
      <c r="A20" s="90"/>
      <c r="B20" s="39">
        <v>200</v>
      </c>
      <c r="C20" s="17">
        <v>22.02778</v>
      </c>
      <c r="D20" s="17">
        <v>19.003550000000001</v>
      </c>
      <c r="E20" s="17">
        <v>25.70834</v>
      </c>
      <c r="F20" s="17">
        <v>15.496449999999999</v>
      </c>
      <c r="G20" s="17">
        <v>7.194445</v>
      </c>
      <c r="H20" s="17">
        <v>7.7074470000000002</v>
      </c>
    </row>
    <row r="21" spans="1:8" x14ac:dyDescent="0.25">
      <c r="A21" s="90"/>
      <c r="B21" s="39">
        <v>100</v>
      </c>
      <c r="C21" s="17">
        <v>16.27778</v>
      </c>
      <c r="D21" s="17">
        <v>15.00709</v>
      </c>
      <c r="E21" s="17">
        <v>15.243499999999999</v>
      </c>
      <c r="F21" s="17">
        <v>16.184000000000001</v>
      </c>
      <c r="G21" s="17">
        <v>6.555555</v>
      </c>
      <c r="H21" s="17">
        <v>7.4219860000000004</v>
      </c>
    </row>
    <row r="22" spans="1:8" x14ac:dyDescent="0.25">
      <c r="A22" s="90"/>
      <c r="B22" s="39">
        <v>50</v>
      </c>
      <c r="C22" s="17">
        <v>12.19444</v>
      </c>
      <c r="D22" s="17">
        <v>11.744680000000001</v>
      </c>
      <c r="E22" s="17">
        <v>16.184000000000001</v>
      </c>
      <c r="F22" s="17">
        <v>12.6</v>
      </c>
      <c r="G22" s="17">
        <v>5.4166670000000003</v>
      </c>
      <c r="H22" s="17">
        <v>5.7907799999999998</v>
      </c>
    </row>
    <row r="23" spans="1:8" x14ac:dyDescent="0.25">
      <c r="A23" s="90"/>
      <c r="B23" s="39">
        <v>25</v>
      </c>
      <c r="C23" s="17">
        <v>9.0277779999999996</v>
      </c>
      <c r="D23" s="17">
        <v>8.7269509999999997</v>
      </c>
      <c r="E23" s="17">
        <v>12.6</v>
      </c>
      <c r="F23" s="17">
        <v>8.7965</v>
      </c>
      <c r="G23" s="17">
        <v>4.5277779999999996</v>
      </c>
      <c r="H23" s="17">
        <v>4.8936169999999999</v>
      </c>
    </row>
    <row r="24" spans="1:8" x14ac:dyDescent="0.25">
      <c r="A24" s="90"/>
      <c r="B24" s="39">
        <v>12.5</v>
      </c>
      <c r="C24" s="17">
        <v>6.0833329999999997</v>
      </c>
      <c r="D24" s="17">
        <v>6.2801419999999997</v>
      </c>
      <c r="E24" s="17">
        <v>8.7965</v>
      </c>
      <c r="F24" s="17">
        <v>5.5884999999999998</v>
      </c>
      <c r="G24" s="17">
        <v>3.75</v>
      </c>
      <c r="H24" s="17">
        <v>3.6294330000000001</v>
      </c>
    </row>
    <row r="25" spans="1:8" x14ac:dyDescent="0.25">
      <c r="A25" s="90"/>
      <c r="B25" s="39">
        <v>6.25</v>
      </c>
      <c r="C25" s="17">
        <v>4.1666670000000003</v>
      </c>
      <c r="D25" s="17">
        <v>4.404255</v>
      </c>
      <c r="E25" s="17">
        <v>5.5884999999999998</v>
      </c>
      <c r="F25" s="17">
        <v>3.9550000000000001</v>
      </c>
      <c r="G25" s="17">
        <v>2.9722219999999999</v>
      </c>
      <c r="H25" s="17">
        <v>3.4663119999999998</v>
      </c>
    </row>
    <row r="26" spans="1:8" x14ac:dyDescent="0.25">
      <c r="A26" s="90"/>
      <c r="B26" s="39">
        <v>3.125</v>
      </c>
      <c r="C26" s="17">
        <v>2.7222219999999999</v>
      </c>
      <c r="D26" s="17">
        <v>2.9361700000000002</v>
      </c>
      <c r="E26" s="17">
        <v>3.9550000000000001</v>
      </c>
      <c r="F26" s="17">
        <v>2.6364999999999998</v>
      </c>
      <c r="G26" s="17">
        <v>2.3055560000000002</v>
      </c>
      <c r="H26" s="17">
        <v>2.0390069999999998</v>
      </c>
    </row>
    <row r="27" spans="1:8" x14ac:dyDescent="0.25">
      <c r="A27" s="90"/>
      <c r="B27" s="39">
        <v>1.5625</v>
      </c>
      <c r="C27" s="17">
        <v>1.9444440000000001</v>
      </c>
      <c r="D27" s="17">
        <v>2.0390069999999998</v>
      </c>
      <c r="E27" s="17">
        <v>2.6364999999999998</v>
      </c>
      <c r="F27" s="17">
        <v>1.8022480000000001</v>
      </c>
      <c r="G27" s="17">
        <v>1.861111</v>
      </c>
      <c r="H27" s="17">
        <v>1.712766</v>
      </c>
    </row>
    <row r="28" spans="1:8" x14ac:dyDescent="0.25">
      <c r="A28" s="90"/>
      <c r="B28" s="39">
        <v>0.78125</v>
      </c>
      <c r="C28" s="17">
        <v>1.4166669999999999</v>
      </c>
      <c r="D28" s="17">
        <v>1.6312059999999999</v>
      </c>
      <c r="E28" s="17">
        <v>1.7304999999999999</v>
      </c>
      <c r="F28" s="17">
        <v>1.508046</v>
      </c>
      <c r="G28" s="17">
        <v>1.611111</v>
      </c>
      <c r="H28" s="17">
        <v>1.427305</v>
      </c>
    </row>
    <row r="29" spans="1:8" x14ac:dyDescent="0.25">
      <c r="A29" s="90"/>
      <c r="B29" s="39">
        <v>0.390625</v>
      </c>
      <c r="C29" s="17">
        <v>1.111111</v>
      </c>
      <c r="D29" s="17">
        <v>1.2234039999999999</v>
      </c>
      <c r="E29" s="17">
        <v>1.431</v>
      </c>
      <c r="F29" s="17">
        <v>1.2882020000000001</v>
      </c>
      <c r="G29" s="17">
        <v>1.2222219999999999</v>
      </c>
      <c r="H29" s="17">
        <v>1.1826239999999999</v>
      </c>
    </row>
    <row r="30" spans="1:8" x14ac:dyDescent="0.25">
      <c r="A30" s="91"/>
      <c r="B30" s="39">
        <v>0.1953125</v>
      </c>
      <c r="C30" s="17">
        <v>1.0555559999999999</v>
      </c>
      <c r="D30" s="17">
        <v>1.019504</v>
      </c>
      <c r="E30" s="17">
        <v>1.353</v>
      </c>
      <c r="F30" s="17">
        <v>1.1267020000000001</v>
      </c>
      <c r="G30" s="17">
        <v>1.0277780000000001</v>
      </c>
      <c r="H30" s="17">
        <v>1.345745</v>
      </c>
    </row>
    <row r="32" spans="1:8" x14ac:dyDescent="0.25">
      <c r="A32" s="88" t="s">
        <v>156</v>
      </c>
      <c r="B32" s="88" t="s">
        <v>181</v>
      </c>
      <c r="C32" s="88" t="s">
        <v>182</v>
      </c>
      <c r="D32" s="88"/>
      <c r="E32" s="88" t="s">
        <v>184</v>
      </c>
      <c r="F32" s="88"/>
      <c r="G32" s="88" t="s">
        <v>183</v>
      </c>
      <c r="H32" s="88"/>
    </row>
    <row r="33" spans="1:8" x14ac:dyDescent="0.25">
      <c r="A33" s="88"/>
      <c r="B33" s="88"/>
      <c r="C33" s="44" t="s">
        <v>139</v>
      </c>
      <c r="D33" s="44" t="s">
        <v>140</v>
      </c>
      <c r="E33" s="44" t="s">
        <v>139</v>
      </c>
      <c r="F33" s="44" t="s">
        <v>140</v>
      </c>
      <c r="G33" s="44" t="s">
        <v>139</v>
      </c>
      <c r="H33" s="44" t="s">
        <v>140</v>
      </c>
    </row>
    <row r="34" spans="1:8" x14ac:dyDescent="0.25">
      <c r="A34" s="89" t="s">
        <v>176</v>
      </c>
      <c r="B34" s="39">
        <v>400</v>
      </c>
      <c r="C34" s="17">
        <v>18.239799999999999</v>
      </c>
      <c r="D34" s="17">
        <v>21.452380000000002</v>
      </c>
      <c r="E34" s="17">
        <v>11.913270000000001</v>
      </c>
      <c r="F34" s="17">
        <v>14.63889</v>
      </c>
      <c r="G34" s="17">
        <v>1.734694</v>
      </c>
      <c r="H34" s="17">
        <v>2.3273809999999999</v>
      </c>
    </row>
    <row r="35" spans="1:8" x14ac:dyDescent="0.25">
      <c r="A35" s="90"/>
      <c r="B35" s="39">
        <v>200</v>
      </c>
      <c r="C35" s="17">
        <v>12.95918</v>
      </c>
      <c r="D35" s="17">
        <v>17.303570000000001</v>
      </c>
      <c r="E35" s="17">
        <v>5.4591839999999996</v>
      </c>
      <c r="F35" s="17">
        <v>6.1726190000000001</v>
      </c>
      <c r="G35" s="17">
        <v>1.377551</v>
      </c>
      <c r="H35" s="17">
        <v>1.821429</v>
      </c>
    </row>
    <row r="36" spans="1:8" x14ac:dyDescent="0.25">
      <c r="A36" s="90"/>
      <c r="B36" s="39">
        <v>100</v>
      </c>
      <c r="C36" s="17">
        <v>10.127549999999999</v>
      </c>
      <c r="D36" s="17">
        <v>13.4246</v>
      </c>
      <c r="E36" s="17">
        <v>3.1122450000000002</v>
      </c>
      <c r="F36" s="17">
        <v>2.765873</v>
      </c>
      <c r="G36" s="17">
        <v>1.607143</v>
      </c>
      <c r="H36" s="17">
        <v>1.551587</v>
      </c>
    </row>
    <row r="37" spans="1:8" x14ac:dyDescent="0.25">
      <c r="A37" s="90"/>
      <c r="B37" s="39">
        <v>50</v>
      </c>
      <c r="C37" s="17">
        <v>8.0867349999999991</v>
      </c>
      <c r="D37" s="17">
        <v>10.22024</v>
      </c>
      <c r="E37" s="17">
        <v>1.8622449999999999</v>
      </c>
      <c r="F37" s="17">
        <v>1.855159</v>
      </c>
      <c r="G37" s="17">
        <v>1.25</v>
      </c>
      <c r="H37" s="17">
        <v>1.3492059999999999</v>
      </c>
    </row>
    <row r="38" spans="1:8" x14ac:dyDescent="0.25">
      <c r="A38" s="90"/>
      <c r="B38" s="39">
        <v>25</v>
      </c>
      <c r="C38" s="17">
        <v>5.9183669999999999</v>
      </c>
      <c r="D38" s="17">
        <v>7.3531750000000002</v>
      </c>
      <c r="E38" s="17">
        <v>1.479592</v>
      </c>
      <c r="F38" s="17">
        <v>1.4166669999999999</v>
      </c>
      <c r="G38" s="17">
        <v>1.1734690000000001</v>
      </c>
      <c r="H38" s="17">
        <v>1.248016</v>
      </c>
    </row>
    <row r="39" spans="1:8" x14ac:dyDescent="0.25">
      <c r="A39" s="90"/>
      <c r="B39" s="39">
        <v>12.5</v>
      </c>
      <c r="C39" s="17">
        <v>4.1071429999999998</v>
      </c>
      <c r="D39" s="17">
        <v>5.430555</v>
      </c>
      <c r="E39" s="17">
        <v>1.147959</v>
      </c>
      <c r="F39" s="17">
        <v>1.2817460000000001</v>
      </c>
      <c r="G39" s="17">
        <v>1.071429</v>
      </c>
      <c r="H39" s="17">
        <v>1.1130949999999999</v>
      </c>
    </row>
    <row r="40" spans="1:8" x14ac:dyDescent="0.25">
      <c r="A40" s="90"/>
      <c r="B40" s="39">
        <v>6.25</v>
      </c>
      <c r="C40" s="17">
        <v>2.8316330000000001</v>
      </c>
      <c r="D40" s="17">
        <v>3.878968</v>
      </c>
      <c r="E40" s="17">
        <v>1.0459179999999999</v>
      </c>
      <c r="F40" s="17">
        <v>1.214286</v>
      </c>
      <c r="G40" s="17">
        <v>1.0969390000000001</v>
      </c>
      <c r="H40" s="17">
        <v>1.0456350000000001</v>
      </c>
    </row>
    <row r="41" spans="1:8" x14ac:dyDescent="0.25">
      <c r="A41" s="90"/>
      <c r="B41" s="39">
        <v>3.125</v>
      </c>
      <c r="C41" s="17">
        <v>2.0153059999999998</v>
      </c>
      <c r="D41" s="17">
        <v>2.698413</v>
      </c>
      <c r="E41" s="17">
        <v>0.99489799999999995</v>
      </c>
      <c r="F41" s="17">
        <v>1.1130949999999999</v>
      </c>
      <c r="G41" s="17">
        <v>0.9183673</v>
      </c>
      <c r="H41" s="17">
        <v>1.0119050000000001</v>
      </c>
    </row>
    <row r="42" spans="1:8" x14ac:dyDescent="0.25">
      <c r="A42" s="90"/>
      <c r="B42" s="39">
        <v>1.5625</v>
      </c>
      <c r="C42" s="17">
        <v>1.607143</v>
      </c>
      <c r="D42" s="17">
        <v>1.9563489999999999</v>
      </c>
      <c r="E42" s="17">
        <v>1.020408</v>
      </c>
      <c r="F42" s="17">
        <v>1.1805559999999999</v>
      </c>
      <c r="G42" s="17">
        <v>0.99489799999999995</v>
      </c>
      <c r="H42" s="17">
        <v>1.1130949999999999</v>
      </c>
    </row>
    <row r="43" spans="1:8" x14ac:dyDescent="0.25">
      <c r="A43" s="90"/>
      <c r="B43" s="39">
        <v>0.78125</v>
      </c>
      <c r="C43" s="17">
        <v>1.1989799999999999</v>
      </c>
      <c r="D43" s="17">
        <v>1.6865079999999999</v>
      </c>
      <c r="E43" s="17">
        <v>0.99489799999999995</v>
      </c>
      <c r="F43" s="17">
        <v>1.1805559999999999</v>
      </c>
      <c r="G43" s="17">
        <v>0.94387759999999998</v>
      </c>
      <c r="H43" s="17">
        <v>1.0456350000000001</v>
      </c>
    </row>
    <row r="44" spans="1:8" x14ac:dyDescent="0.25">
      <c r="A44" s="90"/>
      <c r="B44" s="39">
        <v>0.390625</v>
      </c>
      <c r="C44" s="17">
        <v>1.0459179999999999</v>
      </c>
      <c r="D44" s="17">
        <v>1.3829359999999999</v>
      </c>
      <c r="E44" s="17">
        <v>0.94387759999999998</v>
      </c>
      <c r="F44" s="17">
        <v>1.146825</v>
      </c>
      <c r="G44" s="17">
        <v>0.89285709999999996</v>
      </c>
      <c r="H44" s="17">
        <v>1.1130949999999999</v>
      </c>
    </row>
    <row r="45" spans="1:8" x14ac:dyDescent="0.25">
      <c r="A45" s="91"/>
      <c r="B45" s="39">
        <v>0.1953125</v>
      </c>
      <c r="C45" s="17">
        <v>0.9183673</v>
      </c>
      <c r="D45" s="17">
        <v>1.146825</v>
      </c>
      <c r="E45" s="17">
        <v>0.9183673</v>
      </c>
      <c r="F45" s="17">
        <v>1.146825</v>
      </c>
      <c r="G45" s="17">
        <v>0.86734690000000003</v>
      </c>
      <c r="H45" s="17">
        <v>1.0119050000000001</v>
      </c>
    </row>
    <row r="47" spans="1:8" x14ac:dyDescent="0.25">
      <c r="A47" s="88" t="s">
        <v>156</v>
      </c>
      <c r="B47" s="88" t="s">
        <v>181</v>
      </c>
      <c r="C47" s="88" t="s">
        <v>182</v>
      </c>
      <c r="D47" s="88"/>
      <c r="E47" s="88" t="s">
        <v>184</v>
      </c>
      <c r="F47" s="88"/>
      <c r="G47" s="88" t="s">
        <v>183</v>
      </c>
      <c r="H47" s="88"/>
    </row>
    <row r="48" spans="1:8" x14ac:dyDescent="0.25">
      <c r="A48" s="88"/>
      <c r="B48" s="88"/>
      <c r="C48" s="44" t="s">
        <v>139</v>
      </c>
      <c r="D48" s="44" t="s">
        <v>140</v>
      </c>
      <c r="E48" s="44" t="s">
        <v>139</v>
      </c>
      <c r="F48" s="44" t="s">
        <v>140</v>
      </c>
      <c r="G48" s="44" t="s">
        <v>139</v>
      </c>
      <c r="H48" s="44" t="s">
        <v>140</v>
      </c>
    </row>
    <row r="49" spans="1:8" x14ac:dyDescent="0.25">
      <c r="A49" s="89" t="s">
        <v>177</v>
      </c>
      <c r="B49" s="39">
        <v>400</v>
      </c>
      <c r="C49" s="17">
        <v>6.0909089999999999</v>
      </c>
      <c r="D49" s="17">
        <v>7.5250839999999997</v>
      </c>
      <c r="E49" s="17">
        <v>7.2121209999999998</v>
      </c>
      <c r="F49" s="17">
        <v>12.70903</v>
      </c>
      <c r="G49" s="17">
        <v>1.606061</v>
      </c>
      <c r="H49" s="17">
        <v>1.7391300000000001</v>
      </c>
    </row>
    <row r="50" spans="1:8" x14ac:dyDescent="0.25">
      <c r="A50" s="90"/>
      <c r="B50" s="39">
        <v>200</v>
      </c>
      <c r="C50" s="17">
        <v>4.3333329999999997</v>
      </c>
      <c r="D50" s="17">
        <v>6.2207359999999996</v>
      </c>
      <c r="E50" s="17">
        <v>3.6363639999999999</v>
      </c>
      <c r="F50" s="17">
        <v>6.3879599999999996</v>
      </c>
      <c r="G50" s="17">
        <v>1.393939</v>
      </c>
      <c r="H50" s="17">
        <v>1.404682</v>
      </c>
    </row>
    <row r="51" spans="1:8" x14ac:dyDescent="0.25">
      <c r="A51" s="90"/>
      <c r="B51" s="39">
        <v>100</v>
      </c>
      <c r="C51" s="17">
        <v>3.6969699999999999</v>
      </c>
      <c r="D51" s="17">
        <v>4.715719</v>
      </c>
      <c r="E51" s="17">
        <v>2.3636360000000001</v>
      </c>
      <c r="F51" s="17">
        <v>3.377926</v>
      </c>
      <c r="G51" s="17">
        <v>1.818182</v>
      </c>
      <c r="H51" s="17">
        <v>1.705686</v>
      </c>
    </row>
    <row r="52" spans="1:8" x14ac:dyDescent="0.25">
      <c r="A52" s="90"/>
      <c r="B52" s="39">
        <v>50</v>
      </c>
      <c r="C52" s="17">
        <v>3.0606059999999999</v>
      </c>
      <c r="D52" s="17">
        <v>3.6789299999999998</v>
      </c>
      <c r="E52" s="17">
        <v>1.606061</v>
      </c>
      <c r="F52" s="17">
        <v>1.9397990000000001</v>
      </c>
      <c r="G52" s="17">
        <v>1.6363639999999999</v>
      </c>
      <c r="H52" s="17">
        <v>1.0033449999999999</v>
      </c>
    </row>
    <row r="53" spans="1:8" x14ac:dyDescent="0.25">
      <c r="A53" s="90"/>
      <c r="B53" s="39">
        <v>25</v>
      </c>
      <c r="C53" s="17">
        <v>2.575758</v>
      </c>
      <c r="D53" s="17">
        <v>2.9096989999999998</v>
      </c>
      <c r="E53" s="17">
        <v>1.3636360000000001</v>
      </c>
      <c r="F53" s="17">
        <v>1.337793</v>
      </c>
      <c r="G53" s="17">
        <v>1.181818</v>
      </c>
      <c r="H53" s="17">
        <v>1.0702339999999999</v>
      </c>
    </row>
    <row r="54" spans="1:8" x14ac:dyDescent="0.25">
      <c r="A54" s="90"/>
      <c r="B54" s="39">
        <v>12.5</v>
      </c>
      <c r="C54" s="17">
        <v>2.030303</v>
      </c>
      <c r="D54" s="17">
        <v>2.2073580000000002</v>
      </c>
      <c r="E54" s="17">
        <v>1.3333330000000001</v>
      </c>
      <c r="F54" s="17">
        <v>1.0702339999999999</v>
      </c>
      <c r="G54" s="17">
        <v>1.212121</v>
      </c>
      <c r="H54" s="17">
        <v>1.0033449999999999</v>
      </c>
    </row>
    <row r="55" spans="1:8" x14ac:dyDescent="0.25">
      <c r="A55" s="90"/>
      <c r="B55" s="39">
        <v>6.25</v>
      </c>
      <c r="C55" s="17">
        <v>1.9393940000000001</v>
      </c>
      <c r="D55" s="17">
        <v>1.6387959999999999</v>
      </c>
      <c r="E55" s="17">
        <v>1.242424</v>
      </c>
      <c r="F55" s="17">
        <v>0.96989970000000003</v>
      </c>
      <c r="G55" s="17">
        <v>1.181818</v>
      </c>
      <c r="H55" s="17">
        <v>0.86956520000000004</v>
      </c>
    </row>
    <row r="56" spans="1:8" x14ac:dyDescent="0.25">
      <c r="A56" s="90"/>
      <c r="B56" s="39">
        <v>3.125</v>
      </c>
      <c r="C56" s="17">
        <v>1.5151520000000001</v>
      </c>
      <c r="D56" s="17">
        <v>1.2709029999999999</v>
      </c>
      <c r="E56" s="17">
        <v>1.212121</v>
      </c>
      <c r="F56" s="17">
        <v>0.90300999999999998</v>
      </c>
      <c r="G56" s="17">
        <v>1</v>
      </c>
      <c r="H56" s="17">
        <v>0.80267560000000004</v>
      </c>
    </row>
    <row r="57" spans="1:8" x14ac:dyDescent="0.25">
      <c r="A57" s="90"/>
      <c r="B57" s="39">
        <v>1.5625</v>
      </c>
      <c r="C57" s="17">
        <v>1.1515150000000001</v>
      </c>
      <c r="D57" s="17">
        <v>1.137124</v>
      </c>
      <c r="E57" s="17">
        <v>0.87878789999999996</v>
      </c>
      <c r="F57" s="17">
        <v>0.80267560000000004</v>
      </c>
      <c r="G57" s="17">
        <v>0.96969700000000003</v>
      </c>
      <c r="H57" s="17">
        <v>0.83612039999999999</v>
      </c>
    </row>
    <row r="58" spans="1:8" x14ac:dyDescent="0.25">
      <c r="A58" s="90"/>
      <c r="B58" s="39">
        <v>0.78125</v>
      </c>
      <c r="C58" s="17">
        <v>0.90909090000000004</v>
      </c>
      <c r="D58" s="17">
        <v>1.036789</v>
      </c>
      <c r="E58" s="17">
        <v>0.90909090000000004</v>
      </c>
      <c r="F58" s="17">
        <v>0.83612039999999999</v>
      </c>
      <c r="G58" s="17">
        <v>0.87878789999999996</v>
      </c>
      <c r="H58" s="17">
        <v>0.76923079999999999</v>
      </c>
    </row>
    <row r="59" spans="1:8" x14ac:dyDescent="0.25">
      <c r="A59" s="90"/>
      <c r="B59" s="39">
        <v>0.390625</v>
      </c>
      <c r="C59" s="17">
        <v>0.84848489999999999</v>
      </c>
      <c r="D59" s="17">
        <v>0.86956520000000004</v>
      </c>
      <c r="E59" s="17">
        <v>0.84848489999999999</v>
      </c>
      <c r="F59" s="17">
        <v>0.80267560000000004</v>
      </c>
      <c r="G59" s="17">
        <v>0.75757580000000002</v>
      </c>
      <c r="H59" s="17">
        <v>1.0033449999999999</v>
      </c>
    </row>
    <row r="60" spans="1:8" x14ac:dyDescent="0.25">
      <c r="A60" s="91"/>
      <c r="B60" s="39">
        <v>0.1953125</v>
      </c>
      <c r="C60" s="17">
        <v>0.90909090000000004</v>
      </c>
      <c r="D60" s="17">
        <v>0.83612039999999999</v>
      </c>
      <c r="E60" s="17">
        <v>0.9393939</v>
      </c>
      <c r="F60" s="17">
        <v>0.80267560000000004</v>
      </c>
      <c r="G60" s="17">
        <v>0.90909090000000004</v>
      </c>
      <c r="H60" s="17">
        <v>0.83612039999999999</v>
      </c>
    </row>
    <row r="62" spans="1:8" x14ac:dyDescent="0.25">
      <c r="A62" s="88" t="s">
        <v>156</v>
      </c>
      <c r="B62" s="88" t="s">
        <v>181</v>
      </c>
      <c r="C62" s="88" t="s">
        <v>182</v>
      </c>
      <c r="D62" s="88"/>
      <c r="E62" s="88" t="s">
        <v>184</v>
      </c>
      <c r="F62" s="88"/>
      <c r="G62" s="88" t="s">
        <v>183</v>
      </c>
      <c r="H62" s="88"/>
    </row>
    <row r="63" spans="1:8" x14ac:dyDescent="0.25">
      <c r="A63" s="88"/>
      <c r="B63" s="88"/>
      <c r="C63" s="44" t="s">
        <v>139</v>
      </c>
      <c r="D63" s="44" t="s">
        <v>140</v>
      </c>
      <c r="E63" s="44" t="s">
        <v>139</v>
      </c>
      <c r="F63" s="44" t="s">
        <v>140</v>
      </c>
      <c r="G63" s="44" t="s">
        <v>139</v>
      </c>
      <c r="H63" s="44" t="s">
        <v>140</v>
      </c>
    </row>
    <row r="64" spans="1:8" x14ac:dyDescent="0.25">
      <c r="A64" s="89" t="s">
        <v>189</v>
      </c>
      <c r="B64" s="39">
        <v>400</v>
      </c>
      <c r="C64" s="17">
        <v>24.692309999999999</v>
      </c>
      <c r="D64" s="17">
        <v>21.617650000000001</v>
      </c>
      <c r="E64" s="17">
        <v>5.6538459999999997</v>
      </c>
      <c r="F64" s="17">
        <v>4.5882350000000001</v>
      </c>
      <c r="G64" s="17">
        <v>3.1153849999999998</v>
      </c>
      <c r="H64" s="17">
        <v>3.441176</v>
      </c>
    </row>
    <row r="65" spans="1:8" x14ac:dyDescent="0.25">
      <c r="A65" s="90"/>
      <c r="B65" s="39">
        <v>200</v>
      </c>
      <c r="C65" s="17">
        <v>16.576920000000001</v>
      </c>
      <c r="D65" s="17">
        <v>13.941179999999999</v>
      </c>
      <c r="E65" s="17">
        <v>2.8076919999999999</v>
      </c>
      <c r="F65" s="17">
        <v>2.8235290000000002</v>
      </c>
      <c r="G65" s="17">
        <v>2.230769</v>
      </c>
      <c r="H65" s="17">
        <v>2.4264709999999998</v>
      </c>
    </row>
    <row r="66" spans="1:8" x14ac:dyDescent="0.25">
      <c r="A66" s="90"/>
      <c r="B66" s="39">
        <v>100</v>
      </c>
      <c r="C66" s="17">
        <v>11.307689999999999</v>
      </c>
      <c r="D66" s="17">
        <v>10.764709999999999</v>
      </c>
      <c r="E66" s="17">
        <v>2.1923080000000001</v>
      </c>
      <c r="F66" s="17">
        <v>1.7647060000000001</v>
      </c>
      <c r="G66" s="17">
        <v>2.3076919999999999</v>
      </c>
      <c r="H66" s="17">
        <v>2.2941180000000001</v>
      </c>
    </row>
    <row r="67" spans="1:8" x14ac:dyDescent="0.25">
      <c r="A67" s="90"/>
      <c r="B67" s="39">
        <v>50</v>
      </c>
      <c r="C67" s="17">
        <v>8.2692309999999996</v>
      </c>
      <c r="D67" s="17">
        <v>7.0147060000000003</v>
      </c>
      <c r="E67" s="17">
        <v>1.461538</v>
      </c>
      <c r="F67" s="17">
        <v>1.279412</v>
      </c>
      <c r="G67" s="17">
        <v>1.4230769999999999</v>
      </c>
      <c r="H67" s="17">
        <v>1.3676470000000001</v>
      </c>
    </row>
    <row r="68" spans="1:8" x14ac:dyDescent="0.25">
      <c r="A68" s="90"/>
      <c r="B68" s="39">
        <v>25</v>
      </c>
      <c r="C68" s="17">
        <v>5.6153849999999998</v>
      </c>
      <c r="D68" s="17">
        <v>5.5147060000000003</v>
      </c>
      <c r="E68" s="17">
        <v>1.1923079999999999</v>
      </c>
      <c r="F68" s="17">
        <v>1.058824</v>
      </c>
      <c r="G68" s="17">
        <v>1.230769</v>
      </c>
      <c r="H68" s="17">
        <v>1.191176</v>
      </c>
    </row>
    <row r="69" spans="1:8" x14ac:dyDescent="0.25">
      <c r="A69" s="90"/>
      <c r="B69" s="39">
        <v>12.5</v>
      </c>
      <c r="C69" s="17">
        <v>3.769231</v>
      </c>
      <c r="D69" s="17">
        <v>3.8823530000000002</v>
      </c>
      <c r="E69" s="17">
        <v>1.0769230000000001</v>
      </c>
      <c r="F69" s="17">
        <v>0.92647060000000003</v>
      </c>
      <c r="G69" s="17">
        <v>1.1923079999999999</v>
      </c>
      <c r="H69" s="17">
        <v>1.058824</v>
      </c>
    </row>
    <row r="70" spans="1:8" x14ac:dyDescent="0.25">
      <c r="A70" s="90"/>
      <c r="B70" s="39">
        <v>6.25</v>
      </c>
      <c r="C70" s="17">
        <v>2.6538460000000001</v>
      </c>
      <c r="D70" s="17">
        <v>2.6470590000000001</v>
      </c>
      <c r="E70" s="17">
        <v>1.0769230000000001</v>
      </c>
      <c r="F70" s="17">
        <v>0.8823529</v>
      </c>
      <c r="G70" s="17">
        <v>1.038462</v>
      </c>
      <c r="H70" s="17">
        <v>0.97058820000000001</v>
      </c>
    </row>
    <row r="71" spans="1:8" x14ac:dyDescent="0.25">
      <c r="A71" s="90"/>
      <c r="B71" s="39">
        <v>3.125</v>
      </c>
      <c r="C71" s="17">
        <v>1.8846149999999999</v>
      </c>
      <c r="D71" s="17">
        <v>1.676471</v>
      </c>
      <c r="E71" s="17">
        <v>1</v>
      </c>
      <c r="F71" s="17">
        <v>0.8823529</v>
      </c>
      <c r="G71" s="17">
        <v>0.96153840000000002</v>
      </c>
      <c r="H71" s="17">
        <v>0.92647060000000003</v>
      </c>
    </row>
    <row r="72" spans="1:8" x14ac:dyDescent="0.25">
      <c r="A72" s="90"/>
      <c r="B72" s="39">
        <v>1.5625</v>
      </c>
      <c r="C72" s="17">
        <v>1.461538</v>
      </c>
      <c r="D72" s="17">
        <v>1.323529</v>
      </c>
      <c r="E72" s="17">
        <v>1.1153850000000001</v>
      </c>
      <c r="F72" s="17">
        <v>0.79411759999999998</v>
      </c>
      <c r="G72" s="17">
        <v>1</v>
      </c>
      <c r="H72" s="17">
        <v>0.83823530000000002</v>
      </c>
    </row>
    <row r="73" spans="1:8" x14ac:dyDescent="0.25">
      <c r="A73" s="90"/>
      <c r="B73" s="39">
        <v>0.78125</v>
      </c>
      <c r="C73" s="17">
        <v>1.230769</v>
      </c>
      <c r="D73" s="17">
        <v>1.191176</v>
      </c>
      <c r="E73" s="17">
        <v>1.038462</v>
      </c>
      <c r="F73" s="17">
        <v>0.75</v>
      </c>
      <c r="G73" s="17">
        <v>0.92307689999999998</v>
      </c>
      <c r="H73" s="17">
        <v>0.75</v>
      </c>
    </row>
    <row r="74" spans="1:8" x14ac:dyDescent="0.25">
      <c r="A74" s="90"/>
      <c r="B74" s="39">
        <v>0.390625</v>
      </c>
      <c r="C74" s="17">
        <v>0.92307689999999998</v>
      </c>
      <c r="D74" s="17">
        <v>0.8823529</v>
      </c>
      <c r="E74" s="17">
        <v>0.84615390000000001</v>
      </c>
      <c r="F74" s="17">
        <v>0.79411759999999998</v>
      </c>
      <c r="G74" s="17">
        <v>0.80769230000000003</v>
      </c>
      <c r="H74" s="17">
        <v>0.83823530000000002</v>
      </c>
    </row>
    <row r="75" spans="1:8" x14ac:dyDescent="0.25">
      <c r="A75" s="91"/>
      <c r="B75" s="39">
        <v>0.1953125</v>
      </c>
      <c r="C75" s="17">
        <v>1</v>
      </c>
      <c r="D75" s="17">
        <v>0.66176469999999998</v>
      </c>
      <c r="E75" s="17">
        <v>0.84615390000000001</v>
      </c>
      <c r="F75" s="17">
        <v>0.75</v>
      </c>
      <c r="G75" s="17">
        <v>0.88461540000000005</v>
      </c>
      <c r="H75" s="17">
        <v>0.79411759999999998</v>
      </c>
    </row>
    <row r="77" spans="1:8" x14ac:dyDescent="0.25">
      <c r="A77" s="88" t="s">
        <v>156</v>
      </c>
      <c r="B77" s="88" t="s">
        <v>181</v>
      </c>
      <c r="C77" s="88" t="s">
        <v>182</v>
      </c>
      <c r="D77" s="88"/>
      <c r="E77" s="88" t="s">
        <v>184</v>
      </c>
      <c r="F77" s="88"/>
      <c r="G77" s="88" t="s">
        <v>183</v>
      </c>
      <c r="H77" s="88"/>
    </row>
    <row r="78" spans="1:8" x14ac:dyDescent="0.25">
      <c r="A78" s="88"/>
      <c r="B78" s="88"/>
      <c r="C78" s="44" t="s">
        <v>139</v>
      </c>
      <c r="D78" s="44" t="s">
        <v>140</v>
      </c>
      <c r="E78" s="44" t="s">
        <v>139</v>
      </c>
      <c r="F78" s="44" t="s">
        <v>140</v>
      </c>
      <c r="G78" s="44" t="s">
        <v>139</v>
      </c>
      <c r="H78" s="44" t="s">
        <v>140</v>
      </c>
    </row>
    <row r="79" spans="1:8" x14ac:dyDescent="0.25">
      <c r="A79" s="89" t="s">
        <v>190</v>
      </c>
      <c r="B79" s="39">
        <v>400</v>
      </c>
      <c r="C79" s="17">
        <v>13.90039</v>
      </c>
      <c r="D79" s="17">
        <v>13.85356</v>
      </c>
      <c r="E79" s="17">
        <v>13.01953</v>
      </c>
      <c r="F79" s="17">
        <v>14.29289</v>
      </c>
      <c r="G79" s="17">
        <v>2.1699220000000001</v>
      </c>
      <c r="H79" s="17">
        <v>2.8410039999999999</v>
      </c>
    </row>
    <row r="80" spans="1:8" x14ac:dyDescent="0.25">
      <c r="A80" s="90"/>
      <c r="B80" s="39">
        <v>200</v>
      </c>
      <c r="C80" s="17">
        <v>9.5390619999999995</v>
      </c>
      <c r="D80" s="17">
        <v>9.7531389999999991</v>
      </c>
      <c r="E80" s="17">
        <v>7.8417969999999997</v>
      </c>
      <c r="F80" s="17">
        <v>10.77824</v>
      </c>
      <c r="G80" s="17">
        <v>2.1269529999999999</v>
      </c>
      <c r="H80" s="17">
        <v>2.2552300000000001</v>
      </c>
    </row>
    <row r="81" spans="1:8" x14ac:dyDescent="0.25">
      <c r="A81" s="90"/>
      <c r="B81" s="39">
        <v>100</v>
      </c>
      <c r="C81" s="17">
        <v>6.9179690000000003</v>
      </c>
      <c r="D81" s="17">
        <v>7.4393310000000001</v>
      </c>
      <c r="E81" s="17">
        <v>4.9628909999999999</v>
      </c>
      <c r="F81" s="17">
        <v>6.9414220000000002</v>
      </c>
      <c r="G81" s="17">
        <v>2.0839840000000001</v>
      </c>
      <c r="H81" s="17">
        <v>2.0502090000000002</v>
      </c>
    </row>
    <row r="82" spans="1:8" x14ac:dyDescent="0.25">
      <c r="A82" s="90"/>
      <c r="B82" s="39">
        <v>50</v>
      </c>
      <c r="C82" s="17">
        <v>5.0917969999999997</v>
      </c>
      <c r="D82" s="17">
        <v>5.6820079999999997</v>
      </c>
      <c r="E82" s="17">
        <v>3.265625</v>
      </c>
      <c r="F82" s="17">
        <v>4.6861930000000003</v>
      </c>
      <c r="G82" s="17">
        <v>1.6542969999999999</v>
      </c>
      <c r="H82" s="17">
        <v>1.4644349999999999</v>
      </c>
    </row>
    <row r="83" spans="1:8" x14ac:dyDescent="0.25">
      <c r="A83" s="90"/>
      <c r="B83" s="39">
        <v>25</v>
      </c>
      <c r="C83" s="17">
        <v>3.6523439999999998</v>
      </c>
      <c r="D83" s="17">
        <v>4.3347280000000001</v>
      </c>
      <c r="E83" s="17">
        <v>2.578125</v>
      </c>
      <c r="F83" s="17">
        <v>3.6903769999999998</v>
      </c>
      <c r="G83" s="17">
        <v>1.375</v>
      </c>
      <c r="H83" s="17">
        <v>1.34728</v>
      </c>
    </row>
    <row r="84" spans="1:8" x14ac:dyDescent="0.25">
      <c r="A84" s="90"/>
      <c r="B84" s="39">
        <v>12.5</v>
      </c>
      <c r="C84" s="17">
        <v>2.4921880000000001</v>
      </c>
      <c r="D84" s="17">
        <v>2.9581590000000002</v>
      </c>
      <c r="E84" s="17">
        <v>1.9765619999999999</v>
      </c>
      <c r="F84" s="17">
        <v>1.7280329999999999</v>
      </c>
      <c r="G84" s="17">
        <v>1.2675780000000001</v>
      </c>
      <c r="H84" s="17">
        <v>1.34728</v>
      </c>
    </row>
    <row r="85" spans="1:8" x14ac:dyDescent="0.25">
      <c r="A85" s="90"/>
      <c r="B85" s="39">
        <v>6.25</v>
      </c>
      <c r="C85" s="17">
        <v>1.761719</v>
      </c>
      <c r="D85" s="17">
        <v>2.1673640000000001</v>
      </c>
      <c r="E85" s="17">
        <v>1.7402340000000001</v>
      </c>
      <c r="F85" s="17">
        <v>1.6108789999999999</v>
      </c>
      <c r="G85" s="17">
        <v>1.203125</v>
      </c>
      <c r="H85" s="17">
        <v>1.1129709999999999</v>
      </c>
    </row>
    <row r="86" spans="1:8" x14ac:dyDescent="0.25">
      <c r="A86" s="90"/>
      <c r="B86" s="39">
        <v>3.125</v>
      </c>
      <c r="C86" s="17">
        <v>1.3535159999999999</v>
      </c>
      <c r="D86" s="17">
        <v>1.6108789999999999</v>
      </c>
      <c r="E86" s="17">
        <v>1.761719</v>
      </c>
      <c r="F86" s="17">
        <v>1.3765689999999999</v>
      </c>
      <c r="G86" s="17">
        <v>1.1386719999999999</v>
      </c>
      <c r="H86" s="17">
        <v>0.99581589999999998</v>
      </c>
    </row>
    <row r="87" spans="1:8" x14ac:dyDescent="0.25">
      <c r="A87" s="90"/>
      <c r="B87" s="39">
        <v>1.5625</v>
      </c>
      <c r="C87" s="17">
        <v>1.203125</v>
      </c>
      <c r="D87" s="17">
        <v>1.3765689999999999</v>
      </c>
      <c r="E87" s="17">
        <v>1.6542969999999999</v>
      </c>
      <c r="F87" s="17">
        <v>1.435146</v>
      </c>
      <c r="G87" s="17">
        <v>1.1171880000000001</v>
      </c>
      <c r="H87" s="17">
        <v>1.0543929999999999</v>
      </c>
    </row>
    <row r="88" spans="1:8" x14ac:dyDescent="0.25">
      <c r="A88" s="90"/>
      <c r="B88" s="39">
        <v>0.78125</v>
      </c>
      <c r="C88" s="17">
        <v>0.96679689999999996</v>
      </c>
      <c r="D88" s="17">
        <v>1.2887029999999999</v>
      </c>
      <c r="E88" s="17">
        <v>1.1816409999999999</v>
      </c>
      <c r="F88" s="17">
        <v>1.4644349999999999</v>
      </c>
      <c r="G88" s="17">
        <v>1.1171880000000001</v>
      </c>
      <c r="H88" s="17">
        <v>1.2008369999999999</v>
      </c>
    </row>
    <row r="89" spans="1:8" x14ac:dyDescent="0.25">
      <c r="A89" s="90"/>
      <c r="B89" s="39">
        <v>0.390625</v>
      </c>
      <c r="C89" s="17">
        <v>0.92382810000000004</v>
      </c>
      <c r="D89" s="17">
        <v>1.171548</v>
      </c>
      <c r="E89" s="17">
        <v>1.0527340000000001</v>
      </c>
      <c r="F89" s="17">
        <v>1.34728</v>
      </c>
      <c r="G89" s="17">
        <v>0.92382810000000004</v>
      </c>
      <c r="H89" s="17">
        <v>1.2008369999999999</v>
      </c>
    </row>
    <row r="90" spans="1:8" x14ac:dyDescent="0.25">
      <c r="A90" s="91"/>
      <c r="B90" s="39">
        <v>0.1953125</v>
      </c>
      <c r="C90" s="17">
        <v>0.81640619999999997</v>
      </c>
      <c r="D90" s="17">
        <v>1.2301260000000001</v>
      </c>
      <c r="E90" s="17">
        <v>0.98828119999999997</v>
      </c>
      <c r="F90" s="17">
        <v>1.4058580000000001</v>
      </c>
      <c r="G90" s="17">
        <v>1.0957030000000001</v>
      </c>
      <c r="H90" s="17">
        <v>1.3179920000000001</v>
      </c>
    </row>
  </sheetData>
  <mergeCells count="36">
    <mergeCell ref="G17:H17"/>
    <mergeCell ref="A19:A30"/>
    <mergeCell ref="A2:A3"/>
    <mergeCell ref="B2:B3"/>
    <mergeCell ref="C2:D2"/>
    <mergeCell ref="E2:F2"/>
    <mergeCell ref="G2:H2"/>
    <mergeCell ref="A4:A15"/>
    <mergeCell ref="A17:A18"/>
    <mergeCell ref="B17:B18"/>
    <mergeCell ref="C17:D17"/>
    <mergeCell ref="E17:F17"/>
    <mergeCell ref="E47:F47"/>
    <mergeCell ref="G47:H47"/>
    <mergeCell ref="A49:A60"/>
    <mergeCell ref="A32:A33"/>
    <mergeCell ref="B32:B33"/>
    <mergeCell ref="C32:D32"/>
    <mergeCell ref="E32:F32"/>
    <mergeCell ref="G32:H32"/>
    <mergeCell ref="A34:A45"/>
    <mergeCell ref="G77:H77"/>
    <mergeCell ref="A79:A90"/>
    <mergeCell ref="A62:A63"/>
    <mergeCell ref="B62:B63"/>
    <mergeCell ref="C62:D62"/>
    <mergeCell ref="E62:F62"/>
    <mergeCell ref="A77:A78"/>
    <mergeCell ref="B77:B78"/>
    <mergeCell ref="C77:D77"/>
    <mergeCell ref="E77:F77"/>
    <mergeCell ref="G62:H62"/>
    <mergeCell ref="A64:A75"/>
    <mergeCell ref="A47:A48"/>
    <mergeCell ref="B47:B48"/>
    <mergeCell ref="C47:D47"/>
  </mergeCells>
  <phoneticPr fontId="8"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C3D1D-26B7-274A-95CC-EC049A01CBBC}">
  <dimension ref="A1:L37"/>
  <sheetViews>
    <sheetView topLeftCell="A4" zoomScale="130" zoomScaleNormal="130" workbookViewId="0">
      <selection activeCell="N17" sqref="N17"/>
    </sheetView>
  </sheetViews>
  <sheetFormatPr defaultColWidth="10.85546875" defaultRowHeight="15.75" x14ac:dyDescent="0.25"/>
  <cols>
    <col min="1" max="1" width="10.85546875" style="35"/>
    <col min="2" max="2" width="13.7109375" style="35" customWidth="1"/>
    <col min="3" max="3" width="13.42578125" style="35" customWidth="1"/>
    <col min="4" max="8" width="10.85546875" style="35"/>
    <col min="9" max="9" width="11.7109375" style="38" bestFit="1" customWidth="1"/>
    <col min="10" max="16384" width="10.85546875" style="35"/>
  </cols>
  <sheetData>
    <row r="1" spans="1:12" x14ac:dyDescent="0.25">
      <c r="A1" s="62" t="s">
        <v>130</v>
      </c>
      <c r="B1" s="38"/>
      <c r="C1" s="38"/>
      <c r="D1" s="38"/>
      <c r="E1" s="38"/>
      <c r="F1" s="38"/>
      <c r="G1" s="38"/>
      <c r="H1" s="38"/>
      <c r="J1" s="38"/>
      <c r="K1" s="38"/>
      <c r="L1" s="38"/>
    </row>
    <row r="2" spans="1:12" x14ac:dyDescent="0.25">
      <c r="A2" s="33" t="s">
        <v>0</v>
      </c>
      <c r="B2" s="30" t="s">
        <v>5</v>
      </c>
      <c r="C2" s="30" t="s">
        <v>6</v>
      </c>
      <c r="D2" s="32" t="s">
        <v>3</v>
      </c>
      <c r="E2" s="32" t="s">
        <v>1</v>
      </c>
      <c r="F2" s="32" t="s">
        <v>2</v>
      </c>
      <c r="G2" s="32" t="s">
        <v>8</v>
      </c>
      <c r="H2" s="32" t="s">
        <v>9</v>
      </c>
      <c r="I2" s="32" t="s">
        <v>10</v>
      </c>
      <c r="J2" s="38"/>
      <c r="K2" s="38"/>
      <c r="L2" s="38"/>
    </row>
    <row r="3" spans="1:12" x14ac:dyDescent="0.25">
      <c r="A3" s="8">
        <v>1</v>
      </c>
      <c r="B3" s="34" t="s">
        <v>3</v>
      </c>
      <c r="C3" s="34" t="s">
        <v>3</v>
      </c>
      <c r="D3" s="63">
        <v>768.11804080454601</v>
      </c>
      <c r="E3" s="64">
        <v>40.854548739369598</v>
      </c>
      <c r="F3" s="23">
        <v>5</v>
      </c>
      <c r="G3" s="23">
        <v>208.249575185179</v>
      </c>
      <c r="H3" s="23">
        <f>640-H42</f>
        <v>640</v>
      </c>
      <c r="I3" s="23">
        <v>102.485977487816</v>
      </c>
      <c r="J3" s="38"/>
      <c r="K3" s="38"/>
      <c r="L3" s="38"/>
    </row>
    <row r="4" spans="1:12" x14ac:dyDescent="0.25">
      <c r="A4" s="8"/>
      <c r="B4" s="34"/>
      <c r="C4" s="34"/>
      <c r="D4" s="63">
        <v>4214.9332366241797</v>
      </c>
      <c r="E4" s="64">
        <v>30.330724734784098</v>
      </c>
      <c r="F4" s="63">
        <v>5</v>
      </c>
      <c r="G4" s="23">
        <v>1258.27703726152</v>
      </c>
      <c r="H4" s="23">
        <f>4934.30987694919-H42</f>
        <v>4934.3098769491899</v>
      </c>
      <c r="I4" s="23">
        <v>2480.1621965450499</v>
      </c>
      <c r="J4" s="38"/>
      <c r="K4" s="38"/>
      <c r="L4" s="38"/>
    </row>
    <row r="5" spans="1:12" x14ac:dyDescent="0.25">
      <c r="A5" s="8"/>
      <c r="B5" s="34"/>
      <c r="C5" s="34"/>
      <c r="D5" s="63">
        <v>1737.7466908700101</v>
      </c>
      <c r="E5" s="64">
        <v>24.728999103843499</v>
      </c>
      <c r="F5" s="63">
        <f>52.5460449698202-F38</f>
        <v>52.546044969820201</v>
      </c>
      <c r="G5" s="23">
        <v>851.210169198107</v>
      </c>
      <c r="H5" s="23">
        <f>2560-H42</f>
        <v>2560</v>
      </c>
      <c r="I5" s="23">
        <v>543.71074406402897</v>
      </c>
      <c r="J5" s="38"/>
      <c r="K5" s="38"/>
      <c r="L5" s="38"/>
    </row>
    <row r="6" spans="1:12" x14ac:dyDescent="0.25">
      <c r="A6" s="8"/>
      <c r="B6" s="34"/>
      <c r="C6" s="34"/>
      <c r="D6" s="63">
        <v>677.19810403520296</v>
      </c>
      <c r="E6" s="64">
        <v>28.096008887471701</v>
      </c>
      <c r="F6" s="63">
        <v>5</v>
      </c>
      <c r="G6" s="23">
        <v>605.34924654173597</v>
      </c>
      <c r="H6" s="23">
        <f>640-H42</f>
        <v>640</v>
      </c>
      <c r="I6" s="23">
        <v>4218.0933862165703</v>
      </c>
      <c r="J6" s="38"/>
      <c r="K6" s="38"/>
      <c r="L6" s="38"/>
    </row>
    <row r="7" spans="1:12" x14ac:dyDescent="0.25">
      <c r="A7" s="8"/>
      <c r="B7" s="34"/>
      <c r="C7" s="34"/>
      <c r="D7" s="63">
        <v>707.72572844744695</v>
      </c>
      <c r="E7" s="64">
        <v>22.101239676399899</v>
      </c>
      <c r="F7" s="23">
        <v>5</v>
      </c>
      <c r="G7" s="23">
        <v>555.42683380780704</v>
      </c>
      <c r="H7" s="23">
        <f>2560-H41</f>
        <v>2560</v>
      </c>
      <c r="I7" s="23">
        <v>912.13111852255804</v>
      </c>
      <c r="J7" s="38"/>
      <c r="K7" s="38"/>
      <c r="L7" s="38"/>
    </row>
    <row r="8" spans="1:12" s="53" customFormat="1" x14ac:dyDescent="0.25">
      <c r="A8" s="66"/>
      <c r="B8" s="67"/>
      <c r="C8" s="67"/>
      <c r="D8" s="68">
        <v>2.9999999999999997E-4</v>
      </c>
      <c r="E8" s="68">
        <v>8.0000000000000004E-4</v>
      </c>
      <c r="F8" s="68">
        <v>0.92800000000000005</v>
      </c>
      <c r="G8" s="68">
        <v>2.9999999999999997E-4</v>
      </c>
      <c r="H8" s="68">
        <v>5.0000000000000001E-4</v>
      </c>
      <c r="I8" s="68">
        <v>4.3E-3</v>
      </c>
      <c r="J8" s="76" t="s">
        <v>239</v>
      </c>
      <c r="K8" s="54"/>
      <c r="L8" s="69"/>
    </row>
    <row r="9" spans="1:12" x14ac:dyDescent="0.25">
      <c r="A9" s="8">
        <v>2</v>
      </c>
      <c r="B9" s="34" t="s">
        <v>1</v>
      </c>
      <c r="C9" s="34" t="s">
        <v>1</v>
      </c>
      <c r="D9" s="63">
        <v>1738.68950349344</v>
      </c>
      <c r="E9" s="64">
        <v>242.76354241842699</v>
      </c>
      <c r="F9" s="63">
        <v>32.472781294055999</v>
      </c>
      <c r="G9" s="23">
        <v>443.02418927845702</v>
      </c>
      <c r="H9" s="23">
        <f>2560-H42</f>
        <v>2560</v>
      </c>
      <c r="I9" s="23">
        <v>1786.1958968198101</v>
      </c>
      <c r="J9" s="77"/>
      <c r="K9" s="38"/>
      <c r="L9" s="61"/>
    </row>
    <row r="10" spans="1:12" x14ac:dyDescent="0.25">
      <c r="A10" s="8"/>
      <c r="B10" s="34"/>
      <c r="C10" s="34"/>
      <c r="D10" s="63">
        <v>366.87620223906299</v>
      </c>
      <c r="E10" s="64">
        <v>93.732683614629494</v>
      </c>
      <c r="F10" s="63">
        <f>509.872946638089-F38</f>
        <v>509.87294663808899</v>
      </c>
      <c r="G10" s="23">
        <v>20</v>
      </c>
      <c r="H10" s="23">
        <v>5120</v>
      </c>
      <c r="I10" s="23">
        <v>718.79228104270703</v>
      </c>
      <c r="J10" s="77"/>
      <c r="K10" s="38"/>
      <c r="L10" s="61"/>
    </row>
    <row r="11" spans="1:12" x14ac:dyDescent="0.25">
      <c r="A11" s="8"/>
      <c r="B11" s="34"/>
      <c r="C11" s="34"/>
      <c r="D11" s="63">
        <v>29.926605846637901</v>
      </c>
      <c r="E11" s="64">
        <v>63.5390945534906</v>
      </c>
      <c r="F11" s="64">
        <v>100</v>
      </c>
      <c r="G11" s="23">
        <v>176.444634447368</v>
      </c>
      <c r="H11" s="23">
        <v>320</v>
      </c>
      <c r="I11" s="23">
        <v>342.372437580726</v>
      </c>
      <c r="J11" s="77"/>
      <c r="K11" s="38"/>
      <c r="L11" s="61"/>
    </row>
    <row r="12" spans="1:12" x14ac:dyDescent="0.25">
      <c r="A12" s="8"/>
      <c r="B12" s="34"/>
      <c r="C12" s="34"/>
      <c r="D12" s="63">
        <v>250.80810548503399</v>
      </c>
      <c r="E12" s="64">
        <v>936.40378931287705</v>
      </c>
      <c r="F12" s="64">
        <v>38.586724443358897</v>
      </c>
      <c r="G12" s="23">
        <v>320</v>
      </c>
      <c r="H12" s="23">
        <v>1280</v>
      </c>
      <c r="I12" s="23">
        <v>744.698325437157</v>
      </c>
      <c r="J12" s="77"/>
      <c r="K12" s="38"/>
      <c r="L12" s="38"/>
    </row>
    <row r="13" spans="1:12" x14ac:dyDescent="0.25">
      <c r="A13" s="8"/>
      <c r="B13" s="34"/>
      <c r="C13" s="34"/>
      <c r="D13" s="63">
        <v>16919.2602812474</v>
      </c>
      <c r="E13" s="64">
        <v>88.921059788779701</v>
      </c>
      <c r="F13" s="64">
        <v>184.95885471134599</v>
      </c>
      <c r="G13" s="23">
        <v>40</v>
      </c>
      <c r="H13" s="23">
        <v>160</v>
      </c>
      <c r="I13" s="23">
        <v>244.45596950805901</v>
      </c>
      <c r="J13" s="77"/>
      <c r="K13" s="38"/>
      <c r="L13" s="38"/>
    </row>
    <row r="14" spans="1:12" s="53" customFormat="1" x14ac:dyDescent="0.25">
      <c r="A14" s="66"/>
      <c r="B14" s="67"/>
      <c r="C14" s="67"/>
      <c r="D14" s="70">
        <v>3.8699999999999998E-2</v>
      </c>
      <c r="E14" s="68">
        <v>5.4999999999999997E-3</v>
      </c>
      <c r="F14" s="68">
        <v>1.21E-2</v>
      </c>
      <c r="G14" s="68">
        <v>2.0400000000000001E-2</v>
      </c>
      <c r="H14" s="68">
        <v>3.8999999999999998E-3</v>
      </c>
      <c r="I14" s="68">
        <v>1E-4</v>
      </c>
      <c r="J14" s="76" t="s">
        <v>239</v>
      </c>
      <c r="K14" s="54"/>
      <c r="L14" s="54"/>
    </row>
    <row r="15" spans="1:12" x14ac:dyDescent="0.25">
      <c r="A15" s="8">
        <v>3</v>
      </c>
      <c r="B15" s="34" t="s">
        <v>3</v>
      </c>
      <c r="C15" s="34" t="s">
        <v>1</v>
      </c>
      <c r="D15" s="63">
        <v>2560</v>
      </c>
      <c r="E15" s="64">
        <v>49.341466016007097</v>
      </c>
      <c r="F15" s="64">
        <v>40.835265402501598</v>
      </c>
      <c r="G15" s="23">
        <v>5</v>
      </c>
      <c r="H15" s="23">
        <v>5120</v>
      </c>
      <c r="I15" s="23">
        <v>856.92575866652305</v>
      </c>
      <c r="J15" s="77"/>
      <c r="K15" s="38"/>
      <c r="L15" s="38"/>
    </row>
    <row r="16" spans="1:12" x14ac:dyDescent="0.25">
      <c r="A16" s="8"/>
      <c r="B16" s="34"/>
      <c r="C16" s="34"/>
      <c r="D16" s="63">
        <v>422.49390999750801</v>
      </c>
      <c r="E16" s="64">
        <v>72.367161738381697</v>
      </c>
      <c r="F16" s="23">
        <v>18.224615308087401</v>
      </c>
      <c r="G16" s="23">
        <v>40</v>
      </c>
      <c r="H16" s="23">
        <v>5120</v>
      </c>
      <c r="I16" s="23">
        <v>269.11509349976501</v>
      </c>
      <c r="J16" s="77"/>
      <c r="K16" s="38"/>
      <c r="L16" s="38"/>
    </row>
    <row r="17" spans="1:12" x14ac:dyDescent="0.25">
      <c r="A17" s="8"/>
      <c r="B17" s="34"/>
      <c r="C17" s="34"/>
      <c r="D17" s="63">
        <v>1501.9365236108199</v>
      </c>
      <c r="E17" s="64">
        <v>44.323309040320602</v>
      </c>
      <c r="F17" s="63">
        <v>47.871271686772801</v>
      </c>
      <c r="G17" s="23">
        <f>2560-G40</f>
        <v>2560</v>
      </c>
      <c r="H17" s="63">
        <v>680</v>
      </c>
      <c r="I17" s="23">
        <v>220.03308504371299</v>
      </c>
      <c r="J17" s="77"/>
      <c r="K17" s="38"/>
      <c r="L17" s="38"/>
    </row>
    <row r="18" spans="1:12" x14ac:dyDescent="0.25">
      <c r="A18" s="8"/>
      <c r="B18" s="34"/>
      <c r="C18" s="34"/>
      <c r="D18" s="63">
        <v>295.10336646553702</v>
      </c>
      <c r="E18" s="64">
        <v>141.111122191422</v>
      </c>
      <c r="F18" s="63">
        <v>37.7033541694897</v>
      </c>
      <c r="G18" s="23">
        <v>5</v>
      </c>
      <c r="H18" s="23">
        <f>10240-3421.71415911355</f>
        <v>6818.2858408864504</v>
      </c>
      <c r="I18" s="23">
        <v>777.83418868674096</v>
      </c>
      <c r="J18" s="77"/>
      <c r="K18" s="38"/>
      <c r="L18" s="38"/>
    </row>
    <row r="19" spans="1:12" x14ac:dyDescent="0.25">
      <c r="A19" s="8"/>
      <c r="B19" s="34"/>
      <c r="C19" s="34"/>
      <c r="D19" s="63">
        <v>3506.3625098529401</v>
      </c>
      <c r="E19" s="64">
        <v>47.0911089448783</v>
      </c>
      <c r="F19" s="64">
        <v>19.9513804872207</v>
      </c>
      <c r="G19" s="23">
        <v>10</v>
      </c>
      <c r="H19" s="23">
        <v>2560</v>
      </c>
      <c r="I19" s="23">
        <v>354.53892604745897</v>
      </c>
      <c r="J19" s="77"/>
      <c r="K19" s="38"/>
      <c r="L19" s="38"/>
    </row>
    <row r="20" spans="1:12" s="53" customFormat="1" x14ac:dyDescent="0.25">
      <c r="A20" s="66"/>
      <c r="B20" s="67"/>
      <c r="C20" s="67"/>
      <c r="D20" s="71">
        <v>5.0000000000000001E-4</v>
      </c>
      <c r="E20" s="68">
        <v>2.0000000000000001E-4</v>
      </c>
      <c r="F20" s="68">
        <v>8.0000000000000004E-4</v>
      </c>
      <c r="G20" s="68">
        <v>0.49509999999999998</v>
      </c>
      <c r="H20" s="68">
        <v>4.0000000000000002E-4</v>
      </c>
      <c r="I20" s="68">
        <v>8.6199999999999995E-5</v>
      </c>
      <c r="J20" s="76" t="s">
        <v>239</v>
      </c>
      <c r="K20" s="54"/>
      <c r="L20" s="54"/>
    </row>
    <row r="21" spans="1:12" x14ac:dyDescent="0.25">
      <c r="A21" s="8">
        <v>4</v>
      </c>
      <c r="B21" s="34" t="s">
        <v>1</v>
      </c>
      <c r="C21" s="34" t="s">
        <v>3</v>
      </c>
      <c r="D21" s="23">
        <v>93.619209528183106</v>
      </c>
      <c r="E21" s="64">
        <v>20.173654099320199</v>
      </c>
      <c r="F21" s="63">
        <v>5</v>
      </c>
      <c r="G21" s="23">
        <v>280.82378576346599</v>
      </c>
      <c r="H21" s="23">
        <v>2560</v>
      </c>
      <c r="I21" s="23">
        <v>24.718405646519901</v>
      </c>
      <c r="J21" s="77"/>
      <c r="K21" s="38"/>
      <c r="L21" s="38"/>
    </row>
    <row r="22" spans="1:12" x14ac:dyDescent="0.25">
      <c r="A22" s="8"/>
      <c r="B22" s="34"/>
      <c r="C22" s="34"/>
      <c r="D22" s="63">
        <v>99.182625097741607</v>
      </c>
      <c r="E22" s="64">
        <v>17.043199061756798</v>
      </c>
      <c r="F22" s="64">
        <f>19.3275130956469-F39</f>
        <v>19.3275130956469</v>
      </c>
      <c r="G22" s="23">
        <v>489.88313321030802</v>
      </c>
      <c r="H22" s="63">
        <v>80</v>
      </c>
      <c r="I22" s="63">
        <v>19.9820991413049</v>
      </c>
      <c r="J22" s="77"/>
      <c r="K22" s="38"/>
      <c r="L22" s="38"/>
    </row>
    <row r="23" spans="1:12" x14ac:dyDescent="0.25">
      <c r="A23" s="8"/>
      <c r="B23" s="34"/>
      <c r="C23" s="34"/>
      <c r="D23" s="23">
        <v>9.9313314157610009</v>
      </c>
      <c r="E23" s="64">
        <v>23.237219310816599</v>
      </c>
      <c r="F23" s="23">
        <f>19.5137024323982-F39</f>
        <v>19.513702432398201</v>
      </c>
      <c r="G23" s="23">
        <v>5</v>
      </c>
      <c r="H23" s="63">
        <v>2560</v>
      </c>
      <c r="I23" s="23">
        <v>370.11645246805602</v>
      </c>
      <c r="J23" s="77"/>
      <c r="K23" s="38"/>
      <c r="L23" s="38"/>
    </row>
    <row r="24" spans="1:12" x14ac:dyDescent="0.25">
      <c r="A24" s="8"/>
      <c r="B24" s="34"/>
      <c r="C24" s="34"/>
      <c r="D24" s="63">
        <v>199.92584932173199</v>
      </c>
      <c r="E24" s="64">
        <v>17.2770126556176</v>
      </c>
      <c r="F24" s="63">
        <v>5</v>
      </c>
      <c r="G24" s="63">
        <v>160</v>
      </c>
      <c r="H24" s="23">
        <f>20480-3421.71415911355</f>
        <v>17058.285840886449</v>
      </c>
      <c r="I24" s="23">
        <v>398.07349550517398</v>
      </c>
      <c r="J24" s="77"/>
      <c r="K24" s="38"/>
      <c r="L24" s="38"/>
    </row>
    <row r="25" spans="1:12" x14ac:dyDescent="0.25">
      <c r="A25" s="8"/>
      <c r="B25" s="34"/>
      <c r="C25" s="34"/>
      <c r="D25" s="63">
        <v>203.92985707512901</v>
      </c>
      <c r="E25" s="64">
        <v>16.914076306241299</v>
      </c>
      <c r="F25" s="64">
        <v>32.143703341013698</v>
      </c>
      <c r="G25" s="63">
        <v>320</v>
      </c>
      <c r="H25" s="23">
        <v>2560</v>
      </c>
      <c r="I25" s="23">
        <v>281.73938847232102</v>
      </c>
      <c r="J25" s="77"/>
      <c r="K25" s="38"/>
      <c r="L25" s="38"/>
    </row>
    <row r="26" spans="1:12" s="53" customFormat="1" x14ac:dyDescent="0.25">
      <c r="A26" s="66"/>
      <c r="B26" s="67"/>
      <c r="C26" s="67"/>
      <c r="D26" s="71">
        <v>5.67E-2</v>
      </c>
      <c r="E26" s="68">
        <v>7.4999999999999997E-3</v>
      </c>
      <c r="F26" s="68">
        <v>0.32490000000000002</v>
      </c>
      <c r="G26" s="68">
        <v>5.3699999999999998E-2</v>
      </c>
      <c r="H26" s="68">
        <v>7.7999999999999996E-3</v>
      </c>
      <c r="I26" s="68">
        <v>4.3900000000000002E-2</v>
      </c>
      <c r="J26" s="76" t="s">
        <v>239</v>
      </c>
      <c r="K26" s="54"/>
      <c r="L26" s="54"/>
    </row>
    <row r="27" spans="1:12" x14ac:dyDescent="0.25">
      <c r="A27" s="8">
        <v>5</v>
      </c>
      <c r="B27" s="34" t="s">
        <v>7</v>
      </c>
      <c r="C27" s="34" t="s">
        <v>7</v>
      </c>
      <c r="D27" s="63">
        <v>9268.9099587549608</v>
      </c>
      <c r="E27" s="64">
        <v>57.050489478450501</v>
      </c>
      <c r="F27" s="63">
        <f>29.5437227687095-F39</f>
        <v>29.5437227687095</v>
      </c>
      <c r="G27" s="23">
        <f>322.500367363019-228.9</f>
        <v>93.600367363018989</v>
      </c>
      <c r="H27" s="63">
        <v>80</v>
      </c>
      <c r="I27" s="23">
        <v>79.830725841532399</v>
      </c>
      <c r="J27" s="77"/>
      <c r="K27" s="38"/>
      <c r="L27" s="38"/>
    </row>
    <row r="28" spans="1:12" x14ac:dyDescent="0.25">
      <c r="A28" s="8"/>
      <c r="B28" s="34"/>
      <c r="C28" s="34"/>
      <c r="D28" s="63">
        <v>1280</v>
      </c>
      <c r="E28" s="64">
        <v>70.829844675688307</v>
      </c>
      <c r="F28" s="63">
        <v>16.740899704574101</v>
      </c>
      <c r="G28" s="23">
        <v>65.243011975557707</v>
      </c>
      <c r="H28" s="23">
        <v>1255.98805434634</v>
      </c>
      <c r="I28" s="23">
        <v>102.63236730309301</v>
      </c>
      <c r="J28" s="77"/>
      <c r="K28" s="38"/>
      <c r="L28" s="38"/>
    </row>
    <row r="29" spans="1:12" x14ac:dyDescent="0.25">
      <c r="A29" s="8"/>
      <c r="B29" s="34"/>
      <c r="C29" s="34"/>
      <c r="D29" s="63">
        <v>9562.8560759552092</v>
      </c>
      <c r="E29" s="64">
        <v>36.157005192753402</v>
      </c>
      <c r="F29" s="63">
        <f>16.602953511324-F39</f>
        <v>16.602953511323999</v>
      </c>
      <c r="G29" s="23">
        <v>803.34543450593105</v>
      </c>
      <c r="H29" s="23">
        <v>640</v>
      </c>
      <c r="I29" s="23">
        <v>73.045731330739798</v>
      </c>
      <c r="J29" s="77"/>
      <c r="K29" s="38"/>
      <c r="L29" s="38"/>
    </row>
    <row r="30" spans="1:12" x14ac:dyDescent="0.25">
      <c r="A30" s="8"/>
      <c r="B30" s="34"/>
      <c r="C30" s="34"/>
      <c r="D30" s="63">
        <v>3045.01035209061</v>
      </c>
      <c r="E30" s="64">
        <v>33.598820246102498</v>
      </c>
      <c r="F30" s="64">
        <f>16.983768762108-F39</f>
        <v>16.983768762107999</v>
      </c>
      <c r="G30" s="23">
        <v>439.26998350977101</v>
      </c>
      <c r="H30" s="23">
        <v>62.179904799358297</v>
      </c>
      <c r="I30" s="23">
        <v>14.582072088730801</v>
      </c>
      <c r="J30" s="77"/>
      <c r="K30" s="38"/>
      <c r="L30" s="38"/>
    </row>
    <row r="31" spans="1:12" x14ac:dyDescent="0.25">
      <c r="A31" s="8"/>
      <c r="B31" s="34"/>
      <c r="C31" s="34"/>
      <c r="D31" s="63">
        <v>1461.94090612994</v>
      </c>
      <c r="E31" s="64">
        <v>69.828090496347798</v>
      </c>
      <c r="F31" s="63">
        <f>19.2898718367489-F38</f>
        <v>19.289871836748901</v>
      </c>
      <c r="G31" s="23">
        <v>1514.3874547457101</v>
      </c>
      <c r="H31" s="23">
        <v>320</v>
      </c>
      <c r="I31" s="63">
        <v>54.087961519229403</v>
      </c>
      <c r="J31" s="77"/>
      <c r="K31" s="38"/>
      <c r="L31" s="38"/>
    </row>
    <row r="32" spans="1:12" s="53" customFormat="1" x14ac:dyDescent="0.25">
      <c r="A32" s="66"/>
      <c r="B32" s="67"/>
      <c r="C32" s="67"/>
      <c r="D32" s="68">
        <v>1E-4</v>
      </c>
      <c r="E32" s="68">
        <v>1E-4</v>
      </c>
      <c r="F32" s="68">
        <v>5.9999999999999995E-4</v>
      </c>
      <c r="G32" s="68">
        <v>7.7000000000000002E-3</v>
      </c>
      <c r="H32" s="68">
        <v>7.7999999999999996E-3</v>
      </c>
      <c r="I32" s="68">
        <v>7.6E-3</v>
      </c>
      <c r="J32" s="76" t="s">
        <v>239</v>
      </c>
      <c r="K32" s="54"/>
      <c r="L32" s="54"/>
    </row>
    <row r="33" spans="1:12" x14ac:dyDescent="0.25">
      <c r="A33" s="8">
        <v>6</v>
      </c>
      <c r="B33" s="34" t="s">
        <v>4</v>
      </c>
      <c r="C33" s="34" t="s">
        <v>4</v>
      </c>
      <c r="D33" s="63">
        <v>5</v>
      </c>
      <c r="E33" s="63">
        <v>5</v>
      </c>
      <c r="F33" s="63">
        <v>5</v>
      </c>
      <c r="G33" s="21">
        <v>5</v>
      </c>
      <c r="H33" s="21">
        <v>5</v>
      </c>
      <c r="I33" s="63">
        <v>5</v>
      </c>
      <c r="J33" s="38"/>
      <c r="K33" s="38"/>
      <c r="L33" s="38"/>
    </row>
    <row r="34" spans="1:12" x14ac:dyDescent="0.25">
      <c r="A34" s="8"/>
      <c r="B34" s="34"/>
      <c r="C34" s="34"/>
      <c r="D34" s="21">
        <v>5</v>
      </c>
      <c r="E34" s="63">
        <v>5</v>
      </c>
      <c r="F34" s="63">
        <v>5</v>
      </c>
      <c r="G34" s="21">
        <v>5</v>
      </c>
      <c r="H34" s="21">
        <v>5</v>
      </c>
      <c r="I34" s="63">
        <v>5</v>
      </c>
      <c r="J34" s="38"/>
      <c r="K34" s="38"/>
      <c r="L34" s="38"/>
    </row>
    <row r="35" spans="1:12" x14ac:dyDescent="0.25">
      <c r="A35" s="8"/>
      <c r="B35" s="34"/>
      <c r="C35" s="34"/>
      <c r="D35" s="63">
        <v>5</v>
      </c>
      <c r="E35" s="64">
        <v>10.2017587425086</v>
      </c>
      <c r="F35" s="64">
        <v>10</v>
      </c>
      <c r="G35" s="21">
        <v>5</v>
      </c>
      <c r="H35" s="21">
        <v>5</v>
      </c>
      <c r="I35" s="16">
        <v>10</v>
      </c>
      <c r="J35" s="38"/>
      <c r="K35" s="38"/>
      <c r="L35" s="38"/>
    </row>
    <row r="36" spans="1:12" x14ac:dyDescent="0.25">
      <c r="A36" s="8"/>
      <c r="B36" s="34"/>
      <c r="C36" s="34"/>
      <c r="D36" s="63">
        <v>5</v>
      </c>
      <c r="E36" s="65">
        <v>9.8400928838770092</v>
      </c>
      <c r="F36" s="63">
        <v>5</v>
      </c>
      <c r="G36" s="21">
        <v>5</v>
      </c>
      <c r="H36" s="21">
        <v>5</v>
      </c>
      <c r="I36" s="16">
        <v>10</v>
      </c>
      <c r="J36" s="38"/>
      <c r="K36" s="38"/>
      <c r="L36" s="38"/>
    </row>
    <row r="37" spans="1:12" x14ac:dyDescent="0.25">
      <c r="A37" s="9"/>
      <c r="B37" s="10"/>
      <c r="C37" s="10"/>
      <c r="D37" s="63">
        <v>64</v>
      </c>
      <c r="E37" s="63">
        <v>5</v>
      </c>
      <c r="F37" s="63">
        <v>5</v>
      </c>
      <c r="G37" s="21">
        <v>5</v>
      </c>
      <c r="H37" s="21">
        <v>5</v>
      </c>
      <c r="I37" s="16">
        <v>10</v>
      </c>
      <c r="J37" s="38"/>
      <c r="K37" s="38"/>
      <c r="L37" s="38"/>
    </row>
  </sheetData>
  <phoneticPr fontId="8" type="noConversion"/>
  <pageMargins left="0.7" right="0.7" top="0.75" bottom="0.75" header="0.3" footer="0.3"/>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BAAB8-7BFF-E947-9746-A1CCE561711F}">
  <dimension ref="A1:D80"/>
  <sheetViews>
    <sheetView workbookViewId="0">
      <selection activeCell="K19" sqref="K19"/>
    </sheetView>
  </sheetViews>
  <sheetFormatPr defaultColWidth="10.85546875" defaultRowHeight="15" x14ac:dyDescent="0.25"/>
  <cols>
    <col min="1" max="1" width="13.42578125" style="3" customWidth="1"/>
    <col min="2" max="16384" width="10.85546875" style="3"/>
  </cols>
  <sheetData>
    <row r="1" spans="1:4" ht="15.75" x14ac:dyDescent="0.25">
      <c r="A1" s="1" t="s">
        <v>21</v>
      </c>
    </row>
    <row r="2" spans="1:4" ht="15.75" x14ac:dyDescent="0.25">
      <c r="A2" s="4" t="s">
        <v>20</v>
      </c>
      <c r="B2" s="4" t="s">
        <v>1</v>
      </c>
      <c r="C2" s="4" t="s">
        <v>3</v>
      </c>
      <c r="D2" s="4" t="s">
        <v>2</v>
      </c>
    </row>
    <row r="3" spans="1:4" ht="15.75" x14ac:dyDescent="0.25">
      <c r="A3" s="4" t="s">
        <v>11</v>
      </c>
      <c r="B3" s="5">
        <v>4.0875912408759127</v>
      </c>
      <c r="C3" s="6">
        <v>0.85937499999999989</v>
      </c>
      <c r="D3" s="6">
        <v>0.80246913580246915</v>
      </c>
    </row>
    <row r="4" spans="1:4" ht="15.75" x14ac:dyDescent="0.25">
      <c r="A4" s="4" t="s">
        <v>12</v>
      </c>
      <c r="B4" s="5">
        <v>4.9051094890510951</v>
      </c>
      <c r="C4" s="6">
        <v>0.95703125</v>
      </c>
      <c r="D4" s="6">
        <v>0.9413580246913581</v>
      </c>
    </row>
    <row r="5" spans="1:4" ht="15.75" x14ac:dyDescent="0.25">
      <c r="A5" s="4" t="s">
        <v>13</v>
      </c>
      <c r="B5" s="5">
        <v>4.7299270072992696</v>
      </c>
      <c r="C5" s="6">
        <v>0.91796875</v>
      </c>
      <c r="D5" s="6">
        <v>0.89506172839506182</v>
      </c>
    </row>
    <row r="6" spans="1:4" ht="15.75" x14ac:dyDescent="0.25">
      <c r="A6" s="4" t="s">
        <v>14</v>
      </c>
      <c r="B6" s="5">
        <v>3.7956204379562042</v>
      </c>
      <c r="C6" s="6">
        <v>1.11328125</v>
      </c>
      <c r="D6" s="6">
        <v>0.89506172839506182</v>
      </c>
    </row>
    <row r="7" spans="1:4" ht="15.75" x14ac:dyDescent="0.25">
      <c r="A7" s="4" t="s">
        <v>15</v>
      </c>
      <c r="B7" s="5">
        <v>5.1970802919708019</v>
      </c>
      <c r="C7" s="6">
        <v>0.87890624999999989</v>
      </c>
      <c r="D7" s="6">
        <v>0.83333333333333337</v>
      </c>
    </row>
    <row r="8" spans="1:4" ht="15.75" x14ac:dyDescent="0.25">
      <c r="A8" s="4" t="s">
        <v>16</v>
      </c>
      <c r="B8" s="5">
        <v>53.751824817518241</v>
      </c>
      <c r="C8" s="6">
        <v>1.3867187499999998</v>
      </c>
      <c r="D8" s="6">
        <v>1.2808641975308643</v>
      </c>
    </row>
    <row r="9" spans="1:4" ht="15.75" x14ac:dyDescent="0.25">
      <c r="A9" s="7" t="s">
        <v>17</v>
      </c>
      <c r="B9" s="5">
        <v>4.4528301886792452</v>
      </c>
      <c r="C9" s="6">
        <v>1.1454545454545455</v>
      </c>
      <c r="D9" s="6">
        <v>1.0622950819672132</v>
      </c>
    </row>
    <row r="12" spans="1:4" ht="15.75" x14ac:dyDescent="0.25">
      <c r="A12" s="1" t="s">
        <v>131</v>
      </c>
      <c r="B12" s="2"/>
      <c r="C12" s="11"/>
      <c r="D12" s="11"/>
    </row>
    <row r="13" spans="1:4" ht="31.5" x14ac:dyDescent="0.25">
      <c r="A13" s="13" t="s">
        <v>77</v>
      </c>
      <c r="B13" s="14" t="s">
        <v>22</v>
      </c>
      <c r="C13" s="24" t="s">
        <v>23</v>
      </c>
    </row>
    <row r="14" spans="1:4" ht="15.75" x14ac:dyDescent="0.25">
      <c r="A14" s="15" t="s">
        <v>24</v>
      </c>
      <c r="B14" s="16" t="s">
        <v>25</v>
      </c>
      <c r="C14" s="17">
        <v>0.3125</v>
      </c>
    </row>
    <row r="15" spans="1:4" ht="15.75" x14ac:dyDescent="0.25">
      <c r="A15" s="15" t="s">
        <v>26</v>
      </c>
      <c r="B15" s="16" t="s">
        <v>25</v>
      </c>
      <c r="C15" s="17">
        <v>0.15625</v>
      </c>
    </row>
    <row r="16" spans="1:4" ht="15.75" x14ac:dyDescent="0.25">
      <c r="A16" s="15" t="s">
        <v>27</v>
      </c>
      <c r="B16" s="16" t="s">
        <v>25</v>
      </c>
      <c r="C16" s="17">
        <v>0.3125</v>
      </c>
    </row>
    <row r="17" spans="1:3" ht="15.75" x14ac:dyDescent="0.25">
      <c r="A17" s="15" t="s">
        <v>28</v>
      </c>
      <c r="B17" s="16" t="s">
        <v>25</v>
      </c>
      <c r="C17" s="17">
        <v>7.8125E-2</v>
      </c>
    </row>
    <row r="18" spans="1:3" ht="15.75" x14ac:dyDescent="0.25">
      <c r="A18" s="18" t="s">
        <v>29</v>
      </c>
      <c r="B18" s="16" t="s">
        <v>25</v>
      </c>
      <c r="C18" s="17">
        <v>3.90625E-2</v>
      </c>
    </row>
    <row r="19" spans="1:3" ht="15.75" x14ac:dyDescent="0.25">
      <c r="A19" s="15" t="s">
        <v>30</v>
      </c>
      <c r="B19" s="16" t="s">
        <v>25</v>
      </c>
      <c r="C19" s="17">
        <v>0.3125</v>
      </c>
    </row>
    <row r="20" spans="1:3" ht="15.75" x14ac:dyDescent="0.25">
      <c r="A20" s="15" t="s">
        <v>31</v>
      </c>
      <c r="B20" s="16" t="s">
        <v>25</v>
      </c>
      <c r="C20" s="17">
        <v>0.3125</v>
      </c>
    </row>
    <row r="21" spans="1:3" ht="15.75" x14ac:dyDescent="0.25">
      <c r="A21" s="18" t="s">
        <v>32</v>
      </c>
      <c r="B21" s="16" t="s">
        <v>25</v>
      </c>
      <c r="C21" s="17">
        <v>0.3125</v>
      </c>
    </row>
    <row r="22" spans="1:3" ht="15.75" x14ac:dyDescent="0.25">
      <c r="A22" s="15" t="s">
        <v>33</v>
      </c>
      <c r="B22" s="16" t="s">
        <v>25</v>
      </c>
      <c r="C22" s="17">
        <v>0.625</v>
      </c>
    </row>
    <row r="23" spans="1:3" ht="15.75" x14ac:dyDescent="0.25">
      <c r="A23" s="15" t="s">
        <v>34</v>
      </c>
      <c r="B23" s="16" t="s">
        <v>25</v>
      </c>
      <c r="C23" s="17">
        <v>0.625</v>
      </c>
    </row>
    <row r="24" spans="1:3" ht="15.75" x14ac:dyDescent="0.25">
      <c r="A24" s="18" t="s">
        <v>35</v>
      </c>
      <c r="B24" s="16" t="s">
        <v>25</v>
      </c>
      <c r="C24" s="17">
        <v>3.90625E-2</v>
      </c>
    </row>
    <row r="25" spans="1:3" ht="15.75" x14ac:dyDescent="0.25">
      <c r="A25" s="15" t="s">
        <v>36</v>
      </c>
      <c r="B25" s="16" t="s">
        <v>25</v>
      </c>
      <c r="C25" s="17">
        <v>0.625</v>
      </c>
    </row>
    <row r="26" spans="1:3" ht="15.75" x14ac:dyDescent="0.25">
      <c r="A26" s="18" t="s">
        <v>37</v>
      </c>
      <c r="B26" s="16" t="s">
        <v>25</v>
      </c>
      <c r="C26" s="19">
        <v>2.5</v>
      </c>
    </row>
    <row r="27" spans="1:3" ht="15.75" x14ac:dyDescent="0.25">
      <c r="A27" s="15" t="s">
        <v>38</v>
      </c>
      <c r="B27" s="16" t="s">
        <v>25</v>
      </c>
      <c r="C27" s="17">
        <v>0.15625</v>
      </c>
    </row>
    <row r="28" spans="1:3" ht="15.75" x14ac:dyDescent="0.25">
      <c r="A28" s="20" t="s">
        <v>39</v>
      </c>
      <c r="B28" s="16" t="s">
        <v>25</v>
      </c>
      <c r="C28" s="19">
        <v>2.5</v>
      </c>
    </row>
    <row r="29" spans="1:3" ht="15.75" x14ac:dyDescent="0.25">
      <c r="A29" s="20" t="s">
        <v>40</v>
      </c>
      <c r="B29" s="16" t="s">
        <v>25</v>
      </c>
      <c r="C29" s="19">
        <v>2.5</v>
      </c>
    </row>
    <row r="30" spans="1:3" ht="15.75" x14ac:dyDescent="0.25">
      <c r="A30" s="22" t="s">
        <v>41</v>
      </c>
      <c r="B30" s="16" t="s">
        <v>25</v>
      </c>
      <c r="C30" s="17">
        <v>1.25</v>
      </c>
    </row>
    <row r="31" spans="1:3" ht="15.75" x14ac:dyDescent="0.25">
      <c r="A31" s="20" t="s">
        <v>42</v>
      </c>
      <c r="B31" s="16" t="s">
        <v>25</v>
      </c>
      <c r="C31" s="23">
        <v>10</v>
      </c>
    </row>
    <row r="32" spans="1:3" ht="15.75" x14ac:dyDescent="0.25">
      <c r="A32" s="20" t="s">
        <v>43</v>
      </c>
      <c r="B32" s="16" t="s">
        <v>25</v>
      </c>
      <c r="C32" s="23">
        <v>5</v>
      </c>
    </row>
    <row r="33" spans="1:3" ht="15.75" x14ac:dyDescent="0.25">
      <c r="A33" s="20" t="s">
        <v>44</v>
      </c>
      <c r="B33" s="16" t="s">
        <v>25</v>
      </c>
      <c r="C33" s="19">
        <v>2.5</v>
      </c>
    </row>
    <row r="34" spans="1:3" ht="15.75" x14ac:dyDescent="0.25">
      <c r="A34" s="20" t="s">
        <v>45</v>
      </c>
      <c r="B34" s="16" t="s">
        <v>25</v>
      </c>
      <c r="C34" s="17">
        <v>1.25</v>
      </c>
    </row>
    <row r="35" spans="1:3" ht="15.75" x14ac:dyDescent="0.25">
      <c r="A35" s="22" t="s">
        <v>46</v>
      </c>
      <c r="B35" s="16" t="s">
        <v>25</v>
      </c>
      <c r="C35" s="23">
        <v>10</v>
      </c>
    </row>
    <row r="36" spans="1:3" ht="15.75" x14ac:dyDescent="0.25">
      <c r="A36" s="20" t="s">
        <v>47</v>
      </c>
      <c r="B36" s="16" t="s">
        <v>25</v>
      </c>
      <c r="C36" s="19">
        <v>2.5</v>
      </c>
    </row>
    <row r="37" spans="1:3" ht="15.75" x14ac:dyDescent="0.25">
      <c r="A37" s="20" t="s">
        <v>48</v>
      </c>
      <c r="B37" s="16" t="s">
        <v>25</v>
      </c>
      <c r="C37" s="23">
        <v>10</v>
      </c>
    </row>
    <row r="38" spans="1:3" ht="15.75" x14ac:dyDescent="0.25">
      <c r="A38" s="20" t="s">
        <v>49</v>
      </c>
      <c r="B38" s="16" t="s">
        <v>25</v>
      </c>
      <c r="C38" s="23">
        <v>5</v>
      </c>
    </row>
    <row r="39" spans="1:3" ht="15.75" x14ac:dyDescent="0.25">
      <c r="A39" s="20" t="s">
        <v>50</v>
      </c>
      <c r="B39" s="16" t="s">
        <v>25</v>
      </c>
      <c r="C39" s="23">
        <v>10</v>
      </c>
    </row>
    <row r="40" spans="1:3" ht="15.75" x14ac:dyDescent="0.25">
      <c r="A40" s="20" t="s">
        <v>51</v>
      </c>
      <c r="B40" s="16" t="s">
        <v>25</v>
      </c>
      <c r="C40" s="17" t="s">
        <v>18</v>
      </c>
    </row>
    <row r="41" spans="1:3" ht="15.75" x14ac:dyDescent="0.25">
      <c r="A41" s="20" t="s">
        <v>52</v>
      </c>
      <c r="B41" s="16" t="s">
        <v>25</v>
      </c>
      <c r="C41" s="21" t="s">
        <v>18</v>
      </c>
    </row>
    <row r="42" spans="1:3" ht="15.75" x14ac:dyDescent="0.25">
      <c r="A42" s="22" t="s">
        <v>53</v>
      </c>
      <c r="B42" s="16" t="s">
        <v>25</v>
      </c>
      <c r="C42" s="21" t="s">
        <v>18</v>
      </c>
    </row>
    <row r="43" spans="1:3" ht="15.75" x14ac:dyDescent="0.25">
      <c r="A43" s="22" t="s">
        <v>54</v>
      </c>
      <c r="B43" s="16" t="s">
        <v>25</v>
      </c>
      <c r="C43" s="21" t="s">
        <v>18</v>
      </c>
    </row>
    <row r="44" spans="1:3" ht="15.75" x14ac:dyDescent="0.25">
      <c r="A44" s="22" t="s">
        <v>55</v>
      </c>
      <c r="B44" s="16" t="s">
        <v>25</v>
      </c>
      <c r="C44" s="21" t="s">
        <v>18</v>
      </c>
    </row>
    <row r="45" spans="1:3" ht="15.75" x14ac:dyDescent="0.25">
      <c r="A45" s="22" t="s">
        <v>56</v>
      </c>
      <c r="B45" s="16" t="s">
        <v>25</v>
      </c>
      <c r="C45" s="21" t="s">
        <v>18</v>
      </c>
    </row>
    <row r="46" spans="1:3" ht="15.75" x14ac:dyDescent="0.25">
      <c r="A46" s="20" t="s">
        <v>57</v>
      </c>
      <c r="B46" s="16" t="s">
        <v>25</v>
      </c>
      <c r="C46" s="21">
        <v>10</v>
      </c>
    </row>
    <row r="47" spans="1:3" ht="15.75" x14ac:dyDescent="0.25">
      <c r="A47" s="20" t="s">
        <v>58</v>
      </c>
      <c r="B47" s="16" t="s">
        <v>25</v>
      </c>
      <c r="C47" s="21" t="s">
        <v>18</v>
      </c>
    </row>
    <row r="48" spans="1:3" ht="15.75" x14ac:dyDescent="0.25">
      <c r="A48" s="20" t="s">
        <v>59</v>
      </c>
      <c r="B48" s="16" t="s">
        <v>25</v>
      </c>
      <c r="C48" s="21" t="s">
        <v>19</v>
      </c>
    </row>
    <row r="49" spans="1:3" ht="15.75" x14ac:dyDescent="0.25">
      <c r="A49" s="20" t="s">
        <v>60</v>
      </c>
      <c r="B49" s="16" t="s">
        <v>25</v>
      </c>
      <c r="C49" s="21" t="s">
        <v>18</v>
      </c>
    </row>
    <row r="50" spans="1:3" ht="15.75" x14ac:dyDescent="0.25">
      <c r="A50" s="22" t="s">
        <v>61</v>
      </c>
      <c r="B50" s="16" t="s">
        <v>25</v>
      </c>
      <c r="C50" s="21" t="s">
        <v>18</v>
      </c>
    </row>
    <row r="51" spans="1:3" ht="15.75" x14ac:dyDescent="0.25">
      <c r="A51" s="20" t="s">
        <v>62</v>
      </c>
      <c r="B51" s="16" t="s">
        <v>25</v>
      </c>
      <c r="C51" s="21" t="s">
        <v>19</v>
      </c>
    </row>
    <row r="52" spans="1:3" ht="15.75" x14ac:dyDescent="0.25">
      <c r="A52" s="20" t="s">
        <v>63</v>
      </c>
      <c r="B52" s="16" t="s">
        <v>25</v>
      </c>
      <c r="C52" s="21" t="s">
        <v>19</v>
      </c>
    </row>
    <row r="53" spans="1:3" ht="15.75" x14ac:dyDescent="0.25">
      <c r="A53" s="20" t="s">
        <v>64</v>
      </c>
      <c r="B53" s="16" t="s">
        <v>25</v>
      </c>
      <c r="C53" s="21" t="s">
        <v>19</v>
      </c>
    </row>
    <row r="54" spans="1:3" ht="15.75" x14ac:dyDescent="0.25">
      <c r="A54" s="20" t="s">
        <v>65</v>
      </c>
      <c r="B54" s="16" t="s">
        <v>25</v>
      </c>
      <c r="C54" s="21" t="s">
        <v>19</v>
      </c>
    </row>
    <row r="55" spans="1:3" ht="15.75" x14ac:dyDescent="0.25">
      <c r="A55" s="20" t="s">
        <v>66</v>
      </c>
      <c r="B55" s="16" t="s">
        <v>25</v>
      </c>
      <c r="C55" s="21" t="s">
        <v>19</v>
      </c>
    </row>
    <row r="56" spans="1:3" ht="15.75" x14ac:dyDescent="0.25">
      <c r="A56" s="22" t="s">
        <v>67</v>
      </c>
      <c r="B56" s="16" t="s">
        <v>25</v>
      </c>
      <c r="C56" s="21" t="s">
        <v>19</v>
      </c>
    </row>
    <row r="57" spans="1:3" ht="15.75" x14ac:dyDescent="0.25">
      <c r="A57" s="22" t="s">
        <v>68</v>
      </c>
      <c r="B57" s="16" t="s">
        <v>25</v>
      </c>
      <c r="C57" s="21" t="s">
        <v>19</v>
      </c>
    </row>
    <row r="58" spans="1:3" ht="15.75" x14ac:dyDescent="0.25">
      <c r="A58" s="20" t="s">
        <v>69</v>
      </c>
      <c r="B58" s="16" t="s">
        <v>25</v>
      </c>
      <c r="C58" s="21" t="s">
        <v>19</v>
      </c>
    </row>
    <row r="59" spans="1:3" ht="15.75" x14ac:dyDescent="0.25">
      <c r="A59" s="20" t="s">
        <v>70</v>
      </c>
      <c r="B59" s="16" t="s">
        <v>25</v>
      </c>
      <c r="C59" s="21" t="s">
        <v>19</v>
      </c>
    </row>
    <row r="60" spans="1:3" ht="15.75" x14ac:dyDescent="0.25">
      <c r="A60" s="20" t="s">
        <v>71</v>
      </c>
      <c r="B60" s="16" t="s">
        <v>25</v>
      </c>
      <c r="C60" s="21" t="s">
        <v>19</v>
      </c>
    </row>
    <row r="61" spans="1:3" ht="15.75" x14ac:dyDescent="0.25">
      <c r="A61" s="20" t="s">
        <v>72</v>
      </c>
      <c r="B61" s="16" t="s">
        <v>25</v>
      </c>
      <c r="C61" s="21" t="s">
        <v>19</v>
      </c>
    </row>
    <row r="62" spans="1:3" ht="15.75" x14ac:dyDescent="0.25">
      <c r="A62" s="22" t="s">
        <v>73</v>
      </c>
      <c r="B62" s="16" t="s">
        <v>25</v>
      </c>
      <c r="C62" s="21" t="s">
        <v>19</v>
      </c>
    </row>
    <row r="63" spans="1:3" ht="15.75" x14ac:dyDescent="0.25">
      <c r="A63" s="20" t="s">
        <v>74</v>
      </c>
      <c r="B63" s="16" t="s">
        <v>25</v>
      </c>
      <c r="C63" s="21" t="s">
        <v>19</v>
      </c>
    </row>
    <row r="64" spans="1:3" ht="15.75" x14ac:dyDescent="0.25">
      <c r="A64" s="20" t="s">
        <v>75</v>
      </c>
      <c r="B64" s="16" t="s">
        <v>25</v>
      </c>
      <c r="C64" s="21">
        <v>1.25</v>
      </c>
    </row>
    <row r="65" spans="1:4" ht="15.75" x14ac:dyDescent="0.25">
      <c r="A65" s="20" t="s">
        <v>76</v>
      </c>
      <c r="B65" s="16" t="s">
        <v>25</v>
      </c>
      <c r="C65" s="21" t="s">
        <v>19</v>
      </c>
    </row>
    <row r="66" spans="1:4" ht="15.75" x14ac:dyDescent="0.25">
      <c r="A66" s="28" t="s">
        <v>129</v>
      </c>
      <c r="B66" s="2"/>
      <c r="C66" s="11"/>
      <c r="D66" s="11"/>
    </row>
    <row r="67" spans="1:4" ht="15.75" x14ac:dyDescent="0.25">
      <c r="A67" s="2"/>
      <c r="B67" s="2"/>
      <c r="C67" s="11"/>
      <c r="D67" s="11"/>
    </row>
    <row r="68" spans="1:4" ht="15.75" x14ac:dyDescent="0.25">
      <c r="A68" s="2"/>
      <c r="B68" s="2"/>
      <c r="C68" s="11"/>
      <c r="D68" s="11"/>
    </row>
    <row r="69" spans="1:4" ht="15.75" x14ac:dyDescent="0.25">
      <c r="A69" s="2"/>
      <c r="B69" s="2"/>
      <c r="C69" s="11"/>
      <c r="D69" s="11"/>
    </row>
    <row r="70" spans="1:4" ht="15.75" x14ac:dyDescent="0.25">
      <c r="A70" s="2"/>
      <c r="B70" s="2"/>
      <c r="C70" s="11"/>
      <c r="D70" s="11"/>
    </row>
    <row r="71" spans="1:4" ht="15.75" x14ac:dyDescent="0.25">
      <c r="A71" s="2"/>
      <c r="B71" s="2"/>
      <c r="C71" s="11"/>
      <c r="D71" s="11"/>
    </row>
    <row r="72" spans="1:4" ht="15.75" x14ac:dyDescent="0.25">
      <c r="A72" s="2"/>
      <c r="B72" s="2"/>
      <c r="C72" s="11"/>
      <c r="D72" s="11"/>
    </row>
    <row r="73" spans="1:4" ht="15.75" x14ac:dyDescent="0.25">
      <c r="A73" s="2"/>
      <c r="B73" s="2"/>
      <c r="C73" s="11"/>
      <c r="D73" s="11"/>
    </row>
    <row r="74" spans="1:4" ht="15.75" x14ac:dyDescent="0.25">
      <c r="A74" s="2"/>
      <c r="B74" s="2"/>
      <c r="C74" s="11"/>
      <c r="D74" s="11"/>
    </row>
    <row r="75" spans="1:4" ht="15.75" x14ac:dyDescent="0.25">
      <c r="A75" s="2"/>
      <c r="B75" s="2"/>
      <c r="C75" s="11"/>
      <c r="D75" s="11"/>
    </row>
    <row r="76" spans="1:4" ht="15.75" x14ac:dyDescent="0.25">
      <c r="A76" s="2"/>
      <c r="B76" s="2"/>
      <c r="C76" s="11"/>
      <c r="D76" s="11"/>
    </row>
    <row r="77" spans="1:4" ht="15.75" x14ac:dyDescent="0.25">
      <c r="A77" s="2"/>
      <c r="B77" s="2"/>
      <c r="C77" s="11"/>
      <c r="D77" s="11"/>
    </row>
    <row r="78" spans="1:4" ht="15.75" x14ac:dyDescent="0.25">
      <c r="A78" s="2"/>
      <c r="B78" s="2"/>
      <c r="C78" s="11"/>
      <c r="D78" s="11"/>
    </row>
    <row r="79" spans="1:4" ht="15.75" x14ac:dyDescent="0.25">
      <c r="A79" s="2"/>
      <c r="B79" s="2"/>
      <c r="C79" s="11"/>
      <c r="D79" s="11"/>
    </row>
    <row r="80" spans="1:4" ht="15.75" x14ac:dyDescent="0.25">
      <c r="A80" s="2"/>
      <c r="B80" s="2"/>
      <c r="C80" s="11"/>
      <c r="D80" s="11"/>
    </row>
  </sheetData>
  <phoneticPr fontId="8"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95BFF-B06E-3B41-ABA0-C66C86FEC609}">
  <dimension ref="A1:I51"/>
  <sheetViews>
    <sheetView workbookViewId="0">
      <selection activeCell="O24" sqref="O24"/>
    </sheetView>
  </sheetViews>
  <sheetFormatPr defaultColWidth="10.85546875" defaultRowHeight="15.75" x14ac:dyDescent="0.25"/>
  <cols>
    <col min="1" max="1" width="15.7109375" style="35" customWidth="1"/>
    <col min="2" max="2" width="10.85546875" style="38"/>
    <col min="3" max="8" width="10.85546875" style="35"/>
    <col min="9" max="9" width="23.42578125" style="35" customWidth="1"/>
    <col min="10" max="16384" width="10.85546875" style="35"/>
  </cols>
  <sheetData>
    <row r="1" spans="1:9" x14ac:dyDescent="0.25">
      <c r="A1" s="1" t="s">
        <v>85</v>
      </c>
    </row>
    <row r="2" spans="1:9" x14ac:dyDescent="0.25">
      <c r="A2" s="14" t="s">
        <v>20</v>
      </c>
      <c r="B2" s="14" t="s">
        <v>1</v>
      </c>
      <c r="C2" s="14" t="s">
        <v>3</v>
      </c>
      <c r="D2" s="14" t="s">
        <v>2</v>
      </c>
    </row>
    <row r="3" spans="1:9" x14ac:dyDescent="0.25">
      <c r="A3" s="14" t="s">
        <v>78</v>
      </c>
      <c r="B3" s="52">
        <v>2.7216494845360835</v>
      </c>
      <c r="C3" s="52">
        <v>1.5071770334928229</v>
      </c>
      <c r="D3" s="52">
        <v>2.8689956331877728</v>
      </c>
    </row>
    <row r="4" spans="1:9" x14ac:dyDescent="0.25">
      <c r="A4" s="14" t="s">
        <v>79</v>
      </c>
      <c r="B4" s="52">
        <v>6.6804123711340226</v>
      </c>
      <c r="C4" s="52">
        <v>3.6842105263157894</v>
      </c>
      <c r="D4" s="52">
        <v>8.2925764192139741</v>
      </c>
    </row>
    <row r="5" spans="1:9" x14ac:dyDescent="0.25">
      <c r="A5" s="14" t="s">
        <v>80</v>
      </c>
      <c r="B5" s="52">
        <v>2.7216494845360835</v>
      </c>
      <c r="C5" s="52">
        <v>1.5406698564593302</v>
      </c>
      <c r="D5" s="52">
        <v>1.4541484716157205</v>
      </c>
    </row>
    <row r="6" spans="1:9" x14ac:dyDescent="0.25">
      <c r="A6" s="14" t="s">
        <v>81</v>
      </c>
      <c r="B6" s="52">
        <v>2.2028985507246372</v>
      </c>
      <c r="C6" s="52">
        <v>0.97468354430379756</v>
      </c>
      <c r="D6" s="52">
        <v>1.4462809917355373</v>
      </c>
    </row>
    <row r="7" spans="1:9" x14ac:dyDescent="0.25">
      <c r="A7" s="14" t="s">
        <v>82</v>
      </c>
      <c r="B7" s="52">
        <v>2.4347826086956523</v>
      </c>
      <c r="C7" s="52">
        <v>0.67932489451476796</v>
      </c>
      <c r="D7" s="52">
        <v>0.80991735537190079</v>
      </c>
    </row>
    <row r="8" spans="1:9" x14ac:dyDescent="0.25">
      <c r="A8" s="14" t="s">
        <v>83</v>
      </c>
      <c r="B8" s="52">
        <v>2.4927536231884053</v>
      </c>
      <c r="C8" s="52">
        <v>0.73839662447257393</v>
      </c>
      <c r="D8" s="52">
        <v>2.0247933884297522</v>
      </c>
    </row>
    <row r="9" spans="1:9" x14ac:dyDescent="0.25">
      <c r="A9" s="14" t="s">
        <v>84</v>
      </c>
      <c r="B9" s="52">
        <v>2.177777777777778</v>
      </c>
      <c r="C9" s="52">
        <v>1.0161290322580645</v>
      </c>
      <c r="D9" s="52">
        <v>1.1259259259259258</v>
      </c>
    </row>
    <row r="12" spans="1:9" x14ac:dyDescent="0.25">
      <c r="A12" s="1" t="s">
        <v>132</v>
      </c>
    </row>
    <row r="13" spans="1:9" x14ac:dyDescent="0.25">
      <c r="A13" s="95" t="s">
        <v>77</v>
      </c>
      <c r="B13" s="95" t="s">
        <v>22</v>
      </c>
      <c r="C13" s="85" t="s">
        <v>86</v>
      </c>
      <c r="D13" s="86"/>
      <c r="E13" s="86"/>
      <c r="F13" s="86"/>
      <c r="G13" s="86"/>
      <c r="H13" s="87"/>
      <c r="I13" s="96" t="s">
        <v>87</v>
      </c>
    </row>
    <row r="14" spans="1:9" x14ac:dyDescent="0.25">
      <c r="A14" s="95"/>
      <c r="B14" s="95"/>
      <c r="C14" s="31" t="s">
        <v>8</v>
      </c>
      <c r="D14" s="31" t="s">
        <v>3</v>
      </c>
      <c r="E14" s="31" t="s">
        <v>9</v>
      </c>
      <c r="F14" s="31" t="s">
        <v>10</v>
      </c>
      <c r="G14" s="31" t="s">
        <v>2</v>
      </c>
      <c r="H14" s="31" t="s">
        <v>1</v>
      </c>
      <c r="I14" s="96"/>
    </row>
    <row r="15" spans="1:9" x14ac:dyDescent="0.25">
      <c r="A15" s="25" t="s">
        <v>88</v>
      </c>
      <c r="B15" s="29" t="s">
        <v>89</v>
      </c>
      <c r="C15" s="17">
        <v>6.0702447894476901</v>
      </c>
      <c r="D15" s="21" t="s">
        <v>18</v>
      </c>
      <c r="E15" s="17">
        <v>6.2798964691900103</v>
      </c>
      <c r="F15" s="17" t="s">
        <v>18</v>
      </c>
      <c r="G15" s="21" t="s">
        <v>18</v>
      </c>
      <c r="H15" s="21" t="s">
        <v>18</v>
      </c>
      <c r="I15" s="26" t="s">
        <v>90</v>
      </c>
    </row>
    <row r="16" spans="1:9" x14ac:dyDescent="0.25">
      <c r="A16" s="25" t="s">
        <v>91</v>
      </c>
      <c r="B16" s="29" t="s">
        <v>89</v>
      </c>
      <c r="C16" s="21" t="s">
        <v>18</v>
      </c>
      <c r="D16" s="21" t="s">
        <v>18</v>
      </c>
      <c r="E16" s="21" t="s">
        <v>18</v>
      </c>
      <c r="F16" s="21" t="s">
        <v>18</v>
      </c>
      <c r="G16" s="21" t="s">
        <v>18</v>
      </c>
      <c r="H16" s="21" t="s">
        <v>18</v>
      </c>
      <c r="I16" s="26" t="s">
        <v>90</v>
      </c>
    </row>
    <row r="17" spans="1:9" x14ac:dyDescent="0.25">
      <c r="A17" s="25" t="s">
        <v>92</v>
      </c>
      <c r="B17" s="29" t="s">
        <v>89</v>
      </c>
      <c r="C17" s="21" t="s">
        <v>18</v>
      </c>
      <c r="D17" s="21" t="s">
        <v>18</v>
      </c>
      <c r="E17" s="21" t="s">
        <v>18</v>
      </c>
      <c r="F17" s="21" t="s">
        <v>18</v>
      </c>
      <c r="G17" s="21" t="s">
        <v>18</v>
      </c>
      <c r="H17" s="21" t="s">
        <v>18</v>
      </c>
      <c r="I17" s="26" t="s">
        <v>90</v>
      </c>
    </row>
    <row r="18" spans="1:9" x14ac:dyDescent="0.25">
      <c r="A18" s="27" t="s">
        <v>93</v>
      </c>
      <c r="B18" s="29" t="s">
        <v>89</v>
      </c>
      <c r="C18" s="21" t="s">
        <v>18</v>
      </c>
      <c r="D18" s="21" t="s">
        <v>18</v>
      </c>
      <c r="E18" s="21" t="s">
        <v>18</v>
      </c>
      <c r="F18" s="21" t="s">
        <v>18</v>
      </c>
      <c r="G18" s="21" t="s">
        <v>18</v>
      </c>
      <c r="H18" s="21" t="s">
        <v>18</v>
      </c>
      <c r="I18" s="26" t="s">
        <v>90</v>
      </c>
    </row>
    <row r="19" spans="1:9" x14ac:dyDescent="0.25">
      <c r="A19" s="25" t="s">
        <v>94</v>
      </c>
      <c r="B19" s="29" t="s">
        <v>89</v>
      </c>
      <c r="C19" s="21" t="s">
        <v>18</v>
      </c>
      <c r="D19" s="21" t="s">
        <v>18</v>
      </c>
      <c r="E19" s="21" t="s">
        <v>18</v>
      </c>
      <c r="F19" s="21" t="s">
        <v>18</v>
      </c>
      <c r="G19" s="21" t="s">
        <v>18</v>
      </c>
      <c r="H19" s="21" t="s">
        <v>18</v>
      </c>
      <c r="I19" s="26" t="s">
        <v>90</v>
      </c>
    </row>
    <row r="20" spans="1:9" x14ac:dyDescent="0.25">
      <c r="A20" s="25" t="s">
        <v>95</v>
      </c>
      <c r="B20" s="29" t="s">
        <v>89</v>
      </c>
      <c r="C20" s="21" t="s">
        <v>18</v>
      </c>
      <c r="D20" s="21" t="s">
        <v>18</v>
      </c>
      <c r="E20" s="21" t="s">
        <v>18</v>
      </c>
      <c r="F20" s="21" t="s">
        <v>18</v>
      </c>
      <c r="G20" s="21" t="s">
        <v>18</v>
      </c>
      <c r="H20" s="21" t="s">
        <v>18</v>
      </c>
      <c r="I20" s="26" t="s">
        <v>90</v>
      </c>
    </row>
    <row r="21" spans="1:9" x14ac:dyDescent="0.25">
      <c r="A21" s="25" t="s">
        <v>96</v>
      </c>
      <c r="B21" s="29" t="s">
        <v>89</v>
      </c>
      <c r="C21" s="21" t="s">
        <v>18</v>
      </c>
      <c r="D21" s="21" t="s">
        <v>18</v>
      </c>
      <c r="E21" s="21" t="s">
        <v>18</v>
      </c>
      <c r="F21" s="21" t="s">
        <v>18</v>
      </c>
      <c r="G21" s="21" t="s">
        <v>18</v>
      </c>
      <c r="H21" s="21" t="s">
        <v>18</v>
      </c>
      <c r="I21" s="26" t="s">
        <v>90</v>
      </c>
    </row>
    <row r="22" spans="1:9" x14ac:dyDescent="0.25">
      <c r="A22" s="25" t="s">
        <v>97</v>
      </c>
      <c r="B22" s="29" t="s">
        <v>89</v>
      </c>
      <c r="C22" s="21" t="s">
        <v>18</v>
      </c>
      <c r="D22" s="21" t="s">
        <v>19</v>
      </c>
      <c r="E22" s="21" t="s">
        <v>18</v>
      </c>
      <c r="F22" s="21" t="s">
        <v>18</v>
      </c>
      <c r="G22" s="21" t="s">
        <v>18</v>
      </c>
      <c r="H22" s="21" t="s">
        <v>18</v>
      </c>
      <c r="I22" s="26" t="s">
        <v>98</v>
      </c>
    </row>
    <row r="23" spans="1:9" x14ac:dyDescent="0.25">
      <c r="A23" s="25" t="s">
        <v>99</v>
      </c>
      <c r="B23" s="29" t="s">
        <v>89</v>
      </c>
      <c r="C23" s="21" t="s">
        <v>18</v>
      </c>
      <c r="D23" s="21" t="s">
        <v>18</v>
      </c>
      <c r="E23" s="21" t="s">
        <v>18</v>
      </c>
      <c r="F23" s="21" t="s">
        <v>18</v>
      </c>
      <c r="G23" s="21" t="s">
        <v>18</v>
      </c>
      <c r="H23" s="21" t="s">
        <v>18</v>
      </c>
      <c r="I23" s="26" t="s">
        <v>90</v>
      </c>
    </row>
    <row r="24" spans="1:9" x14ac:dyDescent="0.25">
      <c r="A24" s="25" t="s">
        <v>100</v>
      </c>
      <c r="B24" s="29" t="s">
        <v>89</v>
      </c>
      <c r="C24" s="21" t="s">
        <v>18</v>
      </c>
      <c r="D24" s="21" t="s">
        <v>18</v>
      </c>
      <c r="E24" s="17">
        <v>4.8751832353682802</v>
      </c>
      <c r="F24" s="21" t="s">
        <v>18</v>
      </c>
      <c r="G24" s="21" t="s">
        <v>18</v>
      </c>
      <c r="H24" s="21" t="s">
        <v>18</v>
      </c>
      <c r="I24" s="26" t="s">
        <v>90</v>
      </c>
    </row>
    <row r="25" spans="1:9" x14ac:dyDescent="0.25">
      <c r="A25" s="25" t="s">
        <v>101</v>
      </c>
      <c r="B25" s="29" t="s">
        <v>89</v>
      </c>
      <c r="C25" s="21" t="s">
        <v>18</v>
      </c>
      <c r="D25" s="21" t="s">
        <v>18</v>
      </c>
      <c r="E25" s="17">
        <v>2.8630236528633199</v>
      </c>
      <c r="F25" s="21" t="s">
        <v>18</v>
      </c>
      <c r="G25" s="21" t="s">
        <v>18</v>
      </c>
      <c r="H25" s="21" t="s">
        <v>18</v>
      </c>
      <c r="I25" s="26" t="s">
        <v>90</v>
      </c>
    </row>
    <row r="26" spans="1:9" x14ac:dyDescent="0.25">
      <c r="A26" s="25" t="s">
        <v>102</v>
      </c>
      <c r="B26" s="29" t="s">
        <v>89</v>
      </c>
      <c r="C26" s="21" t="s">
        <v>18</v>
      </c>
      <c r="D26" s="21" t="s">
        <v>18</v>
      </c>
      <c r="E26" s="17">
        <v>3.6711792943343902</v>
      </c>
      <c r="F26" s="21" t="s">
        <v>18</v>
      </c>
      <c r="G26" s="21" t="s">
        <v>18</v>
      </c>
      <c r="H26" s="21" t="s">
        <v>18</v>
      </c>
      <c r="I26" s="26" t="s">
        <v>90</v>
      </c>
    </row>
    <row r="27" spans="1:9" x14ac:dyDescent="0.25">
      <c r="A27" s="25" t="s">
        <v>103</v>
      </c>
      <c r="B27" s="29" t="s">
        <v>89</v>
      </c>
      <c r="C27" s="21" t="s">
        <v>18</v>
      </c>
      <c r="D27" s="17">
        <v>4.8866285408136001</v>
      </c>
      <c r="E27" s="21" t="s">
        <v>18</v>
      </c>
      <c r="F27" s="21" t="s">
        <v>18</v>
      </c>
      <c r="G27" s="21" t="s">
        <v>18</v>
      </c>
      <c r="H27" s="21" t="s">
        <v>18</v>
      </c>
      <c r="I27" s="26" t="s">
        <v>90</v>
      </c>
    </row>
    <row r="28" spans="1:9" x14ac:dyDescent="0.25">
      <c r="A28" s="25" t="s">
        <v>104</v>
      </c>
      <c r="B28" s="29" t="s">
        <v>89</v>
      </c>
      <c r="C28" s="17">
        <v>9.4614831212058608</v>
      </c>
      <c r="D28" s="17">
        <v>4.1100003141381096</v>
      </c>
      <c r="E28" s="17">
        <v>5.12726134940264</v>
      </c>
      <c r="F28" s="17">
        <v>8.9103877480416998</v>
      </c>
      <c r="G28" s="21" t="s">
        <v>18</v>
      </c>
      <c r="H28" s="21" t="s">
        <v>18</v>
      </c>
      <c r="I28" s="26" t="s">
        <v>90</v>
      </c>
    </row>
    <row r="29" spans="1:9" x14ac:dyDescent="0.25">
      <c r="A29" s="25" t="s">
        <v>105</v>
      </c>
      <c r="B29" s="29" t="s">
        <v>89</v>
      </c>
      <c r="C29" s="21" t="s">
        <v>18</v>
      </c>
      <c r="D29" s="21" t="s">
        <v>18</v>
      </c>
      <c r="E29" s="21" t="s">
        <v>18</v>
      </c>
      <c r="F29" s="21" t="s">
        <v>18</v>
      </c>
      <c r="G29" s="21" t="s">
        <v>18</v>
      </c>
      <c r="H29" s="21" t="s">
        <v>18</v>
      </c>
      <c r="I29" s="26" t="s">
        <v>90</v>
      </c>
    </row>
    <row r="30" spans="1:9" x14ac:dyDescent="0.25">
      <c r="A30" s="25" t="s">
        <v>106</v>
      </c>
      <c r="B30" s="29" t="s">
        <v>89</v>
      </c>
      <c r="C30" s="21" t="s">
        <v>18</v>
      </c>
      <c r="D30" s="21" t="s">
        <v>18</v>
      </c>
      <c r="E30" s="17">
        <v>9.4238481681707</v>
      </c>
      <c r="F30" s="21" t="s">
        <v>18</v>
      </c>
      <c r="G30" s="21" t="s">
        <v>18</v>
      </c>
      <c r="H30" s="21" t="s">
        <v>18</v>
      </c>
      <c r="I30" s="26" t="s">
        <v>90</v>
      </c>
    </row>
    <row r="31" spans="1:9" x14ac:dyDescent="0.25">
      <c r="A31" s="25" t="s">
        <v>107</v>
      </c>
      <c r="B31" s="29" t="s">
        <v>89</v>
      </c>
      <c r="C31" s="21" t="s">
        <v>18</v>
      </c>
      <c r="D31" s="21" t="s">
        <v>18</v>
      </c>
      <c r="E31" s="17">
        <v>3.5946506823945201</v>
      </c>
      <c r="F31" s="21" t="s">
        <v>18</v>
      </c>
      <c r="G31" s="21" t="s">
        <v>18</v>
      </c>
      <c r="H31" s="21" t="s">
        <v>18</v>
      </c>
      <c r="I31" s="26" t="s">
        <v>90</v>
      </c>
    </row>
    <row r="32" spans="1:9" x14ac:dyDescent="0.25">
      <c r="A32" s="25" t="s">
        <v>108</v>
      </c>
      <c r="B32" s="29" t="s">
        <v>89</v>
      </c>
      <c r="C32" s="21" t="s">
        <v>18</v>
      </c>
      <c r="D32" s="21" t="s">
        <v>18</v>
      </c>
      <c r="E32" s="21" t="s">
        <v>18</v>
      </c>
      <c r="F32" s="21" t="s">
        <v>18</v>
      </c>
      <c r="G32" s="21" t="s">
        <v>18</v>
      </c>
      <c r="H32" s="21" t="s">
        <v>19</v>
      </c>
      <c r="I32" s="26" t="s">
        <v>109</v>
      </c>
    </row>
    <row r="33" spans="1:9" x14ac:dyDescent="0.25">
      <c r="A33" s="25" t="s">
        <v>110</v>
      </c>
      <c r="B33" s="29" t="s">
        <v>89</v>
      </c>
      <c r="C33" s="21" t="s">
        <v>18</v>
      </c>
      <c r="D33" s="21" t="s">
        <v>18</v>
      </c>
      <c r="E33" s="17">
        <v>8.9716934420230903</v>
      </c>
      <c r="F33" s="21" t="s">
        <v>18</v>
      </c>
      <c r="G33" s="21" t="s">
        <v>18</v>
      </c>
      <c r="H33" s="21" t="s">
        <v>18</v>
      </c>
      <c r="I33" s="26" t="s">
        <v>90</v>
      </c>
    </row>
    <row r="34" spans="1:9" x14ac:dyDescent="0.25">
      <c r="A34" s="27" t="s">
        <v>111</v>
      </c>
      <c r="B34" s="29" t="s">
        <v>89</v>
      </c>
      <c r="C34" s="21" t="s">
        <v>18</v>
      </c>
      <c r="D34" s="21" t="s">
        <v>18</v>
      </c>
      <c r="E34" s="17">
        <v>7.5380407412771504</v>
      </c>
      <c r="F34" s="21" t="s">
        <v>18</v>
      </c>
      <c r="G34" s="21" t="s">
        <v>18</v>
      </c>
      <c r="H34" s="21" t="s">
        <v>19</v>
      </c>
      <c r="I34" s="26" t="s">
        <v>109</v>
      </c>
    </row>
    <row r="35" spans="1:9" x14ac:dyDescent="0.25">
      <c r="A35" s="25" t="s">
        <v>112</v>
      </c>
      <c r="B35" s="29" t="s">
        <v>89</v>
      </c>
      <c r="C35" s="21" t="s">
        <v>18</v>
      </c>
      <c r="D35" s="21" t="s">
        <v>19</v>
      </c>
      <c r="E35" s="21" t="s">
        <v>18</v>
      </c>
      <c r="F35" s="21" t="s">
        <v>18</v>
      </c>
      <c r="G35" s="21" t="s">
        <v>18</v>
      </c>
      <c r="H35" s="21" t="s">
        <v>18</v>
      </c>
      <c r="I35" s="26" t="s">
        <v>98</v>
      </c>
    </row>
    <row r="36" spans="1:9" x14ac:dyDescent="0.25">
      <c r="A36" s="25" t="s">
        <v>113</v>
      </c>
      <c r="B36" s="29" t="s">
        <v>89</v>
      </c>
      <c r="C36" s="17">
        <v>7.8474968409595798</v>
      </c>
      <c r="D36" s="21" t="s">
        <v>18</v>
      </c>
      <c r="E36" s="17">
        <v>2.47708176609606</v>
      </c>
      <c r="F36" s="21" t="s">
        <v>18</v>
      </c>
      <c r="G36" s="21" t="s">
        <v>18</v>
      </c>
      <c r="H36" s="21" t="s">
        <v>18</v>
      </c>
      <c r="I36" s="26" t="s">
        <v>90</v>
      </c>
    </row>
    <row r="37" spans="1:9" x14ac:dyDescent="0.25">
      <c r="A37" s="25" t="s">
        <v>114</v>
      </c>
      <c r="B37" s="29" t="s">
        <v>89</v>
      </c>
      <c r="C37" s="21" t="s">
        <v>18</v>
      </c>
      <c r="D37" s="21" t="s">
        <v>18</v>
      </c>
      <c r="E37" s="17">
        <v>3.4764946325824</v>
      </c>
      <c r="F37" s="21" t="s">
        <v>18</v>
      </c>
      <c r="G37" s="21" t="s">
        <v>18</v>
      </c>
      <c r="H37" s="21" t="s">
        <v>18</v>
      </c>
      <c r="I37" s="26" t="s">
        <v>90</v>
      </c>
    </row>
    <row r="38" spans="1:9" x14ac:dyDescent="0.25">
      <c r="A38" s="25" t="s">
        <v>115</v>
      </c>
      <c r="B38" s="29" t="s">
        <v>89</v>
      </c>
      <c r="C38" s="17">
        <v>6.7083112679061898</v>
      </c>
      <c r="D38" s="21" t="s">
        <v>18</v>
      </c>
      <c r="E38" s="17">
        <v>1.9299315339879901</v>
      </c>
      <c r="F38" s="21" t="s">
        <v>18</v>
      </c>
      <c r="G38" s="21" t="s">
        <v>18</v>
      </c>
      <c r="H38" s="21" t="s">
        <v>18</v>
      </c>
      <c r="I38" s="26" t="s">
        <v>90</v>
      </c>
    </row>
    <row r="39" spans="1:9" x14ac:dyDescent="0.25">
      <c r="A39" s="25" t="s">
        <v>116</v>
      </c>
      <c r="B39" s="29" t="s">
        <v>89</v>
      </c>
      <c r="C39" s="21" t="s">
        <v>18</v>
      </c>
      <c r="D39" s="21" t="s">
        <v>19</v>
      </c>
      <c r="E39" s="21" t="s">
        <v>18</v>
      </c>
      <c r="F39" s="21" t="s">
        <v>18</v>
      </c>
      <c r="G39" s="21" t="s">
        <v>18</v>
      </c>
      <c r="H39" s="21" t="s">
        <v>19</v>
      </c>
      <c r="I39" s="26" t="s">
        <v>117</v>
      </c>
    </row>
    <row r="40" spans="1:9" x14ac:dyDescent="0.25">
      <c r="A40" s="25" t="s">
        <v>118</v>
      </c>
      <c r="B40" s="29" t="s">
        <v>89</v>
      </c>
      <c r="C40" s="21" t="s">
        <v>18</v>
      </c>
      <c r="D40" s="21" t="s">
        <v>19</v>
      </c>
      <c r="E40" s="21" t="s">
        <v>18</v>
      </c>
      <c r="F40" s="21" t="s">
        <v>18</v>
      </c>
      <c r="G40" s="21" t="s">
        <v>18</v>
      </c>
      <c r="H40" s="21" t="s">
        <v>18</v>
      </c>
      <c r="I40" s="26" t="s">
        <v>98</v>
      </c>
    </row>
    <row r="41" spans="1:9" x14ac:dyDescent="0.25">
      <c r="A41" s="25" t="s">
        <v>119</v>
      </c>
      <c r="B41" s="29" t="s">
        <v>89</v>
      </c>
      <c r="C41" s="21" t="s">
        <v>18</v>
      </c>
      <c r="D41" s="21" t="s">
        <v>19</v>
      </c>
      <c r="E41" s="21" t="s">
        <v>18</v>
      </c>
      <c r="F41" s="21" t="s">
        <v>18</v>
      </c>
      <c r="G41" s="21" t="s">
        <v>18</v>
      </c>
      <c r="H41" s="21" t="s">
        <v>18</v>
      </c>
      <c r="I41" s="26" t="s">
        <v>98</v>
      </c>
    </row>
    <row r="42" spans="1:9" x14ac:dyDescent="0.25">
      <c r="A42" s="25" t="s">
        <v>120</v>
      </c>
      <c r="B42" s="29" t="s">
        <v>89</v>
      </c>
      <c r="C42" s="21" t="s">
        <v>18</v>
      </c>
      <c r="D42" s="21" t="s">
        <v>19</v>
      </c>
      <c r="E42" s="21" t="s">
        <v>18</v>
      </c>
      <c r="F42" s="21" t="s">
        <v>18</v>
      </c>
      <c r="G42" s="21" t="s">
        <v>18</v>
      </c>
      <c r="H42" s="21" t="s">
        <v>18</v>
      </c>
      <c r="I42" s="26" t="s">
        <v>98</v>
      </c>
    </row>
    <row r="43" spans="1:9" x14ac:dyDescent="0.25">
      <c r="A43" s="25" t="s">
        <v>121</v>
      </c>
      <c r="B43" s="29" t="s">
        <v>89</v>
      </c>
      <c r="C43" s="21" t="s">
        <v>18</v>
      </c>
      <c r="D43" s="21" t="s">
        <v>19</v>
      </c>
      <c r="E43" s="21" t="s">
        <v>18</v>
      </c>
      <c r="F43" s="21" t="s">
        <v>18</v>
      </c>
      <c r="G43" s="21" t="s">
        <v>18</v>
      </c>
      <c r="H43" s="21" t="s">
        <v>18</v>
      </c>
      <c r="I43" s="26" t="s">
        <v>98</v>
      </c>
    </row>
    <row r="44" spans="1:9" x14ac:dyDescent="0.25">
      <c r="A44" s="25" t="s">
        <v>122</v>
      </c>
      <c r="B44" s="29" t="s">
        <v>89</v>
      </c>
      <c r="C44" s="21" t="s">
        <v>18</v>
      </c>
      <c r="D44" s="21" t="s">
        <v>19</v>
      </c>
      <c r="E44" s="21" t="s">
        <v>18</v>
      </c>
      <c r="F44" s="21" t="s">
        <v>18</v>
      </c>
      <c r="G44" s="21" t="s">
        <v>18</v>
      </c>
      <c r="H44" s="21" t="s">
        <v>18</v>
      </c>
      <c r="I44" s="26" t="s">
        <v>98</v>
      </c>
    </row>
    <row r="45" spans="1:9" x14ac:dyDescent="0.25">
      <c r="A45" s="25" t="s">
        <v>123</v>
      </c>
      <c r="B45" s="29" t="s">
        <v>89</v>
      </c>
      <c r="C45" s="21" t="s">
        <v>18</v>
      </c>
      <c r="D45" s="21" t="s">
        <v>19</v>
      </c>
      <c r="E45" s="21" t="s">
        <v>18</v>
      </c>
      <c r="F45" s="21" t="s">
        <v>18</v>
      </c>
      <c r="G45" s="21" t="s">
        <v>18</v>
      </c>
      <c r="H45" s="21" t="s">
        <v>19</v>
      </c>
      <c r="I45" s="26" t="s">
        <v>117</v>
      </c>
    </row>
    <row r="46" spans="1:9" x14ac:dyDescent="0.25">
      <c r="A46" s="25" t="s">
        <v>124</v>
      </c>
      <c r="B46" s="29" t="s">
        <v>89</v>
      </c>
      <c r="C46" s="21" t="s">
        <v>18</v>
      </c>
      <c r="D46" s="21" t="s">
        <v>19</v>
      </c>
      <c r="E46" s="21" t="s">
        <v>18</v>
      </c>
      <c r="F46" s="21" t="s">
        <v>18</v>
      </c>
      <c r="G46" s="21" t="s">
        <v>18</v>
      </c>
      <c r="H46" s="21" t="s">
        <v>18</v>
      </c>
      <c r="I46" s="26" t="s">
        <v>98</v>
      </c>
    </row>
    <row r="47" spans="1:9" x14ac:dyDescent="0.25">
      <c r="A47" s="25" t="s">
        <v>125</v>
      </c>
      <c r="B47" s="29" t="s">
        <v>89</v>
      </c>
      <c r="C47" s="21" t="s">
        <v>18</v>
      </c>
      <c r="D47" s="21" t="s">
        <v>19</v>
      </c>
      <c r="E47" s="21" t="s">
        <v>18</v>
      </c>
      <c r="F47" s="21" t="s">
        <v>18</v>
      </c>
      <c r="G47" s="21" t="s">
        <v>18</v>
      </c>
      <c r="H47" s="21" t="s">
        <v>18</v>
      </c>
      <c r="I47" s="26" t="s">
        <v>98</v>
      </c>
    </row>
    <row r="48" spans="1:9" x14ac:dyDescent="0.25">
      <c r="A48" s="25" t="s">
        <v>126</v>
      </c>
      <c r="B48" s="29" t="s">
        <v>89</v>
      </c>
      <c r="C48" s="17">
        <v>9.8461110945661208</v>
      </c>
      <c r="D48" s="21" t="s">
        <v>18</v>
      </c>
      <c r="E48" s="21" t="s">
        <v>18</v>
      </c>
      <c r="F48" s="21" t="s">
        <v>18</v>
      </c>
      <c r="G48" s="21" t="s">
        <v>18</v>
      </c>
      <c r="H48" s="21" t="s">
        <v>18</v>
      </c>
      <c r="I48" s="26" t="s">
        <v>90</v>
      </c>
    </row>
    <row r="49" spans="1:9" x14ac:dyDescent="0.25">
      <c r="A49" s="25" t="s">
        <v>127</v>
      </c>
      <c r="B49" s="29" t="s">
        <v>89</v>
      </c>
      <c r="C49" s="21" t="s">
        <v>18</v>
      </c>
      <c r="D49" s="21" t="s">
        <v>19</v>
      </c>
      <c r="E49" s="21" t="s">
        <v>18</v>
      </c>
      <c r="F49" s="21" t="s">
        <v>18</v>
      </c>
      <c r="G49" s="21" t="s">
        <v>18</v>
      </c>
      <c r="H49" s="21" t="s">
        <v>18</v>
      </c>
      <c r="I49" s="26" t="s">
        <v>98</v>
      </c>
    </row>
    <row r="50" spans="1:9" x14ac:dyDescent="0.25">
      <c r="A50" s="25" t="s">
        <v>128</v>
      </c>
      <c r="B50" s="29" t="s">
        <v>89</v>
      </c>
      <c r="C50" s="21" t="s">
        <v>18</v>
      </c>
      <c r="D50" s="21" t="s">
        <v>19</v>
      </c>
      <c r="E50" s="21" t="s">
        <v>18</v>
      </c>
      <c r="F50" s="21" t="s">
        <v>18</v>
      </c>
      <c r="G50" s="21" t="s">
        <v>18</v>
      </c>
      <c r="H50" s="21" t="s">
        <v>19</v>
      </c>
      <c r="I50" s="26" t="s">
        <v>117</v>
      </c>
    </row>
    <row r="51" spans="1:9" x14ac:dyDescent="0.25">
      <c r="A51" s="28" t="s">
        <v>129</v>
      </c>
      <c r="B51" s="11"/>
      <c r="C51" s="28"/>
      <c r="D51" s="28"/>
      <c r="E51" s="28"/>
      <c r="F51" s="28"/>
      <c r="G51" s="28"/>
      <c r="H51" s="28"/>
      <c r="I51" s="28"/>
    </row>
  </sheetData>
  <mergeCells count="4">
    <mergeCell ref="A13:A14"/>
    <mergeCell ref="B13:B14"/>
    <mergeCell ref="C13:H13"/>
    <mergeCell ref="I13:I14"/>
  </mergeCells>
  <phoneticPr fontId="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695F3-FB42-46FB-8D4B-148E40F415D2}">
  <dimension ref="A1:N34"/>
  <sheetViews>
    <sheetView workbookViewId="0">
      <selection activeCell="A34" sqref="A34:XFD34"/>
    </sheetView>
  </sheetViews>
  <sheetFormatPr defaultColWidth="9.140625" defaultRowHeight="15.75" x14ac:dyDescent="0.25"/>
  <cols>
    <col min="1" max="1" width="7" style="35" customWidth="1"/>
    <col min="2" max="13" width="11.42578125" style="35" customWidth="1"/>
    <col min="14" max="16384" width="9.140625" style="35"/>
  </cols>
  <sheetData>
    <row r="1" spans="2:13" x14ac:dyDescent="0.25">
      <c r="B1" s="12" t="s">
        <v>208</v>
      </c>
    </row>
    <row r="2" spans="2:13" x14ac:dyDescent="0.25">
      <c r="B2" s="80" t="s">
        <v>186</v>
      </c>
      <c r="C2" s="80"/>
      <c r="D2" s="80" t="s">
        <v>144</v>
      </c>
      <c r="E2" s="80"/>
      <c r="F2" s="80" t="s">
        <v>145</v>
      </c>
      <c r="G2" s="80"/>
      <c r="H2" s="80" t="s">
        <v>187</v>
      </c>
      <c r="I2" s="80"/>
      <c r="J2" s="80" t="s">
        <v>147</v>
      </c>
      <c r="K2" s="80"/>
      <c r="L2" s="80" t="s">
        <v>142</v>
      </c>
      <c r="M2" s="80"/>
    </row>
    <row r="3" spans="2:13" x14ac:dyDescent="0.25">
      <c r="B3" s="14" t="s">
        <v>209</v>
      </c>
      <c r="C3" s="14" t="s">
        <v>210</v>
      </c>
      <c r="D3" s="14" t="s">
        <v>209</v>
      </c>
      <c r="E3" s="14" t="s">
        <v>210</v>
      </c>
      <c r="F3" s="14" t="s">
        <v>209</v>
      </c>
      <c r="G3" s="14" t="s">
        <v>210</v>
      </c>
      <c r="H3" s="14" t="s">
        <v>209</v>
      </c>
      <c r="I3" s="14" t="s">
        <v>210</v>
      </c>
      <c r="J3" s="14" t="s">
        <v>209</v>
      </c>
      <c r="K3" s="14" t="s">
        <v>210</v>
      </c>
      <c r="L3" s="14" t="s">
        <v>209</v>
      </c>
      <c r="M3" s="14" t="s">
        <v>210</v>
      </c>
    </row>
    <row r="4" spans="2:13" x14ac:dyDescent="0.25">
      <c r="B4" s="21">
        <v>91</v>
      </c>
      <c r="C4" s="21">
        <v>40960</v>
      </c>
      <c r="D4" s="21">
        <v>45</v>
      </c>
      <c r="E4" s="21">
        <v>2533</v>
      </c>
      <c r="F4" s="21">
        <v>36</v>
      </c>
      <c r="G4" s="21">
        <v>5366</v>
      </c>
      <c r="H4" s="21">
        <v>5</v>
      </c>
      <c r="I4" s="21">
        <v>1278</v>
      </c>
      <c r="J4" s="21">
        <v>11</v>
      </c>
      <c r="K4" s="21">
        <v>744</v>
      </c>
      <c r="L4" s="21">
        <v>5</v>
      </c>
      <c r="M4" s="21">
        <v>5147</v>
      </c>
    </row>
    <row r="5" spans="2:13" x14ac:dyDescent="0.25">
      <c r="B5" s="21">
        <v>29</v>
      </c>
      <c r="C5" s="21">
        <v>15420</v>
      </c>
      <c r="D5" s="21">
        <v>11</v>
      </c>
      <c r="E5" s="21">
        <v>3236</v>
      </c>
      <c r="F5" s="21">
        <v>12</v>
      </c>
      <c r="G5" s="21">
        <v>3438</v>
      </c>
      <c r="H5" s="21">
        <v>5</v>
      </c>
      <c r="I5" s="21">
        <v>1778</v>
      </c>
      <c r="J5" s="21">
        <v>5</v>
      </c>
      <c r="K5" s="21">
        <v>5754</v>
      </c>
      <c r="L5" s="21">
        <v>5</v>
      </c>
      <c r="M5" s="21">
        <v>344</v>
      </c>
    </row>
    <row r="6" spans="2:13" x14ac:dyDescent="0.25">
      <c r="B6" s="21">
        <v>12</v>
      </c>
      <c r="C6" s="21">
        <v>213</v>
      </c>
      <c r="D6" s="21">
        <v>16</v>
      </c>
      <c r="E6" s="21">
        <v>38</v>
      </c>
      <c r="F6" s="21">
        <v>5</v>
      </c>
      <c r="G6" s="21">
        <v>23</v>
      </c>
      <c r="H6" s="21">
        <v>10</v>
      </c>
      <c r="I6" s="21">
        <v>5</v>
      </c>
      <c r="J6" s="21">
        <v>5</v>
      </c>
      <c r="K6" s="21">
        <v>5</v>
      </c>
      <c r="L6" s="21">
        <v>5</v>
      </c>
      <c r="M6" s="21">
        <v>5</v>
      </c>
    </row>
    <row r="7" spans="2:13" x14ac:dyDescent="0.25">
      <c r="B7" s="21">
        <v>21</v>
      </c>
      <c r="C7" s="21">
        <v>9595</v>
      </c>
      <c r="D7" s="21">
        <v>248</v>
      </c>
      <c r="E7" s="21">
        <v>1895</v>
      </c>
      <c r="F7" s="21">
        <v>12</v>
      </c>
      <c r="G7" s="21">
        <v>2155</v>
      </c>
      <c r="H7" s="21">
        <v>5</v>
      </c>
      <c r="I7" s="21">
        <v>1205</v>
      </c>
      <c r="J7" s="21">
        <v>5</v>
      </c>
      <c r="K7" s="21">
        <v>10</v>
      </c>
      <c r="L7" s="21">
        <v>5</v>
      </c>
      <c r="M7" s="21">
        <v>338</v>
      </c>
    </row>
    <row r="8" spans="2:13" x14ac:dyDescent="0.25">
      <c r="B8" s="21">
        <v>5</v>
      </c>
      <c r="C8" s="21">
        <v>293</v>
      </c>
      <c r="D8" s="21">
        <v>5</v>
      </c>
      <c r="E8" s="21">
        <v>11775</v>
      </c>
      <c r="F8" s="21">
        <v>10</v>
      </c>
      <c r="G8" s="21">
        <v>282</v>
      </c>
      <c r="H8" s="21">
        <v>5</v>
      </c>
      <c r="I8" s="21">
        <v>801</v>
      </c>
      <c r="J8" s="21">
        <v>5</v>
      </c>
      <c r="K8" s="21">
        <v>3209</v>
      </c>
      <c r="L8" s="21">
        <v>5</v>
      </c>
      <c r="M8" s="21">
        <v>217</v>
      </c>
    </row>
    <row r="9" spans="2:13" x14ac:dyDescent="0.25">
      <c r="B9" s="21">
        <v>23</v>
      </c>
      <c r="C9" s="21">
        <v>5</v>
      </c>
      <c r="D9" s="21">
        <v>684</v>
      </c>
      <c r="E9" s="21">
        <v>10</v>
      </c>
      <c r="F9" s="21">
        <v>134</v>
      </c>
      <c r="G9" s="21">
        <v>5</v>
      </c>
      <c r="H9" s="21">
        <v>37</v>
      </c>
      <c r="I9" s="21">
        <v>5</v>
      </c>
      <c r="J9" s="21">
        <v>5</v>
      </c>
      <c r="K9" s="21">
        <v>5</v>
      </c>
      <c r="L9" s="21">
        <v>5</v>
      </c>
      <c r="M9" s="21">
        <v>5</v>
      </c>
    </row>
    <row r="10" spans="2:13" x14ac:dyDescent="0.25">
      <c r="B10" s="21">
        <v>65</v>
      </c>
      <c r="C10" s="21">
        <v>11</v>
      </c>
      <c r="D10" s="21">
        <v>583</v>
      </c>
      <c r="E10" s="21">
        <v>70</v>
      </c>
      <c r="F10" s="21">
        <v>52</v>
      </c>
      <c r="G10" s="21">
        <v>5</v>
      </c>
      <c r="H10" s="21">
        <v>5</v>
      </c>
      <c r="I10" s="21">
        <v>5</v>
      </c>
      <c r="J10" s="21">
        <v>46</v>
      </c>
      <c r="K10" s="21">
        <v>56</v>
      </c>
      <c r="L10" s="21">
        <v>22</v>
      </c>
      <c r="M10" s="21">
        <v>5</v>
      </c>
    </row>
    <row r="11" spans="2:13" x14ac:dyDescent="0.25">
      <c r="B11" s="21">
        <v>64</v>
      </c>
      <c r="C11" s="21">
        <v>29214</v>
      </c>
      <c r="D11" s="21">
        <v>2016</v>
      </c>
      <c r="E11" s="21">
        <v>6231</v>
      </c>
      <c r="F11" s="21">
        <v>418</v>
      </c>
      <c r="G11" s="21">
        <v>8779</v>
      </c>
      <c r="H11" s="21">
        <v>41</v>
      </c>
      <c r="I11" s="21">
        <v>4965</v>
      </c>
      <c r="J11" s="21">
        <v>15</v>
      </c>
      <c r="K11" s="21">
        <v>1542</v>
      </c>
      <c r="L11" s="21">
        <v>21</v>
      </c>
      <c r="M11" s="21">
        <v>1062</v>
      </c>
    </row>
    <row r="12" spans="2:13" x14ac:dyDescent="0.25">
      <c r="B12" s="21">
        <v>5</v>
      </c>
      <c r="C12" s="21">
        <v>22</v>
      </c>
      <c r="D12" s="21">
        <v>206</v>
      </c>
      <c r="E12" s="21">
        <v>158</v>
      </c>
      <c r="F12" s="21">
        <v>5</v>
      </c>
      <c r="G12" s="21">
        <v>238</v>
      </c>
      <c r="H12" s="21">
        <v>5</v>
      </c>
      <c r="I12" s="21">
        <v>30</v>
      </c>
      <c r="J12" s="21">
        <v>5</v>
      </c>
      <c r="K12" s="21">
        <v>5</v>
      </c>
      <c r="L12" s="21">
        <v>5</v>
      </c>
      <c r="M12" s="21">
        <v>5</v>
      </c>
    </row>
    <row r="13" spans="2:13" x14ac:dyDescent="0.25">
      <c r="B13" s="21">
        <v>5</v>
      </c>
      <c r="C13" s="21">
        <v>22000</v>
      </c>
      <c r="D13" s="21">
        <v>10</v>
      </c>
      <c r="E13" s="21">
        <v>11775</v>
      </c>
      <c r="F13" s="21">
        <v>5</v>
      </c>
      <c r="G13" s="21">
        <v>6009</v>
      </c>
      <c r="H13" s="21">
        <v>5</v>
      </c>
      <c r="I13" s="21">
        <v>1656</v>
      </c>
      <c r="J13" s="21">
        <v>32</v>
      </c>
      <c r="K13" s="21">
        <v>2996</v>
      </c>
      <c r="L13" s="21">
        <v>5</v>
      </c>
      <c r="M13" s="21">
        <v>427</v>
      </c>
    </row>
    <row r="14" spans="2:13" x14ac:dyDescent="0.25">
      <c r="B14" s="21">
        <v>33</v>
      </c>
      <c r="C14" s="21">
        <v>336</v>
      </c>
      <c r="D14" s="21">
        <v>484</v>
      </c>
      <c r="E14" s="21">
        <v>862</v>
      </c>
      <c r="F14" s="21">
        <v>39</v>
      </c>
      <c r="G14" s="21">
        <v>65</v>
      </c>
      <c r="H14" s="21">
        <v>39</v>
      </c>
      <c r="I14" s="21">
        <v>103</v>
      </c>
      <c r="J14" s="21">
        <v>15</v>
      </c>
      <c r="K14" s="21">
        <v>26</v>
      </c>
      <c r="L14" s="21">
        <v>5</v>
      </c>
      <c r="M14" s="21">
        <v>212</v>
      </c>
    </row>
    <row r="15" spans="2:13" x14ac:dyDescent="0.25">
      <c r="B15" s="21">
        <v>141</v>
      </c>
      <c r="C15" s="21">
        <v>2037</v>
      </c>
      <c r="D15" s="21">
        <v>1038</v>
      </c>
      <c r="E15" s="21">
        <v>1208</v>
      </c>
      <c r="F15" s="21">
        <v>41</v>
      </c>
      <c r="G15" s="21">
        <v>1259</v>
      </c>
      <c r="H15" s="21">
        <v>52</v>
      </c>
      <c r="I15" s="21">
        <v>1284</v>
      </c>
      <c r="J15" s="21">
        <v>15</v>
      </c>
      <c r="K15" s="21">
        <v>1490</v>
      </c>
      <c r="L15" s="21">
        <v>5</v>
      </c>
      <c r="M15" s="21">
        <v>867</v>
      </c>
    </row>
    <row r="16" spans="2:13" x14ac:dyDescent="0.25">
      <c r="B16" s="21">
        <v>107</v>
      </c>
      <c r="C16" s="21">
        <v>1863</v>
      </c>
      <c r="D16" s="21">
        <v>1391</v>
      </c>
      <c r="E16" s="21">
        <v>523</v>
      </c>
      <c r="F16" s="21">
        <v>62</v>
      </c>
      <c r="G16" s="21">
        <v>1754</v>
      </c>
      <c r="H16" s="21">
        <v>75</v>
      </c>
      <c r="I16" s="21">
        <v>506</v>
      </c>
      <c r="J16" s="21">
        <v>5</v>
      </c>
      <c r="K16" s="21">
        <v>6010</v>
      </c>
      <c r="L16" s="21">
        <v>5</v>
      </c>
      <c r="M16" s="21">
        <v>583</v>
      </c>
    </row>
    <row r="17" spans="2:13" x14ac:dyDescent="0.25">
      <c r="B17" s="21">
        <v>5</v>
      </c>
      <c r="C17" s="21">
        <v>673</v>
      </c>
      <c r="D17" s="21">
        <v>5</v>
      </c>
      <c r="E17" s="21">
        <v>554</v>
      </c>
      <c r="F17" s="21">
        <v>29</v>
      </c>
      <c r="G17" s="21">
        <v>191</v>
      </c>
      <c r="H17" s="21">
        <v>5</v>
      </c>
      <c r="I17" s="21">
        <v>441</v>
      </c>
      <c r="J17" s="21">
        <v>11</v>
      </c>
      <c r="K17" s="21">
        <v>462</v>
      </c>
      <c r="L17" s="21">
        <v>16</v>
      </c>
      <c r="M17" s="21">
        <v>305</v>
      </c>
    </row>
    <row r="18" spans="2:13" x14ac:dyDescent="0.25">
      <c r="B18" s="21">
        <v>15</v>
      </c>
      <c r="C18" s="21">
        <v>9933</v>
      </c>
      <c r="D18" s="21">
        <v>19</v>
      </c>
      <c r="E18" s="21">
        <v>6762</v>
      </c>
      <c r="F18" s="21">
        <v>727</v>
      </c>
      <c r="G18" s="21">
        <v>2560</v>
      </c>
      <c r="H18" s="21">
        <v>23</v>
      </c>
      <c r="I18" s="21">
        <v>2587</v>
      </c>
      <c r="J18" s="21">
        <v>5</v>
      </c>
      <c r="K18" s="21">
        <v>1972</v>
      </c>
      <c r="L18" s="21">
        <v>5</v>
      </c>
      <c r="M18" s="21">
        <v>660</v>
      </c>
    </row>
    <row r="19" spans="2:13" x14ac:dyDescent="0.25">
      <c r="B19" s="21">
        <v>46</v>
      </c>
      <c r="C19" s="21">
        <v>540</v>
      </c>
      <c r="D19" s="21">
        <v>5</v>
      </c>
      <c r="E19" s="21">
        <v>673</v>
      </c>
      <c r="F19" s="21">
        <v>59</v>
      </c>
      <c r="G19" s="21">
        <v>684</v>
      </c>
      <c r="H19" s="21">
        <v>5</v>
      </c>
      <c r="I19" s="21">
        <v>565</v>
      </c>
      <c r="J19" s="21">
        <v>144</v>
      </c>
      <c r="K19" s="21">
        <v>1027</v>
      </c>
      <c r="L19" s="21">
        <v>43</v>
      </c>
      <c r="M19" s="21">
        <v>691</v>
      </c>
    </row>
    <row r="20" spans="2:13" x14ac:dyDescent="0.25">
      <c r="B20" s="21">
        <v>709</v>
      </c>
      <c r="C20" s="21">
        <v>1970</v>
      </c>
      <c r="D20" s="21">
        <v>22</v>
      </c>
      <c r="E20" s="21">
        <v>866</v>
      </c>
      <c r="F20" s="21">
        <v>399</v>
      </c>
      <c r="G20" s="21">
        <v>2089</v>
      </c>
      <c r="H20" s="21">
        <v>35</v>
      </c>
      <c r="I20" s="21">
        <v>2659</v>
      </c>
      <c r="J20" s="21">
        <v>5</v>
      </c>
      <c r="K20" s="21">
        <v>2645</v>
      </c>
      <c r="L20" s="21">
        <v>10</v>
      </c>
      <c r="M20" s="21">
        <v>1300</v>
      </c>
    </row>
    <row r="21" spans="2:13" x14ac:dyDescent="0.25">
      <c r="B21" s="21">
        <v>5</v>
      </c>
      <c r="C21" s="21">
        <v>162</v>
      </c>
      <c r="D21" s="21">
        <v>5</v>
      </c>
      <c r="E21" s="21">
        <v>273</v>
      </c>
      <c r="F21" s="21">
        <v>5</v>
      </c>
      <c r="G21" s="21">
        <v>80</v>
      </c>
      <c r="H21" s="21">
        <v>5</v>
      </c>
      <c r="I21" s="21">
        <v>156</v>
      </c>
      <c r="J21" s="21">
        <v>15</v>
      </c>
      <c r="K21" s="21">
        <v>691</v>
      </c>
      <c r="L21" s="21">
        <v>5</v>
      </c>
      <c r="M21" s="21">
        <v>179</v>
      </c>
    </row>
    <row r="22" spans="2:13" x14ac:dyDescent="0.25">
      <c r="B22" s="21">
        <v>220</v>
      </c>
      <c r="C22" s="21">
        <v>2186</v>
      </c>
      <c r="D22" s="21">
        <v>69</v>
      </c>
      <c r="E22" s="21">
        <v>750</v>
      </c>
      <c r="F22" s="21">
        <v>79</v>
      </c>
      <c r="G22" s="21">
        <v>232</v>
      </c>
      <c r="H22" s="21">
        <v>15</v>
      </c>
      <c r="I22" s="21">
        <v>143</v>
      </c>
      <c r="J22" s="21">
        <v>72</v>
      </c>
      <c r="K22" s="21">
        <v>57</v>
      </c>
      <c r="L22" s="21">
        <v>60</v>
      </c>
      <c r="M22" s="21">
        <v>15</v>
      </c>
    </row>
    <row r="23" spans="2:13" x14ac:dyDescent="0.25">
      <c r="B23" s="21">
        <v>773</v>
      </c>
      <c r="C23" s="21">
        <v>14331</v>
      </c>
      <c r="D23" s="21">
        <v>90</v>
      </c>
      <c r="E23" s="21">
        <v>2980</v>
      </c>
      <c r="F23" s="21">
        <v>798</v>
      </c>
      <c r="G23" s="21">
        <v>6800</v>
      </c>
      <c r="H23" s="21">
        <v>1758</v>
      </c>
      <c r="I23" s="21">
        <v>3412</v>
      </c>
      <c r="J23" s="21">
        <v>1800</v>
      </c>
      <c r="K23" s="21">
        <v>34</v>
      </c>
      <c r="L23" s="21">
        <v>778</v>
      </c>
      <c r="M23" s="21">
        <v>98</v>
      </c>
    </row>
    <row r="24" spans="2:13" x14ac:dyDescent="0.25">
      <c r="B24" s="21">
        <v>25</v>
      </c>
      <c r="C24" s="21">
        <v>516</v>
      </c>
      <c r="D24" s="21">
        <v>54</v>
      </c>
      <c r="E24" s="21">
        <v>1288</v>
      </c>
      <c r="F24" s="21">
        <v>20</v>
      </c>
      <c r="G24" s="21">
        <v>277</v>
      </c>
      <c r="H24" s="21">
        <v>15</v>
      </c>
      <c r="I24" s="21">
        <v>216</v>
      </c>
      <c r="J24" s="21">
        <v>10</v>
      </c>
      <c r="K24" s="21">
        <v>72</v>
      </c>
      <c r="L24" s="21">
        <v>30</v>
      </c>
      <c r="M24" s="21">
        <v>21</v>
      </c>
    </row>
    <row r="25" spans="2:13" x14ac:dyDescent="0.25">
      <c r="B25" s="21">
        <v>13748</v>
      </c>
      <c r="C25" s="21">
        <v>469</v>
      </c>
      <c r="D25" s="21">
        <v>11089</v>
      </c>
      <c r="E25" s="21">
        <v>650</v>
      </c>
      <c r="F25" s="21">
        <v>4057</v>
      </c>
      <c r="G25" s="21">
        <v>133</v>
      </c>
      <c r="H25" s="21">
        <v>3941</v>
      </c>
      <c r="I25" s="21">
        <v>179</v>
      </c>
      <c r="J25" s="21">
        <v>1564</v>
      </c>
      <c r="K25" s="21">
        <v>73</v>
      </c>
      <c r="L25" s="21">
        <v>1500</v>
      </c>
      <c r="M25" s="21">
        <v>5</v>
      </c>
    </row>
    <row r="26" spans="2:13" x14ac:dyDescent="0.25">
      <c r="B26" s="21">
        <v>141</v>
      </c>
      <c r="C26" s="21">
        <v>9192</v>
      </c>
      <c r="D26" s="21">
        <v>248</v>
      </c>
      <c r="E26" s="21">
        <v>3828</v>
      </c>
      <c r="F26" s="21">
        <v>146</v>
      </c>
      <c r="G26" s="21">
        <v>6996</v>
      </c>
      <c r="H26" s="21">
        <v>185</v>
      </c>
      <c r="I26" s="21">
        <v>954</v>
      </c>
      <c r="J26" s="21">
        <v>441</v>
      </c>
      <c r="K26" s="21">
        <v>5</v>
      </c>
      <c r="L26" s="21">
        <v>233</v>
      </c>
      <c r="M26" s="21">
        <v>262</v>
      </c>
    </row>
    <row r="27" spans="2:13" x14ac:dyDescent="0.25">
      <c r="B27" s="21">
        <v>5</v>
      </c>
      <c r="C27" s="21">
        <v>1354</v>
      </c>
      <c r="D27" s="21">
        <v>5</v>
      </c>
      <c r="E27" s="21">
        <v>205</v>
      </c>
      <c r="F27" s="21">
        <v>16</v>
      </c>
      <c r="G27" s="21">
        <v>1157</v>
      </c>
      <c r="H27" s="21">
        <v>5</v>
      </c>
      <c r="I27" s="21">
        <v>546</v>
      </c>
      <c r="J27" s="21">
        <v>5</v>
      </c>
      <c r="K27" s="21">
        <v>506</v>
      </c>
      <c r="L27" s="21">
        <v>5</v>
      </c>
      <c r="M27" s="21">
        <v>44</v>
      </c>
    </row>
    <row r="28" spans="2:13" x14ac:dyDescent="0.25">
      <c r="B28" s="21">
        <v>5</v>
      </c>
      <c r="C28" s="21">
        <v>1693</v>
      </c>
      <c r="D28" s="21">
        <v>46</v>
      </c>
      <c r="E28" s="21">
        <v>648</v>
      </c>
      <c r="F28" s="21">
        <v>5</v>
      </c>
      <c r="G28" s="21">
        <v>1647</v>
      </c>
      <c r="H28" s="21">
        <v>5</v>
      </c>
      <c r="I28" s="21">
        <v>172</v>
      </c>
      <c r="J28" s="21">
        <v>5</v>
      </c>
      <c r="K28" s="21">
        <v>185</v>
      </c>
      <c r="L28" s="21">
        <v>5</v>
      </c>
      <c r="M28" s="21">
        <v>211</v>
      </c>
    </row>
    <row r="29" spans="2:13" x14ac:dyDescent="0.25">
      <c r="B29" s="21">
        <v>5</v>
      </c>
      <c r="C29" s="21">
        <v>28764</v>
      </c>
      <c r="D29" s="21">
        <v>5</v>
      </c>
      <c r="E29" s="21">
        <v>40960</v>
      </c>
      <c r="F29" s="21">
        <v>5</v>
      </c>
      <c r="G29" s="21">
        <v>20480</v>
      </c>
      <c r="H29" s="21">
        <v>5</v>
      </c>
      <c r="I29" s="21">
        <v>1894</v>
      </c>
      <c r="J29" s="21">
        <v>5</v>
      </c>
      <c r="K29" s="21">
        <v>303</v>
      </c>
      <c r="L29" s="21">
        <v>5</v>
      </c>
      <c r="M29" s="21">
        <v>468</v>
      </c>
    </row>
    <row r="30" spans="2:13" x14ac:dyDescent="0.25">
      <c r="B30" s="21">
        <v>577</v>
      </c>
      <c r="C30" s="21">
        <v>2282</v>
      </c>
      <c r="D30" s="21">
        <v>200</v>
      </c>
      <c r="E30" s="21">
        <v>1817</v>
      </c>
      <c r="F30" s="21">
        <v>175</v>
      </c>
      <c r="G30" s="21">
        <v>912</v>
      </c>
      <c r="H30" s="21">
        <v>53</v>
      </c>
      <c r="I30" s="21">
        <v>521</v>
      </c>
      <c r="J30" s="21">
        <v>28</v>
      </c>
      <c r="K30" s="21">
        <v>77</v>
      </c>
      <c r="L30" s="21">
        <v>5</v>
      </c>
      <c r="M30" s="21">
        <v>59</v>
      </c>
    </row>
    <row r="31" spans="2:13" x14ac:dyDescent="0.25">
      <c r="B31" s="21">
        <v>256</v>
      </c>
      <c r="C31" s="21">
        <v>422</v>
      </c>
      <c r="D31" s="21">
        <v>284</v>
      </c>
      <c r="E31" s="21">
        <v>1575</v>
      </c>
      <c r="F31" s="21">
        <v>116</v>
      </c>
      <c r="G31" s="21">
        <v>169</v>
      </c>
      <c r="H31" s="21">
        <v>50</v>
      </c>
      <c r="I31" s="21">
        <v>134</v>
      </c>
      <c r="J31" s="21">
        <v>20</v>
      </c>
      <c r="K31" s="21">
        <v>377</v>
      </c>
      <c r="L31" s="21">
        <v>5</v>
      </c>
      <c r="M31" s="21">
        <v>16</v>
      </c>
    </row>
    <row r="32" spans="2:13" x14ac:dyDescent="0.25">
      <c r="B32" s="21">
        <v>73</v>
      </c>
      <c r="C32" s="21">
        <v>2074</v>
      </c>
      <c r="D32" s="21">
        <v>392</v>
      </c>
      <c r="E32" s="21">
        <v>1062</v>
      </c>
      <c r="F32" s="21">
        <v>124</v>
      </c>
      <c r="G32" s="21">
        <v>225</v>
      </c>
      <c r="H32" s="21">
        <v>51</v>
      </c>
      <c r="I32" s="21">
        <v>682</v>
      </c>
      <c r="J32" s="21">
        <v>493</v>
      </c>
      <c r="K32" s="21">
        <v>1847</v>
      </c>
      <c r="L32" s="21">
        <v>12</v>
      </c>
      <c r="M32" s="21">
        <v>39</v>
      </c>
    </row>
    <row r="33" spans="1:14" x14ac:dyDescent="0.25">
      <c r="B33" s="21">
        <v>51</v>
      </c>
      <c r="C33" s="21">
        <v>337</v>
      </c>
      <c r="D33" s="21">
        <v>89</v>
      </c>
      <c r="E33" s="21">
        <v>803</v>
      </c>
      <c r="F33" s="21">
        <v>67</v>
      </c>
      <c r="G33" s="21">
        <v>2424</v>
      </c>
      <c r="H33" s="21">
        <v>48</v>
      </c>
      <c r="I33" s="21">
        <v>600</v>
      </c>
      <c r="J33" s="21">
        <v>44</v>
      </c>
      <c r="K33" s="21">
        <v>1766</v>
      </c>
      <c r="L33" s="21">
        <v>5</v>
      </c>
      <c r="M33" s="21">
        <v>1303</v>
      </c>
    </row>
    <row r="34" spans="1:14" s="53" customFormat="1" x14ac:dyDescent="0.25">
      <c r="A34" s="53" t="s">
        <v>237</v>
      </c>
      <c r="B34" s="78">
        <v>1.33E-5</v>
      </c>
      <c r="C34" s="79"/>
      <c r="D34" s="78">
        <v>6.2100000000000002E-4</v>
      </c>
      <c r="E34" s="79"/>
      <c r="F34" s="83">
        <v>7.8100000000000001E-4</v>
      </c>
      <c r="G34" s="82"/>
      <c r="H34" s="81">
        <v>9.5199999999999997E-5</v>
      </c>
      <c r="I34" s="82"/>
      <c r="J34" s="81">
        <v>1.66E-5</v>
      </c>
      <c r="K34" s="82"/>
      <c r="L34" s="81">
        <v>1.06E-4</v>
      </c>
      <c r="M34" s="82"/>
      <c r="N34" s="54"/>
    </row>
  </sheetData>
  <mergeCells count="12">
    <mergeCell ref="L2:M2"/>
    <mergeCell ref="B2:C2"/>
    <mergeCell ref="D2:E2"/>
    <mergeCell ref="F2:G2"/>
    <mergeCell ref="H2:I2"/>
    <mergeCell ref="J2:K2"/>
    <mergeCell ref="L34:M34"/>
    <mergeCell ref="B34:C34"/>
    <mergeCell ref="D34:E34"/>
    <mergeCell ref="F34:G34"/>
    <mergeCell ref="H34:I34"/>
    <mergeCell ref="J34:K34"/>
  </mergeCells>
  <phoneticPr fontId="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1E477-5040-4B92-A81C-8677BF83A35E}">
  <dimension ref="A1:E68"/>
  <sheetViews>
    <sheetView topLeftCell="A34" workbookViewId="0">
      <selection activeCell="A68" sqref="A68:XFD68"/>
    </sheetView>
  </sheetViews>
  <sheetFormatPr defaultColWidth="9.140625" defaultRowHeight="15.75" x14ac:dyDescent="0.25"/>
  <cols>
    <col min="1" max="4" width="19.28515625" style="38" customWidth="1"/>
    <col min="5" max="5" width="12.7109375" style="38" customWidth="1"/>
    <col min="6" max="16384" width="9.140625" style="35"/>
  </cols>
  <sheetData>
    <row r="1" spans="1:5" x14ac:dyDescent="0.25">
      <c r="A1" s="48" t="s">
        <v>211</v>
      </c>
    </row>
    <row r="2" spans="1:5" s="12" customFormat="1" x14ac:dyDescent="0.25">
      <c r="A2" s="47" t="s">
        <v>212</v>
      </c>
      <c r="B2" s="47" t="s">
        <v>213</v>
      </c>
      <c r="C2" s="47" t="s">
        <v>215</v>
      </c>
      <c r="D2" s="47" t="s">
        <v>214</v>
      </c>
      <c r="E2" s="50"/>
    </row>
    <row r="3" spans="1:5" x14ac:dyDescent="0.25">
      <c r="A3" s="39">
        <v>5147</v>
      </c>
      <c r="B3" s="39">
        <v>30</v>
      </c>
      <c r="C3" s="39">
        <v>262</v>
      </c>
      <c r="D3" s="39">
        <v>5</v>
      </c>
    </row>
    <row r="4" spans="1:5" x14ac:dyDescent="0.25">
      <c r="A4" s="39">
        <v>344</v>
      </c>
      <c r="B4" s="39">
        <v>5</v>
      </c>
      <c r="C4" s="39">
        <v>5</v>
      </c>
      <c r="D4" s="39">
        <v>5</v>
      </c>
    </row>
    <row r="5" spans="1:5" x14ac:dyDescent="0.25">
      <c r="A5" s="39">
        <v>338</v>
      </c>
      <c r="B5" s="39">
        <v>5</v>
      </c>
      <c r="C5" s="39">
        <v>5</v>
      </c>
      <c r="D5" s="39">
        <v>5</v>
      </c>
    </row>
    <row r="6" spans="1:5" x14ac:dyDescent="0.25">
      <c r="A6" s="39">
        <v>22</v>
      </c>
      <c r="B6" s="39">
        <v>16</v>
      </c>
      <c r="C6" s="39">
        <v>5</v>
      </c>
      <c r="D6" s="39">
        <v>5</v>
      </c>
    </row>
    <row r="7" spans="1:5" x14ac:dyDescent="0.25">
      <c r="A7" s="39">
        <v>21</v>
      </c>
      <c r="B7" s="39">
        <v>5</v>
      </c>
      <c r="C7" s="39">
        <v>5</v>
      </c>
      <c r="D7" s="39">
        <v>5</v>
      </c>
    </row>
    <row r="8" spans="1:5" x14ac:dyDescent="0.25">
      <c r="A8" s="39">
        <v>217</v>
      </c>
      <c r="B8" s="39">
        <v>5</v>
      </c>
      <c r="C8" s="39">
        <v>5</v>
      </c>
      <c r="D8" s="39">
        <v>5</v>
      </c>
    </row>
    <row r="9" spans="1:5" x14ac:dyDescent="0.25">
      <c r="A9" s="39">
        <v>1062</v>
      </c>
      <c r="B9" s="39">
        <v>5</v>
      </c>
      <c r="C9" s="39">
        <v>5</v>
      </c>
      <c r="D9" s="39">
        <v>5</v>
      </c>
    </row>
    <row r="10" spans="1:5" x14ac:dyDescent="0.25">
      <c r="A10" s="39">
        <v>60</v>
      </c>
      <c r="B10" s="39">
        <v>5</v>
      </c>
      <c r="C10" s="39">
        <v>10</v>
      </c>
      <c r="D10" s="39">
        <v>5</v>
      </c>
    </row>
    <row r="11" spans="1:5" x14ac:dyDescent="0.25">
      <c r="A11" s="39">
        <v>778</v>
      </c>
      <c r="B11" s="39">
        <v>5</v>
      </c>
      <c r="C11" s="39">
        <v>5</v>
      </c>
      <c r="D11" s="39">
        <v>5</v>
      </c>
    </row>
    <row r="12" spans="1:5" x14ac:dyDescent="0.25">
      <c r="A12" s="39">
        <v>427</v>
      </c>
      <c r="B12" s="39">
        <v>10</v>
      </c>
      <c r="C12" s="39">
        <v>5</v>
      </c>
      <c r="D12" s="39">
        <v>5</v>
      </c>
    </row>
    <row r="13" spans="1:5" x14ac:dyDescent="0.25">
      <c r="A13" s="39">
        <v>212</v>
      </c>
      <c r="B13" s="39">
        <v>5</v>
      </c>
      <c r="C13" s="39">
        <v>5</v>
      </c>
      <c r="D13" s="39">
        <v>5</v>
      </c>
    </row>
    <row r="14" spans="1:5" x14ac:dyDescent="0.25">
      <c r="A14" s="39">
        <v>1500</v>
      </c>
      <c r="B14" s="39">
        <v>5</v>
      </c>
      <c r="C14" s="39">
        <v>5</v>
      </c>
      <c r="D14" s="39">
        <v>5</v>
      </c>
    </row>
    <row r="15" spans="1:5" x14ac:dyDescent="0.25">
      <c r="A15" s="39">
        <v>233</v>
      </c>
      <c r="B15" s="39">
        <v>5</v>
      </c>
      <c r="C15" s="39"/>
      <c r="D15" s="39">
        <v>5</v>
      </c>
    </row>
    <row r="16" spans="1:5" x14ac:dyDescent="0.25">
      <c r="A16" s="39">
        <v>867</v>
      </c>
      <c r="B16" s="39">
        <v>5</v>
      </c>
      <c r="C16" s="39"/>
      <c r="D16" s="39">
        <v>5</v>
      </c>
    </row>
    <row r="17" spans="1:4" x14ac:dyDescent="0.25">
      <c r="A17" s="39">
        <v>583</v>
      </c>
      <c r="B17" s="39">
        <v>5</v>
      </c>
      <c r="C17" s="39"/>
      <c r="D17" s="39">
        <v>5</v>
      </c>
    </row>
    <row r="18" spans="1:4" x14ac:dyDescent="0.25">
      <c r="A18" s="39">
        <v>305</v>
      </c>
      <c r="B18" s="39">
        <v>5</v>
      </c>
      <c r="C18" s="39"/>
      <c r="D18" s="39">
        <v>5</v>
      </c>
    </row>
    <row r="19" spans="1:4" x14ac:dyDescent="0.25">
      <c r="A19" s="39">
        <v>660</v>
      </c>
      <c r="B19" s="39">
        <v>5</v>
      </c>
      <c r="C19" s="39"/>
      <c r="D19" s="39">
        <v>5</v>
      </c>
    </row>
    <row r="20" spans="1:4" x14ac:dyDescent="0.25">
      <c r="A20" s="39">
        <v>691</v>
      </c>
      <c r="B20" s="39">
        <v>5</v>
      </c>
      <c r="C20" s="39"/>
      <c r="D20" s="39">
        <v>5</v>
      </c>
    </row>
    <row r="21" spans="1:4" x14ac:dyDescent="0.25">
      <c r="A21" s="39">
        <v>1300</v>
      </c>
      <c r="B21" s="39">
        <v>5</v>
      </c>
      <c r="C21" s="39"/>
      <c r="D21" s="39">
        <v>5</v>
      </c>
    </row>
    <row r="22" spans="1:4" x14ac:dyDescent="0.25">
      <c r="A22" s="39">
        <v>179</v>
      </c>
      <c r="B22" s="39">
        <v>5</v>
      </c>
      <c r="C22" s="39"/>
      <c r="D22" s="39">
        <v>5</v>
      </c>
    </row>
    <row r="23" spans="1:4" x14ac:dyDescent="0.25">
      <c r="A23" s="39">
        <v>98</v>
      </c>
      <c r="B23" s="39">
        <v>5</v>
      </c>
      <c r="C23" s="39"/>
      <c r="D23" s="39">
        <v>5</v>
      </c>
    </row>
    <row r="24" spans="1:4" x14ac:dyDescent="0.25">
      <c r="A24" s="39">
        <v>21</v>
      </c>
      <c r="B24" s="39">
        <v>5</v>
      </c>
      <c r="C24" s="39"/>
      <c r="D24" s="39">
        <v>5</v>
      </c>
    </row>
    <row r="25" spans="1:4" x14ac:dyDescent="0.25">
      <c r="A25" s="39">
        <v>44</v>
      </c>
      <c r="B25" s="39">
        <v>5</v>
      </c>
      <c r="C25" s="39"/>
      <c r="D25" s="39">
        <v>5</v>
      </c>
    </row>
    <row r="26" spans="1:4" x14ac:dyDescent="0.25">
      <c r="A26" s="39">
        <v>211</v>
      </c>
      <c r="B26" s="39">
        <v>5</v>
      </c>
      <c r="C26" s="39"/>
      <c r="D26" s="39">
        <v>5</v>
      </c>
    </row>
    <row r="27" spans="1:4" x14ac:dyDescent="0.25">
      <c r="A27" s="39">
        <v>468</v>
      </c>
      <c r="B27" s="39"/>
      <c r="C27" s="39"/>
      <c r="D27" s="39">
        <v>5</v>
      </c>
    </row>
    <row r="28" spans="1:4" x14ac:dyDescent="0.25">
      <c r="A28" s="39">
        <v>59</v>
      </c>
      <c r="B28" s="39"/>
      <c r="C28" s="39"/>
      <c r="D28" s="39">
        <v>5</v>
      </c>
    </row>
    <row r="29" spans="1:4" x14ac:dyDescent="0.25">
      <c r="A29" s="39">
        <v>39</v>
      </c>
      <c r="B29" s="39"/>
      <c r="C29" s="39"/>
      <c r="D29" s="39">
        <v>5</v>
      </c>
    </row>
    <row r="30" spans="1:4" x14ac:dyDescent="0.25">
      <c r="A30" s="39">
        <v>1303</v>
      </c>
      <c r="B30" s="39"/>
      <c r="C30" s="39"/>
      <c r="D30" s="39">
        <v>5</v>
      </c>
    </row>
    <row r="31" spans="1:4" x14ac:dyDescent="0.25">
      <c r="A31" s="39">
        <v>5</v>
      </c>
      <c r="B31" s="39"/>
      <c r="C31" s="39"/>
      <c r="D31" s="39">
        <v>5</v>
      </c>
    </row>
    <row r="32" spans="1:4" x14ac:dyDescent="0.25">
      <c r="A32" s="39">
        <v>5</v>
      </c>
      <c r="B32" s="39"/>
      <c r="C32" s="39"/>
      <c r="D32" s="39">
        <v>5</v>
      </c>
    </row>
    <row r="33" spans="1:4" x14ac:dyDescent="0.25">
      <c r="A33" s="39">
        <v>5</v>
      </c>
      <c r="B33" s="39"/>
      <c r="C33" s="39"/>
      <c r="D33" s="39">
        <v>5</v>
      </c>
    </row>
    <row r="34" spans="1:4" x14ac:dyDescent="0.25">
      <c r="A34" s="39">
        <v>15</v>
      </c>
      <c r="B34" s="39"/>
      <c r="C34" s="39"/>
      <c r="D34" s="39">
        <v>5</v>
      </c>
    </row>
    <row r="35" spans="1:4" x14ac:dyDescent="0.25">
      <c r="A35" s="39">
        <v>5</v>
      </c>
      <c r="B35" s="39"/>
      <c r="C35" s="39"/>
      <c r="D35" s="39">
        <v>5</v>
      </c>
    </row>
    <row r="36" spans="1:4" x14ac:dyDescent="0.25">
      <c r="A36" s="39">
        <v>5</v>
      </c>
      <c r="B36" s="39"/>
      <c r="C36" s="39"/>
      <c r="D36" s="39">
        <v>5</v>
      </c>
    </row>
    <row r="37" spans="1:4" x14ac:dyDescent="0.25">
      <c r="A37" s="39">
        <v>5</v>
      </c>
      <c r="B37" s="39"/>
      <c r="C37" s="39"/>
      <c r="D37" s="39">
        <v>5</v>
      </c>
    </row>
    <row r="38" spans="1:4" x14ac:dyDescent="0.25">
      <c r="A38" s="39">
        <v>16</v>
      </c>
      <c r="B38" s="39"/>
      <c r="C38" s="39"/>
      <c r="D38" s="39">
        <v>5</v>
      </c>
    </row>
    <row r="39" spans="1:4" x14ac:dyDescent="0.25">
      <c r="A39" s="39">
        <v>12</v>
      </c>
      <c r="B39" s="39"/>
      <c r="C39" s="39"/>
      <c r="D39" s="39">
        <v>5</v>
      </c>
    </row>
    <row r="40" spans="1:4" x14ac:dyDescent="0.25">
      <c r="A40" s="39">
        <v>5</v>
      </c>
      <c r="B40" s="39"/>
      <c r="C40" s="39"/>
      <c r="D40" s="39">
        <v>5</v>
      </c>
    </row>
    <row r="41" spans="1:4" x14ac:dyDescent="0.25">
      <c r="A41" s="39">
        <v>10</v>
      </c>
      <c r="B41" s="39"/>
      <c r="C41" s="39"/>
      <c r="D41" s="39">
        <v>5</v>
      </c>
    </row>
    <row r="42" spans="1:4" x14ac:dyDescent="0.25">
      <c r="A42" s="39"/>
      <c r="B42" s="39"/>
      <c r="C42" s="39"/>
      <c r="D42" s="39">
        <v>5</v>
      </c>
    </row>
    <row r="43" spans="1:4" x14ac:dyDescent="0.25">
      <c r="A43" s="39"/>
      <c r="B43" s="39"/>
      <c r="C43" s="39"/>
      <c r="D43" s="39">
        <v>5</v>
      </c>
    </row>
    <row r="44" spans="1:4" x14ac:dyDescent="0.25">
      <c r="A44" s="39"/>
      <c r="B44" s="39"/>
      <c r="C44" s="39"/>
      <c r="D44" s="39">
        <v>5</v>
      </c>
    </row>
    <row r="45" spans="1:4" x14ac:dyDescent="0.25">
      <c r="A45" s="39"/>
      <c r="B45" s="39"/>
      <c r="C45" s="39"/>
      <c r="D45" s="39">
        <v>5</v>
      </c>
    </row>
    <row r="46" spans="1:4" x14ac:dyDescent="0.25">
      <c r="A46" s="39"/>
      <c r="B46" s="39"/>
      <c r="C46" s="39"/>
      <c r="D46" s="39">
        <v>5</v>
      </c>
    </row>
    <row r="47" spans="1:4" x14ac:dyDescent="0.25">
      <c r="A47" s="39"/>
      <c r="B47" s="39"/>
      <c r="C47" s="39"/>
      <c r="D47" s="39">
        <v>5</v>
      </c>
    </row>
    <row r="48" spans="1:4" x14ac:dyDescent="0.25">
      <c r="A48" s="39"/>
      <c r="B48" s="39"/>
      <c r="C48" s="39"/>
      <c r="D48" s="39">
        <v>5</v>
      </c>
    </row>
    <row r="49" spans="1:4" x14ac:dyDescent="0.25">
      <c r="A49" s="39"/>
      <c r="B49" s="39"/>
      <c r="C49" s="39"/>
      <c r="D49" s="39">
        <v>5</v>
      </c>
    </row>
    <row r="50" spans="1:4" x14ac:dyDescent="0.25">
      <c r="A50" s="39"/>
      <c r="B50" s="39"/>
      <c r="C50" s="39"/>
      <c r="D50" s="39">
        <v>5</v>
      </c>
    </row>
    <row r="51" spans="1:4" x14ac:dyDescent="0.25">
      <c r="A51" s="39"/>
      <c r="B51" s="39"/>
      <c r="C51" s="39"/>
      <c r="D51" s="39">
        <v>5</v>
      </c>
    </row>
    <row r="52" spans="1:4" x14ac:dyDescent="0.25">
      <c r="A52" s="39"/>
      <c r="B52" s="39"/>
      <c r="C52" s="39"/>
      <c r="D52" s="39">
        <v>5</v>
      </c>
    </row>
    <row r="53" spans="1:4" x14ac:dyDescent="0.25">
      <c r="A53" s="39"/>
      <c r="B53" s="39"/>
      <c r="C53" s="39"/>
      <c r="D53" s="39">
        <v>5</v>
      </c>
    </row>
    <row r="54" spans="1:4" x14ac:dyDescent="0.25">
      <c r="A54" s="39"/>
      <c r="B54" s="39"/>
      <c r="C54" s="39"/>
      <c r="D54" s="39">
        <v>5</v>
      </c>
    </row>
    <row r="55" spans="1:4" x14ac:dyDescent="0.25">
      <c r="A55" s="39"/>
      <c r="B55" s="39"/>
      <c r="C55" s="39"/>
      <c r="D55" s="39">
        <v>5</v>
      </c>
    </row>
    <row r="56" spans="1:4" x14ac:dyDescent="0.25">
      <c r="A56" s="39"/>
      <c r="B56" s="39"/>
      <c r="C56" s="39"/>
      <c r="D56" s="39">
        <v>5</v>
      </c>
    </row>
    <row r="57" spans="1:4" x14ac:dyDescent="0.25">
      <c r="A57" s="39"/>
      <c r="B57" s="39"/>
      <c r="C57" s="39"/>
      <c r="D57" s="39">
        <v>5</v>
      </c>
    </row>
    <row r="58" spans="1:4" x14ac:dyDescent="0.25">
      <c r="A58" s="39"/>
      <c r="B58" s="39"/>
      <c r="C58" s="39"/>
      <c r="D58" s="39">
        <v>5</v>
      </c>
    </row>
    <row r="59" spans="1:4" x14ac:dyDescent="0.25">
      <c r="A59" s="39"/>
      <c r="B59" s="39"/>
      <c r="C59" s="39"/>
      <c r="D59" s="39">
        <v>5</v>
      </c>
    </row>
    <row r="60" spans="1:4" x14ac:dyDescent="0.25">
      <c r="A60" s="39"/>
      <c r="B60" s="39"/>
      <c r="C60" s="39"/>
      <c r="D60" s="39">
        <v>5</v>
      </c>
    </row>
    <row r="61" spans="1:4" x14ac:dyDescent="0.25">
      <c r="A61" s="39"/>
      <c r="B61" s="39"/>
      <c r="C61" s="39"/>
      <c r="D61" s="39">
        <v>5</v>
      </c>
    </row>
    <row r="62" spans="1:4" x14ac:dyDescent="0.25">
      <c r="A62" s="39"/>
      <c r="B62" s="39"/>
      <c r="C62" s="39"/>
      <c r="D62" s="39">
        <v>5</v>
      </c>
    </row>
    <row r="63" spans="1:4" x14ac:dyDescent="0.25">
      <c r="A63" s="39"/>
      <c r="B63" s="39"/>
      <c r="C63" s="39"/>
      <c r="D63" s="39">
        <v>5</v>
      </c>
    </row>
    <row r="64" spans="1:4" x14ac:dyDescent="0.25">
      <c r="A64" s="39"/>
      <c r="B64" s="39"/>
      <c r="C64" s="39"/>
      <c r="D64" s="39">
        <v>5</v>
      </c>
    </row>
    <row r="65" spans="1:5" x14ac:dyDescent="0.25">
      <c r="A65" s="39"/>
      <c r="B65" s="39"/>
      <c r="C65" s="39"/>
      <c r="D65" s="39">
        <v>5</v>
      </c>
    </row>
    <row r="66" spans="1:5" x14ac:dyDescent="0.25">
      <c r="A66" s="39"/>
      <c r="B66" s="39"/>
      <c r="C66" s="39"/>
      <c r="D66" s="39">
        <v>5</v>
      </c>
    </row>
    <row r="67" spans="1:5" x14ac:dyDescent="0.25">
      <c r="A67" s="45"/>
      <c r="B67" s="45"/>
      <c r="C67" s="45"/>
      <c r="D67" s="39">
        <v>5</v>
      </c>
    </row>
    <row r="68" spans="1:5" s="53" customFormat="1" x14ac:dyDescent="0.25">
      <c r="A68" s="84">
        <v>1.2999999999999999E-5</v>
      </c>
      <c r="B68" s="84"/>
      <c r="C68" s="84"/>
      <c r="D68" s="84"/>
      <c r="E68" s="54" t="s">
        <v>236</v>
      </c>
    </row>
  </sheetData>
  <mergeCells count="1">
    <mergeCell ref="A68:D68"/>
  </mergeCells>
  <phoneticPr fontId="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AE0FD-9207-41DB-B778-C78360850D69}">
  <dimension ref="A1:H9"/>
  <sheetViews>
    <sheetView workbookViewId="0">
      <selection activeCell="I11" sqref="I11"/>
    </sheetView>
  </sheetViews>
  <sheetFormatPr defaultColWidth="9.140625" defaultRowHeight="15.75" x14ac:dyDescent="0.25"/>
  <cols>
    <col min="1" max="1" width="13.140625" style="35" customWidth="1"/>
    <col min="2" max="7" width="11.7109375" style="11" customWidth="1"/>
    <col min="8" max="8" width="10.140625" style="11" bestFit="1" customWidth="1"/>
    <col min="9" max="16384" width="9.140625" style="35"/>
  </cols>
  <sheetData>
    <row r="1" spans="1:8" x14ac:dyDescent="0.25">
      <c r="A1" s="12" t="s">
        <v>133</v>
      </c>
    </row>
    <row r="2" spans="1:8" x14ac:dyDescent="0.25">
      <c r="A2" s="12"/>
      <c r="B2" s="85" t="s">
        <v>136</v>
      </c>
      <c r="C2" s="86"/>
      <c r="D2" s="87"/>
      <c r="E2" s="80" t="s">
        <v>135</v>
      </c>
      <c r="F2" s="80"/>
      <c r="G2" s="80"/>
    </row>
    <row r="3" spans="1:8" x14ac:dyDescent="0.25">
      <c r="A3" s="12"/>
      <c r="B3" s="14" t="s">
        <v>233</v>
      </c>
      <c r="C3" s="14" t="s">
        <v>234</v>
      </c>
      <c r="D3" s="14" t="s">
        <v>235</v>
      </c>
      <c r="E3" s="14" t="s">
        <v>233</v>
      </c>
      <c r="F3" s="14" t="s">
        <v>234</v>
      </c>
      <c r="G3" s="14" t="s">
        <v>235</v>
      </c>
      <c r="H3" s="55" t="s">
        <v>236</v>
      </c>
    </row>
    <row r="4" spans="1:8" x14ac:dyDescent="0.25">
      <c r="A4" s="40" t="s">
        <v>134</v>
      </c>
      <c r="B4" s="21">
        <v>9595</v>
      </c>
      <c r="C4" s="21">
        <v>9590</v>
      </c>
      <c r="D4" s="21">
        <v>9413</v>
      </c>
      <c r="E4" s="21">
        <v>5453</v>
      </c>
      <c r="F4" s="21">
        <v>5430</v>
      </c>
      <c r="G4" s="21">
        <v>5318</v>
      </c>
      <c r="H4" s="55">
        <v>2.4600000000000002E-4</v>
      </c>
    </row>
    <row r="5" spans="1:8" x14ac:dyDescent="0.25">
      <c r="A5" s="41" t="s">
        <v>3</v>
      </c>
      <c r="B5" s="21">
        <v>1895</v>
      </c>
      <c r="C5" s="21">
        <v>1890</v>
      </c>
      <c r="D5" s="21">
        <v>1787</v>
      </c>
      <c r="E5" s="21">
        <v>349</v>
      </c>
      <c r="F5" s="21">
        <v>345</v>
      </c>
      <c r="G5" s="21">
        <v>328</v>
      </c>
      <c r="H5" s="55">
        <v>7.36E-4</v>
      </c>
    </row>
    <row r="6" spans="1:8" x14ac:dyDescent="0.25">
      <c r="A6" s="41" t="s">
        <v>9</v>
      </c>
      <c r="B6" s="21">
        <v>2155</v>
      </c>
      <c r="C6" s="21">
        <v>2150</v>
      </c>
      <c r="D6" s="21">
        <v>2289</v>
      </c>
      <c r="E6" s="21">
        <v>479</v>
      </c>
      <c r="F6" s="21">
        <v>475</v>
      </c>
      <c r="G6" s="21">
        <v>468</v>
      </c>
      <c r="H6" s="55">
        <v>6.6600000000000003E-4</v>
      </c>
    </row>
    <row r="7" spans="1:8" x14ac:dyDescent="0.25">
      <c r="A7" s="41" t="s">
        <v>10</v>
      </c>
      <c r="B7" s="21">
        <v>1205</v>
      </c>
      <c r="C7" s="21">
        <v>1200</v>
      </c>
      <c r="D7" s="21">
        <v>1981</v>
      </c>
      <c r="E7" s="21">
        <v>44</v>
      </c>
      <c r="F7" s="21">
        <v>40</v>
      </c>
      <c r="G7" s="21">
        <v>37</v>
      </c>
      <c r="H7" s="55">
        <v>1.54E-4</v>
      </c>
    </row>
    <row r="8" spans="1:8" x14ac:dyDescent="0.25">
      <c r="A8" s="41" t="s">
        <v>1</v>
      </c>
      <c r="B8" s="21">
        <v>10</v>
      </c>
      <c r="C8" s="21">
        <v>11</v>
      </c>
      <c r="D8" s="21">
        <v>10</v>
      </c>
      <c r="E8" s="21">
        <v>34</v>
      </c>
      <c r="F8" s="21">
        <v>35</v>
      </c>
      <c r="G8" s="21">
        <v>41</v>
      </c>
      <c r="H8" s="55">
        <v>5.5000000000000003E-4</v>
      </c>
    </row>
    <row r="9" spans="1:8" x14ac:dyDescent="0.25">
      <c r="A9" s="41" t="s">
        <v>2</v>
      </c>
      <c r="B9" s="21">
        <v>338</v>
      </c>
      <c r="C9" s="21">
        <v>340</v>
      </c>
      <c r="D9" s="21">
        <v>322</v>
      </c>
      <c r="E9" s="21">
        <v>155</v>
      </c>
      <c r="F9" s="21">
        <v>150</v>
      </c>
      <c r="G9" s="21">
        <v>168</v>
      </c>
      <c r="H9" s="55">
        <v>3.2600000000000001E-4</v>
      </c>
    </row>
  </sheetData>
  <mergeCells count="2">
    <mergeCell ref="E2:G2"/>
    <mergeCell ref="B2:D2"/>
  </mergeCells>
  <phoneticPr fontId="8" type="noConversion"/>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F9D3F-4C63-4788-BD88-B0462ED21605}">
  <dimension ref="A1:Y90"/>
  <sheetViews>
    <sheetView topLeftCell="A67" zoomScale="85" zoomScaleNormal="85" workbookViewId="0">
      <selection activeCell="Y79" sqref="Y79:Y90"/>
    </sheetView>
  </sheetViews>
  <sheetFormatPr defaultColWidth="9.140625" defaultRowHeight="15.75" x14ac:dyDescent="0.25"/>
  <cols>
    <col min="1" max="1" width="14.7109375" style="35" customWidth="1"/>
    <col min="2" max="2" width="22.85546875" style="11" customWidth="1"/>
    <col min="3" max="24" width="9.140625" style="35"/>
    <col min="25" max="25" width="23.140625" style="35" customWidth="1"/>
    <col min="26" max="16384" width="9.140625" style="35"/>
  </cols>
  <sheetData>
    <row r="1" spans="1:25" s="12" customFormat="1" x14ac:dyDescent="0.25">
      <c r="A1" s="48" t="s">
        <v>150</v>
      </c>
      <c r="B1" s="34"/>
    </row>
    <row r="2" spans="1:25" s="12" customFormat="1" ht="33.75" customHeight="1" x14ac:dyDescent="0.25">
      <c r="A2" s="14" t="s">
        <v>156</v>
      </c>
      <c r="B2" s="88" t="s">
        <v>151</v>
      </c>
      <c r="C2" s="88" t="s">
        <v>153</v>
      </c>
      <c r="D2" s="88"/>
      <c r="E2" s="88" t="s">
        <v>155</v>
      </c>
      <c r="F2" s="88"/>
      <c r="G2" s="88" t="s">
        <v>159</v>
      </c>
      <c r="H2" s="88"/>
      <c r="I2" s="88" t="s">
        <v>161</v>
      </c>
      <c r="J2" s="88"/>
      <c r="K2" s="88" t="s">
        <v>163</v>
      </c>
      <c r="L2" s="88"/>
      <c r="M2" s="88" t="s">
        <v>165</v>
      </c>
      <c r="N2" s="88"/>
      <c r="O2" s="88" t="s">
        <v>167</v>
      </c>
      <c r="P2" s="88"/>
      <c r="Q2" s="88" t="s">
        <v>169</v>
      </c>
      <c r="R2" s="88"/>
      <c r="S2" s="88" t="s">
        <v>171</v>
      </c>
      <c r="T2" s="88"/>
      <c r="U2" s="88" t="s">
        <v>173</v>
      </c>
      <c r="V2" s="88"/>
      <c r="W2" s="88" t="s">
        <v>174</v>
      </c>
      <c r="X2" s="88"/>
    </row>
    <row r="3" spans="1:25" s="12" customFormat="1" x14ac:dyDescent="0.25">
      <c r="A3" s="80" t="s">
        <v>157</v>
      </c>
      <c r="B3" s="88"/>
      <c r="C3" s="47" t="s">
        <v>139</v>
      </c>
      <c r="D3" s="47" t="s">
        <v>140</v>
      </c>
      <c r="E3" s="47" t="s">
        <v>139</v>
      </c>
      <c r="F3" s="47" t="s">
        <v>140</v>
      </c>
      <c r="G3" s="47" t="s">
        <v>139</v>
      </c>
      <c r="H3" s="47" t="s">
        <v>140</v>
      </c>
      <c r="I3" s="47" t="s">
        <v>139</v>
      </c>
      <c r="J3" s="47" t="s">
        <v>140</v>
      </c>
      <c r="K3" s="47" t="s">
        <v>139</v>
      </c>
      <c r="L3" s="47" t="s">
        <v>140</v>
      </c>
      <c r="M3" s="47" t="s">
        <v>139</v>
      </c>
      <c r="N3" s="47" t="s">
        <v>140</v>
      </c>
      <c r="O3" s="47" t="s">
        <v>139</v>
      </c>
      <c r="P3" s="47" t="s">
        <v>140</v>
      </c>
      <c r="Q3" s="47" t="s">
        <v>139</v>
      </c>
      <c r="R3" s="47" t="s">
        <v>140</v>
      </c>
      <c r="S3" s="47" t="s">
        <v>139</v>
      </c>
      <c r="T3" s="47" t="s">
        <v>140</v>
      </c>
      <c r="U3" s="47" t="s">
        <v>139</v>
      </c>
      <c r="V3" s="47" t="s">
        <v>140</v>
      </c>
      <c r="W3" s="47" t="s">
        <v>139</v>
      </c>
      <c r="X3" s="47" t="s">
        <v>140</v>
      </c>
    </row>
    <row r="4" spans="1:25" x14ac:dyDescent="0.25">
      <c r="A4" s="80"/>
      <c r="B4" s="36">
        <v>60</v>
      </c>
      <c r="C4" s="49">
        <v>24.585000000000001</v>
      </c>
      <c r="D4" s="49">
        <v>16.370999999999999</v>
      </c>
      <c r="E4" s="49">
        <v>34.603000000000002</v>
      </c>
      <c r="F4" s="49">
        <v>32.097999999999999</v>
      </c>
      <c r="G4" s="49">
        <v>39.317</v>
      </c>
      <c r="H4" s="49">
        <v>41.973999999999997</v>
      </c>
      <c r="I4" s="49">
        <v>76.097999999999999</v>
      </c>
      <c r="J4" s="49">
        <v>57.335999999999999</v>
      </c>
      <c r="K4" s="49">
        <v>64.849999999999994</v>
      </c>
      <c r="L4" s="49">
        <v>65.171999999999997</v>
      </c>
      <c r="M4" s="49">
        <v>129.96299999999999</v>
      </c>
      <c r="N4" s="49">
        <v>129.83000000000001</v>
      </c>
      <c r="O4" s="49">
        <v>88.16</v>
      </c>
      <c r="P4" s="49">
        <v>125.176</v>
      </c>
      <c r="Q4" s="49">
        <v>88</v>
      </c>
      <c r="R4" s="49">
        <v>91.24</v>
      </c>
      <c r="S4" s="49">
        <v>61.12</v>
      </c>
      <c r="T4" s="49">
        <v>60.5</v>
      </c>
      <c r="U4" s="49">
        <v>94.111000000000004</v>
      </c>
      <c r="V4" s="49">
        <v>95.42</v>
      </c>
      <c r="W4" s="49">
        <v>2.871</v>
      </c>
      <c r="X4" s="49">
        <v>1.171</v>
      </c>
      <c r="Y4" s="89" t="s">
        <v>244</v>
      </c>
    </row>
    <row r="5" spans="1:25" x14ac:dyDescent="0.25">
      <c r="A5" s="80"/>
      <c r="B5" s="36">
        <v>30</v>
      </c>
      <c r="C5" s="49">
        <v>10.829000000000001</v>
      </c>
      <c r="D5" s="49">
        <v>9.2330000000000005</v>
      </c>
      <c r="E5" s="49">
        <v>24.052</v>
      </c>
      <c r="F5" s="49">
        <v>25.853999999999999</v>
      </c>
      <c r="G5" s="49">
        <v>37.463000000000001</v>
      </c>
      <c r="H5" s="49">
        <v>29.25</v>
      </c>
      <c r="I5" s="49">
        <v>57.335999999999999</v>
      </c>
      <c r="J5" s="49">
        <v>41.896999999999998</v>
      </c>
      <c r="K5" s="49">
        <v>41.89</v>
      </c>
      <c r="L5" s="49">
        <v>43.603000000000002</v>
      </c>
      <c r="M5" s="49">
        <v>88.102000000000004</v>
      </c>
      <c r="N5" s="49">
        <v>89.06</v>
      </c>
      <c r="O5" s="49">
        <v>58.451000000000001</v>
      </c>
      <c r="P5" s="49">
        <v>91.769000000000005</v>
      </c>
      <c r="Q5" s="49">
        <v>51.639000000000003</v>
      </c>
      <c r="R5" s="49">
        <v>51.89</v>
      </c>
      <c r="S5" s="49">
        <v>36.54</v>
      </c>
      <c r="T5" s="49">
        <v>37.481000000000002</v>
      </c>
      <c r="U5" s="49">
        <v>60.295999999999999</v>
      </c>
      <c r="V5" s="49">
        <v>62.45</v>
      </c>
      <c r="W5" s="49">
        <v>1.552</v>
      </c>
      <c r="X5" s="49">
        <v>1.073</v>
      </c>
      <c r="Y5" s="90"/>
    </row>
    <row r="6" spans="1:25" x14ac:dyDescent="0.25">
      <c r="A6" s="80"/>
      <c r="B6" s="36">
        <v>15</v>
      </c>
      <c r="C6" s="49">
        <v>7.024</v>
      </c>
      <c r="D6" s="49">
        <v>5.3529999999999998</v>
      </c>
      <c r="E6" s="49">
        <v>15.595000000000001</v>
      </c>
      <c r="F6" s="49">
        <v>20.195</v>
      </c>
      <c r="G6" s="49">
        <v>28.585000000000001</v>
      </c>
      <c r="H6" s="49">
        <v>21.335999999999999</v>
      </c>
      <c r="I6" s="49">
        <v>41.896999999999998</v>
      </c>
      <c r="J6" s="49">
        <v>35.069000000000003</v>
      </c>
      <c r="K6" s="49">
        <v>25.14</v>
      </c>
      <c r="L6" s="49">
        <v>25.526</v>
      </c>
      <c r="M6" s="49">
        <v>47.87</v>
      </c>
      <c r="N6" s="49">
        <v>49.597999999999999</v>
      </c>
      <c r="O6" s="49">
        <v>47.542999999999999</v>
      </c>
      <c r="P6" s="49">
        <v>72.519000000000005</v>
      </c>
      <c r="Q6" s="49">
        <v>31.981000000000002</v>
      </c>
      <c r="R6" s="49">
        <v>30.62</v>
      </c>
      <c r="S6" s="49">
        <v>28.417999999999999</v>
      </c>
      <c r="T6" s="49">
        <v>23.527999999999999</v>
      </c>
      <c r="U6" s="49">
        <v>37.073999999999998</v>
      </c>
      <c r="V6" s="49">
        <v>38.15</v>
      </c>
      <c r="W6" s="49">
        <v>1.7070000000000001</v>
      </c>
      <c r="X6" s="49">
        <v>1.268</v>
      </c>
      <c r="Y6" s="90"/>
    </row>
    <row r="7" spans="1:25" x14ac:dyDescent="0.25">
      <c r="A7" s="80"/>
      <c r="B7" s="36">
        <v>7.5</v>
      </c>
      <c r="C7" s="49">
        <v>3.7069999999999999</v>
      </c>
      <c r="D7" s="49">
        <v>2.948</v>
      </c>
      <c r="E7" s="49">
        <v>11.871</v>
      </c>
      <c r="F7" s="49">
        <v>12.976000000000001</v>
      </c>
      <c r="G7" s="49">
        <v>19.22</v>
      </c>
      <c r="H7" s="49">
        <v>16.059999999999999</v>
      </c>
      <c r="I7" s="49">
        <v>35.069000000000003</v>
      </c>
      <c r="J7" s="49">
        <v>26.457000000000001</v>
      </c>
      <c r="K7" s="49">
        <v>22.341000000000001</v>
      </c>
      <c r="L7" s="49">
        <v>23.818999999999999</v>
      </c>
      <c r="M7" s="49">
        <v>29.741</v>
      </c>
      <c r="N7" s="49">
        <v>26.315000000000001</v>
      </c>
      <c r="O7" s="49">
        <v>35.902000000000001</v>
      </c>
      <c r="P7" s="49">
        <v>48.38</v>
      </c>
      <c r="Q7" s="49">
        <v>18.843</v>
      </c>
      <c r="R7" s="49">
        <v>20.103000000000002</v>
      </c>
      <c r="S7" s="49">
        <v>18.390999999999998</v>
      </c>
      <c r="T7" s="49">
        <v>16.907</v>
      </c>
      <c r="U7" s="49">
        <v>23.018999999999998</v>
      </c>
      <c r="V7" s="49">
        <v>20.053999999999998</v>
      </c>
      <c r="W7" s="49">
        <v>1.0860000000000001</v>
      </c>
      <c r="X7" s="49">
        <v>1</v>
      </c>
      <c r="Y7" s="90"/>
    </row>
    <row r="8" spans="1:25" x14ac:dyDescent="0.25">
      <c r="A8" s="80"/>
      <c r="B8" s="36">
        <v>3.75</v>
      </c>
      <c r="C8" s="49">
        <v>2.3410000000000002</v>
      </c>
      <c r="D8" s="49">
        <v>1.94</v>
      </c>
      <c r="E8" s="49">
        <v>8.2240000000000002</v>
      </c>
      <c r="F8" s="49">
        <v>8.9760000000000009</v>
      </c>
      <c r="G8" s="49">
        <v>13.268000000000001</v>
      </c>
      <c r="H8" s="49">
        <v>9.7759999999999998</v>
      </c>
      <c r="I8" s="49">
        <v>26.457000000000001</v>
      </c>
      <c r="J8" s="49">
        <v>20.172000000000001</v>
      </c>
      <c r="K8" s="49">
        <v>16.292999999999999</v>
      </c>
      <c r="L8" s="49">
        <v>19.085999999999999</v>
      </c>
      <c r="M8" s="49">
        <v>17.111000000000001</v>
      </c>
      <c r="N8" s="49">
        <v>14.526999999999999</v>
      </c>
      <c r="O8" s="49">
        <v>24.946000000000002</v>
      </c>
      <c r="P8" s="49">
        <v>29.536999999999999</v>
      </c>
      <c r="Q8" s="49">
        <v>10.388999999999999</v>
      </c>
      <c r="R8" s="49">
        <v>12.228</v>
      </c>
      <c r="S8" s="49">
        <v>12.082000000000001</v>
      </c>
      <c r="T8" s="49">
        <v>10.694000000000001</v>
      </c>
      <c r="U8" s="49">
        <v>13.852</v>
      </c>
      <c r="V8" s="49">
        <v>11.69</v>
      </c>
      <c r="W8" s="49">
        <v>1.0089999999999999</v>
      </c>
      <c r="X8" s="49">
        <v>1.073</v>
      </c>
      <c r="Y8" s="90"/>
    </row>
    <row r="9" spans="1:25" x14ac:dyDescent="0.25">
      <c r="A9" s="80"/>
      <c r="B9" s="36">
        <v>1.875</v>
      </c>
      <c r="C9" s="49">
        <v>1.756</v>
      </c>
      <c r="D9" s="49">
        <v>1.319</v>
      </c>
      <c r="E9" s="49">
        <v>6.0519999999999996</v>
      </c>
      <c r="F9" s="49">
        <v>5.3659999999999997</v>
      </c>
      <c r="G9" s="49">
        <v>8</v>
      </c>
      <c r="H9" s="49">
        <v>7.1379999999999999</v>
      </c>
      <c r="I9" s="49">
        <v>20.172000000000001</v>
      </c>
      <c r="J9" s="49">
        <v>13.733000000000001</v>
      </c>
      <c r="K9" s="49">
        <v>10.634</v>
      </c>
      <c r="L9" s="49">
        <v>11.948</v>
      </c>
      <c r="M9" s="49">
        <v>9.7780000000000005</v>
      </c>
      <c r="N9" s="49">
        <v>9.0980000000000008</v>
      </c>
      <c r="O9" s="49">
        <v>15.651999999999999</v>
      </c>
      <c r="P9" s="49">
        <v>15.888999999999999</v>
      </c>
      <c r="Q9" s="49">
        <v>6.2130000000000001</v>
      </c>
      <c r="R9" s="49">
        <v>7.5330000000000004</v>
      </c>
      <c r="S9" s="49">
        <v>7.5330000000000004</v>
      </c>
      <c r="T9" s="49">
        <v>6.8239999999999998</v>
      </c>
      <c r="U9" s="49">
        <v>8.0459999999999994</v>
      </c>
      <c r="V9" s="49">
        <v>7.9240000000000004</v>
      </c>
      <c r="W9" s="49">
        <v>1</v>
      </c>
      <c r="X9" s="49">
        <v>1</v>
      </c>
      <c r="Y9" s="90"/>
    </row>
    <row r="10" spans="1:25" x14ac:dyDescent="0.25">
      <c r="A10" s="80"/>
      <c r="B10" s="36">
        <v>0.9375</v>
      </c>
      <c r="C10" s="49">
        <v>1.5609999999999999</v>
      </c>
      <c r="D10" s="49">
        <v>1.0089999999999999</v>
      </c>
      <c r="E10" s="49">
        <v>3.7240000000000002</v>
      </c>
      <c r="F10" s="49">
        <v>4.1950000000000003</v>
      </c>
      <c r="G10" s="49">
        <v>5.9509999999999996</v>
      </c>
      <c r="H10" s="49">
        <v>4.2670000000000003</v>
      </c>
      <c r="I10" s="49">
        <v>13.733000000000001</v>
      </c>
      <c r="J10" s="49">
        <v>7.06</v>
      </c>
      <c r="K10" s="49">
        <v>7.22</v>
      </c>
      <c r="L10" s="49">
        <v>7.1379999999999999</v>
      </c>
      <c r="M10" s="49">
        <v>5.194</v>
      </c>
      <c r="N10" s="49">
        <v>6.1630000000000003</v>
      </c>
      <c r="O10" s="49">
        <v>9</v>
      </c>
      <c r="P10" s="49">
        <v>8.0459999999999994</v>
      </c>
      <c r="Q10" s="49">
        <v>3.5649999999999999</v>
      </c>
      <c r="R10" s="49">
        <v>4.5</v>
      </c>
      <c r="S10" s="49">
        <v>5.7229999999999999</v>
      </c>
      <c r="T10" s="49">
        <v>4.1760000000000002</v>
      </c>
      <c r="U10" s="49">
        <v>4.5830000000000002</v>
      </c>
      <c r="V10" s="49">
        <v>4.9400000000000004</v>
      </c>
      <c r="W10" s="49">
        <v>1.0089999999999999</v>
      </c>
      <c r="X10" s="49">
        <v>1</v>
      </c>
      <c r="Y10" s="90"/>
    </row>
    <row r="11" spans="1:25" x14ac:dyDescent="0.25">
      <c r="A11" s="80"/>
      <c r="B11" s="36">
        <v>0.46875</v>
      </c>
      <c r="C11" s="49">
        <v>1</v>
      </c>
      <c r="D11" s="49">
        <v>1</v>
      </c>
      <c r="E11" s="49">
        <v>2.1720000000000002</v>
      </c>
      <c r="F11" s="49">
        <v>3.3170000000000002</v>
      </c>
      <c r="G11" s="49">
        <v>4</v>
      </c>
      <c r="H11" s="49">
        <v>2.7160000000000002</v>
      </c>
      <c r="I11" s="49">
        <v>7.06</v>
      </c>
      <c r="J11" s="49">
        <v>4.7329999999999997</v>
      </c>
      <c r="K11" s="49">
        <v>4.8780000000000001</v>
      </c>
      <c r="L11" s="49">
        <v>4.2670000000000003</v>
      </c>
      <c r="M11" s="49">
        <v>2.9540000000000002</v>
      </c>
      <c r="N11" s="49">
        <v>3.62</v>
      </c>
      <c r="O11" s="49">
        <v>5.0380000000000003</v>
      </c>
      <c r="P11" s="49">
        <v>4.6849999999999996</v>
      </c>
      <c r="Q11" s="49">
        <v>2.1389999999999998</v>
      </c>
      <c r="R11" s="49">
        <v>2.4950000000000001</v>
      </c>
      <c r="S11" s="49">
        <v>3.9620000000000002</v>
      </c>
      <c r="T11" s="49">
        <v>2.5459999999999998</v>
      </c>
      <c r="U11" s="49">
        <v>2.6480000000000001</v>
      </c>
      <c r="V11" s="49">
        <v>3.2280000000000002</v>
      </c>
      <c r="W11" s="49">
        <v>1.0089999999999999</v>
      </c>
      <c r="X11" s="49">
        <v>1</v>
      </c>
      <c r="Y11" s="90"/>
    </row>
    <row r="12" spans="1:25" x14ac:dyDescent="0.25">
      <c r="A12" s="80"/>
      <c r="B12" s="36">
        <v>0.234375</v>
      </c>
      <c r="C12" s="49">
        <v>1</v>
      </c>
      <c r="D12" s="49">
        <v>1</v>
      </c>
      <c r="E12" s="49">
        <v>1.397</v>
      </c>
      <c r="F12" s="49">
        <v>2.4390000000000001</v>
      </c>
      <c r="G12" s="49">
        <v>2.8290000000000002</v>
      </c>
      <c r="H12" s="49">
        <v>1.7070000000000001</v>
      </c>
      <c r="I12" s="49">
        <v>4.7329999999999997</v>
      </c>
      <c r="J12" s="49">
        <v>2.4049999999999998</v>
      </c>
      <c r="K12" s="49">
        <v>3.61</v>
      </c>
      <c r="L12" s="49">
        <v>2.3279999999999998</v>
      </c>
      <c r="M12" s="49">
        <v>1.833</v>
      </c>
      <c r="N12" s="49">
        <v>2.25</v>
      </c>
      <c r="O12" s="49">
        <v>2.9350000000000001</v>
      </c>
      <c r="P12" s="49">
        <v>2.6480000000000001</v>
      </c>
      <c r="Q12" s="49">
        <v>1.528</v>
      </c>
      <c r="R12" s="49">
        <v>1.663</v>
      </c>
      <c r="S12" s="49">
        <v>2.69</v>
      </c>
      <c r="T12" s="49">
        <v>1.528</v>
      </c>
      <c r="U12" s="49">
        <v>1.63</v>
      </c>
      <c r="V12" s="49">
        <v>2</v>
      </c>
      <c r="W12" s="49">
        <v>1</v>
      </c>
      <c r="X12" s="49">
        <v>1</v>
      </c>
      <c r="Y12" s="90"/>
    </row>
    <row r="13" spans="1:25" x14ac:dyDescent="0.25">
      <c r="A13" s="80"/>
      <c r="B13" s="36">
        <v>0.1171875</v>
      </c>
      <c r="C13" s="49">
        <v>1</v>
      </c>
      <c r="D13" s="49">
        <v>1</v>
      </c>
      <c r="E13" s="49">
        <v>1</v>
      </c>
      <c r="F13" s="49">
        <v>1.756</v>
      </c>
      <c r="G13" s="49">
        <v>2.2440000000000002</v>
      </c>
      <c r="H13" s="49">
        <v>1</v>
      </c>
      <c r="I13" s="49">
        <v>2.4049999999999998</v>
      </c>
      <c r="J13" s="49">
        <v>1</v>
      </c>
      <c r="K13" s="49">
        <v>2.4390000000000001</v>
      </c>
      <c r="L13" s="49">
        <v>1.8620000000000001</v>
      </c>
      <c r="M13" s="49">
        <v>1</v>
      </c>
      <c r="N13" s="49">
        <v>1</v>
      </c>
      <c r="O13" s="49">
        <v>2.4950000000000001</v>
      </c>
      <c r="P13" s="49">
        <v>1</v>
      </c>
      <c r="Q13" s="49">
        <v>1</v>
      </c>
      <c r="R13" s="49">
        <v>1</v>
      </c>
      <c r="S13" s="49">
        <v>1</v>
      </c>
      <c r="T13" s="49">
        <v>1</v>
      </c>
      <c r="U13" s="49">
        <v>1</v>
      </c>
      <c r="V13" s="49">
        <v>1.37</v>
      </c>
      <c r="W13" s="49">
        <v>1</v>
      </c>
      <c r="X13" s="49">
        <v>1</v>
      </c>
      <c r="Y13" s="90"/>
    </row>
    <row r="14" spans="1:25" x14ac:dyDescent="0.25">
      <c r="A14" s="80"/>
      <c r="B14" s="36">
        <v>5.859375E-2</v>
      </c>
      <c r="C14" s="49">
        <v>1</v>
      </c>
      <c r="D14" s="49">
        <v>1</v>
      </c>
      <c r="E14" s="49">
        <v>1</v>
      </c>
      <c r="F14" s="49">
        <v>1</v>
      </c>
      <c r="G14" s="49">
        <v>2.0489999999999999</v>
      </c>
      <c r="H14" s="49">
        <v>1</v>
      </c>
      <c r="I14" s="49">
        <v>1</v>
      </c>
      <c r="J14" s="49">
        <v>1</v>
      </c>
      <c r="K14" s="49">
        <v>1.756</v>
      </c>
      <c r="L14" s="49">
        <v>1</v>
      </c>
      <c r="M14" s="49">
        <v>1</v>
      </c>
      <c r="N14" s="49">
        <v>1</v>
      </c>
      <c r="O14" s="49">
        <v>1</v>
      </c>
      <c r="P14" s="49">
        <v>1</v>
      </c>
      <c r="Q14" s="49">
        <v>1</v>
      </c>
      <c r="R14" s="49">
        <v>1</v>
      </c>
      <c r="S14" s="49">
        <v>1</v>
      </c>
      <c r="T14" s="49">
        <v>1</v>
      </c>
      <c r="U14" s="49">
        <v>1</v>
      </c>
      <c r="V14" s="49">
        <v>1</v>
      </c>
      <c r="W14" s="49">
        <v>1</v>
      </c>
      <c r="X14" s="49">
        <v>1</v>
      </c>
      <c r="Y14" s="90"/>
    </row>
    <row r="15" spans="1:25" x14ac:dyDescent="0.25">
      <c r="A15" s="80"/>
      <c r="B15" s="36">
        <v>2.9296880000000001E-2</v>
      </c>
      <c r="C15" s="49">
        <v>1</v>
      </c>
      <c r="D15" s="49">
        <v>1</v>
      </c>
      <c r="E15" s="49">
        <v>1</v>
      </c>
      <c r="F15" s="49">
        <v>1</v>
      </c>
      <c r="G15" s="49">
        <v>1</v>
      </c>
      <c r="H15" s="49">
        <v>1</v>
      </c>
      <c r="I15" s="49">
        <v>1</v>
      </c>
      <c r="J15" s="49">
        <v>1</v>
      </c>
      <c r="K15" s="49">
        <v>1</v>
      </c>
      <c r="L15" s="49">
        <v>1</v>
      </c>
      <c r="M15" s="49">
        <v>1</v>
      </c>
      <c r="N15" s="49">
        <v>1</v>
      </c>
      <c r="O15" s="49">
        <v>1</v>
      </c>
      <c r="P15" s="49">
        <v>1</v>
      </c>
      <c r="Q15" s="49">
        <v>1</v>
      </c>
      <c r="R15" s="49">
        <v>1</v>
      </c>
      <c r="S15" s="49">
        <v>1</v>
      </c>
      <c r="T15" s="49">
        <v>1</v>
      </c>
      <c r="U15" s="49">
        <v>1</v>
      </c>
      <c r="V15" s="49">
        <v>1</v>
      </c>
      <c r="W15" s="49">
        <v>1</v>
      </c>
      <c r="X15" s="49">
        <v>1</v>
      </c>
      <c r="Y15" s="91"/>
    </row>
    <row r="17" spans="1:25" s="12" customFormat="1" ht="33.75" customHeight="1" x14ac:dyDescent="0.25">
      <c r="A17" s="14" t="s">
        <v>156</v>
      </c>
      <c r="B17" s="88" t="s">
        <v>151</v>
      </c>
      <c r="C17" s="88" t="s">
        <v>153</v>
      </c>
      <c r="D17" s="88"/>
      <c r="E17" s="88" t="s">
        <v>155</v>
      </c>
      <c r="F17" s="88"/>
      <c r="G17" s="88" t="s">
        <v>159</v>
      </c>
      <c r="H17" s="88"/>
      <c r="I17" s="88" t="s">
        <v>161</v>
      </c>
      <c r="J17" s="88"/>
      <c r="K17" s="88" t="s">
        <v>163</v>
      </c>
      <c r="L17" s="88"/>
      <c r="M17" s="88" t="s">
        <v>165</v>
      </c>
      <c r="N17" s="88"/>
      <c r="O17" s="88" t="s">
        <v>167</v>
      </c>
      <c r="P17" s="88"/>
      <c r="Q17" s="88" t="s">
        <v>169</v>
      </c>
      <c r="R17" s="88"/>
      <c r="S17" s="88" t="s">
        <v>171</v>
      </c>
      <c r="T17" s="88"/>
      <c r="U17" s="88" t="s">
        <v>173</v>
      </c>
      <c r="V17" s="88"/>
      <c r="W17" s="88" t="s">
        <v>174</v>
      </c>
      <c r="X17" s="88"/>
    </row>
    <row r="18" spans="1:25" s="12" customFormat="1" x14ac:dyDescent="0.25">
      <c r="A18" s="80" t="s">
        <v>175</v>
      </c>
      <c r="B18" s="88"/>
      <c r="C18" s="47" t="s">
        <v>139</v>
      </c>
      <c r="D18" s="47" t="s">
        <v>140</v>
      </c>
      <c r="E18" s="47" t="s">
        <v>139</v>
      </c>
      <c r="F18" s="47" t="s">
        <v>140</v>
      </c>
      <c r="G18" s="47" t="s">
        <v>139</v>
      </c>
      <c r="H18" s="47" t="s">
        <v>140</v>
      </c>
      <c r="I18" s="47" t="s">
        <v>139</v>
      </c>
      <c r="J18" s="47" t="s">
        <v>140</v>
      </c>
      <c r="K18" s="47" t="s">
        <v>139</v>
      </c>
      <c r="L18" s="47" t="s">
        <v>140</v>
      </c>
      <c r="M18" s="47" t="s">
        <v>139</v>
      </c>
      <c r="N18" s="47" t="s">
        <v>140</v>
      </c>
      <c r="O18" s="47" t="s">
        <v>139</v>
      </c>
      <c r="P18" s="47" t="s">
        <v>140</v>
      </c>
      <c r="Q18" s="47" t="s">
        <v>139</v>
      </c>
      <c r="R18" s="47" t="s">
        <v>140</v>
      </c>
      <c r="S18" s="47" t="s">
        <v>139</v>
      </c>
      <c r="T18" s="47" t="s">
        <v>140</v>
      </c>
      <c r="U18" s="47" t="s">
        <v>139</v>
      </c>
      <c r="V18" s="47" t="s">
        <v>140</v>
      </c>
      <c r="W18" s="47" t="s">
        <v>139</v>
      </c>
      <c r="X18" s="47" t="s">
        <v>140</v>
      </c>
    </row>
    <row r="19" spans="1:25" x14ac:dyDescent="0.25">
      <c r="A19" s="80"/>
      <c r="B19" s="36">
        <v>60</v>
      </c>
      <c r="C19" s="17">
        <v>32</v>
      </c>
      <c r="D19" s="17">
        <v>27.193999999999999</v>
      </c>
      <c r="E19" s="17">
        <v>69.022000000000006</v>
      </c>
      <c r="F19" s="17">
        <v>73.581000000000003</v>
      </c>
      <c r="G19" s="17">
        <v>102.419</v>
      </c>
      <c r="H19" s="17">
        <v>85.921000000000006</v>
      </c>
      <c r="I19" s="17">
        <v>110.52500000000001</v>
      </c>
      <c r="J19" s="17">
        <v>135.256</v>
      </c>
      <c r="K19" s="17">
        <v>110.42</v>
      </c>
      <c r="L19" s="17">
        <v>111.691</v>
      </c>
      <c r="M19" s="17">
        <v>123.423</v>
      </c>
      <c r="N19" s="17">
        <v>120.14</v>
      </c>
      <c r="O19" s="17">
        <v>121.1</v>
      </c>
      <c r="P19" s="17">
        <v>122.282</v>
      </c>
      <c r="Q19" s="17">
        <v>93.893000000000001</v>
      </c>
      <c r="R19" s="17">
        <v>91.74</v>
      </c>
      <c r="S19" s="17">
        <v>60.89</v>
      </c>
      <c r="T19" s="17">
        <v>61.274999999999999</v>
      </c>
      <c r="U19" s="17">
        <v>83.623999999999995</v>
      </c>
      <c r="V19" s="17">
        <v>81.23</v>
      </c>
      <c r="W19" s="17">
        <v>1.516</v>
      </c>
      <c r="X19" s="17">
        <v>3.4420000000000002</v>
      </c>
      <c r="Y19" s="89" t="s">
        <v>244</v>
      </c>
    </row>
    <row r="20" spans="1:25" x14ac:dyDescent="0.25">
      <c r="A20" s="80"/>
      <c r="B20" s="36">
        <v>30</v>
      </c>
      <c r="C20" s="17">
        <v>10.326000000000001</v>
      </c>
      <c r="D20" s="17">
        <v>13.403</v>
      </c>
      <c r="E20" s="17">
        <v>48.691000000000003</v>
      </c>
      <c r="F20" s="17">
        <v>49.953000000000003</v>
      </c>
      <c r="G20" s="17">
        <v>66.697999999999993</v>
      </c>
      <c r="H20" s="17">
        <v>63.387999999999998</v>
      </c>
      <c r="I20" s="17">
        <v>96.733999999999995</v>
      </c>
      <c r="J20" s="17">
        <v>94.046999999999997</v>
      </c>
      <c r="K20" s="17">
        <v>85.11</v>
      </c>
      <c r="L20" s="17">
        <v>86.438999999999993</v>
      </c>
      <c r="M20" s="17">
        <v>96.04</v>
      </c>
      <c r="N20" s="17">
        <v>72.992999999999995</v>
      </c>
      <c r="O20" s="17">
        <v>92.549000000000007</v>
      </c>
      <c r="P20" s="17">
        <v>115.839</v>
      </c>
      <c r="Q20" s="17">
        <v>66.846000000000004</v>
      </c>
      <c r="R20" s="17">
        <v>64.13</v>
      </c>
      <c r="S20" s="17">
        <v>47.11</v>
      </c>
      <c r="T20" s="17">
        <v>45.905999999999999</v>
      </c>
      <c r="U20" s="17">
        <v>55.436</v>
      </c>
      <c r="V20" s="17">
        <v>58.1</v>
      </c>
      <c r="W20" s="17">
        <v>1.1499999999999999</v>
      </c>
      <c r="X20" s="17">
        <v>1.86</v>
      </c>
      <c r="Y20" s="90"/>
    </row>
    <row r="21" spans="1:25" x14ac:dyDescent="0.25">
      <c r="A21" s="80"/>
      <c r="B21" s="36">
        <v>15</v>
      </c>
      <c r="C21" s="17">
        <v>10.14</v>
      </c>
      <c r="D21" s="17">
        <v>7.899</v>
      </c>
      <c r="E21" s="17">
        <v>41.826999999999998</v>
      </c>
      <c r="F21" s="17">
        <v>36.465000000000003</v>
      </c>
      <c r="G21" s="17">
        <v>51.442</v>
      </c>
      <c r="H21" s="17">
        <v>49.856000000000002</v>
      </c>
      <c r="I21" s="17">
        <v>72.388000000000005</v>
      </c>
      <c r="J21" s="17">
        <v>80.372</v>
      </c>
      <c r="K21" s="17">
        <v>62.47</v>
      </c>
      <c r="L21" s="17">
        <v>66.95</v>
      </c>
      <c r="M21" s="17">
        <v>64.563999999999993</v>
      </c>
      <c r="N21" s="17">
        <v>53.332999999999998</v>
      </c>
      <c r="O21" s="17">
        <v>77.438000000000002</v>
      </c>
      <c r="P21" s="17">
        <v>89.128</v>
      </c>
      <c r="Q21" s="17">
        <v>43.423000000000002</v>
      </c>
      <c r="R21" s="17">
        <v>38.85</v>
      </c>
      <c r="S21" s="17">
        <v>35.451000000000001</v>
      </c>
      <c r="T21" s="17">
        <v>33.356000000000002</v>
      </c>
      <c r="U21" s="17">
        <v>38.389000000000003</v>
      </c>
      <c r="V21" s="17">
        <v>37.5</v>
      </c>
      <c r="W21" s="17">
        <v>1</v>
      </c>
      <c r="X21" s="17">
        <v>2.419</v>
      </c>
      <c r="Y21" s="90"/>
    </row>
    <row r="22" spans="1:25" x14ac:dyDescent="0.25">
      <c r="A22" s="80"/>
      <c r="B22" s="36">
        <v>7.5</v>
      </c>
      <c r="C22" s="17">
        <v>5.3949999999999996</v>
      </c>
      <c r="D22" s="17">
        <v>4.532</v>
      </c>
      <c r="E22" s="17">
        <v>32.18</v>
      </c>
      <c r="F22" s="17">
        <v>25.673999999999999</v>
      </c>
      <c r="G22" s="17">
        <v>35.348999999999997</v>
      </c>
      <c r="H22" s="17">
        <v>34.770000000000003</v>
      </c>
      <c r="I22" s="17">
        <v>60.863</v>
      </c>
      <c r="J22" s="17">
        <v>57.767000000000003</v>
      </c>
      <c r="K22" s="17">
        <v>45.86</v>
      </c>
      <c r="L22" s="17">
        <v>54.905999999999999</v>
      </c>
      <c r="M22" s="17">
        <v>41.543999999999997</v>
      </c>
      <c r="N22" s="17">
        <v>30.902000000000001</v>
      </c>
      <c r="O22" s="17">
        <v>58.771000000000001</v>
      </c>
      <c r="P22" s="17">
        <v>63.220999999999997</v>
      </c>
      <c r="Q22" s="17">
        <v>28.591000000000001</v>
      </c>
      <c r="R22" s="17">
        <v>30.065000000000001</v>
      </c>
      <c r="S22" s="17">
        <v>24.574999999999999</v>
      </c>
      <c r="T22" s="17">
        <v>22.818999999999999</v>
      </c>
      <c r="U22" s="17">
        <v>25.234999999999999</v>
      </c>
      <c r="V22" s="17">
        <v>25.306999999999999</v>
      </c>
      <c r="W22" s="17">
        <v>1</v>
      </c>
      <c r="X22" s="17">
        <v>1.2090000000000001</v>
      </c>
      <c r="Y22" s="90"/>
    </row>
    <row r="23" spans="1:25" x14ac:dyDescent="0.25">
      <c r="A23" s="80"/>
      <c r="B23" s="36">
        <v>3.75</v>
      </c>
      <c r="C23" s="17">
        <v>3.5350000000000001</v>
      </c>
      <c r="D23" s="17">
        <v>2.7189999999999999</v>
      </c>
      <c r="E23" s="17">
        <v>19.164999999999999</v>
      </c>
      <c r="F23" s="17">
        <v>19.628</v>
      </c>
      <c r="G23" s="17">
        <v>24.651</v>
      </c>
      <c r="H23" s="17">
        <v>22.791</v>
      </c>
      <c r="I23" s="17">
        <v>45.777000000000001</v>
      </c>
      <c r="J23" s="17">
        <v>43.814</v>
      </c>
      <c r="K23" s="17">
        <v>21.116</v>
      </c>
      <c r="L23" s="17">
        <v>31.986000000000001</v>
      </c>
      <c r="M23" s="17">
        <v>24.027000000000001</v>
      </c>
      <c r="N23" s="17">
        <v>17.882000000000001</v>
      </c>
      <c r="O23" s="17">
        <v>41.673000000000002</v>
      </c>
      <c r="P23" s="17">
        <v>42.215000000000003</v>
      </c>
      <c r="Q23" s="17">
        <v>17.047000000000001</v>
      </c>
      <c r="R23" s="17">
        <v>15.372999999999999</v>
      </c>
      <c r="S23" s="17">
        <v>16.052</v>
      </c>
      <c r="T23" s="17">
        <v>14.228</v>
      </c>
      <c r="U23" s="17">
        <v>17.047000000000001</v>
      </c>
      <c r="V23" s="17">
        <v>14.327</v>
      </c>
      <c r="W23" s="17">
        <v>1</v>
      </c>
      <c r="X23" s="17">
        <v>1.0229999999999999</v>
      </c>
      <c r="Y23" s="90"/>
    </row>
    <row r="24" spans="1:25" x14ac:dyDescent="0.25">
      <c r="A24" s="80"/>
      <c r="B24" s="36">
        <v>1.875</v>
      </c>
      <c r="C24" s="17">
        <v>1.9530000000000001</v>
      </c>
      <c r="D24" s="17">
        <v>1.748</v>
      </c>
      <c r="E24" s="17">
        <v>12.82</v>
      </c>
      <c r="F24" s="17">
        <v>12.186</v>
      </c>
      <c r="G24" s="17">
        <v>17.488</v>
      </c>
      <c r="H24" s="17">
        <v>16.058</v>
      </c>
      <c r="I24" s="17">
        <v>29.331</v>
      </c>
      <c r="J24" s="17">
        <v>29.673999999999999</v>
      </c>
      <c r="K24" s="17">
        <v>18.233000000000001</v>
      </c>
      <c r="L24" s="17">
        <v>22.273</v>
      </c>
      <c r="M24" s="17">
        <v>12.752000000000001</v>
      </c>
      <c r="N24" s="17">
        <v>10.144</v>
      </c>
      <c r="O24" s="17">
        <v>26.300999999999998</v>
      </c>
      <c r="P24" s="17">
        <v>23.49</v>
      </c>
      <c r="Q24" s="17">
        <v>8.4559999999999995</v>
      </c>
      <c r="R24" s="17">
        <v>10.144</v>
      </c>
      <c r="S24" s="17">
        <v>10.353</v>
      </c>
      <c r="T24" s="17">
        <v>9.2620000000000005</v>
      </c>
      <c r="U24" s="17">
        <v>9.7319999999999993</v>
      </c>
      <c r="V24" s="17">
        <v>10.247999999999999</v>
      </c>
      <c r="W24" s="17">
        <v>1</v>
      </c>
      <c r="X24" s="17">
        <v>1.0229999999999999</v>
      </c>
      <c r="Y24" s="90"/>
    </row>
    <row r="25" spans="1:25" x14ac:dyDescent="0.25">
      <c r="A25" s="80"/>
      <c r="B25" s="36">
        <v>0.9375</v>
      </c>
      <c r="C25" s="17">
        <v>1.7669999999999999</v>
      </c>
      <c r="D25" s="17">
        <v>1</v>
      </c>
      <c r="E25" s="17">
        <v>6.9279999999999999</v>
      </c>
      <c r="F25" s="17">
        <v>8.3719999999999999</v>
      </c>
      <c r="G25" s="17">
        <v>9.7669999999999995</v>
      </c>
      <c r="H25" s="17">
        <v>8.8059999999999992</v>
      </c>
      <c r="I25" s="17">
        <v>19.164999999999999</v>
      </c>
      <c r="J25" s="17">
        <v>18.791</v>
      </c>
      <c r="K25" s="17">
        <v>10.977</v>
      </c>
      <c r="L25" s="17">
        <v>14.763</v>
      </c>
      <c r="M25" s="17">
        <v>6.7110000000000003</v>
      </c>
      <c r="N25" s="17">
        <v>5.9080000000000004</v>
      </c>
      <c r="O25" s="17">
        <v>15.791</v>
      </c>
      <c r="P25" s="17">
        <v>12.483000000000001</v>
      </c>
      <c r="Q25" s="17">
        <v>4.7649999999999997</v>
      </c>
      <c r="R25" s="17">
        <v>6.484</v>
      </c>
      <c r="S25" s="17">
        <v>7.7389999999999999</v>
      </c>
      <c r="T25" s="17">
        <v>5.6379999999999999</v>
      </c>
      <c r="U25" s="17">
        <v>5.57</v>
      </c>
      <c r="V25" s="17">
        <v>6.431</v>
      </c>
      <c r="W25" s="17">
        <v>1</v>
      </c>
      <c r="X25" s="17">
        <v>1.1160000000000001</v>
      </c>
      <c r="Y25" s="90"/>
    </row>
    <row r="26" spans="1:25" x14ac:dyDescent="0.25">
      <c r="A26" s="80"/>
      <c r="B26" s="36">
        <v>0.46875</v>
      </c>
      <c r="C26" s="17">
        <v>1</v>
      </c>
      <c r="D26" s="17">
        <v>1</v>
      </c>
      <c r="E26" s="17">
        <v>4.1440000000000001</v>
      </c>
      <c r="F26" s="17">
        <v>5.0229999999999997</v>
      </c>
      <c r="G26" s="17">
        <v>6.4189999999999996</v>
      </c>
      <c r="H26" s="17">
        <v>5.1150000000000002</v>
      </c>
      <c r="I26" s="17">
        <v>10.295</v>
      </c>
      <c r="J26" s="17">
        <v>10.977</v>
      </c>
      <c r="K26" s="17">
        <v>8.7439999999999998</v>
      </c>
      <c r="L26" s="17">
        <v>7.835</v>
      </c>
      <c r="M26" s="17">
        <v>3.96</v>
      </c>
      <c r="N26" s="17">
        <v>3.7120000000000002</v>
      </c>
      <c r="O26" s="17">
        <v>8.3140000000000001</v>
      </c>
      <c r="P26" s="17">
        <v>7.0469999999999997</v>
      </c>
      <c r="Q26" s="17">
        <v>2.8860000000000001</v>
      </c>
      <c r="R26" s="17">
        <v>3.7120000000000002</v>
      </c>
      <c r="S26" s="17">
        <v>5.3330000000000002</v>
      </c>
      <c r="T26" s="17">
        <v>3.49</v>
      </c>
      <c r="U26" s="17">
        <v>3.1539999999999999</v>
      </c>
      <c r="V26" s="17">
        <v>4.1310000000000002</v>
      </c>
      <c r="W26" s="17">
        <v>1</v>
      </c>
      <c r="X26" s="17">
        <v>1</v>
      </c>
      <c r="Y26" s="90"/>
    </row>
    <row r="27" spans="1:25" x14ac:dyDescent="0.25">
      <c r="A27" s="80"/>
      <c r="B27" s="36">
        <v>0.234375</v>
      </c>
      <c r="C27" s="17">
        <v>1</v>
      </c>
      <c r="D27" s="17">
        <v>1</v>
      </c>
      <c r="E27" s="17">
        <v>2.7839999999999998</v>
      </c>
      <c r="F27" s="17">
        <v>3.07</v>
      </c>
      <c r="G27" s="17">
        <v>4.093</v>
      </c>
      <c r="H27" s="17">
        <v>3.1080000000000001</v>
      </c>
      <c r="I27" s="17">
        <v>5.633</v>
      </c>
      <c r="J27" s="17">
        <v>6.8840000000000003</v>
      </c>
      <c r="K27" s="17">
        <v>5.5810000000000004</v>
      </c>
      <c r="L27" s="17">
        <v>4.532</v>
      </c>
      <c r="M27" s="17">
        <v>2.4159999999999999</v>
      </c>
      <c r="N27" s="17">
        <v>2.3010000000000002</v>
      </c>
      <c r="O27" s="17">
        <v>5.3860000000000001</v>
      </c>
      <c r="P27" s="17">
        <v>4.0940000000000003</v>
      </c>
      <c r="Q27" s="17">
        <v>1.946</v>
      </c>
      <c r="R27" s="17">
        <v>2.6139999999999999</v>
      </c>
      <c r="S27" s="17">
        <v>3.9740000000000002</v>
      </c>
      <c r="T27" s="17">
        <v>2.4159999999999999</v>
      </c>
      <c r="U27" s="17">
        <v>1.946</v>
      </c>
      <c r="V27" s="17">
        <v>2.7189999999999999</v>
      </c>
      <c r="W27" s="17">
        <v>1</v>
      </c>
      <c r="X27" s="17">
        <v>1</v>
      </c>
      <c r="Y27" s="90"/>
    </row>
    <row r="28" spans="1:25" x14ac:dyDescent="0.25">
      <c r="A28" s="80"/>
      <c r="B28" s="36">
        <v>0.1171875</v>
      </c>
      <c r="C28" s="17">
        <v>1</v>
      </c>
      <c r="D28" s="17">
        <v>1</v>
      </c>
      <c r="E28" s="17">
        <v>1</v>
      </c>
      <c r="F28" s="17">
        <v>1</v>
      </c>
      <c r="G28" s="17">
        <v>2.8839999999999999</v>
      </c>
      <c r="H28" s="17">
        <v>1.8779999999999999</v>
      </c>
      <c r="I28" s="17">
        <v>3.367</v>
      </c>
      <c r="J28" s="17">
        <v>3.4649999999999999</v>
      </c>
      <c r="K28" s="17">
        <v>2.7909999999999999</v>
      </c>
      <c r="L28" s="17">
        <v>2.7189999999999999</v>
      </c>
      <c r="M28" s="17">
        <v>1</v>
      </c>
      <c r="N28" s="17">
        <v>1</v>
      </c>
      <c r="O28" s="17">
        <v>2.8759999999999999</v>
      </c>
      <c r="P28" s="17">
        <v>2.1480000000000001</v>
      </c>
      <c r="Q28" s="17">
        <v>1</v>
      </c>
      <c r="R28" s="17">
        <v>1</v>
      </c>
      <c r="S28" s="17">
        <v>1</v>
      </c>
      <c r="T28" s="17">
        <v>1</v>
      </c>
      <c r="U28" s="17">
        <v>1</v>
      </c>
      <c r="V28" s="17">
        <v>1</v>
      </c>
      <c r="W28" s="17">
        <v>1</v>
      </c>
      <c r="X28" s="17">
        <v>1.0229999999999999</v>
      </c>
      <c r="Y28" s="90"/>
    </row>
    <row r="29" spans="1:25" x14ac:dyDescent="0.25">
      <c r="A29" s="80"/>
      <c r="B29" s="36">
        <v>5.859375E-2</v>
      </c>
      <c r="C29" s="17">
        <v>1</v>
      </c>
      <c r="D29" s="17">
        <v>1</v>
      </c>
      <c r="E29" s="17">
        <v>1</v>
      </c>
      <c r="F29" s="17">
        <v>1</v>
      </c>
      <c r="G29" s="17">
        <v>1</v>
      </c>
      <c r="H29" s="17">
        <v>1</v>
      </c>
      <c r="I29" s="17">
        <v>2</v>
      </c>
      <c r="J29" s="17">
        <v>2</v>
      </c>
      <c r="K29" s="17">
        <v>1</v>
      </c>
      <c r="L29" s="17">
        <v>1</v>
      </c>
      <c r="M29" s="17">
        <v>1</v>
      </c>
      <c r="N29" s="17">
        <v>1</v>
      </c>
      <c r="O29" s="17">
        <v>1</v>
      </c>
      <c r="P29" s="17">
        <v>1</v>
      </c>
      <c r="Q29" s="17">
        <v>1</v>
      </c>
      <c r="R29" s="17">
        <v>1</v>
      </c>
      <c r="S29" s="17">
        <v>1</v>
      </c>
      <c r="T29" s="17">
        <v>1</v>
      </c>
      <c r="U29" s="17">
        <v>1.0069999999999999</v>
      </c>
      <c r="V29" s="17">
        <v>1</v>
      </c>
      <c r="W29" s="17">
        <v>1</v>
      </c>
      <c r="X29" s="17">
        <v>1</v>
      </c>
      <c r="Y29" s="90"/>
    </row>
    <row r="30" spans="1:25" x14ac:dyDescent="0.25">
      <c r="A30" s="80"/>
      <c r="B30" s="36">
        <v>2.9296880000000001E-2</v>
      </c>
      <c r="C30" s="17">
        <v>1</v>
      </c>
      <c r="D30" s="17">
        <v>1</v>
      </c>
      <c r="E30" s="17">
        <v>1</v>
      </c>
      <c r="F30" s="17">
        <v>1</v>
      </c>
      <c r="G30" s="17">
        <v>1</v>
      </c>
      <c r="H30" s="17">
        <v>1</v>
      </c>
      <c r="I30" s="17">
        <v>1</v>
      </c>
      <c r="J30" s="17">
        <v>1</v>
      </c>
      <c r="K30" s="17">
        <v>1</v>
      </c>
      <c r="L30" s="17">
        <v>1</v>
      </c>
      <c r="M30" s="17">
        <v>1</v>
      </c>
      <c r="N30" s="17">
        <v>1</v>
      </c>
      <c r="O30" s="17">
        <v>1</v>
      </c>
      <c r="P30" s="17">
        <v>1</v>
      </c>
      <c r="Q30" s="17">
        <v>1</v>
      </c>
      <c r="R30" s="17">
        <v>1</v>
      </c>
      <c r="S30" s="17">
        <v>1</v>
      </c>
      <c r="T30" s="17">
        <v>1</v>
      </c>
      <c r="U30" s="17">
        <v>1</v>
      </c>
      <c r="V30" s="17">
        <v>1</v>
      </c>
      <c r="W30" s="17">
        <v>1</v>
      </c>
      <c r="X30" s="17">
        <v>1</v>
      </c>
      <c r="Y30" s="91"/>
    </row>
    <row r="32" spans="1:25" x14ac:dyDescent="0.25">
      <c r="A32" s="14" t="s">
        <v>156</v>
      </c>
      <c r="B32" s="88" t="s">
        <v>151</v>
      </c>
      <c r="C32" s="88" t="s">
        <v>153</v>
      </c>
      <c r="D32" s="88"/>
      <c r="E32" s="88" t="s">
        <v>155</v>
      </c>
      <c r="F32" s="88"/>
      <c r="G32" s="88" t="s">
        <v>159</v>
      </c>
      <c r="H32" s="88"/>
      <c r="I32" s="88" t="s">
        <v>161</v>
      </c>
      <c r="J32" s="88"/>
      <c r="K32" s="88" t="s">
        <v>163</v>
      </c>
      <c r="L32" s="88"/>
      <c r="M32" s="88" t="s">
        <v>165</v>
      </c>
      <c r="N32" s="88"/>
      <c r="O32" s="88" t="s">
        <v>167</v>
      </c>
      <c r="P32" s="88"/>
      <c r="Q32" s="88" t="s">
        <v>169</v>
      </c>
      <c r="R32" s="88"/>
      <c r="S32" s="88" t="s">
        <v>171</v>
      </c>
      <c r="T32" s="88"/>
      <c r="U32" s="88" t="s">
        <v>173</v>
      </c>
      <c r="V32" s="88"/>
      <c r="W32" s="88" t="s">
        <v>174</v>
      </c>
      <c r="X32" s="88"/>
    </row>
    <row r="33" spans="1:25" x14ac:dyDescent="0.25">
      <c r="A33" s="80" t="s">
        <v>176</v>
      </c>
      <c r="B33" s="88"/>
      <c r="C33" s="47" t="s">
        <v>139</v>
      </c>
      <c r="D33" s="47" t="s">
        <v>140</v>
      </c>
      <c r="E33" s="47" t="s">
        <v>139</v>
      </c>
      <c r="F33" s="47" t="s">
        <v>140</v>
      </c>
      <c r="G33" s="47" t="s">
        <v>139</v>
      </c>
      <c r="H33" s="47" t="s">
        <v>140</v>
      </c>
      <c r="I33" s="47" t="s">
        <v>139</v>
      </c>
      <c r="J33" s="47" t="s">
        <v>140</v>
      </c>
      <c r="K33" s="47" t="s">
        <v>139</v>
      </c>
      <c r="L33" s="47" t="s">
        <v>140</v>
      </c>
      <c r="M33" s="47" t="s">
        <v>139</v>
      </c>
      <c r="N33" s="47" t="s">
        <v>140</v>
      </c>
      <c r="O33" s="47" t="s">
        <v>139</v>
      </c>
      <c r="P33" s="47" t="s">
        <v>140</v>
      </c>
      <c r="Q33" s="47" t="s">
        <v>139</v>
      </c>
      <c r="R33" s="47" t="s">
        <v>140</v>
      </c>
      <c r="S33" s="47" t="s">
        <v>139</v>
      </c>
      <c r="T33" s="47" t="s">
        <v>140</v>
      </c>
      <c r="U33" s="47" t="s">
        <v>139</v>
      </c>
      <c r="V33" s="47" t="s">
        <v>140</v>
      </c>
      <c r="W33" s="47" t="s">
        <v>139</v>
      </c>
      <c r="X33" s="47" t="s">
        <v>140</v>
      </c>
    </row>
    <row r="34" spans="1:25" x14ac:dyDescent="0.25">
      <c r="A34" s="80"/>
      <c r="B34" s="36">
        <v>60</v>
      </c>
      <c r="C34" s="17">
        <v>17.856999999999999</v>
      </c>
      <c r="D34" s="17">
        <v>17</v>
      </c>
      <c r="E34" s="17">
        <v>49.856999999999999</v>
      </c>
      <c r="F34" s="17">
        <v>40.070999999999998</v>
      </c>
      <c r="G34" s="17">
        <v>57.429000000000002</v>
      </c>
      <c r="H34" s="17">
        <v>55.786000000000001</v>
      </c>
      <c r="I34" s="17">
        <v>83.929000000000002</v>
      </c>
      <c r="J34" s="17">
        <v>81.23</v>
      </c>
      <c r="K34" s="17">
        <v>80.41</v>
      </c>
      <c r="L34" s="17">
        <v>82.286000000000001</v>
      </c>
      <c r="M34" s="17">
        <v>57.232999999999997</v>
      </c>
      <c r="N34" s="17">
        <v>41.959000000000003</v>
      </c>
      <c r="O34" s="17">
        <v>126.14</v>
      </c>
      <c r="P34" s="17">
        <v>137.04499999999999</v>
      </c>
      <c r="Q34" s="17">
        <v>97.18</v>
      </c>
      <c r="R34" s="17">
        <v>98.1</v>
      </c>
      <c r="S34" s="17">
        <v>68.349999999999994</v>
      </c>
      <c r="T34" s="17">
        <v>66.578999999999994</v>
      </c>
      <c r="U34" s="17">
        <v>103.46599999999999</v>
      </c>
      <c r="V34" s="17">
        <v>97.07</v>
      </c>
      <c r="W34" s="17">
        <v>1.359</v>
      </c>
      <c r="X34" s="17">
        <v>1.071</v>
      </c>
      <c r="Y34" s="89" t="s">
        <v>244</v>
      </c>
    </row>
    <row r="35" spans="1:25" x14ac:dyDescent="0.25">
      <c r="A35" s="80"/>
      <c r="B35" s="36">
        <v>30</v>
      </c>
      <c r="C35" s="17">
        <v>9.3569999999999993</v>
      </c>
      <c r="D35" s="17">
        <v>9.6430000000000007</v>
      </c>
      <c r="E35" s="17">
        <v>36.570999999999998</v>
      </c>
      <c r="F35" s="17">
        <v>29.5</v>
      </c>
      <c r="G35" s="17">
        <v>40.929000000000002</v>
      </c>
      <c r="H35" s="17">
        <v>43.429000000000002</v>
      </c>
      <c r="I35" s="17">
        <v>70.713999999999999</v>
      </c>
      <c r="J35" s="17">
        <v>76.643000000000001</v>
      </c>
      <c r="K35" s="17">
        <v>67.11</v>
      </c>
      <c r="L35" s="17">
        <v>65.286000000000001</v>
      </c>
      <c r="M35" s="17">
        <v>31.428999999999998</v>
      </c>
      <c r="N35" s="17">
        <v>27.917999999999999</v>
      </c>
      <c r="O35" s="17">
        <v>61.6</v>
      </c>
      <c r="P35" s="17">
        <v>118.684</v>
      </c>
      <c r="Q35" s="17">
        <v>62.195</v>
      </c>
      <c r="R35" s="17">
        <v>58.22</v>
      </c>
      <c r="S35" s="17">
        <v>40.65</v>
      </c>
      <c r="T35" s="17">
        <v>42.18</v>
      </c>
      <c r="U35" s="17">
        <v>67.736999999999995</v>
      </c>
      <c r="V35" s="17">
        <v>59.61</v>
      </c>
      <c r="W35" s="17">
        <v>1.482</v>
      </c>
      <c r="X35" s="17">
        <v>1</v>
      </c>
      <c r="Y35" s="90"/>
    </row>
    <row r="36" spans="1:25" x14ac:dyDescent="0.25">
      <c r="A36" s="80"/>
      <c r="B36" s="36">
        <v>15</v>
      </c>
      <c r="C36" s="17">
        <v>5.6429999999999998</v>
      </c>
      <c r="D36" s="17">
        <v>5.5709999999999997</v>
      </c>
      <c r="E36" s="17">
        <v>27</v>
      </c>
      <c r="F36" s="17">
        <v>21.5</v>
      </c>
      <c r="G36" s="17">
        <v>29.713999999999999</v>
      </c>
      <c r="H36" s="17">
        <v>33.143000000000001</v>
      </c>
      <c r="I36" s="17">
        <v>53.143000000000001</v>
      </c>
      <c r="J36" s="17">
        <v>52.5</v>
      </c>
      <c r="K36" s="17">
        <v>47.84</v>
      </c>
      <c r="L36" s="17">
        <v>48.856999999999999</v>
      </c>
      <c r="M36" s="17">
        <v>16.789000000000001</v>
      </c>
      <c r="N36" s="17">
        <v>16.224</v>
      </c>
      <c r="O36" s="17">
        <v>54.188000000000002</v>
      </c>
      <c r="P36" s="17">
        <v>84.856999999999999</v>
      </c>
      <c r="Q36" s="17">
        <v>38.624000000000002</v>
      </c>
      <c r="R36" s="17">
        <v>33.475999999999999</v>
      </c>
      <c r="S36" s="17">
        <v>32.365000000000002</v>
      </c>
      <c r="T36" s="17">
        <v>29.692</v>
      </c>
      <c r="U36" s="17">
        <v>43.09</v>
      </c>
      <c r="V36" s="17">
        <v>37.840000000000003</v>
      </c>
      <c r="W36" s="17">
        <v>1.0729</v>
      </c>
      <c r="X36" s="17">
        <v>1.071</v>
      </c>
      <c r="Y36" s="90"/>
    </row>
    <row r="37" spans="1:25" x14ac:dyDescent="0.25">
      <c r="A37" s="80"/>
      <c r="B37" s="36">
        <v>7.5</v>
      </c>
      <c r="C37" s="17">
        <v>3.214</v>
      </c>
      <c r="D37" s="17">
        <v>3.286</v>
      </c>
      <c r="E37" s="17">
        <v>20.356999999999999</v>
      </c>
      <c r="F37" s="17">
        <v>15.143000000000001</v>
      </c>
      <c r="G37" s="17">
        <v>21.143000000000001</v>
      </c>
      <c r="H37" s="17">
        <v>23.856999999999999</v>
      </c>
      <c r="I37" s="17">
        <v>42.5</v>
      </c>
      <c r="J37" s="17">
        <v>46.570999999999998</v>
      </c>
      <c r="K37" s="17">
        <v>33.409999999999997</v>
      </c>
      <c r="L37" s="17">
        <v>34.5</v>
      </c>
      <c r="M37" s="17">
        <v>9.2629999999999999</v>
      </c>
      <c r="N37" s="17">
        <v>10.994</v>
      </c>
      <c r="O37" s="17">
        <v>43.317999999999998</v>
      </c>
      <c r="P37" s="17">
        <v>61.368000000000002</v>
      </c>
      <c r="Q37" s="17">
        <v>24.398</v>
      </c>
      <c r="R37" s="17">
        <v>21.617999999999999</v>
      </c>
      <c r="S37" s="17">
        <v>20.465</v>
      </c>
      <c r="T37" s="17">
        <v>19.850000000000001</v>
      </c>
      <c r="U37" s="17">
        <v>26.713999999999999</v>
      </c>
      <c r="V37" s="17">
        <v>19.393999999999998</v>
      </c>
      <c r="W37" s="17">
        <v>1</v>
      </c>
      <c r="X37" s="17">
        <v>1</v>
      </c>
      <c r="Y37" s="90"/>
    </row>
    <row r="38" spans="1:25" x14ac:dyDescent="0.25">
      <c r="A38" s="80"/>
      <c r="B38" s="36">
        <v>3.75</v>
      </c>
      <c r="C38" s="17">
        <v>2</v>
      </c>
      <c r="D38" s="17">
        <v>2.1429999999999998</v>
      </c>
      <c r="E38" s="17">
        <v>13.286</v>
      </c>
      <c r="F38" s="17">
        <v>10.429</v>
      </c>
      <c r="G38" s="17">
        <v>14.143000000000001</v>
      </c>
      <c r="H38" s="17">
        <v>17.356999999999999</v>
      </c>
      <c r="I38" s="17">
        <v>31.786000000000001</v>
      </c>
      <c r="J38" s="17">
        <v>33.570999999999998</v>
      </c>
      <c r="K38" s="17">
        <v>22</v>
      </c>
      <c r="L38" s="17">
        <v>26.356999999999999</v>
      </c>
      <c r="M38" s="17">
        <v>5.2930000000000001</v>
      </c>
      <c r="N38" s="17">
        <v>6.218</v>
      </c>
      <c r="O38" s="17">
        <v>27.835000000000001</v>
      </c>
      <c r="P38" s="17">
        <v>35.15</v>
      </c>
      <c r="Q38" s="17">
        <v>12.737</v>
      </c>
      <c r="R38" s="17">
        <v>13.382</v>
      </c>
      <c r="S38" s="17">
        <v>12.6</v>
      </c>
      <c r="T38" s="17">
        <v>12.901999999999999</v>
      </c>
      <c r="U38" s="17">
        <v>16.128</v>
      </c>
      <c r="V38" s="17">
        <v>11.571</v>
      </c>
      <c r="W38" s="17">
        <v>1</v>
      </c>
      <c r="X38" s="17">
        <v>1</v>
      </c>
      <c r="Y38" s="90"/>
    </row>
    <row r="39" spans="1:25" x14ac:dyDescent="0.25">
      <c r="A39" s="80"/>
      <c r="B39" s="36">
        <v>1.875</v>
      </c>
      <c r="C39" s="17">
        <v>1</v>
      </c>
      <c r="D39" s="17">
        <v>1</v>
      </c>
      <c r="E39" s="17">
        <v>8.5709999999999997</v>
      </c>
      <c r="F39" s="17">
        <v>6.7859999999999996</v>
      </c>
      <c r="G39" s="17">
        <v>9.5</v>
      </c>
      <c r="H39" s="17">
        <v>10.714</v>
      </c>
      <c r="I39" s="17">
        <v>20.856999999999999</v>
      </c>
      <c r="J39" s="17">
        <v>22.643000000000001</v>
      </c>
      <c r="K39" s="17">
        <v>13.714</v>
      </c>
      <c r="L39" s="17">
        <v>16.856999999999999</v>
      </c>
      <c r="M39" s="17">
        <v>3.6389999999999998</v>
      </c>
      <c r="N39" s="17">
        <v>6.218</v>
      </c>
      <c r="O39" s="17">
        <v>18.2</v>
      </c>
      <c r="P39" s="17">
        <v>19.023</v>
      </c>
      <c r="Q39" s="17">
        <v>6.782</v>
      </c>
      <c r="R39" s="17">
        <v>7.8650000000000002</v>
      </c>
      <c r="S39" s="17">
        <v>9.1</v>
      </c>
      <c r="T39" s="17">
        <v>7.94</v>
      </c>
      <c r="U39" s="17">
        <v>8.9320000000000004</v>
      </c>
      <c r="V39" s="17">
        <v>7.4530000000000003</v>
      </c>
      <c r="W39" s="17">
        <v>1</v>
      </c>
      <c r="X39" s="17">
        <v>1</v>
      </c>
      <c r="Y39" s="90"/>
    </row>
    <row r="40" spans="1:25" x14ac:dyDescent="0.25">
      <c r="A40" s="80"/>
      <c r="B40" s="36">
        <v>0.9375</v>
      </c>
      <c r="C40" s="17">
        <v>1</v>
      </c>
      <c r="D40" s="17">
        <v>1</v>
      </c>
      <c r="E40" s="17">
        <v>5</v>
      </c>
      <c r="F40" s="17">
        <v>4.7140000000000004</v>
      </c>
      <c r="G40" s="17">
        <v>6.2140000000000004</v>
      </c>
      <c r="H40" s="17">
        <v>6.5709999999999997</v>
      </c>
      <c r="I40" s="17">
        <v>12.571</v>
      </c>
      <c r="J40" s="17">
        <v>15.929</v>
      </c>
      <c r="K40" s="17">
        <v>9.5</v>
      </c>
      <c r="L40" s="17">
        <v>10.286</v>
      </c>
      <c r="M40" s="17">
        <v>1.9019999999999999</v>
      </c>
      <c r="N40" s="17">
        <v>2.2240000000000002</v>
      </c>
      <c r="O40" s="17">
        <v>10.788</v>
      </c>
      <c r="P40" s="17">
        <v>10.256</v>
      </c>
      <c r="Q40" s="17">
        <v>4.1349999999999998</v>
      </c>
      <c r="R40" s="17">
        <v>4.9409999999999998</v>
      </c>
      <c r="S40" s="17">
        <v>5.806</v>
      </c>
      <c r="T40" s="17">
        <v>4.5490000000000004</v>
      </c>
      <c r="U40" s="17">
        <v>5.2110000000000003</v>
      </c>
      <c r="V40" s="17">
        <v>4.859</v>
      </c>
      <c r="W40" s="17">
        <v>1</v>
      </c>
      <c r="X40" s="17">
        <v>1</v>
      </c>
      <c r="Y40" s="90"/>
    </row>
    <row r="41" spans="1:25" x14ac:dyDescent="0.25">
      <c r="A41" s="80"/>
      <c r="B41" s="36">
        <v>0.46875</v>
      </c>
      <c r="C41" s="17">
        <v>1</v>
      </c>
      <c r="D41" s="17">
        <v>1</v>
      </c>
      <c r="E41" s="17">
        <v>2.9289999999999998</v>
      </c>
      <c r="F41" s="17">
        <v>3.1429999999999998</v>
      </c>
      <c r="G41" s="17">
        <v>4.0709999999999997</v>
      </c>
      <c r="H41" s="17">
        <v>3.714</v>
      </c>
      <c r="I41" s="17">
        <v>6.7140000000000004</v>
      </c>
      <c r="J41" s="17">
        <v>6.7140000000000004</v>
      </c>
      <c r="K41" s="17">
        <v>6.6429999999999998</v>
      </c>
      <c r="L41" s="17">
        <v>5.9290000000000003</v>
      </c>
      <c r="M41" s="17">
        <v>1.571</v>
      </c>
      <c r="N41" s="17">
        <v>1.7290000000000001</v>
      </c>
      <c r="O41" s="17">
        <v>7.0819999999999999</v>
      </c>
      <c r="P41" s="17">
        <v>5.5410000000000004</v>
      </c>
      <c r="Q41" s="17">
        <v>2.3980000000000001</v>
      </c>
      <c r="R41" s="17">
        <v>2.8410000000000002</v>
      </c>
      <c r="S41" s="17">
        <v>4.4880000000000004</v>
      </c>
      <c r="T41" s="17">
        <v>2.6469999999999998</v>
      </c>
      <c r="U41" s="17">
        <v>2.895</v>
      </c>
      <c r="V41" s="17">
        <v>3.5</v>
      </c>
      <c r="W41" s="17">
        <v>1</v>
      </c>
      <c r="X41" s="17">
        <v>1</v>
      </c>
      <c r="Y41" s="90"/>
    </row>
    <row r="42" spans="1:25" x14ac:dyDescent="0.25">
      <c r="A42" s="80"/>
      <c r="B42" s="36">
        <v>0.234375</v>
      </c>
      <c r="C42" s="17">
        <v>1</v>
      </c>
      <c r="D42" s="17">
        <v>1</v>
      </c>
      <c r="E42" s="17">
        <v>1.929</v>
      </c>
      <c r="F42" s="17">
        <v>1.857</v>
      </c>
      <c r="G42" s="17">
        <v>2.9289999999999998</v>
      </c>
      <c r="H42" s="17">
        <v>2.3570000000000002</v>
      </c>
      <c r="I42" s="17">
        <v>3.8570000000000002</v>
      </c>
      <c r="J42" s="17">
        <v>4.1429999999999998</v>
      </c>
      <c r="K42" s="17">
        <v>4.2859999999999996</v>
      </c>
      <c r="L42" s="17">
        <v>3.4289999999999998</v>
      </c>
      <c r="M42" s="17">
        <v>1</v>
      </c>
      <c r="N42" s="17">
        <v>1</v>
      </c>
      <c r="O42" s="17">
        <v>3.7879999999999998</v>
      </c>
      <c r="P42" s="17">
        <v>3.4740000000000002</v>
      </c>
      <c r="Q42" s="17">
        <v>1.82</v>
      </c>
      <c r="R42" s="17">
        <v>2.1</v>
      </c>
      <c r="S42" s="17">
        <v>3.5</v>
      </c>
      <c r="T42" s="17">
        <v>1</v>
      </c>
      <c r="U42" s="17">
        <v>1.9019999999999999</v>
      </c>
      <c r="V42" s="17">
        <v>1</v>
      </c>
      <c r="W42" s="17">
        <v>1</v>
      </c>
      <c r="X42" s="17">
        <v>1</v>
      </c>
      <c r="Y42" s="90"/>
    </row>
    <row r="43" spans="1:25" x14ac:dyDescent="0.25">
      <c r="A43" s="80"/>
      <c r="B43" s="36">
        <v>0.1171875</v>
      </c>
      <c r="C43" s="17">
        <v>1</v>
      </c>
      <c r="D43" s="17">
        <v>1</v>
      </c>
      <c r="E43" s="17">
        <v>1</v>
      </c>
      <c r="F43" s="17">
        <v>1</v>
      </c>
      <c r="G43" s="17">
        <v>1</v>
      </c>
      <c r="H43" s="17">
        <v>1</v>
      </c>
      <c r="I43" s="17">
        <v>2.214</v>
      </c>
      <c r="J43" s="17">
        <v>2</v>
      </c>
      <c r="K43" s="17">
        <v>1</v>
      </c>
      <c r="L43" s="17">
        <v>2.1429999999999998</v>
      </c>
      <c r="M43" s="17">
        <v>1</v>
      </c>
      <c r="N43" s="17">
        <v>1</v>
      </c>
      <c r="O43" s="17">
        <v>1.6879999999999999</v>
      </c>
      <c r="P43" s="17">
        <v>2.0680000000000001</v>
      </c>
      <c r="Q43" s="17">
        <v>1</v>
      </c>
      <c r="R43" s="17">
        <v>1</v>
      </c>
      <c r="S43" s="17">
        <v>1</v>
      </c>
      <c r="T43" s="17">
        <v>1</v>
      </c>
      <c r="U43" s="17">
        <v>1</v>
      </c>
      <c r="V43" s="17">
        <v>1</v>
      </c>
      <c r="W43" s="17">
        <v>1</v>
      </c>
      <c r="X43" s="17">
        <v>1</v>
      </c>
      <c r="Y43" s="90"/>
    </row>
    <row r="44" spans="1:25" x14ac:dyDescent="0.25">
      <c r="A44" s="80"/>
      <c r="B44" s="36">
        <v>5.859375E-2</v>
      </c>
      <c r="C44" s="17">
        <v>1</v>
      </c>
      <c r="D44" s="17">
        <v>1</v>
      </c>
      <c r="E44" s="17">
        <v>1</v>
      </c>
      <c r="F44" s="17">
        <v>1</v>
      </c>
      <c r="G44" s="17">
        <v>1</v>
      </c>
      <c r="H44" s="17">
        <v>1</v>
      </c>
      <c r="I44" s="17">
        <v>1</v>
      </c>
      <c r="J44" s="17">
        <v>1</v>
      </c>
      <c r="K44" s="17">
        <v>1</v>
      </c>
      <c r="L44" s="17">
        <v>1.286</v>
      </c>
      <c r="M44" s="17">
        <v>1</v>
      </c>
      <c r="N44" s="17">
        <v>1</v>
      </c>
      <c r="O44" s="17">
        <v>1</v>
      </c>
      <c r="P44" s="17">
        <v>1</v>
      </c>
      <c r="Q44" s="17">
        <v>1</v>
      </c>
      <c r="R44" s="17">
        <v>1</v>
      </c>
      <c r="S44" s="17">
        <v>1</v>
      </c>
      <c r="T44" s="17">
        <v>1</v>
      </c>
      <c r="U44" s="17">
        <v>1</v>
      </c>
      <c r="V44" s="17">
        <v>1</v>
      </c>
      <c r="W44" s="17">
        <v>1</v>
      </c>
      <c r="X44" s="17">
        <v>1</v>
      </c>
      <c r="Y44" s="90"/>
    </row>
    <row r="45" spans="1:25" x14ac:dyDescent="0.25">
      <c r="A45" s="80"/>
      <c r="B45" s="36">
        <v>2.9296880000000001E-2</v>
      </c>
      <c r="C45" s="17">
        <v>1</v>
      </c>
      <c r="D45" s="17">
        <v>1</v>
      </c>
      <c r="E45" s="17">
        <v>1</v>
      </c>
      <c r="F45" s="17">
        <v>1</v>
      </c>
      <c r="G45" s="17">
        <v>1</v>
      </c>
      <c r="H45" s="17">
        <v>1</v>
      </c>
      <c r="I45" s="17">
        <v>1</v>
      </c>
      <c r="J45" s="17">
        <v>1</v>
      </c>
      <c r="K45" s="17">
        <v>1</v>
      </c>
      <c r="L45" s="17">
        <v>1</v>
      </c>
      <c r="M45" s="17">
        <v>1</v>
      </c>
      <c r="N45" s="17">
        <v>1</v>
      </c>
      <c r="O45" s="17">
        <v>1</v>
      </c>
      <c r="P45" s="17">
        <v>1</v>
      </c>
      <c r="Q45" s="17">
        <v>1</v>
      </c>
      <c r="R45" s="17">
        <v>1</v>
      </c>
      <c r="S45" s="17">
        <v>1</v>
      </c>
      <c r="T45" s="17">
        <v>1</v>
      </c>
      <c r="U45" s="17">
        <v>1</v>
      </c>
      <c r="V45" s="17">
        <v>1</v>
      </c>
      <c r="W45" s="17">
        <v>1</v>
      </c>
      <c r="X45" s="17">
        <v>1</v>
      </c>
      <c r="Y45" s="91"/>
    </row>
    <row r="47" spans="1:25" x14ac:dyDescent="0.25">
      <c r="A47" s="14" t="s">
        <v>156</v>
      </c>
      <c r="B47" s="88" t="s">
        <v>151</v>
      </c>
      <c r="C47" s="88" t="s">
        <v>153</v>
      </c>
      <c r="D47" s="88"/>
      <c r="E47" s="88" t="s">
        <v>155</v>
      </c>
      <c r="F47" s="88"/>
      <c r="G47" s="88" t="s">
        <v>159</v>
      </c>
      <c r="H47" s="88"/>
      <c r="I47" s="88" t="s">
        <v>161</v>
      </c>
      <c r="J47" s="88"/>
      <c r="K47" s="88" t="s">
        <v>163</v>
      </c>
      <c r="L47" s="88"/>
      <c r="M47" s="88" t="s">
        <v>165</v>
      </c>
      <c r="N47" s="88"/>
      <c r="O47" s="88" t="s">
        <v>167</v>
      </c>
      <c r="P47" s="88"/>
      <c r="Q47" s="88" t="s">
        <v>169</v>
      </c>
      <c r="R47" s="88"/>
      <c r="S47" s="88" t="s">
        <v>171</v>
      </c>
      <c r="T47" s="88"/>
      <c r="U47" s="88" t="s">
        <v>173</v>
      </c>
      <c r="V47" s="88"/>
      <c r="W47" s="88" t="s">
        <v>174</v>
      </c>
      <c r="X47" s="88"/>
    </row>
    <row r="48" spans="1:25" x14ac:dyDescent="0.25">
      <c r="A48" s="80" t="s">
        <v>177</v>
      </c>
      <c r="B48" s="88"/>
      <c r="C48" s="47" t="s">
        <v>139</v>
      </c>
      <c r="D48" s="47" t="s">
        <v>140</v>
      </c>
      <c r="E48" s="47" t="s">
        <v>139</v>
      </c>
      <c r="F48" s="47" t="s">
        <v>140</v>
      </c>
      <c r="G48" s="47" t="s">
        <v>139</v>
      </c>
      <c r="H48" s="47" t="s">
        <v>140</v>
      </c>
      <c r="I48" s="47" t="s">
        <v>139</v>
      </c>
      <c r="J48" s="47" t="s">
        <v>140</v>
      </c>
      <c r="K48" s="47" t="s">
        <v>139</v>
      </c>
      <c r="L48" s="47" t="s">
        <v>140</v>
      </c>
      <c r="M48" s="47" t="s">
        <v>139</v>
      </c>
      <c r="N48" s="47" t="s">
        <v>140</v>
      </c>
      <c r="O48" s="47" t="s">
        <v>139</v>
      </c>
      <c r="P48" s="47" t="s">
        <v>140</v>
      </c>
      <c r="Q48" s="47" t="s">
        <v>139</v>
      </c>
      <c r="R48" s="47" t="s">
        <v>140</v>
      </c>
      <c r="S48" s="47" t="s">
        <v>139</v>
      </c>
      <c r="T48" s="47" t="s">
        <v>140</v>
      </c>
      <c r="U48" s="47" t="s">
        <v>139</v>
      </c>
      <c r="V48" s="47" t="s">
        <v>140</v>
      </c>
      <c r="W48" s="47" t="s">
        <v>139</v>
      </c>
      <c r="X48" s="47" t="s">
        <v>140</v>
      </c>
    </row>
    <row r="49" spans="1:25" x14ac:dyDescent="0.25">
      <c r="A49" s="80"/>
      <c r="B49" s="36">
        <v>60</v>
      </c>
      <c r="C49" s="17">
        <v>11.606</v>
      </c>
      <c r="D49" s="17">
        <v>8.9610000000000003</v>
      </c>
      <c r="E49" s="17">
        <v>17.920999999999999</v>
      </c>
      <c r="F49" s="17">
        <v>23.039000000000001</v>
      </c>
      <c r="G49" s="17">
        <v>34.386000000000003</v>
      </c>
      <c r="H49" s="17">
        <v>36.119999999999997</v>
      </c>
      <c r="I49" s="17">
        <v>34</v>
      </c>
      <c r="J49" s="17">
        <v>40.881999999999998</v>
      </c>
      <c r="K49" s="17">
        <v>33.29</v>
      </c>
      <c r="L49" s="17">
        <v>32.408999999999999</v>
      </c>
      <c r="M49" s="17">
        <v>71.784000000000006</v>
      </c>
      <c r="N49" s="17">
        <v>74.260000000000005</v>
      </c>
      <c r="O49" s="17">
        <v>56.238999999999997</v>
      </c>
      <c r="P49" s="17">
        <v>83.069000000000003</v>
      </c>
      <c r="Q49" s="17">
        <v>59.930999999999997</v>
      </c>
      <c r="R49" s="17">
        <v>64.12</v>
      </c>
      <c r="S49" s="17">
        <v>31.658999999999999</v>
      </c>
      <c r="T49" s="17">
        <v>45.991</v>
      </c>
      <c r="U49" s="17">
        <v>71.31</v>
      </c>
      <c r="V49" s="17">
        <v>74.87</v>
      </c>
      <c r="W49" s="17">
        <v>2.2759999999999998</v>
      </c>
      <c r="X49" s="17">
        <v>1.1259999999999999</v>
      </c>
      <c r="Y49" s="89" t="s">
        <v>244</v>
      </c>
    </row>
    <row r="50" spans="1:25" x14ac:dyDescent="0.25">
      <c r="A50" s="80"/>
      <c r="B50" s="36">
        <v>30</v>
      </c>
      <c r="C50" s="17">
        <v>5.89</v>
      </c>
      <c r="D50" s="17">
        <v>5.2759999999999998</v>
      </c>
      <c r="E50" s="17">
        <v>16.832999999999998</v>
      </c>
      <c r="F50" s="17">
        <v>12.819000000000001</v>
      </c>
      <c r="G50" s="17">
        <v>21.393999999999998</v>
      </c>
      <c r="H50" s="17">
        <v>19.763999999999999</v>
      </c>
      <c r="I50" s="17">
        <v>30.064</v>
      </c>
      <c r="J50" s="17">
        <v>29.709</v>
      </c>
      <c r="K50" s="17">
        <v>35.11</v>
      </c>
      <c r="L50" s="17">
        <v>31.488</v>
      </c>
      <c r="M50" s="17">
        <v>44.948</v>
      </c>
      <c r="N50" s="17">
        <v>52.341000000000001</v>
      </c>
      <c r="O50" s="17">
        <v>50.192999999999998</v>
      </c>
      <c r="P50" s="17">
        <v>53.009</v>
      </c>
      <c r="Q50" s="17">
        <v>35.75</v>
      </c>
      <c r="R50" s="17">
        <v>29.67</v>
      </c>
      <c r="S50" s="17">
        <v>17.260999999999999</v>
      </c>
      <c r="T50" s="17">
        <v>22.948</v>
      </c>
      <c r="U50" s="17">
        <v>39.828000000000003</v>
      </c>
      <c r="V50" s="17">
        <v>36.42</v>
      </c>
      <c r="W50" s="17">
        <v>1.3280000000000001</v>
      </c>
      <c r="X50" s="17">
        <v>1.1259999999999999</v>
      </c>
      <c r="Y50" s="90"/>
    </row>
    <row r="51" spans="1:25" x14ac:dyDescent="0.25">
      <c r="A51" s="80"/>
      <c r="B51" s="36">
        <v>15</v>
      </c>
      <c r="C51" s="17">
        <v>4.0709999999999997</v>
      </c>
      <c r="D51" s="17">
        <v>3.601</v>
      </c>
      <c r="E51" s="17">
        <v>11.557</v>
      </c>
      <c r="F51" s="17">
        <v>11</v>
      </c>
      <c r="G51" s="17">
        <v>15.331</v>
      </c>
      <c r="H51" s="17">
        <v>17.754000000000001</v>
      </c>
      <c r="I51" s="17">
        <v>23.867000000000001</v>
      </c>
      <c r="J51" s="17">
        <v>22.693000000000001</v>
      </c>
      <c r="K51" s="17">
        <v>21.654</v>
      </c>
      <c r="L51" s="17">
        <v>22.861999999999998</v>
      </c>
      <c r="M51" s="17">
        <v>25.888000000000002</v>
      </c>
      <c r="N51" s="17">
        <v>30.227</v>
      </c>
      <c r="O51" s="17">
        <v>36.113999999999997</v>
      </c>
      <c r="P51" s="17">
        <v>41.628999999999998</v>
      </c>
      <c r="Q51" s="17">
        <v>23.516999999999999</v>
      </c>
      <c r="R51" s="17">
        <v>21.635999999999999</v>
      </c>
      <c r="S51" s="17">
        <v>12.010999999999999</v>
      </c>
      <c r="T51" s="17">
        <v>15.552</v>
      </c>
      <c r="U51" s="17">
        <v>24.466000000000001</v>
      </c>
      <c r="V51" s="17">
        <v>25.375</v>
      </c>
      <c r="W51" s="17">
        <v>1.1379999999999999</v>
      </c>
      <c r="X51" s="17">
        <v>1.6459999999999999</v>
      </c>
      <c r="Y51" s="90"/>
    </row>
    <row r="52" spans="1:25" x14ac:dyDescent="0.25">
      <c r="A52" s="80"/>
      <c r="B52" s="36">
        <v>7.5</v>
      </c>
      <c r="C52" s="17">
        <v>2.512</v>
      </c>
      <c r="D52" s="17">
        <v>2.0099999999999998</v>
      </c>
      <c r="E52" s="17">
        <v>8.2910000000000004</v>
      </c>
      <c r="F52" s="17">
        <v>7.1020000000000003</v>
      </c>
      <c r="G52" s="17">
        <v>11</v>
      </c>
      <c r="H52" s="17">
        <v>13.567</v>
      </c>
      <c r="I52" s="17">
        <v>17.167000000000002</v>
      </c>
      <c r="J52" s="17">
        <v>16.457000000000001</v>
      </c>
      <c r="K52" s="17">
        <v>11.78</v>
      </c>
      <c r="L52" s="17">
        <v>16.079000000000001</v>
      </c>
      <c r="M52" s="17">
        <v>15.836</v>
      </c>
      <c r="N52" s="17">
        <v>15.989000000000001</v>
      </c>
      <c r="O52" s="17">
        <v>25.533999999999999</v>
      </c>
      <c r="P52" s="17">
        <v>25.509</v>
      </c>
      <c r="Q52" s="17">
        <v>13.845000000000001</v>
      </c>
      <c r="R52" s="17">
        <v>13.045</v>
      </c>
      <c r="S52" s="17">
        <v>7.2389999999999999</v>
      </c>
      <c r="T52" s="17">
        <v>9.7669999999999995</v>
      </c>
      <c r="U52" s="17">
        <v>15.362</v>
      </c>
      <c r="V52" s="17">
        <v>12.648</v>
      </c>
      <c r="W52" s="17">
        <v>1.0429999999999999</v>
      </c>
      <c r="X52" s="17">
        <v>1</v>
      </c>
      <c r="Y52" s="90"/>
    </row>
    <row r="53" spans="1:25" x14ac:dyDescent="0.25">
      <c r="A53" s="80"/>
      <c r="B53" s="36">
        <v>3.75</v>
      </c>
      <c r="C53" s="17">
        <v>1.732</v>
      </c>
      <c r="D53" s="17">
        <v>1</v>
      </c>
      <c r="E53" s="17">
        <v>5.7779999999999996</v>
      </c>
      <c r="F53" s="17">
        <v>4.8499999999999996</v>
      </c>
      <c r="G53" s="17">
        <v>7.6219999999999999</v>
      </c>
      <c r="H53" s="17">
        <v>9.2119999999999997</v>
      </c>
      <c r="I53" s="17">
        <v>12.143000000000001</v>
      </c>
      <c r="J53" s="17">
        <v>11</v>
      </c>
      <c r="K53" s="17">
        <v>7.9690000000000003</v>
      </c>
      <c r="L53" s="17">
        <v>10.803000000000001</v>
      </c>
      <c r="M53" s="17">
        <v>9.5779999999999994</v>
      </c>
      <c r="N53" s="17">
        <v>10.023</v>
      </c>
      <c r="O53" s="17">
        <v>15.909000000000001</v>
      </c>
      <c r="P53" s="17">
        <v>14.319000000000001</v>
      </c>
      <c r="Q53" s="17">
        <v>6.8280000000000003</v>
      </c>
      <c r="R53" s="17">
        <v>8.1929999999999996</v>
      </c>
      <c r="S53" s="17">
        <v>5.0110000000000001</v>
      </c>
      <c r="T53" s="17">
        <v>6.1639999999999997</v>
      </c>
      <c r="U53" s="17">
        <v>9.3879999999999999</v>
      </c>
      <c r="V53" s="17">
        <v>8.1140000000000008</v>
      </c>
      <c r="W53" s="17">
        <v>1.0429999999999999</v>
      </c>
      <c r="X53" s="17">
        <v>1</v>
      </c>
      <c r="Y53" s="90"/>
    </row>
    <row r="54" spans="1:25" x14ac:dyDescent="0.25">
      <c r="A54" s="80"/>
      <c r="B54" s="36">
        <v>1.875</v>
      </c>
      <c r="C54" s="17">
        <v>1</v>
      </c>
      <c r="D54" s="17">
        <v>1</v>
      </c>
      <c r="E54" s="17">
        <v>3.5169999999999999</v>
      </c>
      <c r="F54" s="17">
        <v>3.6379999999999999</v>
      </c>
      <c r="G54" s="17">
        <v>5.1970000000000001</v>
      </c>
      <c r="H54" s="17">
        <v>6.7</v>
      </c>
      <c r="I54" s="17">
        <v>7.5369999999999999</v>
      </c>
      <c r="J54" s="17">
        <v>9.1809999999999992</v>
      </c>
      <c r="K54" s="17">
        <v>4.7640000000000002</v>
      </c>
      <c r="L54" s="17">
        <v>6.7830000000000004</v>
      </c>
      <c r="M54" s="17">
        <v>5.5949999999999998</v>
      </c>
      <c r="N54" s="17">
        <v>6.2050000000000001</v>
      </c>
      <c r="O54" s="17">
        <v>9.3070000000000004</v>
      </c>
      <c r="P54" s="17">
        <v>7.681</v>
      </c>
      <c r="Q54" s="17">
        <v>4.2670000000000003</v>
      </c>
      <c r="R54" s="17">
        <v>5.17</v>
      </c>
      <c r="S54" s="17">
        <v>3.6589999999999998</v>
      </c>
      <c r="T54" s="17">
        <v>3.9830000000000001</v>
      </c>
      <c r="U54" s="17">
        <v>5.31</v>
      </c>
      <c r="V54" s="17">
        <v>5.0910000000000002</v>
      </c>
      <c r="W54" s="17">
        <v>1.0429999999999999</v>
      </c>
      <c r="X54" s="17">
        <v>1</v>
      </c>
      <c r="Y54" s="90"/>
    </row>
    <row r="55" spans="1:25" x14ac:dyDescent="0.25">
      <c r="A55" s="80"/>
      <c r="B55" s="36">
        <v>0.9375</v>
      </c>
      <c r="C55" s="17">
        <v>1</v>
      </c>
      <c r="D55" s="17">
        <v>1</v>
      </c>
      <c r="E55" s="17">
        <v>2.3450000000000002</v>
      </c>
      <c r="F55" s="17">
        <v>2.8580000000000001</v>
      </c>
      <c r="G55" s="17">
        <v>3.4649999999999999</v>
      </c>
      <c r="H55" s="17">
        <v>4.1029999999999998</v>
      </c>
      <c r="I55" s="17">
        <v>4.4379999999999997</v>
      </c>
      <c r="J55" s="17">
        <v>6.4960000000000004</v>
      </c>
      <c r="K55" s="17">
        <v>3.3780000000000001</v>
      </c>
      <c r="L55" s="17">
        <v>4.2709999999999999</v>
      </c>
      <c r="M55" s="17">
        <v>3.698</v>
      </c>
      <c r="N55" s="17">
        <v>3.9769999999999999</v>
      </c>
      <c r="O55" s="17">
        <v>5.4889999999999999</v>
      </c>
      <c r="P55" s="17">
        <v>4.4569999999999999</v>
      </c>
      <c r="Q55" s="17">
        <v>2.75</v>
      </c>
      <c r="R55" s="17">
        <v>3.3410000000000002</v>
      </c>
      <c r="S55" s="17">
        <v>2.7839999999999998</v>
      </c>
      <c r="T55" s="17">
        <v>2.4660000000000002</v>
      </c>
      <c r="U55" s="17">
        <v>3.319</v>
      </c>
      <c r="V55" s="17">
        <v>3.58</v>
      </c>
      <c r="W55" s="17">
        <v>1</v>
      </c>
      <c r="X55" s="17">
        <v>1</v>
      </c>
      <c r="Y55" s="90"/>
    </row>
    <row r="56" spans="1:25" x14ac:dyDescent="0.25">
      <c r="A56" s="80"/>
      <c r="B56" s="36">
        <v>0.46875</v>
      </c>
      <c r="C56" s="17">
        <v>1</v>
      </c>
      <c r="D56" s="17">
        <v>1</v>
      </c>
      <c r="E56" s="17">
        <v>1.591</v>
      </c>
      <c r="F56" s="17">
        <v>2.0790000000000002</v>
      </c>
      <c r="G56" s="17">
        <v>2.339</v>
      </c>
      <c r="H56" s="17">
        <v>1.675</v>
      </c>
      <c r="I56" s="17">
        <v>2.68</v>
      </c>
      <c r="J56" s="17">
        <v>3.984</v>
      </c>
      <c r="K56" s="17">
        <v>2.6850000000000001</v>
      </c>
      <c r="L56" s="17">
        <v>2.5960000000000001</v>
      </c>
      <c r="M56" s="17">
        <v>2.56</v>
      </c>
      <c r="N56" s="17">
        <v>2.3069999999999999</v>
      </c>
      <c r="O56" s="17">
        <v>3.2610000000000001</v>
      </c>
      <c r="P56" s="17">
        <v>2.6549999999999998</v>
      </c>
      <c r="Q56" s="17">
        <v>2.0859999999999999</v>
      </c>
      <c r="R56" s="17">
        <v>1.9890000000000001</v>
      </c>
      <c r="S56" s="17">
        <v>1.591</v>
      </c>
      <c r="T56" s="17">
        <v>1.802</v>
      </c>
      <c r="U56" s="17">
        <v>2.0859999999999999</v>
      </c>
      <c r="V56" s="17">
        <v>2.3860000000000001</v>
      </c>
      <c r="W56" s="17">
        <v>1</v>
      </c>
      <c r="X56" s="17">
        <v>1</v>
      </c>
      <c r="Y56" s="90"/>
    </row>
    <row r="57" spans="1:25" x14ac:dyDescent="0.25">
      <c r="A57" s="80"/>
      <c r="B57" s="36">
        <v>0.234375</v>
      </c>
      <c r="C57" s="17">
        <v>1</v>
      </c>
      <c r="D57" s="17">
        <v>1</v>
      </c>
      <c r="E57" s="17">
        <v>1</v>
      </c>
      <c r="F57" s="17">
        <v>1.819</v>
      </c>
      <c r="G57" s="17">
        <v>1.9059999999999999</v>
      </c>
      <c r="H57" s="17">
        <v>1</v>
      </c>
      <c r="I57" s="17">
        <v>1.8420000000000001</v>
      </c>
      <c r="J57" s="17">
        <v>2.8580000000000001</v>
      </c>
      <c r="K57" s="17">
        <v>2.165</v>
      </c>
      <c r="L57" s="17">
        <v>1.8420000000000001</v>
      </c>
      <c r="M57" s="17">
        <v>2.2759999999999998</v>
      </c>
      <c r="N57" s="17">
        <v>1.5109999999999999</v>
      </c>
      <c r="O57" s="17">
        <v>2.3069999999999999</v>
      </c>
      <c r="P57" s="17">
        <v>1.6120000000000001</v>
      </c>
      <c r="Q57" s="17">
        <v>1</v>
      </c>
      <c r="R57" s="17">
        <v>1</v>
      </c>
      <c r="S57" s="17">
        <v>1.591</v>
      </c>
      <c r="T57" s="17">
        <v>1.3280000000000001</v>
      </c>
      <c r="U57" s="17">
        <v>1.4219999999999999</v>
      </c>
      <c r="V57" s="17">
        <v>1</v>
      </c>
      <c r="W57" s="17">
        <v>1</v>
      </c>
      <c r="X57" s="17">
        <v>1.0389999999999999</v>
      </c>
      <c r="Y57" s="90"/>
    </row>
    <row r="58" spans="1:25" x14ac:dyDescent="0.25">
      <c r="A58" s="80"/>
      <c r="B58" s="36">
        <v>0.1171875</v>
      </c>
      <c r="C58" s="17">
        <v>1</v>
      </c>
      <c r="D58" s="17">
        <v>1</v>
      </c>
      <c r="E58" s="17">
        <v>1</v>
      </c>
      <c r="F58" s="17">
        <v>1</v>
      </c>
      <c r="G58" s="17">
        <v>1</v>
      </c>
      <c r="H58" s="17">
        <v>1</v>
      </c>
      <c r="I58" s="17">
        <v>1</v>
      </c>
      <c r="J58" s="17">
        <v>1</v>
      </c>
      <c r="K58" s="17">
        <v>1</v>
      </c>
      <c r="L58" s="17">
        <v>1</v>
      </c>
      <c r="M58" s="17">
        <v>1</v>
      </c>
      <c r="N58" s="17">
        <v>1</v>
      </c>
      <c r="O58" s="17">
        <v>1.75</v>
      </c>
      <c r="P58" s="17">
        <v>1</v>
      </c>
      <c r="Q58" s="17">
        <v>1</v>
      </c>
      <c r="R58" s="17">
        <v>1</v>
      </c>
      <c r="S58" s="17">
        <v>1</v>
      </c>
      <c r="T58" s="17">
        <v>1</v>
      </c>
      <c r="U58" s="17">
        <v>1</v>
      </c>
      <c r="V58" s="17">
        <v>1</v>
      </c>
      <c r="W58" s="17">
        <v>1</v>
      </c>
      <c r="X58" s="17">
        <v>1</v>
      </c>
      <c r="Y58" s="90"/>
    </row>
    <row r="59" spans="1:25" x14ac:dyDescent="0.25">
      <c r="A59" s="80"/>
      <c r="B59" s="36">
        <v>5.859375E-2</v>
      </c>
      <c r="C59" s="17">
        <v>1</v>
      </c>
      <c r="D59" s="17">
        <v>1</v>
      </c>
      <c r="E59" s="17">
        <v>1</v>
      </c>
      <c r="F59" s="17">
        <v>1</v>
      </c>
      <c r="G59" s="17">
        <v>1</v>
      </c>
      <c r="H59" s="17">
        <v>1</v>
      </c>
      <c r="I59" s="17">
        <v>1</v>
      </c>
      <c r="J59" s="17">
        <v>1</v>
      </c>
      <c r="K59" s="17">
        <v>1</v>
      </c>
      <c r="L59" s="17">
        <v>1</v>
      </c>
      <c r="M59" s="17">
        <v>1</v>
      </c>
      <c r="N59" s="17">
        <v>1</v>
      </c>
      <c r="O59" s="17">
        <v>1</v>
      </c>
      <c r="P59" s="17">
        <v>1</v>
      </c>
      <c r="Q59" s="17">
        <v>1</v>
      </c>
      <c r="R59" s="17">
        <v>1</v>
      </c>
      <c r="S59" s="17">
        <v>1</v>
      </c>
      <c r="T59" s="17">
        <v>1</v>
      </c>
      <c r="U59" s="17">
        <v>1</v>
      </c>
      <c r="V59" s="17">
        <v>1</v>
      </c>
      <c r="W59" s="17">
        <v>1</v>
      </c>
      <c r="X59" s="17">
        <v>1</v>
      </c>
      <c r="Y59" s="90"/>
    </row>
    <row r="60" spans="1:25" x14ac:dyDescent="0.25">
      <c r="A60" s="80"/>
      <c r="B60" s="36">
        <v>2.9296880000000001E-2</v>
      </c>
      <c r="C60" s="17">
        <v>1</v>
      </c>
      <c r="D60" s="17">
        <v>1</v>
      </c>
      <c r="E60" s="17">
        <v>1</v>
      </c>
      <c r="F60" s="17">
        <v>1</v>
      </c>
      <c r="G60" s="17">
        <v>1</v>
      </c>
      <c r="H60" s="17">
        <v>1</v>
      </c>
      <c r="I60" s="17">
        <v>1</v>
      </c>
      <c r="J60" s="17">
        <v>1</v>
      </c>
      <c r="K60" s="17">
        <v>1</v>
      </c>
      <c r="L60" s="17">
        <v>1</v>
      </c>
      <c r="M60" s="17">
        <v>1</v>
      </c>
      <c r="N60" s="17">
        <v>1</v>
      </c>
      <c r="O60" s="17">
        <v>1</v>
      </c>
      <c r="P60" s="17">
        <v>1</v>
      </c>
      <c r="Q60" s="17">
        <v>1</v>
      </c>
      <c r="R60" s="17">
        <v>1</v>
      </c>
      <c r="S60" s="17">
        <v>1</v>
      </c>
      <c r="T60" s="17">
        <v>1</v>
      </c>
      <c r="U60" s="17">
        <v>1</v>
      </c>
      <c r="V60" s="17">
        <v>1</v>
      </c>
      <c r="W60" s="17">
        <v>1</v>
      </c>
      <c r="X60" s="17">
        <v>1</v>
      </c>
      <c r="Y60" s="91"/>
    </row>
    <row r="62" spans="1:25" x14ac:dyDescent="0.25">
      <c r="A62" s="14" t="s">
        <v>156</v>
      </c>
      <c r="B62" s="88" t="s">
        <v>151</v>
      </c>
      <c r="C62" s="88" t="s">
        <v>153</v>
      </c>
      <c r="D62" s="88"/>
      <c r="E62" s="88" t="s">
        <v>155</v>
      </c>
      <c r="F62" s="88"/>
      <c r="G62" s="88" t="s">
        <v>159</v>
      </c>
      <c r="H62" s="88"/>
      <c r="I62" s="88" t="s">
        <v>161</v>
      </c>
      <c r="J62" s="88"/>
      <c r="K62" s="88" t="s">
        <v>163</v>
      </c>
      <c r="L62" s="88"/>
      <c r="M62" s="88" t="s">
        <v>165</v>
      </c>
      <c r="N62" s="88"/>
      <c r="O62" s="88" t="s">
        <v>167</v>
      </c>
      <c r="P62" s="88"/>
      <c r="Q62" s="88" t="s">
        <v>169</v>
      </c>
      <c r="R62" s="88"/>
      <c r="S62" s="88" t="s">
        <v>171</v>
      </c>
      <c r="T62" s="88"/>
      <c r="U62" s="88" t="s">
        <v>173</v>
      </c>
      <c r="V62" s="88"/>
      <c r="W62" s="88" t="s">
        <v>174</v>
      </c>
      <c r="X62" s="88"/>
    </row>
    <row r="63" spans="1:25" x14ac:dyDescent="0.25">
      <c r="A63" s="80" t="s">
        <v>178</v>
      </c>
      <c r="B63" s="88"/>
      <c r="C63" s="47" t="s">
        <v>139</v>
      </c>
      <c r="D63" s="47" t="s">
        <v>140</v>
      </c>
      <c r="E63" s="47" t="s">
        <v>139</v>
      </c>
      <c r="F63" s="47" t="s">
        <v>140</v>
      </c>
      <c r="G63" s="47" t="s">
        <v>139</v>
      </c>
      <c r="H63" s="47" t="s">
        <v>140</v>
      </c>
      <c r="I63" s="47" t="s">
        <v>139</v>
      </c>
      <c r="J63" s="47" t="s">
        <v>140</v>
      </c>
      <c r="K63" s="47" t="s">
        <v>139</v>
      </c>
      <c r="L63" s="47" t="s">
        <v>140</v>
      </c>
      <c r="M63" s="47" t="s">
        <v>139</v>
      </c>
      <c r="N63" s="47" t="s">
        <v>140</v>
      </c>
      <c r="O63" s="47" t="s">
        <v>139</v>
      </c>
      <c r="P63" s="47" t="s">
        <v>140</v>
      </c>
      <c r="Q63" s="47" t="s">
        <v>139</v>
      </c>
      <c r="R63" s="47" t="s">
        <v>140</v>
      </c>
      <c r="S63" s="47" t="s">
        <v>139</v>
      </c>
      <c r="T63" s="47" t="s">
        <v>140</v>
      </c>
      <c r="U63" s="47" t="s">
        <v>139</v>
      </c>
      <c r="V63" s="47" t="s">
        <v>140</v>
      </c>
      <c r="W63" s="47" t="s">
        <v>139</v>
      </c>
      <c r="X63" s="47" t="s">
        <v>140</v>
      </c>
    </row>
    <row r="64" spans="1:25" x14ac:dyDescent="0.25">
      <c r="A64" s="80"/>
      <c r="B64" s="36">
        <v>60</v>
      </c>
      <c r="C64" s="17">
        <v>19.2</v>
      </c>
      <c r="D64" s="17">
        <v>20.524999999999999</v>
      </c>
      <c r="E64" s="17">
        <v>48.484999999999999</v>
      </c>
      <c r="F64" s="17">
        <v>47.8</v>
      </c>
      <c r="G64" s="17">
        <v>68.400000000000006</v>
      </c>
      <c r="H64" s="17">
        <v>61.091000000000001</v>
      </c>
      <c r="I64" s="17">
        <v>111.596</v>
      </c>
      <c r="J64" s="17">
        <v>118.9</v>
      </c>
      <c r="K64" s="17">
        <v>124.3</v>
      </c>
      <c r="L64" s="17">
        <v>129.85900000000001</v>
      </c>
      <c r="M64" s="17">
        <v>143.595</v>
      </c>
      <c r="N64" s="17">
        <v>163.61500000000001</v>
      </c>
      <c r="O64" s="17">
        <v>195.846</v>
      </c>
      <c r="P64" s="17">
        <v>180.95500000000001</v>
      </c>
      <c r="Q64" s="17">
        <v>147.36000000000001</v>
      </c>
      <c r="R64" s="17">
        <v>146.46199999999999</v>
      </c>
      <c r="S64" s="17">
        <v>107.30800000000001</v>
      </c>
      <c r="T64" s="17">
        <v>114.658</v>
      </c>
      <c r="U64" s="17">
        <v>167.477</v>
      </c>
      <c r="V64" s="17">
        <v>133.61500000000001</v>
      </c>
      <c r="W64" s="17">
        <v>2.468</v>
      </c>
      <c r="X64" s="17">
        <v>2.0710000000000002</v>
      </c>
      <c r="Y64" s="89" t="s">
        <v>244</v>
      </c>
    </row>
    <row r="65" spans="1:25" x14ac:dyDescent="0.25">
      <c r="A65" s="80"/>
      <c r="B65" s="36">
        <v>30</v>
      </c>
      <c r="C65" s="17">
        <v>6.5</v>
      </c>
      <c r="D65" s="17">
        <v>10.909000000000001</v>
      </c>
      <c r="E65" s="17">
        <v>34.423999999999999</v>
      </c>
      <c r="F65" s="17">
        <v>37.799999999999997</v>
      </c>
      <c r="G65" s="17">
        <v>32.799999999999997</v>
      </c>
      <c r="H65" s="17">
        <v>42.182000000000002</v>
      </c>
      <c r="I65" s="17">
        <v>78.302999999999997</v>
      </c>
      <c r="J65" s="17">
        <v>78.900000000000006</v>
      </c>
      <c r="K65" s="17">
        <v>85.1</v>
      </c>
      <c r="L65" s="17">
        <v>84.444000000000003</v>
      </c>
      <c r="M65" s="17">
        <v>96.423000000000002</v>
      </c>
      <c r="N65" s="17">
        <v>94.230999999999995</v>
      </c>
      <c r="O65" s="17">
        <v>177.76900000000001</v>
      </c>
      <c r="P65" s="17">
        <v>141.11699999999999</v>
      </c>
      <c r="Q65" s="17">
        <v>93.153000000000006</v>
      </c>
      <c r="R65" s="17">
        <v>96.385000000000005</v>
      </c>
      <c r="S65" s="17">
        <v>57.308</v>
      </c>
      <c r="T65" s="17">
        <v>67.188999999999993</v>
      </c>
      <c r="U65" s="17">
        <v>109.108</v>
      </c>
      <c r="V65" s="17">
        <v>121.462</v>
      </c>
      <c r="W65" s="17">
        <v>1.5860000000000001</v>
      </c>
      <c r="X65" s="17">
        <v>1.5349999999999999</v>
      </c>
      <c r="Y65" s="90"/>
    </row>
    <row r="66" spans="1:25" x14ac:dyDescent="0.25">
      <c r="A66" s="80"/>
      <c r="B66" s="36">
        <v>15</v>
      </c>
      <c r="C66" s="17">
        <v>5</v>
      </c>
      <c r="D66" s="17">
        <v>6.3840000000000003</v>
      </c>
      <c r="E66" s="17">
        <v>26.908999999999999</v>
      </c>
      <c r="F66" s="17">
        <v>24.7</v>
      </c>
      <c r="G66" s="17">
        <v>23</v>
      </c>
      <c r="H66" s="17">
        <v>31.596</v>
      </c>
      <c r="I66" s="17">
        <v>58.747</v>
      </c>
      <c r="J66" s="17">
        <v>59.4</v>
      </c>
      <c r="K66" s="17">
        <v>69.2</v>
      </c>
      <c r="L66" s="17">
        <v>61.332999999999998</v>
      </c>
      <c r="M66" s="17">
        <v>55.494999999999997</v>
      </c>
      <c r="N66" s="17">
        <v>63.615000000000002</v>
      </c>
      <c r="O66" s="17">
        <v>90.691999999999993</v>
      </c>
      <c r="P66" s="17">
        <v>94.64</v>
      </c>
      <c r="Q66" s="17">
        <v>55.494999999999997</v>
      </c>
      <c r="R66" s="17">
        <v>64.462000000000003</v>
      </c>
      <c r="S66" s="17">
        <v>39.308</v>
      </c>
      <c r="T66" s="17">
        <v>37.261000000000003</v>
      </c>
      <c r="U66" s="17">
        <v>65.206999999999994</v>
      </c>
      <c r="V66" s="17">
        <v>63.768999999999998</v>
      </c>
      <c r="W66" s="17">
        <v>1.1890000000000001</v>
      </c>
      <c r="X66" s="17">
        <v>1.3740000000000001</v>
      </c>
      <c r="Y66" s="90"/>
    </row>
    <row r="67" spans="1:25" x14ac:dyDescent="0.25">
      <c r="A67" s="80"/>
      <c r="B67" s="36">
        <v>7.5</v>
      </c>
      <c r="C67" s="17">
        <v>2.8</v>
      </c>
      <c r="D67" s="17">
        <v>3.3940000000000001</v>
      </c>
      <c r="E67" s="17">
        <v>20.364000000000001</v>
      </c>
      <c r="F67" s="17">
        <v>14.6</v>
      </c>
      <c r="G67" s="17">
        <v>16.3</v>
      </c>
      <c r="H67" s="17">
        <v>22.140999999999998</v>
      </c>
      <c r="I67" s="17">
        <v>46.625999999999998</v>
      </c>
      <c r="J67" s="17">
        <v>42.3</v>
      </c>
      <c r="K67" s="17">
        <v>45.7</v>
      </c>
      <c r="L67" s="17">
        <v>42.99</v>
      </c>
      <c r="M67" s="17">
        <v>37.261000000000003</v>
      </c>
      <c r="N67" s="17">
        <v>40.231000000000002</v>
      </c>
      <c r="O67" s="17">
        <v>60.692</v>
      </c>
      <c r="P67" s="17">
        <v>64.513999999999996</v>
      </c>
      <c r="Q67" s="17">
        <v>33.594999999999999</v>
      </c>
      <c r="R67" s="17">
        <v>36.384999999999998</v>
      </c>
      <c r="S67" s="17">
        <v>20.846</v>
      </c>
      <c r="T67" s="17">
        <v>20.811</v>
      </c>
      <c r="U67" s="17">
        <v>36.170999999999999</v>
      </c>
      <c r="V67" s="17">
        <v>33.615000000000002</v>
      </c>
      <c r="W67" s="17">
        <v>1.0900000000000001</v>
      </c>
      <c r="X67" s="17">
        <v>1.212</v>
      </c>
      <c r="Y67" s="90"/>
    </row>
    <row r="68" spans="1:25" x14ac:dyDescent="0.25">
      <c r="A68" s="80"/>
      <c r="B68" s="36">
        <v>3.75</v>
      </c>
      <c r="C68" s="17">
        <v>1.6</v>
      </c>
      <c r="D68" s="17">
        <v>2.101</v>
      </c>
      <c r="E68" s="17">
        <v>13.494999999999999</v>
      </c>
      <c r="F68" s="17">
        <v>11.9</v>
      </c>
      <c r="G68" s="17">
        <v>9.6999999999999993</v>
      </c>
      <c r="H68" s="17">
        <v>15.111000000000001</v>
      </c>
      <c r="I68" s="17">
        <v>30.061</v>
      </c>
      <c r="J68" s="17">
        <v>26.1</v>
      </c>
      <c r="K68" s="17">
        <v>24.3</v>
      </c>
      <c r="L68" s="17">
        <v>26.343</v>
      </c>
      <c r="M68" s="17">
        <v>20.513999999999999</v>
      </c>
      <c r="N68" s="17">
        <v>22.768999999999998</v>
      </c>
      <c r="O68" s="17">
        <v>35.462000000000003</v>
      </c>
      <c r="P68" s="17">
        <v>37.954999999999998</v>
      </c>
      <c r="Q68" s="17">
        <v>16.946000000000002</v>
      </c>
      <c r="R68" s="17">
        <v>23.308</v>
      </c>
      <c r="S68" s="17">
        <v>12.846</v>
      </c>
      <c r="T68" s="17">
        <v>12.586</v>
      </c>
      <c r="U68" s="17">
        <v>21.306000000000001</v>
      </c>
      <c r="V68" s="17">
        <v>21.462</v>
      </c>
      <c r="W68" s="17">
        <v>1</v>
      </c>
      <c r="X68" s="17">
        <v>1.0509999999999999</v>
      </c>
      <c r="Y68" s="90"/>
    </row>
    <row r="69" spans="1:25" x14ac:dyDescent="0.25">
      <c r="A69" s="80"/>
      <c r="B69" s="36">
        <v>1.875</v>
      </c>
      <c r="C69" s="17">
        <v>1.1000000000000001</v>
      </c>
      <c r="D69" s="17">
        <v>1.2929999999999999</v>
      </c>
      <c r="E69" s="17">
        <v>8.3230000000000004</v>
      </c>
      <c r="F69" s="17">
        <v>7.2</v>
      </c>
      <c r="G69" s="17">
        <v>6.3</v>
      </c>
      <c r="H69" s="17">
        <v>9.1310000000000002</v>
      </c>
      <c r="I69" s="17">
        <v>18.908999999999999</v>
      </c>
      <c r="J69" s="17">
        <v>16.2</v>
      </c>
      <c r="K69" s="17">
        <v>15.1</v>
      </c>
      <c r="L69" s="17">
        <v>16.161999999999999</v>
      </c>
      <c r="M69" s="17">
        <v>11.494999999999999</v>
      </c>
      <c r="N69" s="17">
        <v>14.231</v>
      </c>
      <c r="O69" s="17">
        <v>21.154</v>
      </c>
      <c r="P69" s="17">
        <v>19.82</v>
      </c>
      <c r="Q69" s="17">
        <v>8.423</v>
      </c>
      <c r="R69" s="17">
        <v>12.846</v>
      </c>
      <c r="S69" s="17">
        <v>8</v>
      </c>
      <c r="T69" s="17">
        <v>8.5229999999999997</v>
      </c>
      <c r="U69" s="17">
        <v>10.108000000000001</v>
      </c>
      <c r="V69" s="17">
        <v>13.769</v>
      </c>
      <c r="W69" s="17">
        <v>1</v>
      </c>
      <c r="X69" s="17">
        <v>1</v>
      </c>
      <c r="Y69" s="90"/>
    </row>
    <row r="70" spans="1:25" x14ac:dyDescent="0.25">
      <c r="A70" s="80"/>
      <c r="B70" s="36">
        <v>0.9375</v>
      </c>
      <c r="C70" s="17">
        <v>1</v>
      </c>
      <c r="D70" s="17">
        <v>1</v>
      </c>
      <c r="E70" s="17">
        <v>5.0910000000000002</v>
      </c>
      <c r="F70" s="17">
        <v>3.8</v>
      </c>
      <c r="G70" s="17">
        <v>3.5</v>
      </c>
      <c r="H70" s="17">
        <v>5.5759999999999996</v>
      </c>
      <c r="I70" s="17">
        <v>11.798</v>
      </c>
      <c r="J70" s="17">
        <v>10.6</v>
      </c>
      <c r="K70" s="17">
        <v>9.1999999999999993</v>
      </c>
      <c r="L70" s="17">
        <v>8.8889999999999993</v>
      </c>
      <c r="M70" s="17">
        <v>6.5410000000000004</v>
      </c>
      <c r="N70" s="17">
        <v>8</v>
      </c>
      <c r="O70" s="17">
        <v>13.077</v>
      </c>
      <c r="P70" s="17">
        <v>10.009</v>
      </c>
      <c r="Q70" s="17">
        <v>4.5590000000000002</v>
      </c>
      <c r="R70" s="17">
        <v>7.5380000000000003</v>
      </c>
      <c r="S70" s="17">
        <v>5.077</v>
      </c>
      <c r="T70" s="17">
        <v>4.4589999999999996</v>
      </c>
      <c r="U70" s="17">
        <v>5.7480000000000002</v>
      </c>
      <c r="V70" s="17">
        <v>7.4619999999999997</v>
      </c>
      <c r="W70" s="17">
        <v>1</v>
      </c>
      <c r="X70" s="17">
        <v>1</v>
      </c>
      <c r="Y70" s="90"/>
    </row>
    <row r="71" spans="1:25" x14ac:dyDescent="0.25">
      <c r="A71" s="80"/>
      <c r="B71" s="36">
        <v>0.46875</v>
      </c>
      <c r="C71" s="17">
        <v>1</v>
      </c>
      <c r="D71" s="17">
        <v>1</v>
      </c>
      <c r="E71" s="17">
        <v>2.8279999999999998</v>
      </c>
      <c r="F71" s="17">
        <v>2.5</v>
      </c>
      <c r="G71" s="17">
        <v>3</v>
      </c>
      <c r="H71" s="17">
        <v>3.1520000000000001</v>
      </c>
      <c r="I71" s="17">
        <v>6.2220000000000004</v>
      </c>
      <c r="J71" s="17">
        <v>7.2</v>
      </c>
      <c r="K71" s="17">
        <v>5.7</v>
      </c>
      <c r="L71" s="17">
        <v>5.3369999999999997</v>
      </c>
      <c r="M71" s="17">
        <v>3.766</v>
      </c>
      <c r="N71" s="17">
        <v>4.8460000000000001</v>
      </c>
      <c r="O71" s="17">
        <v>7.6920000000000002</v>
      </c>
      <c r="P71" s="17">
        <v>5.45</v>
      </c>
      <c r="Q71" s="17">
        <v>2.2789999999999999</v>
      </c>
      <c r="R71" s="17">
        <v>3.7690000000000001</v>
      </c>
      <c r="S71" s="17">
        <v>2.077</v>
      </c>
      <c r="T71" s="17">
        <v>2.7749999999999999</v>
      </c>
      <c r="U71" s="17">
        <v>3.27</v>
      </c>
      <c r="V71" s="17">
        <v>4.6920000000000002</v>
      </c>
      <c r="W71" s="17">
        <v>1</v>
      </c>
      <c r="X71" s="17">
        <v>1</v>
      </c>
      <c r="Y71" s="90"/>
    </row>
    <row r="72" spans="1:25" x14ac:dyDescent="0.25">
      <c r="A72" s="80"/>
      <c r="B72" s="36">
        <v>0.234375</v>
      </c>
      <c r="C72" s="17">
        <v>1.1000000000000001</v>
      </c>
      <c r="D72" s="17">
        <v>1</v>
      </c>
      <c r="E72" s="17">
        <v>1.859</v>
      </c>
      <c r="F72" s="17">
        <v>1.7</v>
      </c>
      <c r="G72" s="17">
        <v>2</v>
      </c>
      <c r="H72" s="17">
        <v>1.859</v>
      </c>
      <c r="I72" s="17">
        <v>2.7469999999999999</v>
      </c>
      <c r="J72" s="17">
        <v>3.1</v>
      </c>
      <c r="K72" s="17">
        <v>3.9</v>
      </c>
      <c r="L72" s="17">
        <v>2.9089999999999998</v>
      </c>
      <c r="M72" s="17">
        <v>2.3780000000000001</v>
      </c>
      <c r="N72" s="17">
        <v>3.2309999999999999</v>
      </c>
      <c r="O72" s="17">
        <v>3.6150000000000002</v>
      </c>
      <c r="P72" s="17">
        <v>3.27</v>
      </c>
      <c r="Q72" s="17">
        <v>1.982</v>
      </c>
      <c r="R72" s="17">
        <v>1.077</v>
      </c>
      <c r="S72" s="17">
        <v>1.538</v>
      </c>
      <c r="T72" s="17">
        <v>1.982</v>
      </c>
      <c r="U72" s="17">
        <v>2.2789999999999999</v>
      </c>
      <c r="V72" s="17">
        <v>2.923</v>
      </c>
      <c r="W72" s="17">
        <v>1</v>
      </c>
      <c r="X72" s="17">
        <v>1</v>
      </c>
      <c r="Y72" s="90"/>
    </row>
    <row r="73" spans="1:25" x14ac:dyDescent="0.25">
      <c r="A73" s="80"/>
      <c r="B73" s="36">
        <v>0.1171875</v>
      </c>
      <c r="C73" s="17">
        <v>1</v>
      </c>
      <c r="D73" s="17">
        <v>1</v>
      </c>
      <c r="E73" s="17">
        <v>1</v>
      </c>
      <c r="F73" s="17">
        <v>1</v>
      </c>
      <c r="G73" s="17">
        <v>1</v>
      </c>
      <c r="H73" s="17">
        <v>1</v>
      </c>
      <c r="I73" s="17">
        <v>1.859</v>
      </c>
      <c r="J73" s="17">
        <v>1.8</v>
      </c>
      <c r="K73" s="17">
        <v>2.6</v>
      </c>
      <c r="L73" s="17">
        <v>1.6160000000000001</v>
      </c>
      <c r="M73" s="17">
        <v>1.883</v>
      </c>
      <c r="N73" s="17">
        <v>1.7689999999999999</v>
      </c>
      <c r="O73" s="17">
        <v>1.462</v>
      </c>
      <c r="P73" s="17">
        <v>2.081</v>
      </c>
      <c r="Q73" s="17">
        <v>1</v>
      </c>
      <c r="R73" s="17">
        <v>1</v>
      </c>
      <c r="S73" s="17">
        <v>1</v>
      </c>
      <c r="T73" s="17">
        <v>1</v>
      </c>
      <c r="U73" s="17">
        <v>1</v>
      </c>
      <c r="V73" s="17">
        <v>2.077</v>
      </c>
      <c r="W73" s="17">
        <v>1</v>
      </c>
      <c r="X73" s="17">
        <v>1</v>
      </c>
      <c r="Y73" s="90"/>
    </row>
    <row r="74" spans="1:25" x14ac:dyDescent="0.25">
      <c r="A74" s="80"/>
      <c r="B74" s="36">
        <v>5.859375E-2</v>
      </c>
      <c r="C74" s="17">
        <v>1</v>
      </c>
      <c r="D74" s="17">
        <v>1</v>
      </c>
      <c r="E74" s="17">
        <v>1</v>
      </c>
      <c r="F74" s="17">
        <v>1</v>
      </c>
      <c r="G74" s="17">
        <v>1</v>
      </c>
      <c r="H74" s="17">
        <v>1</v>
      </c>
      <c r="I74" s="17">
        <v>1</v>
      </c>
      <c r="J74" s="17">
        <v>1</v>
      </c>
      <c r="K74" s="17">
        <v>1</v>
      </c>
      <c r="L74" s="17">
        <v>1.0509999999999999</v>
      </c>
      <c r="M74" s="17">
        <v>1.486</v>
      </c>
      <c r="N74" s="17">
        <v>1</v>
      </c>
      <c r="O74" s="17">
        <v>1</v>
      </c>
      <c r="P74" s="17">
        <v>1</v>
      </c>
      <c r="Q74" s="17">
        <v>1</v>
      </c>
      <c r="R74" s="17">
        <v>1</v>
      </c>
      <c r="S74" s="17">
        <v>1</v>
      </c>
      <c r="T74" s="17">
        <v>1</v>
      </c>
      <c r="U74" s="17">
        <v>1</v>
      </c>
      <c r="V74" s="17">
        <v>1</v>
      </c>
      <c r="W74" s="17">
        <v>1</v>
      </c>
      <c r="X74" s="17">
        <v>1</v>
      </c>
      <c r="Y74" s="90"/>
    </row>
    <row r="75" spans="1:25" x14ac:dyDescent="0.25">
      <c r="A75" s="80"/>
      <c r="B75" s="36">
        <v>2.9296880000000001E-2</v>
      </c>
      <c r="C75" s="17">
        <v>1</v>
      </c>
      <c r="D75" s="17">
        <v>1</v>
      </c>
      <c r="E75" s="17">
        <v>1</v>
      </c>
      <c r="F75" s="17">
        <v>1</v>
      </c>
      <c r="G75" s="17">
        <v>1</v>
      </c>
      <c r="H75" s="17">
        <v>1</v>
      </c>
      <c r="I75" s="17">
        <v>1</v>
      </c>
      <c r="J75" s="17">
        <v>1</v>
      </c>
      <c r="K75" s="17">
        <v>1</v>
      </c>
      <c r="L75" s="17">
        <v>1</v>
      </c>
      <c r="M75" s="17">
        <v>1</v>
      </c>
      <c r="N75" s="17">
        <v>1</v>
      </c>
      <c r="O75" s="17">
        <v>1</v>
      </c>
      <c r="P75" s="17">
        <v>1</v>
      </c>
      <c r="Q75" s="17">
        <v>1</v>
      </c>
      <c r="R75" s="17">
        <v>1</v>
      </c>
      <c r="S75" s="17">
        <v>1</v>
      </c>
      <c r="T75" s="17">
        <v>1</v>
      </c>
      <c r="U75" s="17">
        <v>1</v>
      </c>
      <c r="V75" s="17">
        <v>1</v>
      </c>
      <c r="W75" s="17">
        <v>1</v>
      </c>
      <c r="X75" s="17">
        <v>1</v>
      </c>
      <c r="Y75" s="91"/>
    </row>
    <row r="77" spans="1:25" x14ac:dyDescent="0.25">
      <c r="A77" s="14" t="s">
        <v>156</v>
      </c>
      <c r="B77" s="88" t="s">
        <v>151</v>
      </c>
      <c r="C77" s="88" t="s">
        <v>153</v>
      </c>
      <c r="D77" s="88"/>
      <c r="E77" s="88" t="s">
        <v>155</v>
      </c>
      <c r="F77" s="88"/>
      <c r="G77" s="88" t="s">
        <v>159</v>
      </c>
      <c r="H77" s="88"/>
      <c r="I77" s="88" t="s">
        <v>161</v>
      </c>
      <c r="J77" s="88"/>
      <c r="K77" s="88" t="s">
        <v>163</v>
      </c>
      <c r="L77" s="88"/>
      <c r="M77" s="88" t="s">
        <v>165</v>
      </c>
      <c r="N77" s="88"/>
      <c r="O77" s="88" t="s">
        <v>167</v>
      </c>
      <c r="P77" s="88"/>
      <c r="Q77" s="88" t="s">
        <v>169</v>
      </c>
      <c r="R77" s="88"/>
      <c r="S77" s="88" t="s">
        <v>171</v>
      </c>
      <c r="T77" s="88"/>
      <c r="U77" s="88" t="s">
        <v>173</v>
      </c>
      <c r="V77" s="88"/>
      <c r="W77" s="88" t="s">
        <v>174</v>
      </c>
      <c r="X77" s="88"/>
    </row>
    <row r="78" spans="1:25" x14ac:dyDescent="0.25">
      <c r="A78" s="80" t="s">
        <v>179</v>
      </c>
      <c r="B78" s="88"/>
      <c r="C78" s="47" t="s">
        <v>139</v>
      </c>
      <c r="D78" s="47" t="s">
        <v>140</v>
      </c>
      <c r="E78" s="47" t="s">
        <v>139</v>
      </c>
      <c r="F78" s="47" t="s">
        <v>140</v>
      </c>
      <c r="G78" s="47" t="s">
        <v>139</v>
      </c>
      <c r="H78" s="47" t="s">
        <v>140</v>
      </c>
      <c r="I78" s="47" t="s">
        <v>139</v>
      </c>
      <c r="J78" s="47" t="s">
        <v>140</v>
      </c>
      <c r="K78" s="47" t="s">
        <v>139</v>
      </c>
      <c r="L78" s="47" t="s">
        <v>140</v>
      </c>
      <c r="M78" s="47" t="s">
        <v>139</v>
      </c>
      <c r="N78" s="47" t="s">
        <v>140</v>
      </c>
      <c r="O78" s="47" t="s">
        <v>139</v>
      </c>
      <c r="P78" s="47" t="s">
        <v>140</v>
      </c>
      <c r="Q78" s="47" t="s">
        <v>139</v>
      </c>
      <c r="R78" s="47" t="s">
        <v>140</v>
      </c>
      <c r="S78" s="47" t="s">
        <v>139</v>
      </c>
      <c r="T78" s="47" t="s">
        <v>140</v>
      </c>
      <c r="U78" s="47" t="s">
        <v>139</v>
      </c>
      <c r="V78" s="47" t="s">
        <v>140</v>
      </c>
      <c r="W78" s="47" t="s">
        <v>139</v>
      </c>
      <c r="X78" s="47" t="s">
        <v>140</v>
      </c>
    </row>
    <row r="79" spans="1:25" x14ac:dyDescent="0.25">
      <c r="A79" s="80"/>
      <c r="B79" s="36">
        <v>60</v>
      </c>
      <c r="C79" s="17">
        <v>15.090999999999999</v>
      </c>
      <c r="D79" s="17">
        <v>21.015999999999998</v>
      </c>
      <c r="E79" s="17">
        <v>42.273000000000003</v>
      </c>
      <c r="F79" s="17">
        <v>35.703000000000003</v>
      </c>
      <c r="G79" s="17">
        <v>47.182000000000002</v>
      </c>
      <c r="H79" s="17">
        <v>51.484000000000002</v>
      </c>
      <c r="I79" s="17">
        <v>86.718999999999994</v>
      </c>
      <c r="J79" s="17">
        <v>81</v>
      </c>
      <c r="K79" s="17">
        <v>91.727000000000004</v>
      </c>
      <c r="L79" s="17">
        <v>93.516000000000005</v>
      </c>
      <c r="M79" s="17">
        <v>128.333</v>
      </c>
      <c r="N79" s="17">
        <v>124.34699999999999</v>
      </c>
      <c r="O79" s="17">
        <v>69.879000000000005</v>
      </c>
      <c r="P79" s="17">
        <v>157.57900000000001</v>
      </c>
      <c r="Q79" s="17">
        <v>125.54</v>
      </c>
      <c r="R79" s="17">
        <v>121.858</v>
      </c>
      <c r="S79" s="17">
        <v>91.510999999999996</v>
      </c>
      <c r="T79" s="17">
        <v>90.007999999999996</v>
      </c>
      <c r="U79" s="17">
        <v>129.81700000000001</v>
      </c>
      <c r="V79" s="17">
        <v>125.54</v>
      </c>
      <c r="W79" s="17">
        <v>2.706</v>
      </c>
      <c r="X79" s="17">
        <v>2.266</v>
      </c>
      <c r="Y79" s="89" t="s">
        <v>244</v>
      </c>
    </row>
    <row r="80" spans="1:25" x14ac:dyDescent="0.25">
      <c r="A80" s="80"/>
      <c r="B80" s="36">
        <v>30</v>
      </c>
      <c r="C80" s="17">
        <v>6.8179999999999996</v>
      </c>
      <c r="D80" s="17">
        <v>11.327999999999999</v>
      </c>
      <c r="E80" s="17">
        <v>27.273</v>
      </c>
      <c r="F80" s="17">
        <v>25.155999999999999</v>
      </c>
      <c r="G80" s="17">
        <v>26.635999999999999</v>
      </c>
      <c r="H80" s="17">
        <v>37.969000000000001</v>
      </c>
      <c r="I80" s="17">
        <v>65.233999999999995</v>
      </c>
      <c r="J80" s="17">
        <v>51.545000000000002</v>
      </c>
      <c r="K80" s="17">
        <v>51.636000000000003</v>
      </c>
      <c r="L80" s="17">
        <v>49.453000000000003</v>
      </c>
      <c r="M80" s="17">
        <v>83.024000000000001</v>
      </c>
      <c r="N80" s="17">
        <v>84.2</v>
      </c>
      <c r="O80" s="17">
        <v>57.895000000000003</v>
      </c>
      <c r="P80" s="17">
        <v>121.262</v>
      </c>
      <c r="Q80" s="17">
        <v>77.959999999999994</v>
      </c>
      <c r="R80" s="17">
        <v>77.268000000000001</v>
      </c>
      <c r="S80" s="17">
        <v>41.511000000000003</v>
      </c>
      <c r="T80" s="17">
        <v>53.777999999999999</v>
      </c>
      <c r="U80" s="17">
        <v>83.81</v>
      </c>
      <c r="V80" s="17">
        <v>77.959999999999994</v>
      </c>
      <c r="W80" s="17">
        <v>1.484</v>
      </c>
      <c r="X80" s="17">
        <v>1.484</v>
      </c>
      <c r="Y80" s="90"/>
    </row>
    <row r="81" spans="1:25" x14ac:dyDescent="0.25">
      <c r="A81" s="80"/>
      <c r="B81" s="36">
        <v>15</v>
      </c>
      <c r="C81" s="17">
        <v>3.9089999999999998</v>
      </c>
      <c r="D81" s="17">
        <v>6.484</v>
      </c>
      <c r="E81" s="17">
        <v>14.545</v>
      </c>
      <c r="F81" s="17">
        <v>19.297000000000001</v>
      </c>
      <c r="G81" s="17">
        <v>20.181999999999999</v>
      </c>
      <c r="H81" s="17">
        <v>27.969000000000001</v>
      </c>
      <c r="I81" s="17">
        <v>45.234000000000002</v>
      </c>
      <c r="J81" s="17">
        <v>31.727</v>
      </c>
      <c r="K81" s="17">
        <v>33.817999999999998</v>
      </c>
      <c r="L81" s="17">
        <v>40.859000000000002</v>
      </c>
      <c r="M81" s="17">
        <v>48.627000000000002</v>
      </c>
      <c r="N81" s="17">
        <v>44.347000000000001</v>
      </c>
      <c r="O81" s="17">
        <v>32.826000000000001</v>
      </c>
      <c r="P81" s="17">
        <v>81.540000000000006</v>
      </c>
      <c r="Q81" s="17">
        <v>46.444000000000003</v>
      </c>
      <c r="R81" s="17">
        <v>41.857999999999997</v>
      </c>
      <c r="S81" s="17">
        <v>22.405000000000001</v>
      </c>
      <c r="T81" s="17">
        <v>32.825000000000003</v>
      </c>
      <c r="U81" s="17">
        <v>52.555999999999997</v>
      </c>
      <c r="V81" s="17">
        <v>46.444000000000003</v>
      </c>
      <c r="W81" s="17">
        <v>1.222</v>
      </c>
      <c r="X81" s="17">
        <v>1.875</v>
      </c>
      <c r="Y81" s="90"/>
    </row>
    <row r="82" spans="1:25" x14ac:dyDescent="0.25">
      <c r="A82" s="80"/>
      <c r="B82" s="36">
        <v>7.5</v>
      </c>
      <c r="C82" s="17">
        <v>2.1819999999999999</v>
      </c>
      <c r="D82" s="17">
        <v>3.75</v>
      </c>
      <c r="E82" s="17">
        <v>10.635999999999999</v>
      </c>
      <c r="F82" s="17">
        <v>13.438000000000001</v>
      </c>
      <c r="G82" s="17">
        <v>11.818</v>
      </c>
      <c r="H82" s="17">
        <v>18.905999999999999</v>
      </c>
      <c r="I82" s="17">
        <v>28.984000000000002</v>
      </c>
      <c r="J82" s="17">
        <v>22.727</v>
      </c>
      <c r="K82" s="17">
        <v>23.091000000000001</v>
      </c>
      <c r="L82" s="17">
        <v>27.422000000000001</v>
      </c>
      <c r="M82" s="17">
        <v>28.024000000000001</v>
      </c>
      <c r="N82" s="17">
        <v>24.2</v>
      </c>
      <c r="O82" s="17">
        <v>25.3</v>
      </c>
      <c r="P82" s="17">
        <v>52.817</v>
      </c>
      <c r="Q82" s="17">
        <v>27.762</v>
      </c>
      <c r="R82" s="17">
        <v>27.268000000000001</v>
      </c>
      <c r="S82" s="17">
        <v>8.8580000000000005</v>
      </c>
      <c r="T82" s="17">
        <v>20.079000000000001</v>
      </c>
      <c r="U82" s="17">
        <v>32.04</v>
      </c>
      <c r="V82" s="17">
        <v>32.768000000000001</v>
      </c>
      <c r="W82" s="17">
        <v>1.048</v>
      </c>
      <c r="X82" s="17">
        <v>1.25</v>
      </c>
      <c r="Y82" s="90"/>
    </row>
    <row r="83" spans="1:25" x14ac:dyDescent="0.25">
      <c r="A83" s="80"/>
      <c r="B83" s="36">
        <v>3.75</v>
      </c>
      <c r="C83" s="17">
        <v>1.3640000000000001</v>
      </c>
      <c r="D83" s="17">
        <v>2.109</v>
      </c>
      <c r="E83" s="17">
        <v>6.0910000000000002</v>
      </c>
      <c r="F83" s="17">
        <v>9.6880000000000006</v>
      </c>
      <c r="G83" s="17">
        <v>7.7270000000000003</v>
      </c>
      <c r="H83" s="17">
        <v>13.125</v>
      </c>
      <c r="I83" s="17">
        <v>15.781000000000001</v>
      </c>
      <c r="J83" s="17">
        <v>13.545</v>
      </c>
      <c r="K83" s="17">
        <v>14</v>
      </c>
      <c r="L83" s="17">
        <v>14.766</v>
      </c>
      <c r="M83" s="17">
        <v>15.802</v>
      </c>
      <c r="N83" s="17">
        <v>11.579000000000001</v>
      </c>
      <c r="O83" s="17">
        <v>16.384</v>
      </c>
      <c r="P83" s="17">
        <v>30.119</v>
      </c>
      <c r="Q83" s="17">
        <v>15.627000000000001</v>
      </c>
      <c r="R83" s="17">
        <v>12.679</v>
      </c>
      <c r="S83" s="17">
        <v>5.7320000000000002</v>
      </c>
      <c r="T83" s="17">
        <v>12.222</v>
      </c>
      <c r="U83" s="17">
        <v>17.722000000000001</v>
      </c>
      <c r="V83" s="17">
        <v>17.079000000000001</v>
      </c>
      <c r="W83" s="17">
        <v>1.048</v>
      </c>
      <c r="X83" s="17">
        <v>1</v>
      </c>
      <c r="Y83" s="90"/>
    </row>
    <row r="84" spans="1:25" x14ac:dyDescent="0.25">
      <c r="A84" s="80"/>
      <c r="B84" s="36">
        <v>1.875</v>
      </c>
      <c r="C84" s="17">
        <v>1</v>
      </c>
      <c r="D84" s="17">
        <v>1.484</v>
      </c>
      <c r="E84" s="17">
        <v>4.0910000000000002</v>
      </c>
      <c r="F84" s="17">
        <v>6.1719999999999997</v>
      </c>
      <c r="G84" s="17">
        <v>4.4550000000000001</v>
      </c>
      <c r="H84" s="17">
        <v>8.125</v>
      </c>
      <c r="I84" s="17">
        <v>7.4219999999999997</v>
      </c>
      <c r="J84" s="17">
        <v>9.1820000000000004</v>
      </c>
      <c r="K84" s="17">
        <v>8.2729999999999997</v>
      </c>
      <c r="L84" s="17">
        <v>7.4219999999999997</v>
      </c>
      <c r="M84" s="17">
        <v>9.3409999999999993</v>
      </c>
      <c r="N84" s="17">
        <v>7.758</v>
      </c>
      <c r="O84" s="17">
        <v>9.1470000000000002</v>
      </c>
      <c r="P84" s="17">
        <v>16.238</v>
      </c>
      <c r="Q84" s="17">
        <v>8.6430000000000007</v>
      </c>
      <c r="R84" s="17">
        <v>9.032</v>
      </c>
      <c r="S84" s="17">
        <v>4.5739999999999998</v>
      </c>
      <c r="T84" s="17">
        <v>7.4210000000000003</v>
      </c>
      <c r="U84" s="17">
        <v>9.7780000000000005</v>
      </c>
      <c r="V84" s="17">
        <v>8.2210000000000001</v>
      </c>
      <c r="W84" s="17">
        <v>1</v>
      </c>
      <c r="X84" s="17">
        <v>1.0940000000000001</v>
      </c>
      <c r="Y84" s="90"/>
    </row>
    <row r="85" spans="1:25" x14ac:dyDescent="0.25">
      <c r="A85" s="80"/>
      <c r="B85" s="36">
        <v>0.9375</v>
      </c>
      <c r="C85" s="17">
        <v>1</v>
      </c>
      <c r="D85" s="17">
        <v>1</v>
      </c>
      <c r="E85" s="17">
        <v>2.3639999999999999</v>
      </c>
      <c r="F85" s="17">
        <v>3.359</v>
      </c>
      <c r="G85" s="17">
        <v>2.6360000000000001</v>
      </c>
      <c r="H85" s="17">
        <v>4.4530000000000003</v>
      </c>
      <c r="I85" s="17">
        <v>4.5309999999999997</v>
      </c>
      <c r="J85" s="17">
        <v>5.1820000000000004</v>
      </c>
      <c r="K85" s="17">
        <v>4.5449999999999999</v>
      </c>
      <c r="L85" s="17">
        <v>4.766</v>
      </c>
      <c r="M85" s="17">
        <v>5.2380000000000004</v>
      </c>
      <c r="N85" s="17">
        <v>4.9790000000000001</v>
      </c>
      <c r="O85" s="17">
        <v>5.4420000000000002</v>
      </c>
      <c r="P85" s="17">
        <v>8.8170000000000002</v>
      </c>
      <c r="Q85" s="17">
        <v>4.54</v>
      </c>
      <c r="R85" s="17">
        <v>5.3840000000000003</v>
      </c>
      <c r="S85" s="17">
        <v>3.3</v>
      </c>
      <c r="T85" s="17">
        <v>4.1029999999999998</v>
      </c>
      <c r="U85" s="17">
        <v>5.5</v>
      </c>
      <c r="V85" s="17">
        <v>4.9210000000000003</v>
      </c>
      <c r="W85" s="17">
        <v>1</v>
      </c>
      <c r="X85" s="17">
        <v>1.016</v>
      </c>
      <c r="Y85" s="90"/>
    </row>
    <row r="86" spans="1:25" x14ac:dyDescent="0.25">
      <c r="A86" s="80"/>
      <c r="B86" s="36">
        <v>0.46875</v>
      </c>
      <c r="C86" s="17">
        <v>1</v>
      </c>
      <c r="D86" s="17">
        <v>1</v>
      </c>
      <c r="E86" s="17">
        <v>1.4550000000000001</v>
      </c>
      <c r="F86" s="17">
        <v>2.4220000000000002</v>
      </c>
      <c r="G86" s="17">
        <v>1.6359999999999999</v>
      </c>
      <c r="H86" s="17">
        <v>2.891</v>
      </c>
      <c r="I86" s="17">
        <v>3.516</v>
      </c>
      <c r="J86" s="17">
        <v>3.4550000000000001</v>
      </c>
      <c r="K86" s="17">
        <v>2.4550000000000001</v>
      </c>
      <c r="L86" s="17">
        <v>3.2029999999999998</v>
      </c>
      <c r="M86" s="17">
        <v>2.8809999999999998</v>
      </c>
      <c r="N86" s="17">
        <v>3.0680000000000001</v>
      </c>
      <c r="O86" s="17">
        <v>2.9529999999999998</v>
      </c>
      <c r="P86" s="17">
        <v>4.8890000000000002</v>
      </c>
      <c r="Q86" s="17">
        <v>2.8809999999999998</v>
      </c>
      <c r="R86" s="17">
        <v>3.1259999999999999</v>
      </c>
      <c r="S86" s="17">
        <v>2.258</v>
      </c>
      <c r="T86" s="17">
        <v>2.532</v>
      </c>
      <c r="U86" s="17">
        <v>3.1429999999999998</v>
      </c>
      <c r="V86" s="17">
        <v>3.3</v>
      </c>
      <c r="W86" s="17">
        <v>1</v>
      </c>
      <c r="X86" s="17">
        <v>1</v>
      </c>
      <c r="Y86" s="90"/>
    </row>
    <row r="87" spans="1:25" x14ac:dyDescent="0.25">
      <c r="A87" s="80"/>
      <c r="B87" s="36">
        <v>0.234375</v>
      </c>
      <c r="C87" s="17">
        <v>1</v>
      </c>
      <c r="D87" s="17">
        <v>1</v>
      </c>
      <c r="E87" s="17">
        <v>1</v>
      </c>
      <c r="F87" s="17">
        <v>1.7969999999999999</v>
      </c>
      <c r="G87" s="17">
        <v>1</v>
      </c>
      <c r="H87" s="17">
        <v>2.0310000000000001</v>
      </c>
      <c r="I87" s="17">
        <v>2.3439999999999999</v>
      </c>
      <c r="J87" s="17">
        <v>1.7270000000000001</v>
      </c>
      <c r="K87" s="17">
        <v>1.7270000000000001</v>
      </c>
      <c r="L87" s="17">
        <v>1.875</v>
      </c>
      <c r="M87" s="17">
        <v>2.008</v>
      </c>
      <c r="N87" s="17">
        <v>2.258</v>
      </c>
      <c r="O87" s="17">
        <v>2.0259999999999998</v>
      </c>
      <c r="P87" s="17">
        <v>2.968</v>
      </c>
      <c r="Q87" s="17">
        <v>1.833</v>
      </c>
      <c r="R87" s="17">
        <v>2.1419999999999999</v>
      </c>
      <c r="S87" s="17">
        <v>1.5049999999999999</v>
      </c>
      <c r="T87" s="17">
        <v>1.746</v>
      </c>
      <c r="U87" s="17">
        <v>2.008</v>
      </c>
      <c r="V87" s="17">
        <v>2.0259999999999998</v>
      </c>
      <c r="W87" s="17">
        <v>1</v>
      </c>
      <c r="X87" s="17">
        <v>1</v>
      </c>
      <c r="Y87" s="90"/>
    </row>
    <row r="88" spans="1:25" x14ac:dyDescent="0.25">
      <c r="A88" s="80"/>
      <c r="B88" s="36">
        <v>0.1171875</v>
      </c>
      <c r="C88" s="17">
        <v>1</v>
      </c>
      <c r="D88" s="17">
        <v>1</v>
      </c>
      <c r="E88" s="17">
        <v>1</v>
      </c>
      <c r="F88" s="17">
        <v>1</v>
      </c>
      <c r="G88" s="17">
        <v>1</v>
      </c>
      <c r="H88" s="17">
        <v>1</v>
      </c>
      <c r="I88" s="17">
        <v>1</v>
      </c>
      <c r="J88" s="17">
        <v>1</v>
      </c>
      <c r="K88" s="17">
        <v>1</v>
      </c>
      <c r="L88" s="17">
        <v>1</v>
      </c>
      <c r="M88" s="17">
        <v>1</v>
      </c>
      <c r="N88" s="17">
        <v>1.621</v>
      </c>
      <c r="O88" s="17">
        <v>1</v>
      </c>
      <c r="P88" s="17">
        <v>1.746</v>
      </c>
      <c r="Q88" s="17">
        <v>1</v>
      </c>
      <c r="R88" s="17">
        <v>1</v>
      </c>
      <c r="S88" s="17">
        <v>1</v>
      </c>
      <c r="T88" s="17">
        <v>1</v>
      </c>
      <c r="U88" s="17">
        <v>1</v>
      </c>
      <c r="V88" s="17">
        <v>1</v>
      </c>
      <c r="W88" s="17">
        <v>1</v>
      </c>
      <c r="X88" s="17">
        <v>1</v>
      </c>
      <c r="Y88" s="90"/>
    </row>
    <row r="89" spans="1:25" x14ac:dyDescent="0.25">
      <c r="A89" s="80"/>
      <c r="B89" s="36">
        <v>5.859375E-2</v>
      </c>
      <c r="C89" s="17">
        <v>1</v>
      </c>
      <c r="D89" s="17">
        <v>1</v>
      </c>
      <c r="E89" s="17">
        <v>1</v>
      </c>
      <c r="F89" s="17">
        <v>1</v>
      </c>
      <c r="G89" s="17">
        <v>1</v>
      </c>
      <c r="H89" s="17">
        <v>1</v>
      </c>
      <c r="I89" s="17">
        <v>1</v>
      </c>
      <c r="J89" s="17">
        <v>1</v>
      </c>
      <c r="K89" s="17">
        <v>1</v>
      </c>
      <c r="L89" s="17">
        <v>1</v>
      </c>
      <c r="M89" s="17">
        <v>1</v>
      </c>
      <c r="N89" s="17">
        <v>1</v>
      </c>
      <c r="O89" s="17">
        <v>1</v>
      </c>
      <c r="P89" s="17">
        <v>1</v>
      </c>
      <c r="Q89" s="17">
        <v>1</v>
      </c>
      <c r="R89" s="17">
        <v>1</v>
      </c>
      <c r="S89" s="17">
        <v>1</v>
      </c>
      <c r="T89" s="17">
        <v>1</v>
      </c>
      <c r="U89" s="17">
        <v>1</v>
      </c>
      <c r="V89" s="17">
        <v>1</v>
      </c>
      <c r="W89" s="17">
        <v>1</v>
      </c>
      <c r="X89" s="17">
        <v>1</v>
      </c>
      <c r="Y89" s="90"/>
    </row>
    <row r="90" spans="1:25" x14ac:dyDescent="0.25">
      <c r="A90" s="80"/>
      <c r="B90" s="36">
        <v>2.9296880000000001E-2</v>
      </c>
      <c r="C90" s="17">
        <v>1</v>
      </c>
      <c r="D90" s="17">
        <v>1</v>
      </c>
      <c r="E90" s="17">
        <v>1</v>
      </c>
      <c r="F90" s="17">
        <v>1</v>
      </c>
      <c r="G90" s="17">
        <v>1</v>
      </c>
      <c r="H90" s="17">
        <v>1</v>
      </c>
      <c r="I90" s="17">
        <v>1</v>
      </c>
      <c r="J90" s="17">
        <v>1</v>
      </c>
      <c r="K90" s="17">
        <v>1</v>
      </c>
      <c r="L90" s="17">
        <v>1</v>
      </c>
      <c r="M90" s="17">
        <v>1</v>
      </c>
      <c r="N90" s="17">
        <v>1</v>
      </c>
      <c r="O90" s="17">
        <v>1</v>
      </c>
      <c r="P90" s="17">
        <v>1</v>
      </c>
      <c r="Q90" s="17">
        <v>1</v>
      </c>
      <c r="R90" s="17">
        <v>1</v>
      </c>
      <c r="S90" s="17">
        <v>1</v>
      </c>
      <c r="T90" s="17">
        <v>1</v>
      </c>
      <c r="U90" s="17">
        <v>1</v>
      </c>
      <c r="V90" s="17">
        <v>1</v>
      </c>
      <c r="W90" s="17">
        <v>1</v>
      </c>
      <c r="X90" s="17">
        <v>1</v>
      </c>
      <c r="Y90" s="91"/>
    </row>
  </sheetData>
  <mergeCells count="84">
    <mergeCell ref="Y79:Y90"/>
    <mergeCell ref="Y4:Y15"/>
    <mergeCell ref="Y19:Y30"/>
    <mergeCell ref="Y34:Y45"/>
    <mergeCell ref="Y49:Y60"/>
    <mergeCell ref="Y64:Y75"/>
    <mergeCell ref="C2:D2"/>
    <mergeCell ref="E2:F2"/>
    <mergeCell ref="A3:A15"/>
    <mergeCell ref="B2:B3"/>
    <mergeCell ref="G2:H2"/>
    <mergeCell ref="U2:V2"/>
    <mergeCell ref="W2:X2"/>
    <mergeCell ref="B17:B18"/>
    <mergeCell ref="C17:D17"/>
    <mergeCell ref="E17:F17"/>
    <mergeCell ref="G17:H17"/>
    <mergeCell ref="I17:J17"/>
    <mergeCell ref="K17:L17"/>
    <mergeCell ref="M17:N17"/>
    <mergeCell ref="O17:P17"/>
    <mergeCell ref="I2:J2"/>
    <mergeCell ref="K2:L2"/>
    <mergeCell ref="M2:N2"/>
    <mergeCell ref="O2:P2"/>
    <mergeCell ref="Q2:R2"/>
    <mergeCell ref="S2:T2"/>
    <mergeCell ref="B32:B33"/>
    <mergeCell ref="C32:D32"/>
    <mergeCell ref="E32:F32"/>
    <mergeCell ref="G32:H32"/>
    <mergeCell ref="I32:J32"/>
    <mergeCell ref="Q17:R17"/>
    <mergeCell ref="S17:T17"/>
    <mergeCell ref="U17:V17"/>
    <mergeCell ref="W17:X17"/>
    <mergeCell ref="A18:A30"/>
    <mergeCell ref="W32:X32"/>
    <mergeCell ref="A33:A45"/>
    <mergeCell ref="B47:B48"/>
    <mergeCell ref="C47:D47"/>
    <mergeCell ref="E47:F47"/>
    <mergeCell ref="G47:H47"/>
    <mergeCell ref="I47:J47"/>
    <mergeCell ref="K47:L47"/>
    <mergeCell ref="M47:N47"/>
    <mergeCell ref="O47:P47"/>
    <mergeCell ref="K32:L32"/>
    <mergeCell ref="M32:N32"/>
    <mergeCell ref="O32:P32"/>
    <mergeCell ref="Q32:R32"/>
    <mergeCell ref="S32:T32"/>
    <mergeCell ref="U32:V32"/>
    <mergeCell ref="B62:B63"/>
    <mergeCell ref="C62:D62"/>
    <mergeCell ref="E62:F62"/>
    <mergeCell ref="G62:H62"/>
    <mergeCell ref="I62:J62"/>
    <mergeCell ref="Q47:R47"/>
    <mergeCell ref="S47:T47"/>
    <mergeCell ref="U47:V47"/>
    <mergeCell ref="W47:X47"/>
    <mergeCell ref="A48:A60"/>
    <mergeCell ref="W62:X62"/>
    <mergeCell ref="A63:A75"/>
    <mergeCell ref="B77:B78"/>
    <mergeCell ref="C77:D77"/>
    <mergeCell ref="E77:F77"/>
    <mergeCell ref="G77:H77"/>
    <mergeCell ref="I77:J77"/>
    <mergeCell ref="K77:L77"/>
    <mergeCell ref="M77:N77"/>
    <mergeCell ref="O77:P77"/>
    <mergeCell ref="K62:L62"/>
    <mergeCell ref="M62:N62"/>
    <mergeCell ref="O62:P62"/>
    <mergeCell ref="Q62:R62"/>
    <mergeCell ref="S62:T62"/>
    <mergeCell ref="U62:V62"/>
    <mergeCell ref="Q77:R77"/>
    <mergeCell ref="S77:T77"/>
    <mergeCell ref="U77:V77"/>
    <mergeCell ref="W77:X77"/>
    <mergeCell ref="A78:A90"/>
  </mergeCells>
  <phoneticPr fontId="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EFAF6-1893-42C1-81AD-630169E6AF18}">
  <dimension ref="A1:AJ90"/>
  <sheetViews>
    <sheetView tabSelected="1" topLeftCell="A50" zoomScale="70" zoomScaleNormal="70" workbookViewId="0">
      <selection activeCell="S68" sqref="S68"/>
    </sheetView>
  </sheetViews>
  <sheetFormatPr defaultRowHeight="15.75" x14ac:dyDescent="0.25"/>
  <cols>
    <col min="1" max="1" width="21.85546875" style="35" customWidth="1"/>
    <col min="2" max="2" width="23.85546875" style="38" customWidth="1"/>
    <col min="3" max="35" width="9.140625" style="35"/>
    <col min="36" max="36" width="19.140625" style="35" customWidth="1"/>
    <col min="37" max="16384" width="9.140625" style="35"/>
  </cols>
  <sheetData>
    <row r="1" spans="1:36" s="12" customFormat="1" x14ac:dyDescent="0.25">
      <c r="A1" s="48" t="s">
        <v>241</v>
      </c>
      <c r="B1" s="34"/>
    </row>
    <row r="2" spans="1:36" x14ac:dyDescent="0.25">
      <c r="A2" s="60" t="s">
        <v>240</v>
      </c>
      <c r="B2" s="88" t="s">
        <v>151</v>
      </c>
      <c r="C2" s="88" t="s">
        <v>153</v>
      </c>
      <c r="D2" s="88"/>
      <c r="E2" s="88"/>
      <c r="F2" s="88" t="s">
        <v>155</v>
      </c>
      <c r="G2" s="88"/>
      <c r="H2" s="88"/>
      <c r="I2" s="88" t="s">
        <v>159</v>
      </c>
      <c r="J2" s="88"/>
      <c r="K2" s="88"/>
      <c r="L2" s="88" t="s">
        <v>161</v>
      </c>
      <c r="M2" s="88"/>
      <c r="N2" s="88"/>
      <c r="O2" s="88" t="s">
        <v>163</v>
      </c>
      <c r="P2" s="88"/>
      <c r="Q2" s="88"/>
      <c r="R2" s="88" t="s">
        <v>165</v>
      </c>
      <c r="S2" s="88"/>
      <c r="T2" s="88"/>
      <c r="U2" s="88" t="s">
        <v>167</v>
      </c>
      <c r="V2" s="88"/>
      <c r="W2" s="88"/>
      <c r="X2" s="88" t="s">
        <v>169</v>
      </c>
      <c r="Y2" s="88"/>
      <c r="Z2" s="88"/>
      <c r="AA2" s="88" t="s">
        <v>171</v>
      </c>
      <c r="AB2" s="88"/>
      <c r="AC2" s="88"/>
      <c r="AD2" s="88" t="s">
        <v>173</v>
      </c>
      <c r="AE2" s="88"/>
      <c r="AF2" s="88"/>
      <c r="AG2" s="88" t="s">
        <v>242</v>
      </c>
      <c r="AH2" s="88"/>
      <c r="AI2" s="88"/>
    </row>
    <row r="3" spans="1:36" x14ac:dyDescent="0.25">
      <c r="A3" s="80" t="s">
        <v>143</v>
      </c>
      <c r="B3" s="88"/>
      <c r="C3" s="47" t="s">
        <v>139</v>
      </c>
      <c r="D3" s="47" t="s">
        <v>140</v>
      </c>
      <c r="E3" s="47" t="s">
        <v>141</v>
      </c>
      <c r="F3" s="47" t="s">
        <v>139</v>
      </c>
      <c r="G3" s="47" t="s">
        <v>140</v>
      </c>
      <c r="H3" s="47" t="s">
        <v>141</v>
      </c>
      <c r="I3" s="47" t="s">
        <v>139</v>
      </c>
      <c r="J3" s="47" t="s">
        <v>140</v>
      </c>
      <c r="K3" s="47" t="s">
        <v>141</v>
      </c>
      <c r="L3" s="47" t="s">
        <v>139</v>
      </c>
      <c r="M3" s="47" t="s">
        <v>140</v>
      </c>
      <c r="N3" s="47" t="s">
        <v>141</v>
      </c>
      <c r="O3" s="47" t="s">
        <v>139</v>
      </c>
      <c r="P3" s="47" t="s">
        <v>140</v>
      </c>
      <c r="Q3" s="47" t="s">
        <v>141</v>
      </c>
      <c r="R3" s="47" t="s">
        <v>139</v>
      </c>
      <c r="S3" s="47" t="s">
        <v>140</v>
      </c>
      <c r="T3" s="47" t="s">
        <v>141</v>
      </c>
      <c r="U3" s="47" t="s">
        <v>139</v>
      </c>
      <c r="V3" s="47" t="s">
        <v>140</v>
      </c>
      <c r="W3" s="47" t="s">
        <v>141</v>
      </c>
      <c r="X3" s="47" t="s">
        <v>139</v>
      </c>
      <c r="Y3" s="47" t="s">
        <v>140</v>
      </c>
      <c r="Z3" s="47" t="s">
        <v>141</v>
      </c>
      <c r="AA3" s="47" t="s">
        <v>139</v>
      </c>
      <c r="AB3" s="47" t="s">
        <v>140</v>
      </c>
      <c r="AC3" s="47" t="s">
        <v>141</v>
      </c>
      <c r="AD3" s="47" t="s">
        <v>139</v>
      </c>
      <c r="AE3" s="47" t="s">
        <v>140</v>
      </c>
      <c r="AF3" s="47" t="s">
        <v>141</v>
      </c>
      <c r="AG3" s="47" t="s">
        <v>139</v>
      </c>
      <c r="AH3" s="47" t="s">
        <v>140</v>
      </c>
      <c r="AI3" s="47" t="s">
        <v>141</v>
      </c>
    </row>
    <row r="4" spans="1:36" x14ac:dyDescent="0.25">
      <c r="A4" s="80"/>
      <c r="B4" s="97">
        <v>10</v>
      </c>
      <c r="C4" s="17">
        <v>98.37</v>
      </c>
      <c r="D4" s="17">
        <v>98.39</v>
      </c>
      <c r="E4" s="17">
        <v>83.04</v>
      </c>
      <c r="F4" s="49">
        <v>47.47</v>
      </c>
      <c r="G4" s="49">
        <v>65.599999999999994</v>
      </c>
      <c r="H4" s="49">
        <v>63.8</v>
      </c>
      <c r="I4" s="49">
        <v>66.13</v>
      </c>
      <c r="J4" s="49">
        <v>52.85</v>
      </c>
      <c r="K4" s="49">
        <v>51.35</v>
      </c>
      <c r="L4" s="49">
        <v>98.51</v>
      </c>
      <c r="M4" s="49">
        <v>98.03</v>
      </c>
      <c r="N4" s="49">
        <v>83.19</v>
      </c>
      <c r="O4" s="49">
        <v>68.61</v>
      </c>
      <c r="P4" s="49">
        <v>65.27</v>
      </c>
      <c r="Q4" s="49">
        <v>80.459999999999994</v>
      </c>
      <c r="R4" s="49">
        <v>61.39</v>
      </c>
      <c r="S4" s="49">
        <v>85.45</v>
      </c>
      <c r="T4" s="49">
        <v>89.83</v>
      </c>
      <c r="U4" s="49">
        <v>80.88</v>
      </c>
      <c r="V4" s="49">
        <v>85.95</v>
      </c>
      <c r="W4" s="49">
        <v>88.78</v>
      </c>
      <c r="X4" s="49">
        <v>88.17</v>
      </c>
      <c r="Y4" s="49">
        <v>89.57</v>
      </c>
      <c r="Z4" s="49">
        <v>80.650000000000006</v>
      </c>
      <c r="AA4" s="49">
        <v>66.66</v>
      </c>
      <c r="AB4" s="49">
        <v>54.68</v>
      </c>
      <c r="AC4" s="49">
        <v>65.25</v>
      </c>
      <c r="AD4" s="49">
        <v>34.22</v>
      </c>
      <c r="AE4" s="49">
        <v>45.24</v>
      </c>
      <c r="AF4" s="49">
        <v>40.82</v>
      </c>
      <c r="AG4" s="49">
        <v>5.12</v>
      </c>
      <c r="AH4" s="49">
        <v>17.61</v>
      </c>
      <c r="AI4" s="49">
        <v>7.57</v>
      </c>
      <c r="AJ4" s="98" t="s">
        <v>243</v>
      </c>
    </row>
    <row r="5" spans="1:36" x14ac:dyDescent="0.25">
      <c r="A5" s="80"/>
      <c r="B5" s="97">
        <v>5</v>
      </c>
      <c r="C5" s="17">
        <v>97</v>
      </c>
      <c r="D5" s="17">
        <v>98.55</v>
      </c>
      <c r="E5" s="17">
        <v>79.62</v>
      </c>
      <c r="F5" s="49">
        <v>17.41</v>
      </c>
      <c r="G5" s="49">
        <v>43.97</v>
      </c>
      <c r="H5" s="49">
        <v>51.71</v>
      </c>
      <c r="I5" s="49">
        <v>40.92</v>
      </c>
      <c r="J5" s="49">
        <v>42.67</v>
      </c>
      <c r="K5" s="49">
        <v>36.72</v>
      </c>
      <c r="L5" s="49">
        <v>92.76</v>
      </c>
      <c r="M5" s="49">
        <v>94.68</v>
      </c>
      <c r="N5" s="49">
        <v>82.53</v>
      </c>
      <c r="O5" s="49">
        <v>60.67</v>
      </c>
      <c r="P5" s="49">
        <v>29.83</v>
      </c>
      <c r="Q5" s="49">
        <v>59.31</v>
      </c>
      <c r="R5" s="49">
        <v>57.46</v>
      </c>
      <c r="S5" s="49">
        <v>70.78</v>
      </c>
      <c r="T5" s="49">
        <v>68.12</v>
      </c>
      <c r="U5" s="49">
        <v>75.16</v>
      </c>
      <c r="V5" s="49">
        <v>58.47</v>
      </c>
      <c r="W5" s="49">
        <v>57.27</v>
      </c>
      <c r="X5" s="49">
        <v>71.64</v>
      </c>
      <c r="Y5" s="49">
        <v>73.61</v>
      </c>
      <c r="Z5" s="49">
        <v>67.849999999999994</v>
      </c>
      <c r="AA5" s="49">
        <v>40.340000000000003</v>
      </c>
      <c r="AB5" s="49">
        <v>26.34</v>
      </c>
      <c r="AC5" s="49">
        <v>25.63</v>
      </c>
      <c r="AD5" s="49">
        <v>13.25</v>
      </c>
      <c r="AE5" s="49">
        <v>19.48</v>
      </c>
      <c r="AF5" s="49">
        <v>22.62</v>
      </c>
      <c r="AG5" s="49">
        <v>8.7200000000000006</v>
      </c>
      <c r="AH5" s="49">
        <v>1.94</v>
      </c>
      <c r="AI5" s="49">
        <v>10.34</v>
      </c>
      <c r="AJ5" s="98"/>
    </row>
    <row r="6" spans="1:36" x14ac:dyDescent="0.25">
      <c r="A6" s="80"/>
      <c r="B6" s="97">
        <v>2.5</v>
      </c>
      <c r="C6" s="17">
        <v>84.35</v>
      </c>
      <c r="D6" s="17">
        <v>94.99</v>
      </c>
      <c r="E6" s="17">
        <v>76.12</v>
      </c>
      <c r="F6" s="49">
        <v>1.07</v>
      </c>
      <c r="G6" s="49">
        <v>27.01</v>
      </c>
      <c r="H6" s="49">
        <v>32.83</v>
      </c>
      <c r="I6" s="49">
        <v>31.08</v>
      </c>
      <c r="J6" s="49">
        <v>17.97</v>
      </c>
      <c r="K6" s="49">
        <v>14.79</v>
      </c>
      <c r="L6" s="49">
        <v>80.34</v>
      </c>
      <c r="M6" s="49">
        <v>88.37</v>
      </c>
      <c r="N6" s="49">
        <v>80.849999999999994</v>
      </c>
      <c r="O6" s="49">
        <v>31.01</v>
      </c>
      <c r="P6" s="49">
        <v>15.21</v>
      </c>
      <c r="Q6" s="49">
        <v>48</v>
      </c>
      <c r="R6" s="49">
        <v>46.75</v>
      </c>
      <c r="S6" s="49">
        <v>28.63</v>
      </c>
      <c r="T6" s="49">
        <v>20.399999999999999</v>
      </c>
      <c r="U6" s="49">
        <v>53.38</v>
      </c>
      <c r="V6" s="49">
        <v>31.5</v>
      </c>
      <c r="W6" s="49">
        <v>22.62</v>
      </c>
      <c r="X6" s="49">
        <v>39.08</v>
      </c>
      <c r="Y6" s="49">
        <v>30.33</v>
      </c>
      <c r="Z6" s="49">
        <v>45.83</v>
      </c>
      <c r="AA6" s="49">
        <v>22.46</v>
      </c>
      <c r="AB6" s="49">
        <v>10.1</v>
      </c>
      <c r="AC6" s="49">
        <v>4.45</v>
      </c>
      <c r="AD6" s="49">
        <v>1.23</v>
      </c>
      <c r="AE6" s="49">
        <v>6.73</v>
      </c>
      <c r="AF6" s="49">
        <v>5.85</v>
      </c>
      <c r="AG6" s="49">
        <v>8.7899999999999991</v>
      </c>
      <c r="AH6" s="49">
        <v>11.07</v>
      </c>
      <c r="AI6" s="49">
        <v>1.67</v>
      </c>
      <c r="AJ6" s="98"/>
    </row>
    <row r="7" spans="1:36" x14ac:dyDescent="0.25">
      <c r="A7" s="80"/>
      <c r="B7" s="97">
        <v>1.25</v>
      </c>
      <c r="C7" s="17">
        <v>74.05</v>
      </c>
      <c r="D7" s="17">
        <v>84.34</v>
      </c>
      <c r="E7" s="17">
        <v>55.71</v>
      </c>
      <c r="F7" s="49">
        <v>1.81</v>
      </c>
      <c r="G7" s="49">
        <v>9.57</v>
      </c>
      <c r="H7" s="49">
        <v>13.01</v>
      </c>
      <c r="I7" s="49">
        <v>20.010000000000002</v>
      </c>
      <c r="J7" s="49">
        <v>10.050000000000001</v>
      </c>
      <c r="K7" s="49">
        <v>24.43</v>
      </c>
      <c r="L7" s="49">
        <v>64.66</v>
      </c>
      <c r="M7" s="49">
        <v>79.17</v>
      </c>
      <c r="N7" s="49">
        <v>64.459999999999994</v>
      </c>
      <c r="O7" s="49">
        <v>5.87</v>
      </c>
      <c r="P7" s="49">
        <v>9.91</v>
      </c>
      <c r="Q7" s="49">
        <v>27.01</v>
      </c>
      <c r="R7" s="49">
        <v>47.47</v>
      </c>
      <c r="S7" s="49">
        <v>11.46</v>
      </c>
      <c r="T7" s="49">
        <v>8.56</v>
      </c>
      <c r="U7" s="49">
        <v>29.45</v>
      </c>
      <c r="V7" s="49">
        <v>17.399999999999999</v>
      </c>
      <c r="W7" s="49">
        <v>9.02</v>
      </c>
      <c r="X7" s="49">
        <v>17.190000000000001</v>
      </c>
      <c r="Y7" s="49">
        <v>18.96</v>
      </c>
      <c r="Z7" s="49">
        <v>21.03</v>
      </c>
      <c r="AA7" s="49">
        <v>19.600000000000001</v>
      </c>
      <c r="AB7" s="49">
        <v>2.9</v>
      </c>
      <c r="AC7" s="49">
        <v>7.25</v>
      </c>
      <c r="AD7" s="49">
        <v>2.95</v>
      </c>
      <c r="AE7" s="49">
        <v>2.9</v>
      </c>
      <c r="AF7" s="49">
        <v>1</v>
      </c>
      <c r="AG7" s="49">
        <v>5.53</v>
      </c>
      <c r="AH7" s="49">
        <v>2.93</v>
      </c>
      <c r="AI7" s="49">
        <v>2.17</v>
      </c>
      <c r="AJ7" s="98"/>
    </row>
    <row r="8" spans="1:36" x14ac:dyDescent="0.25">
      <c r="A8" s="80"/>
      <c r="B8" s="97">
        <v>0.625</v>
      </c>
      <c r="C8" s="17">
        <v>32.78</v>
      </c>
      <c r="D8" s="17">
        <v>45.42</v>
      </c>
      <c r="E8" s="17">
        <v>44.78</v>
      </c>
      <c r="F8" s="49">
        <v>4.76</v>
      </c>
      <c r="G8" s="49">
        <v>2.56</v>
      </c>
      <c r="H8" s="49">
        <v>11.41</v>
      </c>
      <c r="I8" s="49">
        <v>17.239999999999998</v>
      </c>
      <c r="J8" s="49">
        <v>6.01</v>
      </c>
      <c r="K8" s="49">
        <v>1.32</v>
      </c>
      <c r="L8" s="49">
        <v>40.659999999999997</v>
      </c>
      <c r="M8" s="49">
        <v>56.4</v>
      </c>
      <c r="N8" s="49">
        <v>54.91</v>
      </c>
      <c r="O8" s="49">
        <v>6.67</v>
      </c>
      <c r="P8" s="49">
        <v>1.52</v>
      </c>
      <c r="Q8" s="49">
        <v>35.729999999999997</v>
      </c>
      <c r="R8" s="49">
        <v>44.79</v>
      </c>
      <c r="S8" s="49">
        <v>1.59</v>
      </c>
      <c r="T8" s="49">
        <v>2.89</v>
      </c>
      <c r="U8" s="49">
        <v>18.96</v>
      </c>
      <c r="V8" s="49">
        <v>6.24</v>
      </c>
      <c r="W8" s="49">
        <v>3.92</v>
      </c>
      <c r="X8" s="49">
        <v>10.32</v>
      </c>
      <c r="Y8" s="49">
        <v>12.68</v>
      </c>
      <c r="Z8" s="49">
        <v>5.21</v>
      </c>
      <c r="AA8" s="49">
        <v>4.33</v>
      </c>
      <c r="AB8" s="49">
        <v>3.8</v>
      </c>
      <c r="AC8" s="49">
        <v>8.49</v>
      </c>
      <c r="AD8" s="49">
        <v>6.81</v>
      </c>
      <c r="AE8" s="49">
        <v>1.52</v>
      </c>
      <c r="AF8" s="49">
        <v>1</v>
      </c>
      <c r="AG8" s="49">
        <v>6.8</v>
      </c>
      <c r="AH8" s="49">
        <v>4.9000000000000004</v>
      </c>
      <c r="AI8" s="49">
        <v>1</v>
      </c>
      <c r="AJ8" s="98"/>
    </row>
    <row r="9" spans="1:36" x14ac:dyDescent="0.25">
      <c r="A9" s="80"/>
      <c r="B9" s="97">
        <v>0.3125</v>
      </c>
      <c r="C9" s="17">
        <v>14.99</v>
      </c>
      <c r="D9" s="17">
        <v>11.02</v>
      </c>
      <c r="E9" s="17">
        <v>11.63</v>
      </c>
      <c r="F9" s="49">
        <v>1.96</v>
      </c>
      <c r="G9" s="49">
        <v>1.82</v>
      </c>
      <c r="H9" s="49">
        <v>7.55</v>
      </c>
      <c r="I9" s="49">
        <v>8.1999999999999993</v>
      </c>
      <c r="J9" s="49">
        <v>8.75</v>
      </c>
      <c r="K9" s="49">
        <v>1</v>
      </c>
      <c r="L9" s="49">
        <v>20.29</v>
      </c>
      <c r="M9" s="49">
        <v>33.15</v>
      </c>
      <c r="N9" s="49">
        <v>36.840000000000003</v>
      </c>
      <c r="O9" s="49">
        <v>8.42</v>
      </c>
      <c r="P9" s="49">
        <v>5.37</v>
      </c>
      <c r="Q9" s="49">
        <v>3.6</v>
      </c>
      <c r="R9" s="49">
        <v>34.53</v>
      </c>
      <c r="S9" s="49">
        <v>1.1499999999999999</v>
      </c>
      <c r="T9" s="49">
        <v>4.75</v>
      </c>
      <c r="U9" s="49">
        <v>8.39</v>
      </c>
      <c r="V9" s="49">
        <v>5.16</v>
      </c>
      <c r="W9" s="49">
        <v>7.97</v>
      </c>
      <c r="X9" s="49">
        <v>10.24</v>
      </c>
      <c r="Y9" s="49">
        <v>1.4</v>
      </c>
      <c r="Z9" s="49">
        <v>1</v>
      </c>
      <c r="AA9" s="49">
        <v>1</v>
      </c>
      <c r="AB9" s="49">
        <v>4.59</v>
      </c>
      <c r="AC9" s="49">
        <v>1.46</v>
      </c>
      <c r="AD9" s="49">
        <v>3.38</v>
      </c>
      <c r="AE9" s="49">
        <v>5.29</v>
      </c>
      <c r="AF9" s="49">
        <v>1</v>
      </c>
      <c r="AG9" s="49">
        <v>1.55</v>
      </c>
      <c r="AH9" s="49">
        <v>8.4600000000000009</v>
      </c>
      <c r="AI9" s="49">
        <v>1</v>
      </c>
      <c r="AJ9" s="98"/>
    </row>
    <row r="10" spans="1:36" x14ac:dyDescent="0.25">
      <c r="A10" s="80"/>
      <c r="B10" s="97">
        <v>0.15629999999999999</v>
      </c>
      <c r="C10" s="17">
        <v>8.6300000000000008</v>
      </c>
      <c r="D10" s="17">
        <v>1.01</v>
      </c>
      <c r="E10" s="17">
        <v>8.35</v>
      </c>
      <c r="F10" s="49">
        <v>1.39</v>
      </c>
      <c r="G10" s="49">
        <v>2.94</v>
      </c>
      <c r="H10" s="49">
        <v>7.84</v>
      </c>
      <c r="I10" s="49">
        <v>2.0099999999999998</v>
      </c>
      <c r="J10" s="49">
        <v>8.26</v>
      </c>
      <c r="K10" s="49">
        <v>1</v>
      </c>
      <c r="L10" s="49">
        <v>17.18</v>
      </c>
      <c r="M10" s="49">
        <v>21.2</v>
      </c>
      <c r="N10" s="49">
        <v>12.21</v>
      </c>
      <c r="O10" s="49">
        <v>10.029999999999999</v>
      </c>
      <c r="P10" s="49">
        <v>1.42</v>
      </c>
      <c r="Q10" s="49">
        <v>4.32</v>
      </c>
      <c r="R10" s="49">
        <v>34.619999999999997</v>
      </c>
      <c r="S10" s="49">
        <v>1.64</v>
      </c>
      <c r="T10" s="49">
        <v>5.68</v>
      </c>
      <c r="U10" s="49">
        <v>3.3</v>
      </c>
      <c r="V10" s="49">
        <v>1.51</v>
      </c>
      <c r="W10" s="49">
        <v>6.73</v>
      </c>
      <c r="X10" s="49">
        <v>2.23</v>
      </c>
      <c r="Y10" s="49">
        <v>1.83</v>
      </c>
      <c r="Z10" s="49">
        <v>1</v>
      </c>
      <c r="AA10" s="49">
        <v>1</v>
      </c>
      <c r="AB10" s="49">
        <v>1.92</v>
      </c>
      <c r="AC10" s="49">
        <v>1.04</v>
      </c>
      <c r="AD10" s="49">
        <v>6.86</v>
      </c>
      <c r="AE10" s="49">
        <v>7.84</v>
      </c>
      <c r="AF10" s="49">
        <v>1</v>
      </c>
      <c r="AG10" s="49">
        <v>1</v>
      </c>
      <c r="AH10" s="49">
        <v>1.01</v>
      </c>
      <c r="AI10" s="49">
        <v>1</v>
      </c>
      <c r="AJ10" s="98"/>
    </row>
    <row r="11" spans="1:36" x14ac:dyDescent="0.25">
      <c r="A11" s="80"/>
      <c r="B11" s="97">
        <v>7.8100000000000003E-2</v>
      </c>
      <c r="C11" s="17">
        <v>1.9</v>
      </c>
      <c r="D11" s="17">
        <v>7.3</v>
      </c>
      <c r="E11" s="17">
        <v>1</v>
      </c>
      <c r="F11" s="49">
        <v>1.58</v>
      </c>
      <c r="G11" s="49">
        <v>3.58</v>
      </c>
      <c r="H11" s="49">
        <v>1</v>
      </c>
      <c r="I11" s="49">
        <v>2.08</v>
      </c>
      <c r="J11" s="49">
        <v>5.96</v>
      </c>
      <c r="K11" s="49">
        <v>1</v>
      </c>
      <c r="L11" s="49">
        <v>5.9</v>
      </c>
      <c r="M11" s="49">
        <v>1.37</v>
      </c>
      <c r="N11" s="49">
        <v>12.21</v>
      </c>
      <c r="O11" s="49">
        <v>1</v>
      </c>
      <c r="P11" s="49">
        <v>1.28</v>
      </c>
      <c r="Q11" s="49">
        <v>5.54</v>
      </c>
      <c r="R11" s="49">
        <v>24.26</v>
      </c>
      <c r="S11" s="49">
        <v>5.77</v>
      </c>
      <c r="T11" s="49">
        <v>6.8</v>
      </c>
      <c r="U11" s="49">
        <v>13.95</v>
      </c>
      <c r="V11" s="49">
        <v>4.74</v>
      </c>
      <c r="W11" s="49">
        <v>2.93</v>
      </c>
      <c r="X11" s="49">
        <v>1.44</v>
      </c>
      <c r="Y11" s="49">
        <v>7.86</v>
      </c>
      <c r="Z11" s="49">
        <v>1</v>
      </c>
      <c r="AA11" s="49">
        <v>1</v>
      </c>
      <c r="AB11" s="49">
        <v>1.78</v>
      </c>
      <c r="AC11" s="49">
        <v>3.46</v>
      </c>
      <c r="AD11" s="49">
        <v>8.15</v>
      </c>
      <c r="AE11" s="49">
        <v>1.43</v>
      </c>
      <c r="AF11" s="49">
        <v>1</v>
      </c>
      <c r="AG11" s="49">
        <v>1</v>
      </c>
      <c r="AH11" s="49">
        <v>3.21</v>
      </c>
      <c r="AI11" s="49">
        <v>1</v>
      </c>
      <c r="AJ11" s="98"/>
    </row>
    <row r="12" spans="1:36" x14ac:dyDescent="0.25">
      <c r="A12" s="80"/>
      <c r="B12" s="97">
        <v>3.9100000000000003E-2</v>
      </c>
      <c r="C12" s="17">
        <v>5.9</v>
      </c>
      <c r="D12" s="17">
        <v>8.6999999999999993</v>
      </c>
      <c r="E12" s="17">
        <v>1</v>
      </c>
      <c r="F12" s="49">
        <v>1.74</v>
      </c>
      <c r="G12" s="49">
        <v>1.72</v>
      </c>
      <c r="H12" s="49">
        <v>1.86</v>
      </c>
      <c r="I12" s="49">
        <v>1</v>
      </c>
      <c r="J12" s="49">
        <v>3.42</v>
      </c>
      <c r="K12" s="49">
        <v>1</v>
      </c>
      <c r="L12" s="49">
        <v>9.08</v>
      </c>
      <c r="M12" s="49">
        <v>1.66</v>
      </c>
      <c r="N12" s="49">
        <v>1</v>
      </c>
      <c r="O12" s="49">
        <v>1</v>
      </c>
      <c r="P12" s="49">
        <v>2.4900000000000002</v>
      </c>
      <c r="Q12" s="49">
        <v>1.65</v>
      </c>
      <c r="R12" s="49">
        <v>1</v>
      </c>
      <c r="S12" s="49">
        <v>8.5500000000000007</v>
      </c>
      <c r="T12" s="49">
        <v>6.3</v>
      </c>
      <c r="U12" s="49">
        <v>1</v>
      </c>
      <c r="V12" s="49">
        <v>4.38</v>
      </c>
      <c r="W12" s="49">
        <v>5.81</v>
      </c>
      <c r="X12" s="49">
        <v>5.0199999999999996</v>
      </c>
      <c r="Y12" s="49">
        <v>8.89</v>
      </c>
      <c r="Z12" s="49">
        <v>1</v>
      </c>
      <c r="AA12" s="49">
        <v>1</v>
      </c>
      <c r="AB12" s="49">
        <v>4.22</v>
      </c>
      <c r="AC12" s="49">
        <v>3.59</v>
      </c>
      <c r="AD12" s="49">
        <v>1.23</v>
      </c>
      <c r="AE12" s="49">
        <v>2.48</v>
      </c>
      <c r="AF12" s="49">
        <v>1</v>
      </c>
      <c r="AG12" s="49">
        <v>1.1000000000000001</v>
      </c>
      <c r="AH12" s="49">
        <v>5.86</v>
      </c>
      <c r="AI12" s="49">
        <v>1</v>
      </c>
      <c r="AJ12" s="98"/>
    </row>
    <row r="13" spans="1:36" x14ac:dyDescent="0.25">
      <c r="A13" s="80"/>
      <c r="B13" s="97">
        <v>1.95E-2</v>
      </c>
      <c r="C13" s="17">
        <v>8.5500000000000007</v>
      </c>
      <c r="D13" s="17">
        <v>6.64</v>
      </c>
      <c r="E13" s="17">
        <v>1</v>
      </c>
      <c r="F13" s="49">
        <v>1.71</v>
      </c>
      <c r="G13" s="49">
        <v>4.55</v>
      </c>
      <c r="H13" s="49">
        <v>1</v>
      </c>
      <c r="I13" s="49">
        <v>1</v>
      </c>
      <c r="J13" s="49">
        <v>1.52</v>
      </c>
      <c r="K13" s="49">
        <v>1</v>
      </c>
      <c r="L13" s="49">
        <v>1.81</v>
      </c>
      <c r="M13" s="49">
        <v>6.7</v>
      </c>
      <c r="N13" s="49">
        <v>1</v>
      </c>
      <c r="O13" s="49">
        <v>1</v>
      </c>
      <c r="P13" s="49">
        <v>1.46</v>
      </c>
      <c r="Q13" s="49">
        <v>1.76</v>
      </c>
      <c r="R13" s="49">
        <v>1</v>
      </c>
      <c r="S13" s="49">
        <v>4.5</v>
      </c>
      <c r="T13" s="49">
        <v>7.99</v>
      </c>
      <c r="U13" s="49">
        <v>1</v>
      </c>
      <c r="V13" s="49">
        <v>5.18</v>
      </c>
      <c r="W13" s="49">
        <v>3.33</v>
      </c>
      <c r="X13" s="49">
        <v>4.09</v>
      </c>
      <c r="Y13" s="49">
        <v>1.43</v>
      </c>
      <c r="Z13" s="49">
        <v>1</v>
      </c>
      <c r="AA13" s="49">
        <v>1</v>
      </c>
      <c r="AB13" s="49">
        <v>4.38</v>
      </c>
      <c r="AC13" s="49">
        <v>6.99</v>
      </c>
      <c r="AD13" s="49">
        <v>1.41</v>
      </c>
      <c r="AE13" s="49">
        <v>2.15</v>
      </c>
      <c r="AF13" s="49">
        <v>1</v>
      </c>
      <c r="AG13" s="49">
        <v>2.9</v>
      </c>
      <c r="AH13" s="49">
        <v>4.43</v>
      </c>
      <c r="AI13" s="49">
        <v>1</v>
      </c>
      <c r="AJ13" s="98"/>
    </row>
    <row r="14" spans="1:36" x14ac:dyDescent="0.25">
      <c r="A14" s="80"/>
      <c r="B14" s="97">
        <v>9.7999999999999997E-3</v>
      </c>
      <c r="C14" s="17">
        <v>1.99</v>
      </c>
      <c r="D14" s="17">
        <v>1.96</v>
      </c>
      <c r="E14" s="17">
        <v>1</v>
      </c>
      <c r="F14" s="49">
        <v>12.26</v>
      </c>
      <c r="G14" s="49">
        <v>1.69</v>
      </c>
      <c r="H14" s="49">
        <v>1</v>
      </c>
      <c r="I14" s="49">
        <v>1</v>
      </c>
      <c r="J14" s="49">
        <v>2.78</v>
      </c>
      <c r="K14" s="49">
        <v>1</v>
      </c>
      <c r="L14" s="49">
        <v>1.3</v>
      </c>
      <c r="M14" s="49">
        <v>5.68</v>
      </c>
      <c r="N14" s="49">
        <v>1</v>
      </c>
      <c r="O14" s="49">
        <v>1</v>
      </c>
      <c r="P14" s="49">
        <v>1.47</v>
      </c>
      <c r="Q14" s="49">
        <v>1.51</v>
      </c>
      <c r="R14" s="49">
        <v>1</v>
      </c>
      <c r="S14" s="49">
        <v>6.29</v>
      </c>
      <c r="T14" s="49">
        <v>1.04</v>
      </c>
      <c r="U14" s="49">
        <v>1</v>
      </c>
      <c r="V14" s="49">
        <v>1.6</v>
      </c>
      <c r="W14" s="49">
        <v>1.32</v>
      </c>
      <c r="X14" s="49">
        <v>3.09</v>
      </c>
      <c r="Y14" s="49">
        <v>7.86</v>
      </c>
      <c r="Z14" s="49">
        <v>1</v>
      </c>
      <c r="AA14" s="49">
        <v>1</v>
      </c>
      <c r="AB14" s="49">
        <v>1.78</v>
      </c>
      <c r="AC14" s="49">
        <v>3.39</v>
      </c>
      <c r="AD14" s="49">
        <v>1.58</v>
      </c>
      <c r="AE14" s="49">
        <v>7.77</v>
      </c>
      <c r="AF14" s="49">
        <v>1</v>
      </c>
      <c r="AG14" s="49">
        <v>2.4700000000000002</v>
      </c>
      <c r="AH14" s="49">
        <v>3.38</v>
      </c>
      <c r="AI14" s="49">
        <v>1</v>
      </c>
      <c r="AJ14" s="98"/>
    </row>
    <row r="15" spans="1:36" x14ac:dyDescent="0.25">
      <c r="A15" s="80"/>
      <c r="B15" s="97">
        <v>4.8999999999999998E-3</v>
      </c>
      <c r="C15" s="17">
        <v>1.1200000000000001</v>
      </c>
      <c r="D15" s="17">
        <v>1.65</v>
      </c>
      <c r="E15" s="17">
        <v>1</v>
      </c>
      <c r="F15" s="49">
        <v>9.08</v>
      </c>
      <c r="G15" s="49">
        <v>1.68</v>
      </c>
      <c r="H15" s="49">
        <v>1</v>
      </c>
      <c r="I15" s="49">
        <v>1</v>
      </c>
      <c r="J15" s="49">
        <v>6.64</v>
      </c>
      <c r="K15" s="49">
        <v>1</v>
      </c>
      <c r="L15" s="49">
        <v>2.86</v>
      </c>
      <c r="M15" s="49">
        <v>7.02</v>
      </c>
      <c r="N15" s="49">
        <v>1</v>
      </c>
      <c r="O15" s="49">
        <v>1</v>
      </c>
      <c r="P15" s="49">
        <v>1.62</v>
      </c>
      <c r="Q15" s="49">
        <v>1.99</v>
      </c>
      <c r="R15" s="49">
        <v>1</v>
      </c>
      <c r="S15" s="49">
        <v>1.87</v>
      </c>
      <c r="T15" s="49">
        <v>1.17</v>
      </c>
      <c r="U15" s="49">
        <v>1</v>
      </c>
      <c r="V15" s="49">
        <v>2.14</v>
      </c>
      <c r="W15" s="49">
        <v>1.45</v>
      </c>
      <c r="X15" s="49">
        <v>4.0199999999999996</v>
      </c>
      <c r="Y15" s="49">
        <v>6.33</v>
      </c>
      <c r="Z15" s="49">
        <v>1</v>
      </c>
      <c r="AA15" s="49">
        <v>1</v>
      </c>
      <c r="AB15" s="49">
        <v>3.88</v>
      </c>
      <c r="AC15" s="49">
        <v>4.1100000000000003</v>
      </c>
      <c r="AD15" s="49">
        <v>7.51</v>
      </c>
      <c r="AE15" s="49">
        <v>1.42</v>
      </c>
      <c r="AF15" s="49">
        <v>1</v>
      </c>
      <c r="AG15" s="49">
        <v>1</v>
      </c>
      <c r="AH15" s="49">
        <v>5.43</v>
      </c>
      <c r="AI15" s="49">
        <v>1</v>
      </c>
      <c r="AJ15" s="98"/>
    </row>
    <row r="17" spans="1:36" x14ac:dyDescent="0.25">
      <c r="A17" s="60" t="s">
        <v>240</v>
      </c>
      <c r="B17" s="88" t="s">
        <v>151</v>
      </c>
      <c r="C17" s="88" t="s">
        <v>153</v>
      </c>
      <c r="D17" s="88"/>
      <c r="E17" s="88"/>
      <c r="F17" s="88" t="s">
        <v>155</v>
      </c>
      <c r="G17" s="88"/>
      <c r="H17" s="88"/>
      <c r="I17" s="88" t="s">
        <v>159</v>
      </c>
      <c r="J17" s="88"/>
      <c r="K17" s="88"/>
      <c r="L17" s="88" t="s">
        <v>161</v>
      </c>
      <c r="M17" s="88"/>
      <c r="N17" s="88"/>
      <c r="O17" s="88" t="s">
        <v>163</v>
      </c>
      <c r="P17" s="88"/>
      <c r="Q17" s="88"/>
      <c r="R17" s="88" t="s">
        <v>165</v>
      </c>
      <c r="S17" s="88"/>
      <c r="T17" s="88"/>
      <c r="U17" s="88" t="s">
        <v>167</v>
      </c>
      <c r="V17" s="88"/>
      <c r="W17" s="88"/>
      <c r="X17" s="88" t="s">
        <v>169</v>
      </c>
      <c r="Y17" s="88"/>
      <c r="Z17" s="88"/>
      <c r="AA17" s="88" t="s">
        <v>171</v>
      </c>
      <c r="AB17" s="88"/>
      <c r="AC17" s="88"/>
      <c r="AD17" s="88" t="s">
        <v>173</v>
      </c>
      <c r="AE17" s="88"/>
      <c r="AF17" s="88"/>
      <c r="AG17" s="88" t="s">
        <v>242</v>
      </c>
      <c r="AH17" s="88"/>
      <c r="AI17" s="88"/>
    </row>
    <row r="18" spans="1:36" x14ac:dyDescent="0.25">
      <c r="A18" s="80" t="s">
        <v>144</v>
      </c>
      <c r="B18" s="88"/>
      <c r="C18" s="47" t="s">
        <v>139</v>
      </c>
      <c r="D18" s="47" t="s">
        <v>140</v>
      </c>
      <c r="E18" s="47" t="s">
        <v>141</v>
      </c>
      <c r="F18" s="47" t="s">
        <v>139</v>
      </c>
      <c r="G18" s="47" t="s">
        <v>140</v>
      </c>
      <c r="H18" s="47" t="s">
        <v>141</v>
      </c>
      <c r="I18" s="47" t="s">
        <v>139</v>
      </c>
      <c r="J18" s="47" t="s">
        <v>140</v>
      </c>
      <c r="K18" s="47" t="s">
        <v>141</v>
      </c>
      <c r="L18" s="47" t="s">
        <v>139</v>
      </c>
      <c r="M18" s="47" t="s">
        <v>140</v>
      </c>
      <c r="N18" s="47" t="s">
        <v>141</v>
      </c>
      <c r="O18" s="47" t="s">
        <v>139</v>
      </c>
      <c r="P18" s="47" t="s">
        <v>140</v>
      </c>
      <c r="Q18" s="47" t="s">
        <v>141</v>
      </c>
      <c r="R18" s="47" t="s">
        <v>139</v>
      </c>
      <c r="S18" s="47" t="s">
        <v>140</v>
      </c>
      <c r="T18" s="47" t="s">
        <v>141</v>
      </c>
      <c r="U18" s="47" t="s">
        <v>139</v>
      </c>
      <c r="V18" s="47" t="s">
        <v>140</v>
      </c>
      <c r="W18" s="47" t="s">
        <v>141</v>
      </c>
      <c r="X18" s="47" t="s">
        <v>139</v>
      </c>
      <c r="Y18" s="47" t="s">
        <v>140</v>
      </c>
      <c r="Z18" s="47" t="s">
        <v>141</v>
      </c>
      <c r="AA18" s="47" t="s">
        <v>139</v>
      </c>
      <c r="AB18" s="47" t="s">
        <v>140</v>
      </c>
      <c r="AC18" s="47" t="s">
        <v>141</v>
      </c>
      <c r="AD18" s="47" t="s">
        <v>139</v>
      </c>
      <c r="AE18" s="47" t="s">
        <v>140</v>
      </c>
      <c r="AF18" s="47" t="s">
        <v>141</v>
      </c>
      <c r="AG18" s="47" t="s">
        <v>139</v>
      </c>
      <c r="AH18" s="47" t="s">
        <v>140</v>
      </c>
      <c r="AI18" s="47" t="s">
        <v>141</v>
      </c>
    </row>
    <row r="19" spans="1:36" x14ac:dyDescent="0.25">
      <c r="A19" s="80"/>
      <c r="B19" s="97">
        <v>10</v>
      </c>
      <c r="C19" s="17">
        <v>98.1</v>
      </c>
      <c r="D19" s="17">
        <v>98.93</v>
      </c>
      <c r="E19" s="17">
        <v>95.68</v>
      </c>
      <c r="F19" s="17">
        <v>87.5</v>
      </c>
      <c r="G19" s="17">
        <v>85.23</v>
      </c>
      <c r="H19" s="17">
        <v>82.29</v>
      </c>
      <c r="I19" s="17">
        <v>79.260000000000005</v>
      </c>
      <c r="J19" s="17">
        <v>75.48</v>
      </c>
      <c r="K19" s="17">
        <v>81.34</v>
      </c>
      <c r="L19" s="17">
        <v>97.42</v>
      </c>
      <c r="M19" s="17">
        <v>96.96</v>
      </c>
      <c r="N19" s="17">
        <v>93.77</v>
      </c>
      <c r="O19" s="17">
        <v>81.11</v>
      </c>
      <c r="P19" s="17">
        <v>78.44</v>
      </c>
      <c r="Q19" s="17">
        <v>81.760000000000005</v>
      </c>
      <c r="R19" s="17">
        <v>96.87</v>
      </c>
      <c r="S19" s="17">
        <v>94.49</v>
      </c>
      <c r="T19" s="17">
        <v>90.91</v>
      </c>
      <c r="U19" s="17">
        <v>98.35</v>
      </c>
      <c r="V19" s="17">
        <v>97.09</v>
      </c>
      <c r="W19" s="17">
        <v>93.88</v>
      </c>
      <c r="X19" s="17">
        <v>94.65</v>
      </c>
      <c r="Y19" s="17">
        <v>98.39</v>
      </c>
      <c r="Z19" s="17">
        <v>98.79</v>
      </c>
      <c r="AA19" s="17">
        <v>89.1</v>
      </c>
      <c r="AB19" s="17">
        <v>93.81</v>
      </c>
      <c r="AC19" s="17">
        <v>89.8</v>
      </c>
      <c r="AD19" s="17">
        <v>75.489999999999995</v>
      </c>
      <c r="AE19" s="17">
        <v>80.95</v>
      </c>
      <c r="AF19" s="17">
        <v>80.41</v>
      </c>
      <c r="AG19" s="17">
        <v>17.72</v>
      </c>
      <c r="AH19" s="17">
        <v>11.42</v>
      </c>
      <c r="AI19" s="17">
        <v>20.149999999999999</v>
      </c>
      <c r="AJ19" s="98" t="s">
        <v>243</v>
      </c>
    </row>
    <row r="20" spans="1:36" x14ac:dyDescent="0.25">
      <c r="A20" s="80"/>
      <c r="B20" s="97">
        <v>5</v>
      </c>
      <c r="C20" s="17">
        <v>98.89</v>
      </c>
      <c r="D20" s="17">
        <v>98.68</v>
      </c>
      <c r="E20" s="17">
        <v>96.32</v>
      </c>
      <c r="F20" s="17">
        <v>74.87</v>
      </c>
      <c r="G20" s="17">
        <v>70.3</v>
      </c>
      <c r="H20" s="17">
        <v>72.63</v>
      </c>
      <c r="I20" s="17">
        <v>69.86</v>
      </c>
      <c r="J20" s="17">
        <v>64.37</v>
      </c>
      <c r="K20" s="17">
        <v>59.24</v>
      </c>
      <c r="L20" s="17">
        <v>97.53</v>
      </c>
      <c r="M20" s="17">
        <v>97.08</v>
      </c>
      <c r="N20" s="17">
        <v>96.21</v>
      </c>
      <c r="O20" s="17">
        <v>81.23</v>
      </c>
      <c r="P20" s="17">
        <v>62.89</v>
      </c>
      <c r="Q20" s="17">
        <v>68.599999999999994</v>
      </c>
      <c r="R20" s="17">
        <v>95.92</v>
      </c>
      <c r="S20" s="17">
        <v>92.81</v>
      </c>
      <c r="T20" s="17">
        <v>88.92</v>
      </c>
      <c r="U20" s="17">
        <v>95.18</v>
      </c>
      <c r="V20" s="17">
        <v>91.51</v>
      </c>
      <c r="W20" s="17">
        <v>89.36</v>
      </c>
      <c r="X20" s="17">
        <v>93.88</v>
      </c>
      <c r="Y20" s="17">
        <v>95.97</v>
      </c>
      <c r="Z20" s="17">
        <v>98.84</v>
      </c>
      <c r="AA20" s="17">
        <v>79.06</v>
      </c>
      <c r="AB20" s="17">
        <v>78.12</v>
      </c>
      <c r="AC20" s="17">
        <v>72.06</v>
      </c>
      <c r="AD20" s="17">
        <v>62.52</v>
      </c>
      <c r="AE20" s="17">
        <v>55.38</v>
      </c>
      <c r="AF20" s="17">
        <v>58.9</v>
      </c>
      <c r="AG20" s="17">
        <v>4.1500000000000004</v>
      </c>
      <c r="AH20" s="17">
        <v>6.84</v>
      </c>
      <c r="AI20" s="17">
        <v>13.8</v>
      </c>
      <c r="AJ20" s="98"/>
    </row>
    <row r="21" spans="1:36" x14ac:dyDescent="0.25">
      <c r="A21" s="80"/>
      <c r="B21" s="97">
        <v>2.5</v>
      </c>
      <c r="C21" s="17">
        <v>97.22</v>
      </c>
      <c r="D21" s="17">
        <v>96.71</v>
      </c>
      <c r="E21" s="17">
        <v>94.19</v>
      </c>
      <c r="F21" s="17">
        <v>56.6</v>
      </c>
      <c r="G21" s="17">
        <v>48.7</v>
      </c>
      <c r="H21" s="17">
        <v>47.66</v>
      </c>
      <c r="I21" s="17">
        <v>60.88</v>
      </c>
      <c r="J21" s="17">
        <v>53.76</v>
      </c>
      <c r="K21" s="17">
        <v>53.08</v>
      </c>
      <c r="L21" s="17">
        <v>94.29</v>
      </c>
      <c r="M21" s="17">
        <v>93.25</v>
      </c>
      <c r="N21" s="17">
        <v>94.09</v>
      </c>
      <c r="O21" s="17">
        <v>66.989999999999995</v>
      </c>
      <c r="P21" s="17">
        <v>58.33</v>
      </c>
      <c r="Q21" s="17">
        <v>64.739999999999995</v>
      </c>
      <c r="R21" s="17">
        <v>84.42</v>
      </c>
      <c r="S21" s="17">
        <v>72.55</v>
      </c>
      <c r="T21" s="17">
        <v>76.02</v>
      </c>
      <c r="U21" s="17">
        <v>86</v>
      </c>
      <c r="V21" s="17">
        <v>75.34</v>
      </c>
      <c r="W21" s="17">
        <v>82.09</v>
      </c>
      <c r="X21" s="17">
        <v>80.099999999999994</v>
      </c>
      <c r="Y21" s="17">
        <v>77.39</v>
      </c>
      <c r="Z21" s="17">
        <v>94.52</v>
      </c>
      <c r="AA21" s="17">
        <v>65.489999999999995</v>
      </c>
      <c r="AB21" s="17">
        <v>70.41</v>
      </c>
      <c r="AC21" s="17">
        <v>65.08</v>
      </c>
      <c r="AD21" s="17">
        <v>26.09</v>
      </c>
      <c r="AE21" s="17">
        <v>44.31</v>
      </c>
      <c r="AF21" s="17">
        <v>48.04</v>
      </c>
      <c r="AG21" s="17">
        <v>1.07</v>
      </c>
      <c r="AH21" s="17">
        <v>6.31</v>
      </c>
      <c r="AI21" s="17">
        <v>12.46</v>
      </c>
      <c r="AJ21" s="98"/>
    </row>
    <row r="22" spans="1:36" x14ac:dyDescent="0.25">
      <c r="A22" s="80"/>
      <c r="B22" s="97">
        <v>1.25</v>
      </c>
      <c r="C22" s="17">
        <v>92.41</v>
      </c>
      <c r="D22" s="17">
        <v>91.03</v>
      </c>
      <c r="E22" s="17">
        <v>75.709999999999994</v>
      </c>
      <c r="F22" s="17">
        <v>45.84</v>
      </c>
      <c r="G22" s="17">
        <v>35.99</v>
      </c>
      <c r="H22" s="17">
        <v>45.53</v>
      </c>
      <c r="I22" s="17">
        <v>38.43</v>
      </c>
      <c r="J22" s="17">
        <v>47.23</v>
      </c>
      <c r="K22" s="17">
        <v>42.03</v>
      </c>
      <c r="L22" s="17">
        <v>91.79</v>
      </c>
      <c r="M22" s="17">
        <v>90.29</v>
      </c>
      <c r="N22" s="17">
        <v>83.46</v>
      </c>
      <c r="O22" s="17">
        <v>52.86</v>
      </c>
      <c r="P22" s="17">
        <v>38.08</v>
      </c>
      <c r="Q22" s="17">
        <v>57.62</v>
      </c>
      <c r="R22" s="17">
        <v>70.17</v>
      </c>
      <c r="S22" s="17">
        <v>47.46</v>
      </c>
      <c r="T22" s="17">
        <v>48.03</v>
      </c>
      <c r="U22" s="17">
        <v>76.819999999999993</v>
      </c>
      <c r="V22" s="17">
        <v>59.17</v>
      </c>
      <c r="W22" s="17">
        <v>66.989999999999995</v>
      </c>
      <c r="X22" s="17">
        <v>60.59</v>
      </c>
      <c r="Y22" s="17">
        <v>65.680000000000007</v>
      </c>
      <c r="Z22" s="17">
        <v>89.14</v>
      </c>
      <c r="AA22" s="17">
        <v>48.39</v>
      </c>
      <c r="AB22" s="17">
        <v>59.74</v>
      </c>
      <c r="AC22" s="17">
        <v>60.7</v>
      </c>
      <c r="AD22" s="17">
        <v>31.66</v>
      </c>
      <c r="AE22" s="17">
        <v>42.51</v>
      </c>
      <c r="AF22" s="17">
        <v>16.899999999999999</v>
      </c>
      <c r="AG22" s="17">
        <v>5.38</v>
      </c>
      <c r="AH22" s="17">
        <v>1.78</v>
      </c>
      <c r="AI22" s="17">
        <v>8.49</v>
      </c>
      <c r="AJ22" s="98"/>
    </row>
    <row r="23" spans="1:36" x14ac:dyDescent="0.25">
      <c r="A23" s="80"/>
      <c r="B23" s="97">
        <v>0.625</v>
      </c>
      <c r="C23" s="17">
        <v>78.52</v>
      </c>
      <c r="D23" s="17">
        <v>74.62</v>
      </c>
      <c r="E23" s="17">
        <v>67.31</v>
      </c>
      <c r="F23" s="17">
        <v>33.619999999999997</v>
      </c>
      <c r="G23" s="17">
        <v>21.55</v>
      </c>
      <c r="H23" s="17">
        <v>35.229999999999997</v>
      </c>
      <c r="I23" s="17">
        <v>36.549999999999997</v>
      </c>
      <c r="J23" s="17">
        <v>25</v>
      </c>
      <c r="K23" s="17">
        <v>29.92</v>
      </c>
      <c r="L23" s="17">
        <v>81.03</v>
      </c>
      <c r="M23" s="17">
        <v>77.58</v>
      </c>
      <c r="N23" s="17">
        <v>78.680000000000007</v>
      </c>
      <c r="O23" s="17">
        <v>41.18</v>
      </c>
      <c r="P23" s="17">
        <v>27.96</v>
      </c>
      <c r="Q23" s="17">
        <v>29.11</v>
      </c>
      <c r="R23" s="17">
        <v>54.98</v>
      </c>
      <c r="S23" s="17">
        <v>20.69</v>
      </c>
      <c r="T23" s="17">
        <v>40.42</v>
      </c>
      <c r="U23" s="17">
        <v>60.99</v>
      </c>
      <c r="V23" s="17">
        <v>31.29</v>
      </c>
      <c r="W23" s="17">
        <v>59.93</v>
      </c>
      <c r="X23" s="17">
        <v>62.69</v>
      </c>
      <c r="Y23" s="17">
        <v>41.7</v>
      </c>
      <c r="Z23" s="17">
        <v>84.55</v>
      </c>
      <c r="AA23" s="17">
        <v>27.2</v>
      </c>
      <c r="AB23" s="17">
        <v>44.41</v>
      </c>
      <c r="AC23" s="17">
        <v>44.61</v>
      </c>
      <c r="AD23" s="17">
        <v>25.53</v>
      </c>
      <c r="AE23" s="17">
        <v>36.89</v>
      </c>
      <c r="AF23" s="17">
        <v>29</v>
      </c>
      <c r="AG23" s="17">
        <v>5.45</v>
      </c>
      <c r="AH23" s="17">
        <v>1.57</v>
      </c>
      <c r="AI23" s="17">
        <v>10.35</v>
      </c>
      <c r="AJ23" s="98"/>
    </row>
    <row r="24" spans="1:36" x14ac:dyDescent="0.25">
      <c r="A24" s="80"/>
      <c r="B24" s="97">
        <v>0.3125</v>
      </c>
      <c r="C24" s="17">
        <v>65.680000000000007</v>
      </c>
      <c r="D24" s="17">
        <v>59.44</v>
      </c>
      <c r="E24" s="17">
        <v>56.16</v>
      </c>
      <c r="F24" s="17">
        <v>26.94</v>
      </c>
      <c r="G24" s="17">
        <v>13.65</v>
      </c>
      <c r="H24" s="17">
        <v>29.6</v>
      </c>
      <c r="I24" s="17">
        <v>13.96</v>
      </c>
      <c r="J24" s="17">
        <v>19.57</v>
      </c>
      <c r="K24" s="17">
        <v>12.18</v>
      </c>
      <c r="L24" s="17">
        <v>64.010000000000005</v>
      </c>
      <c r="M24" s="17">
        <v>57.46</v>
      </c>
      <c r="N24" s="17">
        <v>54.37</v>
      </c>
      <c r="O24" s="17">
        <v>32.659999999999997</v>
      </c>
      <c r="P24" s="17">
        <v>16.239999999999998</v>
      </c>
      <c r="Q24" s="17">
        <v>12.14</v>
      </c>
      <c r="R24" s="17">
        <v>41.68</v>
      </c>
      <c r="S24" s="17">
        <v>7.28</v>
      </c>
      <c r="T24" s="17">
        <v>24.55</v>
      </c>
      <c r="U24" s="17">
        <v>45.83</v>
      </c>
      <c r="V24" s="17">
        <v>22.18</v>
      </c>
      <c r="W24" s="17">
        <v>45.62</v>
      </c>
      <c r="X24" s="17">
        <v>51.11</v>
      </c>
      <c r="Y24" s="17">
        <v>21.07</v>
      </c>
      <c r="Z24" s="17">
        <v>43.74</v>
      </c>
      <c r="AA24" s="17">
        <v>18.46</v>
      </c>
      <c r="AB24" s="17">
        <v>46.39</v>
      </c>
      <c r="AC24" s="17">
        <v>32.369999999999997</v>
      </c>
      <c r="AD24" s="17">
        <v>21.62</v>
      </c>
      <c r="AE24" s="17">
        <v>18.8</v>
      </c>
      <c r="AF24" s="17">
        <v>14.38</v>
      </c>
      <c r="AG24" s="17">
        <v>6.35</v>
      </c>
      <c r="AH24" s="17">
        <v>1.63</v>
      </c>
      <c r="AI24" s="17">
        <v>15.41</v>
      </c>
      <c r="AJ24" s="98"/>
    </row>
    <row r="25" spans="1:36" x14ac:dyDescent="0.25">
      <c r="A25" s="80"/>
      <c r="B25" s="97">
        <v>0.15629999999999999</v>
      </c>
      <c r="C25" s="17">
        <v>43.75</v>
      </c>
      <c r="D25" s="17">
        <v>33.520000000000003</v>
      </c>
      <c r="E25" s="17">
        <v>33.950000000000003</v>
      </c>
      <c r="F25" s="17">
        <v>2.38</v>
      </c>
      <c r="G25" s="17">
        <v>1.7</v>
      </c>
      <c r="H25" s="17">
        <v>2.65</v>
      </c>
      <c r="I25" s="17">
        <v>13.94</v>
      </c>
      <c r="J25" s="17">
        <v>21.92</v>
      </c>
      <c r="K25" s="17">
        <v>29.6</v>
      </c>
      <c r="L25" s="17">
        <v>42.81</v>
      </c>
      <c r="M25" s="17">
        <v>32.409999999999997</v>
      </c>
      <c r="N25" s="17">
        <v>40.97</v>
      </c>
      <c r="O25" s="17">
        <v>13.64</v>
      </c>
      <c r="P25" s="17">
        <v>10.31</v>
      </c>
      <c r="Q25" s="17">
        <v>12.58</v>
      </c>
      <c r="R25" s="17">
        <v>38.36</v>
      </c>
      <c r="S25" s="17">
        <v>2.99</v>
      </c>
      <c r="T25" s="17">
        <v>7.45</v>
      </c>
      <c r="U25" s="17">
        <v>49.28</v>
      </c>
      <c r="V25" s="17">
        <v>10.66</v>
      </c>
      <c r="W25" s="17">
        <v>12.88</v>
      </c>
      <c r="X25" s="17">
        <v>46.81</v>
      </c>
      <c r="Y25" s="17">
        <v>18.28</v>
      </c>
      <c r="Z25" s="17">
        <v>20.71</v>
      </c>
      <c r="AA25" s="17">
        <v>18.41</v>
      </c>
      <c r="AB25" s="17">
        <v>12.75</v>
      </c>
      <c r="AC25" s="17">
        <v>29.29</v>
      </c>
      <c r="AD25" s="17">
        <v>12.14</v>
      </c>
      <c r="AE25" s="17">
        <v>10.44</v>
      </c>
      <c r="AF25" s="17">
        <v>15.5</v>
      </c>
      <c r="AG25" s="17">
        <v>1.89</v>
      </c>
      <c r="AH25" s="17">
        <v>1.42</v>
      </c>
      <c r="AI25" s="17">
        <v>10.64</v>
      </c>
      <c r="AJ25" s="98"/>
    </row>
    <row r="26" spans="1:36" x14ac:dyDescent="0.25">
      <c r="A26" s="80"/>
      <c r="B26" s="97">
        <v>7.8100000000000003E-2</v>
      </c>
      <c r="C26" s="17">
        <v>35.29</v>
      </c>
      <c r="D26" s="17">
        <v>23.52</v>
      </c>
      <c r="E26" s="17">
        <v>30.13</v>
      </c>
      <c r="F26" s="17">
        <v>3.15</v>
      </c>
      <c r="G26" s="17">
        <v>2.16</v>
      </c>
      <c r="H26" s="17">
        <v>2.15</v>
      </c>
      <c r="I26" s="17">
        <v>2.06</v>
      </c>
      <c r="J26" s="17">
        <v>6.12</v>
      </c>
      <c r="K26" s="17">
        <v>1.64</v>
      </c>
      <c r="L26" s="17">
        <v>39.58</v>
      </c>
      <c r="M26" s="17">
        <v>28.58</v>
      </c>
      <c r="N26" s="17">
        <v>25.35</v>
      </c>
      <c r="O26" s="17">
        <v>13.11</v>
      </c>
      <c r="P26" s="17">
        <v>14.51</v>
      </c>
      <c r="Q26" s="17">
        <v>7.15</v>
      </c>
      <c r="R26" s="17">
        <v>3.62</v>
      </c>
      <c r="S26" s="17">
        <v>1.35</v>
      </c>
      <c r="T26" s="17">
        <v>3.56</v>
      </c>
      <c r="U26" s="17">
        <v>10.4</v>
      </c>
      <c r="V26" s="17">
        <v>2.7</v>
      </c>
      <c r="W26" s="17">
        <v>2.62</v>
      </c>
      <c r="X26" s="17">
        <v>39.869999999999997</v>
      </c>
      <c r="Y26" s="17">
        <v>17.54</v>
      </c>
      <c r="Z26" s="17">
        <v>7.62</v>
      </c>
      <c r="AA26" s="17">
        <v>14.56</v>
      </c>
      <c r="AB26" s="17">
        <v>15.44</v>
      </c>
      <c r="AC26" s="17">
        <v>16.059999999999999</v>
      </c>
      <c r="AD26" s="17">
        <v>7.31</v>
      </c>
      <c r="AE26" s="17">
        <v>3.49</v>
      </c>
      <c r="AF26" s="17">
        <v>7.38</v>
      </c>
      <c r="AG26" s="17">
        <v>7.43</v>
      </c>
      <c r="AH26" s="17">
        <v>1.27</v>
      </c>
      <c r="AI26" s="17">
        <v>2.85</v>
      </c>
      <c r="AJ26" s="98"/>
    </row>
    <row r="27" spans="1:36" x14ac:dyDescent="0.25">
      <c r="A27" s="80"/>
      <c r="B27" s="97">
        <v>3.9100000000000003E-2</v>
      </c>
      <c r="C27" s="17">
        <v>29.13</v>
      </c>
      <c r="D27" s="17">
        <v>16.239999999999998</v>
      </c>
      <c r="E27" s="17">
        <v>16.690000000000001</v>
      </c>
      <c r="F27" s="17">
        <v>3.22</v>
      </c>
      <c r="G27" s="17">
        <v>2.17</v>
      </c>
      <c r="H27" s="17">
        <v>3.74</v>
      </c>
      <c r="I27" s="17">
        <v>4.5</v>
      </c>
      <c r="J27" s="17">
        <v>1.19</v>
      </c>
      <c r="K27" s="17">
        <v>3.76</v>
      </c>
      <c r="L27" s="17">
        <v>12.14</v>
      </c>
      <c r="M27" s="17">
        <v>16.239999999999998</v>
      </c>
      <c r="N27" s="17">
        <v>11.82</v>
      </c>
      <c r="O27" s="17">
        <v>1.0900000000000001</v>
      </c>
      <c r="P27" s="17">
        <v>12.04</v>
      </c>
      <c r="Q27" s="17">
        <v>2.16</v>
      </c>
      <c r="R27" s="17">
        <v>1.74</v>
      </c>
      <c r="S27" s="17">
        <v>5.6</v>
      </c>
      <c r="T27" s="17">
        <v>2.4900000000000002</v>
      </c>
      <c r="U27" s="17">
        <v>15.49</v>
      </c>
      <c r="V27" s="17">
        <v>9.41</v>
      </c>
      <c r="W27" s="17">
        <v>16.59</v>
      </c>
      <c r="X27" s="17">
        <v>4.0599999999999996</v>
      </c>
      <c r="Y27" s="17">
        <v>9.15</v>
      </c>
      <c r="Z27" s="17">
        <v>3.16</v>
      </c>
      <c r="AA27" s="17">
        <v>8.32</v>
      </c>
      <c r="AB27" s="17">
        <v>1.48</v>
      </c>
      <c r="AC27" s="17">
        <v>3.48</v>
      </c>
      <c r="AD27" s="17">
        <v>9.3800000000000008</v>
      </c>
      <c r="AE27" s="17">
        <v>3.92</v>
      </c>
      <c r="AF27" s="17">
        <v>8.56</v>
      </c>
      <c r="AG27" s="17">
        <v>2.1800000000000002</v>
      </c>
      <c r="AH27" s="17">
        <v>1.67</v>
      </c>
      <c r="AI27" s="17">
        <v>3.79</v>
      </c>
      <c r="AJ27" s="98"/>
    </row>
    <row r="28" spans="1:36" x14ac:dyDescent="0.25">
      <c r="A28" s="80"/>
      <c r="B28" s="97">
        <v>1.95E-2</v>
      </c>
      <c r="C28" s="17">
        <v>2.72</v>
      </c>
      <c r="D28" s="17">
        <v>1.75</v>
      </c>
      <c r="E28" s="17">
        <v>1.75</v>
      </c>
      <c r="F28" s="17">
        <v>1.42</v>
      </c>
      <c r="G28" s="17">
        <v>2.19</v>
      </c>
      <c r="H28" s="17">
        <v>2.59</v>
      </c>
      <c r="I28" s="17">
        <v>3.82</v>
      </c>
      <c r="J28" s="17">
        <v>2.44</v>
      </c>
      <c r="K28" s="17">
        <v>1.28</v>
      </c>
      <c r="L28" s="17">
        <v>2.96</v>
      </c>
      <c r="M28" s="17">
        <v>1.6</v>
      </c>
      <c r="N28" s="17">
        <v>3.92</v>
      </c>
      <c r="O28" s="17">
        <v>1.48</v>
      </c>
      <c r="P28" s="17">
        <v>1.59</v>
      </c>
      <c r="Q28" s="17">
        <v>2.82</v>
      </c>
      <c r="R28" s="17">
        <v>3.51</v>
      </c>
      <c r="S28" s="17">
        <v>4.6900000000000004</v>
      </c>
      <c r="T28" s="17">
        <v>3.17</v>
      </c>
      <c r="U28" s="17">
        <v>3.16</v>
      </c>
      <c r="V28" s="17">
        <v>1.1200000000000001</v>
      </c>
      <c r="W28" s="17">
        <v>4.42</v>
      </c>
      <c r="X28" s="17">
        <v>4.5</v>
      </c>
      <c r="Y28" s="17">
        <v>8.1300000000000008</v>
      </c>
      <c r="Z28" s="17">
        <v>5.44</v>
      </c>
      <c r="AA28" s="17">
        <v>6.07</v>
      </c>
      <c r="AB28" s="17">
        <v>1.51</v>
      </c>
      <c r="AC28" s="17">
        <v>3.23</v>
      </c>
      <c r="AD28" s="17">
        <v>1.83</v>
      </c>
      <c r="AE28" s="17">
        <v>1.59</v>
      </c>
      <c r="AF28" s="17">
        <v>4.38</v>
      </c>
      <c r="AG28" s="17">
        <v>1.87</v>
      </c>
      <c r="AH28" s="17">
        <v>1.75</v>
      </c>
      <c r="AI28" s="17">
        <v>3.33</v>
      </c>
      <c r="AJ28" s="98"/>
    </row>
    <row r="29" spans="1:36" x14ac:dyDescent="0.25">
      <c r="A29" s="80"/>
      <c r="B29" s="97">
        <v>9.7999999999999997E-3</v>
      </c>
      <c r="C29" s="17">
        <v>2.2400000000000002</v>
      </c>
      <c r="D29" s="17">
        <v>1.63</v>
      </c>
      <c r="E29" s="17">
        <v>3.59</v>
      </c>
      <c r="F29" s="17">
        <v>1.86</v>
      </c>
      <c r="G29" s="17">
        <v>1.55</v>
      </c>
      <c r="H29" s="17">
        <v>2.86</v>
      </c>
      <c r="I29" s="17">
        <v>2.41</v>
      </c>
      <c r="J29" s="17">
        <v>1.38</v>
      </c>
      <c r="K29" s="17">
        <v>1.86</v>
      </c>
      <c r="L29" s="17">
        <v>2.0099999999999998</v>
      </c>
      <c r="M29" s="17">
        <v>5.5</v>
      </c>
      <c r="N29" s="17">
        <v>3.46</v>
      </c>
      <c r="O29" s="17">
        <v>3.59</v>
      </c>
      <c r="P29" s="17">
        <v>1.18</v>
      </c>
      <c r="Q29" s="17">
        <v>2.46</v>
      </c>
      <c r="R29" s="17">
        <v>3.6</v>
      </c>
      <c r="S29" s="17">
        <v>2.14</v>
      </c>
      <c r="T29" s="17">
        <v>4.1100000000000003</v>
      </c>
      <c r="U29" s="17">
        <v>3.29</v>
      </c>
      <c r="V29" s="17">
        <v>1.2</v>
      </c>
      <c r="W29" s="17">
        <v>1.38</v>
      </c>
      <c r="X29" s="17">
        <v>4.95</v>
      </c>
      <c r="Y29" s="17">
        <v>1.23</v>
      </c>
      <c r="Z29" s="17">
        <v>3.03</v>
      </c>
      <c r="AA29" s="17">
        <v>2.15</v>
      </c>
      <c r="AB29" s="17">
        <v>1.8</v>
      </c>
      <c r="AC29" s="17">
        <v>1.48</v>
      </c>
      <c r="AD29" s="17">
        <v>1.6</v>
      </c>
      <c r="AE29" s="17">
        <v>1.44</v>
      </c>
      <c r="AF29" s="17">
        <v>1.68</v>
      </c>
      <c r="AG29" s="17">
        <v>4.49</v>
      </c>
      <c r="AH29" s="17">
        <v>1.32</v>
      </c>
      <c r="AI29" s="17">
        <v>3.68</v>
      </c>
      <c r="AJ29" s="98"/>
    </row>
    <row r="30" spans="1:36" x14ac:dyDescent="0.25">
      <c r="A30" s="80"/>
      <c r="B30" s="97">
        <v>4.8999999999999998E-3</v>
      </c>
      <c r="C30" s="17">
        <v>1.28</v>
      </c>
      <c r="D30" s="17">
        <v>3.4</v>
      </c>
      <c r="E30" s="17">
        <v>2.59</v>
      </c>
      <c r="F30" s="17">
        <v>1.22</v>
      </c>
      <c r="G30" s="17">
        <v>1.25</v>
      </c>
      <c r="H30" s="17">
        <v>1.53</v>
      </c>
      <c r="I30" s="17">
        <v>1.55</v>
      </c>
      <c r="J30" s="17">
        <v>1.47</v>
      </c>
      <c r="K30" s="17">
        <v>2.33</v>
      </c>
      <c r="L30" s="17">
        <v>1.58</v>
      </c>
      <c r="M30" s="17">
        <v>1.44</v>
      </c>
      <c r="N30" s="17">
        <v>1.45</v>
      </c>
      <c r="O30" s="17">
        <v>2.39</v>
      </c>
      <c r="P30" s="17">
        <v>1.57</v>
      </c>
      <c r="Q30" s="17">
        <v>1.74</v>
      </c>
      <c r="R30" s="17">
        <v>1.78</v>
      </c>
      <c r="S30" s="17">
        <v>1.68</v>
      </c>
      <c r="T30" s="17">
        <v>1.47</v>
      </c>
      <c r="U30" s="17">
        <v>3.25</v>
      </c>
      <c r="V30" s="17">
        <v>1.54</v>
      </c>
      <c r="W30" s="17">
        <v>1.45</v>
      </c>
      <c r="X30" s="17">
        <v>2.3199999999999998</v>
      </c>
      <c r="Y30" s="17">
        <v>3.32</v>
      </c>
      <c r="Z30" s="17">
        <v>1.38</v>
      </c>
      <c r="AA30" s="17">
        <v>1.1599999999999999</v>
      </c>
      <c r="AB30" s="17">
        <v>1.1299999999999999</v>
      </c>
      <c r="AC30" s="17">
        <v>1.43</v>
      </c>
      <c r="AD30" s="17">
        <v>1.33</v>
      </c>
      <c r="AE30" s="17">
        <v>3.12</v>
      </c>
      <c r="AF30" s="17">
        <v>1.84</v>
      </c>
      <c r="AG30" s="17">
        <v>1.64</v>
      </c>
      <c r="AH30" s="17">
        <v>2.0699999999999998</v>
      </c>
      <c r="AI30" s="17">
        <v>1.86</v>
      </c>
      <c r="AJ30" s="98"/>
    </row>
    <row r="32" spans="1:36" x14ac:dyDescent="0.25">
      <c r="A32" s="60" t="s">
        <v>240</v>
      </c>
      <c r="B32" s="88" t="s">
        <v>151</v>
      </c>
      <c r="C32" s="88" t="s">
        <v>153</v>
      </c>
      <c r="D32" s="88"/>
      <c r="E32" s="88"/>
      <c r="F32" s="88" t="s">
        <v>155</v>
      </c>
      <c r="G32" s="88"/>
      <c r="H32" s="88"/>
      <c r="I32" s="88" t="s">
        <v>159</v>
      </c>
      <c r="J32" s="88"/>
      <c r="K32" s="88"/>
      <c r="L32" s="88" t="s">
        <v>161</v>
      </c>
      <c r="M32" s="88"/>
      <c r="N32" s="88"/>
      <c r="O32" s="88" t="s">
        <v>163</v>
      </c>
      <c r="P32" s="88"/>
      <c r="Q32" s="88"/>
      <c r="R32" s="88" t="s">
        <v>165</v>
      </c>
      <c r="S32" s="88"/>
      <c r="T32" s="88"/>
      <c r="U32" s="88" t="s">
        <v>167</v>
      </c>
      <c r="V32" s="88"/>
      <c r="W32" s="88"/>
      <c r="X32" s="88" t="s">
        <v>169</v>
      </c>
      <c r="Y32" s="88"/>
      <c r="Z32" s="88"/>
      <c r="AA32" s="88" t="s">
        <v>171</v>
      </c>
      <c r="AB32" s="88"/>
      <c r="AC32" s="88"/>
      <c r="AD32" s="88" t="s">
        <v>173</v>
      </c>
      <c r="AE32" s="88"/>
      <c r="AF32" s="88"/>
      <c r="AG32" s="88" t="s">
        <v>242</v>
      </c>
      <c r="AH32" s="88"/>
      <c r="AI32" s="88"/>
    </row>
    <row r="33" spans="1:36" x14ac:dyDescent="0.25">
      <c r="A33" s="80" t="s">
        <v>145</v>
      </c>
      <c r="B33" s="88"/>
      <c r="C33" s="47" t="s">
        <v>139</v>
      </c>
      <c r="D33" s="47" t="s">
        <v>140</v>
      </c>
      <c r="E33" s="47" t="s">
        <v>141</v>
      </c>
      <c r="F33" s="47" t="s">
        <v>139</v>
      </c>
      <c r="G33" s="47" t="s">
        <v>140</v>
      </c>
      <c r="H33" s="47" t="s">
        <v>141</v>
      </c>
      <c r="I33" s="47" t="s">
        <v>139</v>
      </c>
      <c r="J33" s="47" t="s">
        <v>140</v>
      </c>
      <c r="K33" s="47" t="s">
        <v>141</v>
      </c>
      <c r="L33" s="47" t="s">
        <v>139</v>
      </c>
      <c r="M33" s="47" t="s">
        <v>140</v>
      </c>
      <c r="N33" s="47" t="s">
        <v>141</v>
      </c>
      <c r="O33" s="47" t="s">
        <v>139</v>
      </c>
      <c r="P33" s="47" t="s">
        <v>140</v>
      </c>
      <c r="Q33" s="47" t="s">
        <v>141</v>
      </c>
      <c r="R33" s="47" t="s">
        <v>139</v>
      </c>
      <c r="S33" s="47" t="s">
        <v>140</v>
      </c>
      <c r="T33" s="47" t="s">
        <v>141</v>
      </c>
      <c r="U33" s="47" t="s">
        <v>139</v>
      </c>
      <c r="V33" s="47" t="s">
        <v>140</v>
      </c>
      <c r="W33" s="47" t="s">
        <v>141</v>
      </c>
      <c r="X33" s="47" t="s">
        <v>139</v>
      </c>
      <c r="Y33" s="47" t="s">
        <v>140</v>
      </c>
      <c r="Z33" s="47" t="s">
        <v>141</v>
      </c>
      <c r="AA33" s="47" t="s">
        <v>139</v>
      </c>
      <c r="AB33" s="47" t="s">
        <v>140</v>
      </c>
      <c r="AC33" s="47" t="s">
        <v>141</v>
      </c>
      <c r="AD33" s="47" t="s">
        <v>139</v>
      </c>
      <c r="AE33" s="47" t="s">
        <v>140</v>
      </c>
      <c r="AF33" s="47" t="s">
        <v>141</v>
      </c>
      <c r="AG33" s="47" t="s">
        <v>139</v>
      </c>
      <c r="AH33" s="47" t="s">
        <v>140</v>
      </c>
      <c r="AI33" s="47" t="s">
        <v>141</v>
      </c>
    </row>
    <row r="34" spans="1:36" x14ac:dyDescent="0.25">
      <c r="A34" s="80"/>
      <c r="B34" s="97">
        <v>10</v>
      </c>
      <c r="C34" s="17">
        <v>77.819999999999993</v>
      </c>
      <c r="D34" s="17">
        <v>71.77</v>
      </c>
      <c r="E34" s="17">
        <v>70.02</v>
      </c>
      <c r="F34" s="17">
        <v>57.74</v>
      </c>
      <c r="G34" s="17">
        <v>40.1</v>
      </c>
      <c r="H34" s="17">
        <v>67.52</v>
      </c>
      <c r="I34" s="17">
        <v>65.25</v>
      </c>
      <c r="J34" s="17">
        <v>75.48</v>
      </c>
      <c r="K34" s="17">
        <v>61.63</v>
      </c>
      <c r="L34" s="17">
        <v>69.61</v>
      </c>
      <c r="M34" s="17">
        <v>49.74</v>
      </c>
      <c r="N34" s="17">
        <v>76.81</v>
      </c>
      <c r="O34" s="17">
        <v>54.95</v>
      </c>
      <c r="P34" s="17">
        <v>68.209999999999994</v>
      </c>
      <c r="Q34" s="17">
        <v>68.2</v>
      </c>
      <c r="R34" s="17">
        <v>76.569999999999993</v>
      </c>
      <c r="S34" s="17">
        <v>72.540000000000006</v>
      </c>
      <c r="T34" s="17">
        <v>68.39</v>
      </c>
      <c r="U34" s="17">
        <v>77.12</v>
      </c>
      <c r="V34" s="17">
        <v>81.86</v>
      </c>
      <c r="W34" s="17">
        <v>68.84</v>
      </c>
      <c r="X34" s="17">
        <v>72.489999999999995</v>
      </c>
      <c r="Y34" s="17">
        <v>63.56</v>
      </c>
      <c r="Z34" s="17">
        <v>69.75</v>
      </c>
      <c r="AA34" s="17">
        <v>61.38</v>
      </c>
      <c r="AB34" s="17">
        <v>70.89</v>
      </c>
      <c r="AC34" s="17">
        <v>59.1</v>
      </c>
      <c r="AD34" s="17">
        <v>47.3</v>
      </c>
      <c r="AE34" s="17">
        <v>48.28</v>
      </c>
      <c r="AF34" s="17">
        <v>43.24</v>
      </c>
      <c r="AG34" s="17">
        <v>14.08</v>
      </c>
      <c r="AH34" s="17">
        <v>18.61</v>
      </c>
      <c r="AI34" s="17">
        <v>31.02</v>
      </c>
      <c r="AJ34" s="98" t="s">
        <v>243</v>
      </c>
    </row>
    <row r="35" spans="1:36" x14ac:dyDescent="0.25">
      <c r="A35" s="80"/>
      <c r="B35" s="97">
        <v>5</v>
      </c>
      <c r="C35" s="17">
        <v>61.32</v>
      </c>
      <c r="D35" s="17">
        <v>56.43</v>
      </c>
      <c r="E35" s="17">
        <v>71.37</v>
      </c>
      <c r="F35" s="17">
        <v>47.89</v>
      </c>
      <c r="G35" s="17">
        <v>26.13</v>
      </c>
      <c r="H35" s="17">
        <v>45.54</v>
      </c>
      <c r="I35" s="17">
        <v>40.98</v>
      </c>
      <c r="J35" s="17">
        <v>58.36</v>
      </c>
      <c r="K35" s="17">
        <v>59.82</v>
      </c>
      <c r="L35" s="17">
        <v>78.349999999999994</v>
      </c>
      <c r="M35" s="17">
        <v>47.61</v>
      </c>
      <c r="N35" s="17">
        <v>65.03</v>
      </c>
      <c r="O35" s="17">
        <v>64.38</v>
      </c>
      <c r="P35" s="17">
        <v>74.87</v>
      </c>
      <c r="Q35" s="17">
        <v>58.69</v>
      </c>
      <c r="R35" s="17">
        <v>65.08</v>
      </c>
      <c r="S35" s="17">
        <v>71.72</v>
      </c>
      <c r="T35" s="17">
        <v>43.24</v>
      </c>
      <c r="U35" s="17">
        <v>72.489999999999995</v>
      </c>
      <c r="V35" s="17">
        <v>79.53</v>
      </c>
      <c r="W35" s="17">
        <v>74.739999999999995</v>
      </c>
      <c r="X35" s="17">
        <v>74.53</v>
      </c>
      <c r="Y35" s="17">
        <v>76.59</v>
      </c>
      <c r="Z35" s="17">
        <v>72.47</v>
      </c>
      <c r="AA35" s="17">
        <v>50.64</v>
      </c>
      <c r="AB35" s="17">
        <v>46.23</v>
      </c>
      <c r="AC35" s="17">
        <v>59.33</v>
      </c>
      <c r="AD35" s="17">
        <v>33.22</v>
      </c>
      <c r="AE35" s="17">
        <v>27.73</v>
      </c>
      <c r="AF35" s="17">
        <v>42.33</v>
      </c>
      <c r="AG35" s="17">
        <v>11.97</v>
      </c>
      <c r="AH35" s="17">
        <v>18.2</v>
      </c>
      <c r="AI35" s="17">
        <v>7.58</v>
      </c>
      <c r="AJ35" s="98"/>
    </row>
    <row r="36" spans="1:36" x14ac:dyDescent="0.25">
      <c r="A36" s="80"/>
      <c r="B36" s="97">
        <v>2.5</v>
      </c>
      <c r="C36" s="17">
        <v>57.65</v>
      </c>
      <c r="D36" s="17">
        <v>52.89</v>
      </c>
      <c r="E36" s="17">
        <v>77.040000000000006</v>
      </c>
      <c r="F36" s="17">
        <v>48.87</v>
      </c>
      <c r="G36" s="17">
        <v>27.53</v>
      </c>
      <c r="H36" s="17">
        <v>38.29</v>
      </c>
      <c r="I36" s="17">
        <v>38.18</v>
      </c>
      <c r="J36" s="17">
        <v>56.39</v>
      </c>
      <c r="K36" s="17">
        <v>57.1</v>
      </c>
      <c r="L36" s="17">
        <v>58.58</v>
      </c>
      <c r="M36" s="17">
        <v>34.159999999999997</v>
      </c>
      <c r="N36" s="17">
        <v>42.02</v>
      </c>
      <c r="O36" s="17">
        <v>30.5</v>
      </c>
      <c r="P36" s="17">
        <v>12.89</v>
      </c>
      <c r="Q36" s="17">
        <v>33.53</v>
      </c>
      <c r="R36" s="17">
        <v>40.630000000000003</v>
      </c>
      <c r="S36" s="17">
        <v>37.6</v>
      </c>
      <c r="T36" s="17">
        <v>45.96</v>
      </c>
      <c r="U36" s="17">
        <v>64.53</v>
      </c>
      <c r="V36" s="17">
        <v>70.48</v>
      </c>
      <c r="W36" s="17">
        <v>49.81</v>
      </c>
      <c r="X36" s="17">
        <v>54.16</v>
      </c>
      <c r="Y36" s="17">
        <v>52.81</v>
      </c>
      <c r="Z36" s="17">
        <v>58.87</v>
      </c>
      <c r="AA36" s="17">
        <v>17.850000000000001</v>
      </c>
      <c r="AB36" s="17">
        <v>36.49</v>
      </c>
      <c r="AC36" s="17">
        <v>49.36</v>
      </c>
      <c r="AD36" s="17">
        <v>30.26</v>
      </c>
      <c r="AE36" s="17">
        <v>14.98</v>
      </c>
      <c r="AF36" s="17">
        <v>30.78</v>
      </c>
      <c r="AG36" s="17">
        <v>13.8</v>
      </c>
      <c r="AH36" s="17">
        <v>1.36</v>
      </c>
      <c r="AI36" s="17">
        <v>6.35</v>
      </c>
      <c r="AJ36" s="98"/>
    </row>
    <row r="37" spans="1:36" x14ac:dyDescent="0.25">
      <c r="A37" s="80"/>
      <c r="B37" s="97">
        <v>1.25</v>
      </c>
      <c r="C37" s="17">
        <v>43.11</v>
      </c>
      <c r="D37" s="17">
        <v>47.38</v>
      </c>
      <c r="E37" s="17">
        <v>66.62</v>
      </c>
      <c r="F37" s="17">
        <v>23.86</v>
      </c>
      <c r="G37" s="17">
        <v>2.08</v>
      </c>
      <c r="H37" s="17">
        <v>18.350000000000001</v>
      </c>
      <c r="I37" s="17">
        <v>39.909999999999997</v>
      </c>
      <c r="J37" s="17">
        <v>12.65</v>
      </c>
      <c r="K37" s="17">
        <v>28.55</v>
      </c>
      <c r="L37" s="17">
        <v>42.86</v>
      </c>
      <c r="M37" s="17">
        <v>34</v>
      </c>
      <c r="N37" s="17">
        <v>31.52</v>
      </c>
      <c r="O37" s="17">
        <v>30.15</v>
      </c>
      <c r="P37" s="17">
        <v>4.4400000000000004</v>
      </c>
      <c r="Q37" s="17">
        <v>47.36</v>
      </c>
      <c r="R37" s="17">
        <v>17.48</v>
      </c>
      <c r="S37" s="17">
        <v>8</v>
      </c>
      <c r="T37" s="17">
        <v>21.94</v>
      </c>
      <c r="U37" s="17">
        <v>49.34</v>
      </c>
      <c r="V37" s="17">
        <v>49.11</v>
      </c>
      <c r="W37" s="17">
        <v>26.7</v>
      </c>
      <c r="X37" s="17">
        <v>47.86</v>
      </c>
      <c r="Y37" s="17">
        <v>42.12</v>
      </c>
      <c r="Z37" s="17">
        <v>43.54</v>
      </c>
      <c r="AA37" s="17">
        <v>5.68</v>
      </c>
      <c r="AB37" s="17">
        <v>8.67</v>
      </c>
      <c r="AC37" s="17">
        <v>28.51</v>
      </c>
      <c r="AD37" s="17">
        <v>15.07</v>
      </c>
      <c r="AE37" s="17">
        <v>1.51</v>
      </c>
      <c r="AF37" s="17">
        <v>36.9</v>
      </c>
      <c r="AG37" s="17">
        <v>19.579999999999998</v>
      </c>
      <c r="AH37" s="17">
        <v>2.2000000000000002</v>
      </c>
      <c r="AI37" s="17">
        <v>18.27</v>
      </c>
      <c r="AJ37" s="98"/>
    </row>
    <row r="38" spans="1:36" x14ac:dyDescent="0.25">
      <c r="A38" s="80"/>
      <c r="B38" s="97">
        <v>0.625</v>
      </c>
      <c r="C38" s="17">
        <v>44.65</v>
      </c>
      <c r="D38" s="17">
        <v>35.1</v>
      </c>
      <c r="E38" s="17">
        <v>12.01</v>
      </c>
      <c r="F38" s="17">
        <v>13.17</v>
      </c>
      <c r="G38" s="17">
        <v>10.94</v>
      </c>
      <c r="H38" s="17">
        <v>10.35</v>
      </c>
      <c r="I38" s="17">
        <v>14.08</v>
      </c>
      <c r="J38" s="17">
        <v>2.73</v>
      </c>
      <c r="K38" s="17">
        <v>25.83</v>
      </c>
      <c r="L38" s="17">
        <v>30.33</v>
      </c>
      <c r="M38" s="17">
        <v>12.66</v>
      </c>
      <c r="N38" s="17">
        <v>34.409999999999997</v>
      </c>
      <c r="O38" s="17">
        <v>26.83</v>
      </c>
      <c r="P38" s="17">
        <v>4.3099999999999996</v>
      </c>
      <c r="Q38" s="17">
        <v>13.05</v>
      </c>
      <c r="R38" s="17">
        <v>1.59</v>
      </c>
      <c r="S38" s="17">
        <v>1.27</v>
      </c>
      <c r="T38" s="17">
        <v>10.84</v>
      </c>
      <c r="U38" s="17">
        <v>30.63</v>
      </c>
      <c r="V38" s="17">
        <v>18.68</v>
      </c>
      <c r="W38" s="17">
        <v>18.54</v>
      </c>
      <c r="X38" s="17">
        <v>35.08</v>
      </c>
      <c r="Y38" s="17">
        <v>34.06</v>
      </c>
      <c r="Z38" s="17">
        <v>31.89</v>
      </c>
      <c r="AA38" s="17">
        <v>5.99</v>
      </c>
      <c r="AB38" s="17">
        <v>9.0399999999999991</v>
      </c>
      <c r="AC38" s="17">
        <v>9.0299999999999994</v>
      </c>
      <c r="AD38" s="17">
        <v>5.51</v>
      </c>
      <c r="AE38" s="17">
        <v>8.16</v>
      </c>
      <c r="AF38" s="17">
        <v>26.93</v>
      </c>
      <c r="AG38" s="17">
        <v>5.93</v>
      </c>
      <c r="AH38" s="17">
        <v>5.93</v>
      </c>
      <c r="AI38" s="17">
        <v>7.16</v>
      </c>
      <c r="AJ38" s="98"/>
    </row>
    <row r="39" spans="1:36" x14ac:dyDescent="0.25">
      <c r="A39" s="80"/>
      <c r="B39" s="97">
        <v>0.3125</v>
      </c>
      <c r="C39" s="17">
        <v>42.72</v>
      </c>
      <c r="D39" s="17">
        <v>33.61</v>
      </c>
      <c r="E39" s="17">
        <v>17.899999999999999</v>
      </c>
      <c r="F39" s="17">
        <v>3.57</v>
      </c>
      <c r="G39" s="17">
        <v>1.68</v>
      </c>
      <c r="H39" s="17">
        <v>22.52</v>
      </c>
      <c r="I39" s="17">
        <v>21.42</v>
      </c>
      <c r="J39" s="17">
        <v>2.34</v>
      </c>
      <c r="K39" s="17">
        <v>35.35</v>
      </c>
      <c r="L39" s="17">
        <v>13.36</v>
      </c>
      <c r="M39" s="17">
        <v>2.6</v>
      </c>
      <c r="N39" s="17">
        <v>12.05</v>
      </c>
      <c r="O39" s="17">
        <v>6.75</v>
      </c>
      <c r="P39" s="17">
        <v>1.7</v>
      </c>
      <c r="Q39" s="17">
        <v>11.02</v>
      </c>
      <c r="R39" s="17">
        <v>2.1</v>
      </c>
      <c r="S39" s="17">
        <v>2.1</v>
      </c>
      <c r="T39" s="17">
        <v>2.74</v>
      </c>
      <c r="U39" s="17">
        <v>16.55</v>
      </c>
      <c r="V39" s="17">
        <v>1.01</v>
      </c>
      <c r="W39" s="17">
        <v>2.65</v>
      </c>
      <c r="X39" s="17">
        <v>16.350000000000001</v>
      </c>
      <c r="Y39" s="17">
        <v>1.9</v>
      </c>
      <c r="Z39" s="17">
        <v>10.09</v>
      </c>
      <c r="AA39" s="17">
        <v>5.96</v>
      </c>
      <c r="AB39" s="17">
        <v>12.11</v>
      </c>
      <c r="AC39" s="17">
        <v>14.46</v>
      </c>
      <c r="AD39" s="17">
        <v>5.23</v>
      </c>
      <c r="AE39" s="17">
        <v>1.83</v>
      </c>
      <c r="AF39" s="17">
        <v>12.88</v>
      </c>
      <c r="AG39" s="17">
        <v>4.4400000000000004</v>
      </c>
      <c r="AH39" s="17">
        <v>4.4400000000000004</v>
      </c>
      <c r="AI39" s="17">
        <v>4.1500000000000004</v>
      </c>
      <c r="AJ39" s="98"/>
    </row>
    <row r="40" spans="1:36" x14ac:dyDescent="0.25">
      <c r="A40" s="80"/>
      <c r="B40" s="97">
        <v>0.15629999999999999</v>
      </c>
      <c r="C40" s="17">
        <v>12.42</v>
      </c>
      <c r="D40" s="17">
        <v>1.73</v>
      </c>
      <c r="E40" s="17">
        <v>1</v>
      </c>
      <c r="F40" s="17">
        <v>15.3</v>
      </c>
      <c r="G40" s="17">
        <v>9.19</v>
      </c>
      <c r="H40" s="17">
        <v>9.2899999999999991</v>
      </c>
      <c r="I40" s="17">
        <v>1.34</v>
      </c>
      <c r="J40" s="17">
        <v>1.28</v>
      </c>
      <c r="K40" s="17">
        <v>14.95</v>
      </c>
      <c r="L40" s="17">
        <v>12.41</v>
      </c>
      <c r="M40" s="17">
        <v>2.54</v>
      </c>
      <c r="N40" s="17">
        <v>3.66</v>
      </c>
      <c r="O40" s="17">
        <v>19.149999999999999</v>
      </c>
      <c r="P40" s="17">
        <v>2.61</v>
      </c>
      <c r="Q40" s="17">
        <v>2.13</v>
      </c>
      <c r="R40" s="17">
        <v>1.36</v>
      </c>
      <c r="S40" s="17">
        <v>4.78</v>
      </c>
      <c r="T40" s="17">
        <v>1</v>
      </c>
      <c r="U40" s="17">
        <v>6.97</v>
      </c>
      <c r="V40" s="17">
        <v>6.79</v>
      </c>
      <c r="W40" s="17">
        <v>1.68</v>
      </c>
      <c r="X40" s="17">
        <v>18.41</v>
      </c>
      <c r="Y40" s="17">
        <v>8.9499999999999993</v>
      </c>
      <c r="Z40" s="17">
        <v>9.93</v>
      </c>
      <c r="AA40" s="17">
        <v>7.53</v>
      </c>
      <c r="AB40" s="17">
        <v>1.2</v>
      </c>
      <c r="AC40" s="17">
        <v>13.53</v>
      </c>
      <c r="AD40" s="17">
        <v>2.85</v>
      </c>
      <c r="AE40" s="17">
        <v>6.66</v>
      </c>
      <c r="AF40" s="17">
        <v>9.25</v>
      </c>
      <c r="AG40" s="17">
        <v>4.0999999999999996</v>
      </c>
      <c r="AH40" s="17">
        <v>4.0999999999999996</v>
      </c>
      <c r="AI40" s="17">
        <v>2.99</v>
      </c>
      <c r="AJ40" s="98"/>
    </row>
    <row r="41" spans="1:36" x14ac:dyDescent="0.25">
      <c r="A41" s="80"/>
      <c r="B41" s="97">
        <v>7.8100000000000003E-2</v>
      </c>
      <c r="C41" s="17">
        <v>6.4</v>
      </c>
      <c r="D41" s="17">
        <v>13.15</v>
      </c>
      <c r="E41" s="17">
        <v>1</v>
      </c>
      <c r="F41" s="17">
        <v>2.04</v>
      </c>
      <c r="G41" s="17">
        <v>3.54</v>
      </c>
      <c r="H41" s="17">
        <v>3.59</v>
      </c>
      <c r="I41" s="17">
        <v>1.3</v>
      </c>
      <c r="J41" s="17">
        <v>2.1800000000000002</v>
      </c>
      <c r="K41" s="17">
        <v>4.4800000000000004</v>
      </c>
      <c r="L41" s="17">
        <v>10.84</v>
      </c>
      <c r="M41" s="17">
        <v>4.7</v>
      </c>
      <c r="N41" s="17">
        <v>3.31</v>
      </c>
      <c r="O41" s="17">
        <v>1.68</v>
      </c>
      <c r="P41" s="17">
        <v>2.02</v>
      </c>
      <c r="Q41" s="17">
        <v>1.73</v>
      </c>
      <c r="R41" s="17">
        <v>5.01</v>
      </c>
      <c r="S41" s="17">
        <v>5.12</v>
      </c>
      <c r="T41" s="17">
        <v>6.53</v>
      </c>
      <c r="U41" s="17">
        <v>4.2300000000000004</v>
      </c>
      <c r="V41" s="17">
        <v>5.26</v>
      </c>
      <c r="W41" s="17">
        <v>3.34</v>
      </c>
      <c r="X41" s="17">
        <v>10.81</v>
      </c>
      <c r="Y41" s="17">
        <v>7.44</v>
      </c>
      <c r="Z41" s="17">
        <v>1.55</v>
      </c>
      <c r="AA41" s="17">
        <v>5.68</v>
      </c>
      <c r="AB41" s="17">
        <v>8.82</v>
      </c>
      <c r="AC41" s="17">
        <v>5.68</v>
      </c>
      <c r="AD41" s="17">
        <v>5.38</v>
      </c>
      <c r="AE41" s="17">
        <v>3.88</v>
      </c>
      <c r="AF41" s="17">
        <v>4.92</v>
      </c>
      <c r="AG41" s="17">
        <v>5.27</v>
      </c>
      <c r="AH41" s="17">
        <v>5.27</v>
      </c>
      <c r="AI41" s="17">
        <v>5.43</v>
      </c>
      <c r="AJ41" s="98"/>
    </row>
    <row r="42" spans="1:36" x14ac:dyDescent="0.25">
      <c r="A42" s="80"/>
      <c r="B42" s="97">
        <v>3.9100000000000003E-2</v>
      </c>
      <c r="C42" s="17">
        <v>4.21</v>
      </c>
      <c r="D42" s="17">
        <v>1.51</v>
      </c>
      <c r="E42" s="17">
        <v>1</v>
      </c>
      <c r="F42" s="17">
        <v>6.34</v>
      </c>
      <c r="G42" s="17">
        <v>1.72</v>
      </c>
      <c r="H42" s="17">
        <v>2.04</v>
      </c>
      <c r="I42" s="17">
        <v>2.66</v>
      </c>
      <c r="J42" s="17">
        <v>3.5</v>
      </c>
      <c r="K42" s="17">
        <v>6.31</v>
      </c>
      <c r="L42" s="17">
        <v>10.77</v>
      </c>
      <c r="M42" s="17">
        <v>1.87</v>
      </c>
      <c r="N42" s="17">
        <v>2.7</v>
      </c>
      <c r="O42" s="17">
        <v>1.76</v>
      </c>
      <c r="P42" s="17">
        <v>3.84</v>
      </c>
      <c r="Q42" s="17">
        <v>1</v>
      </c>
      <c r="R42" s="17">
        <v>1.33</v>
      </c>
      <c r="S42" s="17">
        <v>5.65</v>
      </c>
      <c r="T42" s="17">
        <v>1</v>
      </c>
      <c r="U42" s="17">
        <v>4.7</v>
      </c>
      <c r="V42" s="17">
        <v>7.17</v>
      </c>
      <c r="W42" s="17">
        <v>1</v>
      </c>
      <c r="X42" s="17">
        <v>5.64</v>
      </c>
      <c r="Y42" s="17">
        <v>8.9</v>
      </c>
      <c r="Z42" s="17">
        <v>13.33</v>
      </c>
      <c r="AA42" s="17">
        <v>3.05</v>
      </c>
      <c r="AB42" s="17">
        <v>6.89</v>
      </c>
      <c r="AC42" s="17">
        <v>3.05</v>
      </c>
      <c r="AD42" s="17">
        <v>5.23</v>
      </c>
      <c r="AE42" s="17">
        <v>8.1300000000000008</v>
      </c>
      <c r="AF42" s="17">
        <v>7.14</v>
      </c>
      <c r="AG42" s="17">
        <v>3.66</v>
      </c>
      <c r="AH42" s="17">
        <v>3.66</v>
      </c>
      <c r="AI42" s="17">
        <v>8.1300000000000008</v>
      </c>
      <c r="AJ42" s="98"/>
    </row>
    <row r="43" spans="1:36" x14ac:dyDescent="0.25">
      <c r="A43" s="80"/>
      <c r="B43" s="97">
        <v>1.95E-2</v>
      </c>
      <c r="C43" s="17">
        <v>6.92</v>
      </c>
      <c r="D43" s="17">
        <v>4.8899999999999997</v>
      </c>
      <c r="E43" s="17">
        <v>1</v>
      </c>
      <c r="F43" s="17">
        <v>12.24</v>
      </c>
      <c r="G43" s="17">
        <v>1.99</v>
      </c>
      <c r="H43" s="17">
        <v>6.34</v>
      </c>
      <c r="I43" s="17">
        <v>2.4500000000000002</v>
      </c>
      <c r="J43" s="17">
        <v>2.81</v>
      </c>
      <c r="K43" s="17">
        <v>1.42</v>
      </c>
      <c r="L43" s="17">
        <v>1.97</v>
      </c>
      <c r="M43" s="17">
        <v>17.48</v>
      </c>
      <c r="N43" s="17">
        <v>2.54</v>
      </c>
      <c r="O43" s="17">
        <v>5.18</v>
      </c>
      <c r="P43" s="17">
        <v>11.16</v>
      </c>
      <c r="Q43" s="17">
        <v>1</v>
      </c>
      <c r="R43" s="17">
        <v>4.88</v>
      </c>
      <c r="S43" s="17">
        <v>5.66</v>
      </c>
      <c r="T43" s="17">
        <v>1</v>
      </c>
      <c r="U43" s="17">
        <v>1.18</v>
      </c>
      <c r="V43" s="17">
        <v>3.87</v>
      </c>
      <c r="W43" s="17">
        <v>3.36</v>
      </c>
      <c r="X43" s="17">
        <v>5.99</v>
      </c>
      <c r="Y43" s="17">
        <v>8.89</v>
      </c>
      <c r="Z43" s="17">
        <v>6.28</v>
      </c>
      <c r="AA43" s="17">
        <v>1.25</v>
      </c>
      <c r="AB43" s="17">
        <v>6.54</v>
      </c>
      <c r="AC43" s="17">
        <v>1.25</v>
      </c>
      <c r="AD43" s="17">
        <v>5.18</v>
      </c>
      <c r="AE43" s="17">
        <v>5.66</v>
      </c>
      <c r="AF43" s="17">
        <v>1</v>
      </c>
      <c r="AG43" s="17">
        <v>3.84</v>
      </c>
      <c r="AH43" s="17">
        <v>3.84</v>
      </c>
      <c r="AI43" s="17">
        <v>5.66</v>
      </c>
      <c r="AJ43" s="98"/>
    </row>
    <row r="44" spans="1:36" x14ac:dyDescent="0.25">
      <c r="A44" s="80"/>
      <c r="B44" s="97">
        <v>9.7999999999999997E-3</v>
      </c>
      <c r="C44" s="17">
        <v>1.92</v>
      </c>
      <c r="D44" s="17">
        <v>4.5</v>
      </c>
      <c r="E44" s="17">
        <v>2.57</v>
      </c>
      <c r="F44" s="17">
        <v>1.1599999999999999</v>
      </c>
      <c r="G44" s="17">
        <v>3.61</v>
      </c>
      <c r="H44" s="17">
        <v>2.2400000000000002</v>
      </c>
      <c r="I44" s="17">
        <v>2.56</v>
      </c>
      <c r="J44" s="17">
        <v>4.8899999999999997</v>
      </c>
      <c r="K44" s="17">
        <v>1</v>
      </c>
      <c r="L44" s="17">
        <v>2.89</v>
      </c>
      <c r="M44" s="17">
        <v>4.2699999999999996</v>
      </c>
      <c r="N44" s="17">
        <v>2.11</v>
      </c>
      <c r="O44" s="17">
        <v>1.86</v>
      </c>
      <c r="P44" s="17">
        <v>6.63</v>
      </c>
      <c r="Q44" s="17">
        <v>1.1100000000000001</v>
      </c>
      <c r="R44" s="17">
        <v>1.25</v>
      </c>
      <c r="S44" s="17">
        <v>4.3899999999999997</v>
      </c>
      <c r="T44" s="17">
        <v>1.84</v>
      </c>
      <c r="U44" s="17">
        <v>3.59</v>
      </c>
      <c r="V44" s="17">
        <v>7.4</v>
      </c>
      <c r="W44" s="17">
        <v>1</v>
      </c>
      <c r="X44" s="17">
        <v>4.2699999999999996</v>
      </c>
      <c r="Y44" s="17">
        <v>1.6</v>
      </c>
      <c r="Z44" s="17">
        <v>9.25</v>
      </c>
      <c r="AA44" s="17">
        <v>3.03</v>
      </c>
      <c r="AB44" s="17">
        <v>1.27</v>
      </c>
      <c r="AC44" s="17">
        <v>3.03</v>
      </c>
      <c r="AD44" s="17">
        <v>4.4400000000000004</v>
      </c>
      <c r="AE44" s="17">
        <v>1.1399999999999999</v>
      </c>
      <c r="AF44" s="17">
        <v>6.67</v>
      </c>
      <c r="AG44" s="17">
        <v>3.94</v>
      </c>
      <c r="AH44" s="17">
        <v>3.94</v>
      </c>
      <c r="AI44" s="17">
        <v>1.1399999999999999</v>
      </c>
      <c r="AJ44" s="98"/>
    </row>
    <row r="45" spans="1:36" x14ac:dyDescent="0.25">
      <c r="A45" s="80"/>
      <c r="B45" s="97">
        <v>4.8999999999999998E-3</v>
      </c>
      <c r="C45" s="17">
        <v>5.19</v>
      </c>
      <c r="D45" s="17">
        <v>1.45</v>
      </c>
      <c r="E45" s="17">
        <v>3.62</v>
      </c>
      <c r="F45" s="17">
        <v>1</v>
      </c>
      <c r="G45" s="17">
        <v>6.39</v>
      </c>
      <c r="H45" s="17">
        <v>1</v>
      </c>
      <c r="I45" s="17">
        <v>2.9</v>
      </c>
      <c r="J45" s="17">
        <v>5.55</v>
      </c>
      <c r="K45" s="17">
        <v>1</v>
      </c>
      <c r="L45" s="17">
        <v>2.2999999999999998</v>
      </c>
      <c r="M45" s="17">
        <v>1.43</v>
      </c>
      <c r="N45" s="17">
        <v>2.41</v>
      </c>
      <c r="O45" s="17">
        <v>4.6500000000000004</v>
      </c>
      <c r="P45" s="17">
        <v>7.82</v>
      </c>
      <c r="Q45" s="17">
        <v>1.83</v>
      </c>
      <c r="R45" s="17">
        <v>1.1399999999999999</v>
      </c>
      <c r="S45" s="17">
        <v>5.07</v>
      </c>
      <c r="T45" s="17">
        <v>1</v>
      </c>
      <c r="U45" s="17">
        <v>1.33</v>
      </c>
      <c r="V45" s="17">
        <v>1.71</v>
      </c>
      <c r="W45" s="17">
        <v>1</v>
      </c>
      <c r="X45" s="17">
        <v>3.14</v>
      </c>
      <c r="Y45" s="17">
        <v>1.32</v>
      </c>
      <c r="Z45" s="17">
        <v>8.8000000000000007</v>
      </c>
      <c r="AA45" s="17">
        <v>5.8</v>
      </c>
      <c r="AB45" s="17">
        <v>4.6900000000000004</v>
      </c>
      <c r="AC45" s="17">
        <v>5.8</v>
      </c>
      <c r="AD45" s="17">
        <v>1.33</v>
      </c>
      <c r="AE45" s="17">
        <v>5.24</v>
      </c>
      <c r="AF45" s="17">
        <v>1.64</v>
      </c>
      <c r="AG45" s="17">
        <v>3.86</v>
      </c>
      <c r="AH45" s="17">
        <v>3.86</v>
      </c>
      <c r="AI45" s="17">
        <v>5.24</v>
      </c>
      <c r="AJ45" s="98"/>
    </row>
    <row r="47" spans="1:36" x14ac:dyDescent="0.25">
      <c r="A47" s="60" t="s">
        <v>240</v>
      </c>
      <c r="B47" s="88" t="s">
        <v>151</v>
      </c>
      <c r="C47" s="88" t="s">
        <v>153</v>
      </c>
      <c r="D47" s="88"/>
      <c r="E47" s="88"/>
      <c r="F47" s="88" t="s">
        <v>155</v>
      </c>
      <c r="G47" s="88"/>
      <c r="H47" s="88"/>
      <c r="I47" s="88" t="s">
        <v>159</v>
      </c>
      <c r="J47" s="88"/>
      <c r="K47" s="88"/>
      <c r="L47" s="88" t="s">
        <v>161</v>
      </c>
      <c r="M47" s="88"/>
      <c r="N47" s="88"/>
      <c r="O47" s="88" t="s">
        <v>163</v>
      </c>
      <c r="P47" s="88"/>
      <c r="Q47" s="88"/>
      <c r="R47" s="88" t="s">
        <v>165</v>
      </c>
      <c r="S47" s="88"/>
      <c r="T47" s="88"/>
      <c r="U47" s="88" t="s">
        <v>167</v>
      </c>
      <c r="V47" s="88"/>
      <c r="W47" s="88"/>
      <c r="X47" s="88" t="s">
        <v>169</v>
      </c>
      <c r="Y47" s="88"/>
      <c r="Z47" s="88"/>
      <c r="AA47" s="88" t="s">
        <v>171</v>
      </c>
      <c r="AB47" s="88"/>
      <c r="AC47" s="88"/>
      <c r="AD47" s="88" t="s">
        <v>173</v>
      </c>
      <c r="AE47" s="88"/>
      <c r="AF47" s="88"/>
      <c r="AG47" s="88" t="s">
        <v>242</v>
      </c>
      <c r="AH47" s="88"/>
      <c r="AI47" s="88"/>
    </row>
    <row r="48" spans="1:36" x14ac:dyDescent="0.25">
      <c r="A48" s="80" t="s">
        <v>187</v>
      </c>
      <c r="B48" s="88"/>
      <c r="C48" s="47" t="s">
        <v>139</v>
      </c>
      <c r="D48" s="47" t="s">
        <v>140</v>
      </c>
      <c r="E48" s="47" t="s">
        <v>141</v>
      </c>
      <c r="F48" s="47" t="s">
        <v>139</v>
      </c>
      <c r="G48" s="47" t="s">
        <v>140</v>
      </c>
      <c r="H48" s="47" t="s">
        <v>141</v>
      </c>
      <c r="I48" s="47" t="s">
        <v>139</v>
      </c>
      <c r="J48" s="47" t="s">
        <v>140</v>
      </c>
      <c r="K48" s="47" t="s">
        <v>141</v>
      </c>
      <c r="L48" s="47" t="s">
        <v>139</v>
      </c>
      <c r="M48" s="47" t="s">
        <v>140</v>
      </c>
      <c r="N48" s="47" t="s">
        <v>141</v>
      </c>
      <c r="O48" s="47" t="s">
        <v>139</v>
      </c>
      <c r="P48" s="47" t="s">
        <v>140</v>
      </c>
      <c r="Q48" s="47" t="s">
        <v>141</v>
      </c>
      <c r="R48" s="47" t="s">
        <v>139</v>
      </c>
      <c r="S48" s="47" t="s">
        <v>140</v>
      </c>
      <c r="T48" s="47" t="s">
        <v>141</v>
      </c>
      <c r="U48" s="47" t="s">
        <v>139</v>
      </c>
      <c r="V48" s="47" t="s">
        <v>140</v>
      </c>
      <c r="W48" s="47" t="s">
        <v>141</v>
      </c>
      <c r="X48" s="47" t="s">
        <v>139</v>
      </c>
      <c r="Y48" s="47" t="s">
        <v>140</v>
      </c>
      <c r="Z48" s="47" t="s">
        <v>141</v>
      </c>
      <c r="AA48" s="47" t="s">
        <v>139</v>
      </c>
      <c r="AB48" s="47" t="s">
        <v>140</v>
      </c>
      <c r="AC48" s="47" t="s">
        <v>141</v>
      </c>
      <c r="AD48" s="47" t="s">
        <v>139</v>
      </c>
      <c r="AE48" s="47" t="s">
        <v>140</v>
      </c>
      <c r="AF48" s="47" t="s">
        <v>141</v>
      </c>
      <c r="AG48" s="47" t="s">
        <v>139</v>
      </c>
      <c r="AH48" s="47" t="s">
        <v>140</v>
      </c>
      <c r="AI48" s="47" t="s">
        <v>141</v>
      </c>
    </row>
    <row r="49" spans="1:36" x14ac:dyDescent="0.25">
      <c r="A49" s="80"/>
      <c r="B49" s="97">
        <v>10</v>
      </c>
      <c r="C49" s="17">
        <v>62.8</v>
      </c>
      <c r="D49" s="17">
        <v>92.52</v>
      </c>
      <c r="E49" s="17">
        <v>66.87</v>
      </c>
      <c r="F49" s="17">
        <v>53.08</v>
      </c>
      <c r="G49" s="17">
        <v>59.98</v>
      </c>
      <c r="H49" s="17">
        <v>56.75</v>
      </c>
      <c r="I49" s="17">
        <v>51.35</v>
      </c>
      <c r="J49" s="17">
        <v>53.52</v>
      </c>
      <c r="K49" s="17">
        <v>52.01</v>
      </c>
      <c r="L49" s="17">
        <v>86.96</v>
      </c>
      <c r="M49" s="17">
        <v>96.13</v>
      </c>
      <c r="N49" s="17">
        <v>78.739999999999995</v>
      </c>
      <c r="O49" s="17">
        <v>49.34</v>
      </c>
      <c r="P49" s="17">
        <v>71.540000000000006</v>
      </c>
      <c r="Q49" s="17">
        <v>72.39</v>
      </c>
      <c r="R49" s="17">
        <v>61.39</v>
      </c>
      <c r="S49" s="17">
        <v>78.59</v>
      </c>
      <c r="T49" s="17">
        <v>53.93</v>
      </c>
      <c r="U49" s="17">
        <v>60.14</v>
      </c>
      <c r="V49" s="17">
        <v>72.88</v>
      </c>
      <c r="W49" s="17">
        <v>62.68</v>
      </c>
      <c r="X49" s="17">
        <v>60.59</v>
      </c>
      <c r="Y49" s="17">
        <v>89.08</v>
      </c>
      <c r="Z49" s="17">
        <v>68.66</v>
      </c>
      <c r="AA49" s="17">
        <v>55.86</v>
      </c>
      <c r="AB49" s="17">
        <v>60.02</v>
      </c>
      <c r="AC49" s="17">
        <v>69.44</v>
      </c>
      <c r="AD49" s="17">
        <v>46.04</v>
      </c>
      <c r="AE49" s="17">
        <v>60.48</v>
      </c>
      <c r="AF49" s="17">
        <v>55.3</v>
      </c>
      <c r="AG49" s="17">
        <v>17.57</v>
      </c>
      <c r="AH49" s="17">
        <v>11</v>
      </c>
      <c r="AI49" s="17">
        <v>10.210000000000001</v>
      </c>
      <c r="AJ49" s="98" t="s">
        <v>243</v>
      </c>
    </row>
    <row r="50" spans="1:36" x14ac:dyDescent="0.25">
      <c r="A50" s="80"/>
      <c r="B50" s="97">
        <v>5</v>
      </c>
      <c r="C50" s="17">
        <v>62.16</v>
      </c>
      <c r="D50" s="17">
        <v>84.81</v>
      </c>
      <c r="E50" s="17">
        <v>63.55</v>
      </c>
      <c r="F50" s="17">
        <v>32.909999999999997</v>
      </c>
      <c r="G50" s="17">
        <v>57.03</v>
      </c>
      <c r="H50" s="17">
        <v>41.44</v>
      </c>
      <c r="I50" s="17">
        <v>36.72</v>
      </c>
      <c r="J50" s="17">
        <v>60.66</v>
      </c>
      <c r="K50" s="17">
        <v>60.33</v>
      </c>
      <c r="L50" s="17">
        <v>92.52</v>
      </c>
      <c r="M50" s="17">
        <v>98.42</v>
      </c>
      <c r="N50" s="17">
        <v>75.260000000000005</v>
      </c>
      <c r="O50" s="17">
        <v>38.630000000000003</v>
      </c>
      <c r="P50" s="17">
        <v>45.13</v>
      </c>
      <c r="Q50" s="17">
        <v>55.88</v>
      </c>
      <c r="R50" s="17">
        <v>57.46</v>
      </c>
      <c r="S50" s="17">
        <v>72.260000000000005</v>
      </c>
      <c r="T50" s="17">
        <v>55.09</v>
      </c>
      <c r="U50" s="17">
        <v>52.2</v>
      </c>
      <c r="V50" s="17">
        <v>66.59</v>
      </c>
      <c r="W50" s="17">
        <v>52.92</v>
      </c>
      <c r="X50" s="17">
        <v>58.71</v>
      </c>
      <c r="Y50" s="17">
        <v>68.33</v>
      </c>
      <c r="Z50" s="17">
        <v>55.79</v>
      </c>
      <c r="AA50" s="17">
        <v>51.13</v>
      </c>
      <c r="AB50" s="17">
        <v>60.83</v>
      </c>
      <c r="AC50" s="17">
        <v>82.64</v>
      </c>
      <c r="AD50" s="17">
        <v>51.04</v>
      </c>
      <c r="AE50" s="17">
        <v>25.54</v>
      </c>
      <c r="AF50" s="17">
        <v>27.93</v>
      </c>
      <c r="AG50" s="17">
        <v>10.34</v>
      </c>
      <c r="AH50" s="17">
        <v>6.9</v>
      </c>
      <c r="AI50" s="17">
        <v>6.09</v>
      </c>
      <c r="AJ50" s="98"/>
    </row>
    <row r="51" spans="1:36" x14ac:dyDescent="0.25">
      <c r="A51" s="80"/>
      <c r="B51" s="97">
        <v>2.5</v>
      </c>
      <c r="C51" s="17">
        <v>59.41</v>
      </c>
      <c r="D51" s="17">
        <v>73.7</v>
      </c>
      <c r="E51" s="17">
        <v>33.47</v>
      </c>
      <c r="F51" s="17">
        <v>22.95</v>
      </c>
      <c r="G51" s="17">
        <v>24.15</v>
      </c>
      <c r="H51" s="17">
        <v>16.68</v>
      </c>
      <c r="I51" s="17">
        <v>14.79</v>
      </c>
      <c r="J51" s="17">
        <v>34.35</v>
      </c>
      <c r="K51" s="17">
        <v>52.46</v>
      </c>
      <c r="L51" s="17">
        <v>70.98</v>
      </c>
      <c r="M51" s="17">
        <v>88.39</v>
      </c>
      <c r="N51" s="17">
        <v>71.75</v>
      </c>
      <c r="O51" s="17">
        <v>21.78</v>
      </c>
      <c r="P51" s="17">
        <v>23.36</v>
      </c>
      <c r="Q51" s="17">
        <v>40.01</v>
      </c>
      <c r="R51" s="17">
        <v>46.75</v>
      </c>
      <c r="S51" s="17">
        <v>31.14</v>
      </c>
      <c r="T51" s="17">
        <v>40.57</v>
      </c>
      <c r="U51" s="17">
        <v>56.66</v>
      </c>
      <c r="V51" s="17">
        <v>50.99</v>
      </c>
      <c r="W51" s="17">
        <v>33.97</v>
      </c>
      <c r="X51" s="17">
        <v>54.25</v>
      </c>
      <c r="Y51" s="17">
        <v>45.61</v>
      </c>
      <c r="Z51" s="17">
        <v>28.04</v>
      </c>
      <c r="AA51" s="17">
        <v>51.39</v>
      </c>
      <c r="AB51" s="17">
        <v>51.84</v>
      </c>
      <c r="AC51" s="17">
        <v>76.930000000000007</v>
      </c>
      <c r="AD51" s="17">
        <v>44.08</v>
      </c>
      <c r="AE51" s="17">
        <v>21.74</v>
      </c>
      <c r="AF51" s="17">
        <v>4.4400000000000004</v>
      </c>
      <c r="AG51" s="17">
        <v>1.67</v>
      </c>
      <c r="AH51" s="17">
        <v>6.46</v>
      </c>
      <c r="AI51" s="17">
        <v>0.34</v>
      </c>
      <c r="AJ51" s="98"/>
    </row>
    <row r="52" spans="1:36" x14ac:dyDescent="0.25">
      <c r="A52" s="80"/>
      <c r="B52" s="97">
        <v>1.25</v>
      </c>
      <c r="C52" s="17">
        <v>45.73</v>
      </c>
      <c r="D52" s="17">
        <v>66.55</v>
      </c>
      <c r="E52" s="17">
        <v>20.59</v>
      </c>
      <c r="F52" s="17">
        <v>27.5</v>
      </c>
      <c r="G52" s="17">
        <v>24.38</v>
      </c>
      <c r="H52" s="17">
        <v>2.46</v>
      </c>
      <c r="I52" s="17">
        <v>24.43</v>
      </c>
      <c r="J52" s="17">
        <v>21.43</v>
      </c>
      <c r="K52" s="17">
        <v>48.14</v>
      </c>
      <c r="L52" s="17">
        <v>69.73</v>
      </c>
      <c r="M52" s="17">
        <v>86.65</v>
      </c>
      <c r="N52" s="17">
        <v>68.23</v>
      </c>
      <c r="O52" s="17">
        <v>1</v>
      </c>
      <c r="P52" s="17">
        <v>8.6199999999999992</v>
      </c>
      <c r="Q52" s="17">
        <v>26.27</v>
      </c>
      <c r="R52" s="17">
        <v>47.47</v>
      </c>
      <c r="S52" s="17">
        <v>31.42</v>
      </c>
      <c r="T52" s="17">
        <v>34.53</v>
      </c>
      <c r="U52" s="17">
        <v>42.73</v>
      </c>
      <c r="V52" s="17">
        <v>45.87</v>
      </c>
      <c r="W52" s="17">
        <v>28.63</v>
      </c>
      <c r="X52" s="17">
        <v>41.76</v>
      </c>
      <c r="Y52" s="17">
        <v>31.42</v>
      </c>
      <c r="Z52" s="17">
        <v>0.4</v>
      </c>
      <c r="AA52" s="17">
        <v>43.45</v>
      </c>
      <c r="AB52" s="17">
        <v>31.77</v>
      </c>
      <c r="AC52" s="17">
        <v>42.02</v>
      </c>
      <c r="AD52" s="17">
        <v>39.79</v>
      </c>
      <c r="AE52" s="17">
        <v>27.39</v>
      </c>
      <c r="AF52" s="17">
        <v>4.55</v>
      </c>
      <c r="AG52" s="17">
        <v>2.17</v>
      </c>
      <c r="AH52" s="17">
        <v>1.89</v>
      </c>
      <c r="AI52" s="17">
        <v>1.9</v>
      </c>
      <c r="AJ52" s="98"/>
    </row>
    <row r="53" spans="1:36" x14ac:dyDescent="0.25">
      <c r="A53" s="80"/>
      <c r="B53" s="97">
        <v>0.625</v>
      </c>
      <c r="C53" s="17">
        <v>33.76</v>
      </c>
      <c r="D53" s="17">
        <v>60.31</v>
      </c>
      <c r="E53" s="17">
        <v>17.850000000000001</v>
      </c>
      <c r="F53" s="17">
        <v>10.86</v>
      </c>
      <c r="G53" s="17">
        <v>17.010000000000002</v>
      </c>
      <c r="H53" s="17">
        <v>1.78</v>
      </c>
      <c r="I53" s="17">
        <v>1.32</v>
      </c>
      <c r="J53" s="17">
        <v>14.4</v>
      </c>
      <c r="K53" s="17">
        <v>37.69</v>
      </c>
      <c r="L53" s="17">
        <v>61.76</v>
      </c>
      <c r="M53" s="17">
        <v>69.849999999999994</v>
      </c>
      <c r="N53" s="17">
        <v>45</v>
      </c>
      <c r="O53" s="17">
        <v>1</v>
      </c>
      <c r="P53" s="17">
        <v>1.22</v>
      </c>
      <c r="Q53" s="17">
        <v>29.13</v>
      </c>
      <c r="R53" s="17">
        <v>44.79</v>
      </c>
      <c r="S53" s="17">
        <v>2.69</v>
      </c>
      <c r="T53" s="17">
        <v>28.96</v>
      </c>
      <c r="U53" s="17">
        <v>41.22</v>
      </c>
      <c r="V53" s="17">
        <v>44.27</v>
      </c>
      <c r="W53" s="17">
        <v>1.22</v>
      </c>
      <c r="X53" s="17">
        <v>34.79</v>
      </c>
      <c r="Y53" s="17">
        <v>30.07</v>
      </c>
      <c r="Z53" s="17">
        <v>1.1499999999999999</v>
      </c>
      <c r="AA53" s="17">
        <v>37.56</v>
      </c>
      <c r="AB53" s="17">
        <v>0.75</v>
      </c>
      <c r="AC53" s="17">
        <v>38.68</v>
      </c>
      <c r="AD53" s="17">
        <v>30.6</v>
      </c>
      <c r="AE53" s="17">
        <v>10.69</v>
      </c>
      <c r="AF53" s="17">
        <v>0.43</v>
      </c>
      <c r="AG53" s="17">
        <v>1</v>
      </c>
      <c r="AH53" s="17">
        <v>6.26</v>
      </c>
      <c r="AI53" s="17">
        <v>4.1100000000000003</v>
      </c>
      <c r="AJ53" s="98"/>
    </row>
    <row r="54" spans="1:36" x14ac:dyDescent="0.25">
      <c r="A54" s="80"/>
      <c r="B54" s="97">
        <v>0.3125</v>
      </c>
      <c r="C54" s="17">
        <v>22.2</v>
      </c>
      <c r="D54" s="17">
        <v>37.18</v>
      </c>
      <c r="E54" s="17">
        <v>1.06</v>
      </c>
      <c r="F54" s="17">
        <v>16.16</v>
      </c>
      <c r="G54" s="17">
        <v>12.08</v>
      </c>
      <c r="H54" s="17">
        <v>2.0299999999999998</v>
      </c>
      <c r="I54" s="17">
        <v>1</v>
      </c>
      <c r="J54" s="17">
        <v>10.68</v>
      </c>
      <c r="K54" s="17">
        <v>23.85</v>
      </c>
      <c r="L54" s="17">
        <v>56.8</v>
      </c>
      <c r="M54" s="17">
        <v>70</v>
      </c>
      <c r="N54" s="17">
        <v>44.72</v>
      </c>
      <c r="O54" s="17">
        <v>1</v>
      </c>
      <c r="P54" s="17">
        <v>1.46</v>
      </c>
      <c r="Q54" s="17">
        <v>34.01</v>
      </c>
      <c r="R54" s="17">
        <v>34.53</v>
      </c>
      <c r="S54" s="17">
        <v>4.37</v>
      </c>
      <c r="T54" s="17">
        <v>14.21</v>
      </c>
      <c r="U54" s="17">
        <v>41.13</v>
      </c>
      <c r="V54" s="17">
        <v>27.87</v>
      </c>
      <c r="W54" s="17">
        <v>5.28</v>
      </c>
      <c r="X54" s="17">
        <v>1</v>
      </c>
      <c r="Y54" s="17">
        <v>35.18</v>
      </c>
      <c r="Z54" s="17">
        <v>2.7</v>
      </c>
      <c r="AA54" s="17">
        <v>37.47</v>
      </c>
      <c r="AB54" s="17">
        <v>7.99</v>
      </c>
      <c r="AC54" s="17">
        <v>27.95</v>
      </c>
      <c r="AD54" s="17">
        <v>1</v>
      </c>
      <c r="AE54" s="17">
        <v>10.37</v>
      </c>
      <c r="AF54" s="17">
        <v>9.23</v>
      </c>
      <c r="AG54" s="17">
        <v>1</v>
      </c>
      <c r="AH54" s="17">
        <v>0.4</v>
      </c>
      <c r="AI54" s="17">
        <v>6.79</v>
      </c>
      <c r="AJ54" s="98"/>
    </row>
    <row r="55" spans="1:36" x14ac:dyDescent="0.25">
      <c r="A55" s="80"/>
      <c r="B55" s="97">
        <v>0.15629999999999999</v>
      </c>
      <c r="C55" s="17">
        <v>2.17</v>
      </c>
      <c r="D55" s="17">
        <v>3.63</v>
      </c>
      <c r="E55" s="17">
        <v>6.59</v>
      </c>
      <c r="F55" s="17">
        <v>4.5</v>
      </c>
      <c r="G55" s="17">
        <v>11</v>
      </c>
      <c r="H55" s="17">
        <v>2.62</v>
      </c>
      <c r="I55" s="17">
        <v>1</v>
      </c>
      <c r="J55" s="17">
        <v>13.27</v>
      </c>
      <c r="K55" s="17">
        <v>27.24</v>
      </c>
      <c r="L55" s="17">
        <v>19.84</v>
      </c>
      <c r="M55" s="17">
        <v>40.200000000000003</v>
      </c>
      <c r="N55" s="17">
        <v>3.6</v>
      </c>
      <c r="O55" s="17">
        <v>1</v>
      </c>
      <c r="P55" s="17">
        <v>1.04</v>
      </c>
      <c r="Q55" s="17">
        <v>29.17</v>
      </c>
      <c r="R55" s="17">
        <v>34.619999999999997</v>
      </c>
      <c r="S55" s="17">
        <v>4.1100000000000003</v>
      </c>
      <c r="T55" s="17">
        <v>5.0599999999999996</v>
      </c>
      <c r="U55" s="17">
        <v>1</v>
      </c>
      <c r="V55" s="17">
        <v>19.350000000000001</v>
      </c>
      <c r="W55" s="17">
        <v>6.67</v>
      </c>
      <c r="X55" s="17">
        <v>1</v>
      </c>
      <c r="Y55" s="17">
        <v>29.46</v>
      </c>
      <c r="Z55" s="17">
        <v>1.26</v>
      </c>
      <c r="AA55" s="17">
        <v>28.1</v>
      </c>
      <c r="AB55" s="17">
        <v>6.78</v>
      </c>
      <c r="AC55" s="17">
        <v>1.67</v>
      </c>
      <c r="AD55" s="17">
        <v>1</v>
      </c>
      <c r="AE55" s="17">
        <v>12.48</v>
      </c>
      <c r="AF55" s="17">
        <v>0.09</v>
      </c>
      <c r="AG55" s="17">
        <v>1</v>
      </c>
      <c r="AH55" s="17">
        <v>6.32</v>
      </c>
      <c r="AI55" s="17">
        <v>1.52</v>
      </c>
      <c r="AJ55" s="98"/>
    </row>
    <row r="56" spans="1:36" x14ac:dyDescent="0.25">
      <c r="A56" s="80"/>
      <c r="B56" s="97">
        <v>7.8100000000000003E-2</v>
      </c>
      <c r="C56" s="17">
        <v>4.72</v>
      </c>
      <c r="D56" s="17">
        <v>8.66</v>
      </c>
      <c r="E56" s="17">
        <v>6.14</v>
      </c>
      <c r="F56" s="17">
        <v>1</v>
      </c>
      <c r="G56" s="17">
        <v>1.1000000000000001</v>
      </c>
      <c r="H56" s="17">
        <v>3.24</v>
      </c>
      <c r="I56" s="17">
        <v>1</v>
      </c>
      <c r="J56" s="17">
        <v>1.64</v>
      </c>
      <c r="K56" s="17">
        <v>18.34</v>
      </c>
      <c r="L56" s="17">
        <v>10.64</v>
      </c>
      <c r="M56" s="17">
        <v>33.82</v>
      </c>
      <c r="N56" s="17">
        <v>3.79</v>
      </c>
      <c r="O56" s="17">
        <v>1</v>
      </c>
      <c r="P56" s="17">
        <v>1.25</v>
      </c>
      <c r="Q56" s="17">
        <v>29.37</v>
      </c>
      <c r="R56" s="17">
        <v>24.26</v>
      </c>
      <c r="S56" s="17">
        <v>2.71</v>
      </c>
      <c r="T56" s="17">
        <v>1.88</v>
      </c>
      <c r="U56" s="17">
        <v>1</v>
      </c>
      <c r="V56" s="17">
        <v>1.71</v>
      </c>
      <c r="W56" s="17">
        <v>6.92</v>
      </c>
      <c r="X56" s="17">
        <v>1</v>
      </c>
      <c r="Y56" s="17">
        <v>22.44</v>
      </c>
      <c r="Z56" s="17">
        <v>2.79</v>
      </c>
      <c r="AA56" s="17">
        <v>25.51</v>
      </c>
      <c r="AB56" s="17">
        <v>4.05</v>
      </c>
      <c r="AC56" s="17">
        <v>8.1300000000000008</v>
      </c>
      <c r="AD56" s="17">
        <v>1</v>
      </c>
      <c r="AE56" s="17">
        <v>0.17</v>
      </c>
      <c r="AF56" s="17">
        <v>2.5</v>
      </c>
      <c r="AG56" s="17">
        <v>1</v>
      </c>
      <c r="AH56" s="17">
        <v>7.01</v>
      </c>
      <c r="AI56" s="17">
        <v>4.57</v>
      </c>
      <c r="AJ56" s="98"/>
    </row>
    <row r="57" spans="1:36" x14ac:dyDescent="0.25">
      <c r="A57" s="80"/>
      <c r="B57" s="97">
        <v>3.9100000000000003E-2</v>
      </c>
      <c r="C57" s="17">
        <v>9.49</v>
      </c>
      <c r="D57" s="17">
        <v>1.2</v>
      </c>
      <c r="E57" s="17">
        <v>4.28</v>
      </c>
      <c r="F57" s="17">
        <v>1</v>
      </c>
      <c r="G57" s="17">
        <v>4.22</v>
      </c>
      <c r="H57" s="17">
        <v>2.58</v>
      </c>
      <c r="I57" s="17">
        <v>1</v>
      </c>
      <c r="J57" s="17">
        <v>1.36</v>
      </c>
      <c r="K57" s="17">
        <v>1.33</v>
      </c>
      <c r="L57" s="17">
        <v>2.44</v>
      </c>
      <c r="M57" s="17">
        <v>12.44</v>
      </c>
      <c r="N57" s="17">
        <v>3.05</v>
      </c>
      <c r="O57" s="17">
        <v>1</v>
      </c>
      <c r="P57" s="17">
        <v>1.47</v>
      </c>
      <c r="Q57" s="17">
        <v>1.33</v>
      </c>
      <c r="R57" s="17">
        <v>1</v>
      </c>
      <c r="S57" s="17">
        <v>6.14</v>
      </c>
      <c r="T57" s="17">
        <v>1.4</v>
      </c>
      <c r="U57" s="17">
        <v>1</v>
      </c>
      <c r="V57" s="17">
        <v>1.7</v>
      </c>
      <c r="W57" s="17">
        <v>3.78</v>
      </c>
      <c r="X57" s="17">
        <v>1</v>
      </c>
      <c r="Y57" s="17">
        <v>20.85</v>
      </c>
      <c r="Z57" s="17">
        <v>1.63</v>
      </c>
      <c r="AA57" s="17">
        <v>1</v>
      </c>
      <c r="AB57" s="17">
        <v>1.3</v>
      </c>
      <c r="AC57" s="17">
        <v>1.87</v>
      </c>
      <c r="AD57" s="17">
        <v>1</v>
      </c>
      <c r="AE57" s="17">
        <v>0.74</v>
      </c>
      <c r="AF57" s="17">
        <v>7.8</v>
      </c>
      <c r="AG57" s="17">
        <v>1</v>
      </c>
      <c r="AH57" s="17">
        <v>6.4</v>
      </c>
      <c r="AI57" s="17">
        <v>1.34</v>
      </c>
      <c r="AJ57" s="98"/>
    </row>
    <row r="58" spans="1:36" x14ac:dyDescent="0.25">
      <c r="A58" s="80"/>
      <c r="B58" s="97">
        <v>1.95E-2</v>
      </c>
      <c r="C58" s="17">
        <v>1</v>
      </c>
      <c r="D58" s="17">
        <v>1.35</v>
      </c>
      <c r="E58" s="17">
        <v>1.08</v>
      </c>
      <c r="F58" s="17">
        <v>1</v>
      </c>
      <c r="G58" s="17">
        <v>1.3</v>
      </c>
      <c r="H58" s="17">
        <v>1.63</v>
      </c>
      <c r="I58" s="17">
        <v>1</v>
      </c>
      <c r="J58" s="17">
        <v>1.27</v>
      </c>
      <c r="K58" s="17">
        <v>6.11</v>
      </c>
      <c r="L58" s="17">
        <v>1.06</v>
      </c>
      <c r="M58" s="17">
        <v>4.5199999999999996</v>
      </c>
      <c r="N58" s="17">
        <v>3.44</v>
      </c>
      <c r="O58" s="17">
        <v>1</v>
      </c>
      <c r="P58" s="17">
        <v>1.35</v>
      </c>
      <c r="Q58" s="17">
        <v>2.62</v>
      </c>
      <c r="R58" s="17">
        <v>1</v>
      </c>
      <c r="S58" s="17">
        <v>7.53</v>
      </c>
      <c r="T58" s="17">
        <v>8.01</v>
      </c>
      <c r="U58" s="17">
        <v>1</v>
      </c>
      <c r="V58" s="17">
        <v>8.26</v>
      </c>
      <c r="W58" s="17">
        <v>6.8</v>
      </c>
      <c r="X58" s="17">
        <v>1</v>
      </c>
      <c r="Y58" s="17">
        <v>10.49</v>
      </c>
      <c r="Z58" s="17">
        <v>1.27</v>
      </c>
      <c r="AA58" s="17">
        <v>1</v>
      </c>
      <c r="AB58" s="17">
        <v>4.67</v>
      </c>
      <c r="AC58" s="17">
        <v>1.48</v>
      </c>
      <c r="AD58" s="17">
        <v>1</v>
      </c>
      <c r="AE58" s="17">
        <v>0.62</v>
      </c>
      <c r="AF58" s="17">
        <v>1.39</v>
      </c>
      <c r="AG58" s="17">
        <v>1</v>
      </c>
      <c r="AH58" s="17">
        <v>6.65</v>
      </c>
      <c r="AI58" s="17">
        <v>4.41</v>
      </c>
      <c r="AJ58" s="98"/>
    </row>
    <row r="59" spans="1:36" x14ac:dyDescent="0.25">
      <c r="A59" s="80"/>
      <c r="B59" s="97">
        <v>9.7999999999999997E-3</v>
      </c>
      <c r="C59" s="17">
        <v>1</v>
      </c>
      <c r="D59" s="17">
        <v>1.3</v>
      </c>
      <c r="E59" s="17">
        <v>4.57</v>
      </c>
      <c r="F59" s="17">
        <v>1</v>
      </c>
      <c r="G59" s="17">
        <v>1</v>
      </c>
      <c r="H59" s="17">
        <v>1.99</v>
      </c>
      <c r="I59" s="17">
        <v>1</v>
      </c>
      <c r="J59" s="17">
        <v>6.6</v>
      </c>
      <c r="K59" s="17">
        <v>2.14</v>
      </c>
      <c r="L59" s="17">
        <v>5.44</v>
      </c>
      <c r="M59" s="17">
        <v>5.76</v>
      </c>
      <c r="N59" s="17">
        <v>2.42</v>
      </c>
      <c r="O59" s="17">
        <v>1</v>
      </c>
      <c r="P59" s="17">
        <v>1.68</v>
      </c>
      <c r="Q59" s="17">
        <v>2.14</v>
      </c>
      <c r="R59" s="17">
        <v>1</v>
      </c>
      <c r="S59" s="17">
        <v>1.71</v>
      </c>
      <c r="T59" s="17">
        <v>1.31</v>
      </c>
      <c r="U59" s="17">
        <v>1</v>
      </c>
      <c r="V59" s="17">
        <v>1.84</v>
      </c>
      <c r="W59" s="17">
        <v>8.1300000000000008</v>
      </c>
      <c r="X59" s="17">
        <v>1</v>
      </c>
      <c r="Y59" s="17">
        <v>1.5</v>
      </c>
      <c r="Z59" s="17">
        <v>7.04</v>
      </c>
      <c r="AA59" s="17">
        <v>1</v>
      </c>
      <c r="AB59" s="17">
        <v>1.8</v>
      </c>
      <c r="AC59" s="17">
        <v>1.1499999999999999</v>
      </c>
      <c r="AD59" s="17">
        <v>1</v>
      </c>
      <c r="AE59" s="17">
        <v>0.1</v>
      </c>
      <c r="AF59" s="17">
        <v>1.1000000000000001</v>
      </c>
      <c r="AG59" s="17">
        <v>1</v>
      </c>
      <c r="AH59" s="17">
        <v>6.99</v>
      </c>
      <c r="AI59" s="17">
        <v>1.66</v>
      </c>
      <c r="AJ59" s="98"/>
    </row>
    <row r="60" spans="1:36" x14ac:dyDescent="0.25">
      <c r="A60" s="80"/>
      <c r="B60" s="97">
        <v>4.8999999999999998E-3</v>
      </c>
      <c r="C60" s="17">
        <v>1</v>
      </c>
      <c r="D60" s="17">
        <v>1.44</v>
      </c>
      <c r="E60" s="17">
        <v>5.71</v>
      </c>
      <c r="F60" s="17">
        <v>1</v>
      </c>
      <c r="G60" s="17">
        <v>1.9</v>
      </c>
      <c r="H60" s="17">
        <v>6.92</v>
      </c>
      <c r="I60" s="17">
        <v>1</v>
      </c>
      <c r="J60" s="17">
        <v>1.93</v>
      </c>
      <c r="K60" s="17">
        <v>6.27</v>
      </c>
      <c r="L60" s="17">
        <v>4.62</v>
      </c>
      <c r="M60" s="17">
        <v>1.52</v>
      </c>
      <c r="N60" s="17">
        <v>3.13</v>
      </c>
      <c r="O60" s="17">
        <v>1</v>
      </c>
      <c r="P60" s="17">
        <v>1.73</v>
      </c>
      <c r="Q60" s="17">
        <v>1.17</v>
      </c>
      <c r="R60" s="17">
        <v>1</v>
      </c>
      <c r="S60" s="17">
        <v>7.09</v>
      </c>
      <c r="T60" s="17">
        <v>2.72</v>
      </c>
      <c r="U60" s="17">
        <v>1</v>
      </c>
      <c r="V60" s="17">
        <v>7.41</v>
      </c>
      <c r="W60" s="17">
        <v>4.6900000000000004</v>
      </c>
      <c r="X60" s="17">
        <v>1</v>
      </c>
      <c r="Y60" s="17">
        <v>6.66</v>
      </c>
      <c r="Z60" s="17">
        <v>6.61</v>
      </c>
      <c r="AA60" s="17">
        <v>1</v>
      </c>
      <c r="AB60" s="17">
        <v>4.72</v>
      </c>
      <c r="AC60" s="17">
        <v>6.47</v>
      </c>
      <c r="AD60" s="17">
        <v>1</v>
      </c>
      <c r="AE60" s="17">
        <v>2.71</v>
      </c>
      <c r="AF60" s="17">
        <v>7.76</v>
      </c>
      <c r="AG60" s="17">
        <v>1</v>
      </c>
      <c r="AH60" s="17">
        <v>0.81</v>
      </c>
      <c r="AI60" s="17">
        <v>1.66</v>
      </c>
      <c r="AJ60" s="98"/>
    </row>
    <row r="62" spans="1:36" x14ac:dyDescent="0.25">
      <c r="A62" s="60" t="s">
        <v>240</v>
      </c>
      <c r="B62" s="88" t="s">
        <v>151</v>
      </c>
      <c r="C62" s="88" t="s">
        <v>153</v>
      </c>
      <c r="D62" s="88"/>
      <c r="E62" s="88"/>
      <c r="F62" s="88" t="s">
        <v>155</v>
      </c>
      <c r="G62" s="88"/>
      <c r="H62" s="88"/>
      <c r="I62" s="88" t="s">
        <v>159</v>
      </c>
      <c r="J62" s="88"/>
      <c r="K62" s="88"/>
      <c r="L62" s="88" t="s">
        <v>161</v>
      </c>
      <c r="M62" s="88"/>
      <c r="N62" s="88"/>
      <c r="O62" s="88" t="s">
        <v>163</v>
      </c>
      <c r="P62" s="88"/>
      <c r="Q62" s="88"/>
      <c r="R62" s="88" t="s">
        <v>165</v>
      </c>
      <c r="S62" s="88"/>
      <c r="T62" s="88"/>
      <c r="U62" s="88" t="s">
        <v>167</v>
      </c>
      <c r="V62" s="88"/>
      <c r="W62" s="88"/>
      <c r="X62" s="88" t="s">
        <v>169</v>
      </c>
      <c r="Y62" s="88"/>
      <c r="Z62" s="88"/>
      <c r="AA62" s="88" t="s">
        <v>171</v>
      </c>
      <c r="AB62" s="88"/>
      <c r="AC62" s="88"/>
      <c r="AD62" s="88" t="s">
        <v>173</v>
      </c>
      <c r="AE62" s="88"/>
      <c r="AF62" s="88"/>
      <c r="AG62" s="88" t="s">
        <v>242</v>
      </c>
      <c r="AH62" s="88"/>
      <c r="AI62" s="88"/>
    </row>
    <row r="63" spans="1:36" x14ac:dyDescent="0.25">
      <c r="A63" s="80" t="s">
        <v>147</v>
      </c>
      <c r="B63" s="88"/>
      <c r="C63" s="47" t="s">
        <v>139</v>
      </c>
      <c r="D63" s="47" t="s">
        <v>140</v>
      </c>
      <c r="E63" s="47" t="s">
        <v>141</v>
      </c>
      <c r="F63" s="47" t="s">
        <v>139</v>
      </c>
      <c r="G63" s="47" t="s">
        <v>140</v>
      </c>
      <c r="H63" s="47" t="s">
        <v>141</v>
      </c>
      <c r="I63" s="47" t="s">
        <v>139</v>
      </c>
      <c r="J63" s="47" t="s">
        <v>140</v>
      </c>
      <c r="K63" s="47" t="s">
        <v>141</v>
      </c>
      <c r="L63" s="47" t="s">
        <v>139</v>
      </c>
      <c r="M63" s="47" t="s">
        <v>140</v>
      </c>
      <c r="N63" s="47" t="s">
        <v>141</v>
      </c>
      <c r="O63" s="47" t="s">
        <v>139</v>
      </c>
      <c r="P63" s="47" t="s">
        <v>140</v>
      </c>
      <c r="Q63" s="47" t="s">
        <v>141</v>
      </c>
      <c r="R63" s="47" t="s">
        <v>139</v>
      </c>
      <c r="S63" s="47" t="s">
        <v>140</v>
      </c>
      <c r="T63" s="47" t="s">
        <v>141</v>
      </c>
      <c r="U63" s="47" t="s">
        <v>139</v>
      </c>
      <c r="V63" s="47" t="s">
        <v>140</v>
      </c>
      <c r="W63" s="47" t="s">
        <v>141</v>
      </c>
      <c r="X63" s="47" t="s">
        <v>139</v>
      </c>
      <c r="Y63" s="47" t="s">
        <v>140</v>
      </c>
      <c r="Z63" s="47" t="s">
        <v>141</v>
      </c>
      <c r="AA63" s="47" t="s">
        <v>139</v>
      </c>
      <c r="AB63" s="47" t="s">
        <v>140</v>
      </c>
      <c r="AC63" s="47" t="s">
        <v>141</v>
      </c>
      <c r="AD63" s="47" t="s">
        <v>139</v>
      </c>
      <c r="AE63" s="47" t="s">
        <v>140</v>
      </c>
      <c r="AF63" s="47" t="s">
        <v>141</v>
      </c>
      <c r="AG63" s="47" t="s">
        <v>139</v>
      </c>
      <c r="AH63" s="47" t="s">
        <v>140</v>
      </c>
      <c r="AI63" s="47" t="s">
        <v>141</v>
      </c>
    </row>
    <row r="64" spans="1:36" x14ac:dyDescent="0.25">
      <c r="A64" s="80"/>
      <c r="B64" s="97">
        <v>10</v>
      </c>
      <c r="C64" s="17">
        <v>98.72</v>
      </c>
      <c r="D64" s="17">
        <v>93.08</v>
      </c>
      <c r="E64" s="17">
        <v>98.31</v>
      </c>
      <c r="F64" s="17">
        <v>62.19</v>
      </c>
      <c r="G64" s="17">
        <v>79.06</v>
      </c>
      <c r="H64" s="17">
        <v>74.12</v>
      </c>
      <c r="I64" s="17">
        <v>77.510000000000005</v>
      </c>
      <c r="J64" s="17">
        <v>73.239999999999995</v>
      </c>
      <c r="K64" s="17">
        <v>79.739999999999995</v>
      </c>
      <c r="L64" s="17">
        <v>98.91</v>
      </c>
      <c r="M64" s="17">
        <v>94.09</v>
      </c>
      <c r="N64" s="17">
        <v>98.27</v>
      </c>
      <c r="O64" s="17">
        <v>73.78</v>
      </c>
      <c r="P64" s="17">
        <v>89.7</v>
      </c>
      <c r="Q64" s="17">
        <v>87.86</v>
      </c>
      <c r="R64" s="17">
        <v>94.39</v>
      </c>
      <c r="S64" s="17">
        <v>81.36</v>
      </c>
      <c r="T64" s="17">
        <v>93.35</v>
      </c>
      <c r="U64" s="17">
        <v>91.04</v>
      </c>
      <c r="V64" s="17">
        <v>88.25</v>
      </c>
      <c r="W64" s="17">
        <v>89.29</v>
      </c>
      <c r="X64" s="17">
        <v>92.24</v>
      </c>
      <c r="Y64" s="17">
        <v>94.84</v>
      </c>
      <c r="Z64" s="17">
        <v>95.15</v>
      </c>
      <c r="AA64" s="17">
        <v>79.58</v>
      </c>
      <c r="AB64" s="17">
        <v>87.19</v>
      </c>
      <c r="AC64" s="17">
        <v>78.239999999999995</v>
      </c>
      <c r="AD64" s="17">
        <v>53.3</v>
      </c>
      <c r="AE64" s="17">
        <v>58.65</v>
      </c>
      <c r="AF64" s="17">
        <v>56.6</v>
      </c>
      <c r="AG64" s="17">
        <v>19.14</v>
      </c>
      <c r="AH64" s="17">
        <v>12.46</v>
      </c>
      <c r="AI64" s="17">
        <v>13.01</v>
      </c>
      <c r="AJ64" s="98" t="s">
        <v>243</v>
      </c>
    </row>
    <row r="65" spans="1:36" x14ac:dyDescent="0.25">
      <c r="A65" s="80"/>
      <c r="B65" s="97">
        <v>5</v>
      </c>
      <c r="C65" s="17">
        <v>97.55</v>
      </c>
      <c r="D65" s="17">
        <v>96.12</v>
      </c>
      <c r="E65" s="17">
        <v>97.64</v>
      </c>
      <c r="F65" s="17">
        <v>43.34</v>
      </c>
      <c r="G65" s="17">
        <v>64.37</v>
      </c>
      <c r="H65" s="17">
        <v>49.97</v>
      </c>
      <c r="I65" s="17">
        <v>50.41</v>
      </c>
      <c r="J65" s="17">
        <v>51.3</v>
      </c>
      <c r="K65" s="17">
        <v>26.02</v>
      </c>
      <c r="L65" s="17">
        <v>88.9</v>
      </c>
      <c r="M65" s="17">
        <v>98.31</v>
      </c>
      <c r="N65" s="17">
        <v>86.4</v>
      </c>
      <c r="O65" s="17">
        <v>53.94</v>
      </c>
      <c r="P65" s="17">
        <v>75.510000000000005</v>
      </c>
      <c r="Q65" s="17">
        <v>56.42</v>
      </c>
      <c r="R65" s="17">
        <v>83.88</v>
      </c>
      <c r="S65" s="17">
        <v>93.59</v>
      </c>
      <c r="T65" s="17">
        <v>87.03</v>
      </c>
      <c r="U65" s="17">
        <v>69.78</v>
      </c>
      <c r="V65" s="17">
        <v>79.03</v>
      </c>
      <c r="W65" s="17">
        <v>84.78</v>
      </c>
      <c r="X65" s="17">
        <v>87.22</v>
      </c>
      <c r="Y65" s="17">
        <v>94.76</v>
      </c>
      <c r="Z65" s="17">
        <v>85.01</v>
      </c>
      <c r="AA65" s="17">
        <v>66.92</v>
      </c>
      <c r="AB65" s="17">
        <v>79.03</v>
      </c>
      <c r="AC65" s="17">
        <v>55.02</v>
      </c>
      <c r="AD65" s="17">
        <v>56.65</v>
      </c>
      <c r="AE65" s="17">
        <v>57.28</v>
      </c>
      <c r="AF65" s="17">
        <v>53.08</v>
      </c>
      <c r="AG65" s="17">
        <v>6</v>
      </c>
      <c r="AH65" s="17">
        <v>6.32</v>
      </c>
      <c r="AI65" s="17">
        <v>13.08</v>
      </c>
      <c r="AJ65" s="98"/>
    </row>
    <row r="66" spans="1:36" x14ac:dyDescent="0.25">
      <c r="A66" s="80"/>
      <c r="B66" s="97">
        <v>2.5</v>
      </c>
      <c r="C66" s="17">
        <v>92.44</v>
      </c>
      <c r="D66" s="17">
        <v>88.65</v>
      </c>
      <c r="E66" s="17">
        <v>75.36</v>
      </c>
      <c r="F66" s="17">
        <v>24.88</v>
      </c>
      <c r="G66" s="17">
        <v>43.6</v>
      </c>
      <c r="H66" s="17">
        <v>17.079999999999998</v>
      </c>
      <c r="I66" s="17">
        <v>9.75</v>
      </c>
      <c r="J66" s="17">
        <v>40.56</v>
      </c>
      <c r="K66" s="17">
        <v>7.07</v>
      </c>
      <c r="L66" s="17">
        <v>60.62</v>
      </c>
      <c r="M66" s="17">
        <v>72.98</v>
      </c>
      <c r="N66" s="17">
        <v>84.52</v>
      </c>
      <c r="O66" s="17">
        <v>22.72</v>
      </c>
      <c r="P66" s="17">
        <v>49.17</v>
      </c>
      <c r="Q66" s="17">
        <v>48.1</v>
      </c>
      <c r="R66" s="17">
        <v>55.21</v>
      </c>
      <c r="S66" s="17">
        <v>58.06</v>
      </c>
      <c r="T66" s="17">
        <v>65.16</v>
      </c>
      <c r="U66" s="17">
        <v>81.73</v>
      </c>
      <c r="V66" s="17">
        <v>81.67</v>
      </c>
      <c r="W66" s="17">
        <v>81.17</v>
      </c>
      <c r="X66" s="17">
        <v>75.28</v>
      </c>
      <c r="Y66" s="17">
        <v>86.6</v>
      </c>
      <c r="Z66" s="17">
        <v>84.1</v>
      </c>
      <c r="AA66" s="17">
        <v>67.63</v>
      </c>
      <c r="AB66" s="17">
        <v>80.2</v>
      </c>
      <c r="AC66" s="17">
        <v>64.709999999999994</v>
      </c>
      <c r="AD66" s="17">
        <v>48.05</v>
      </c>
      <c r="AE66" s="17">
        <v>45.73</v>
      </c>
      <c r="AF66" s="17">
        <v>48.25</v>
      </c>
      <c r="AG66" s="17">
        <v>1.58</v>
      </c>
      <c r="AH66" s="17">
        <v>2.71</v>
      </c>
      <c r="AI66" s="17">
        <v>8.25</v>
      </c>
      <c r="AJ66" s="98"/>
    </row>
    <row r="67" spans="1:36" x14ac:dyDescent="0.25">
      <c r="A67" s="80"/>
      <c r="B67" s="97">
        <v>1.25</v>
      </c>
      <c r="C67" s="17">
        <v>67.099999999999994</v>
      </c>
      <c r="D67" s="17">
        <v>82.61</v>
      </c>
      <c r="E67" s="17">
        <v>41.01</v>
      </c>
      <c r="F67" s="17">
        <v>13.31</v>
      </c>
      <c r="G67" s="17">
        <v>31.19</v>
      </c>
      <c r="H67" s="17">
        <v>11.24</v>
      </c>
      <c r="I67" s="17">
        <v>17.27</v>
      </c>
      <c r="J67" s="17">
        <v>10.31</v>
      </c>
      <c r="K67" s="17">
        <v>12.14</v>
      </c>
      <c r="L67" s="17">
        <v>75.55</v>
      </c>
      <c r="M67" s="17">
        <v>90.21</v>
      </c>
      <c r="N67" s="17">
        <v>78.28</v>
      </c>
      <c r="O67" s="17">
        <v>3.24</v>
      </c>
      <c r="P67" s="17">
        <v>14.72</v>
      </c>
      <c r="Q67" s="17">
        <v>34.770000000000003</v>
      </c>
      <c r="R67" s="17">
        <v>57.12</v>
      </c>
      <c r="S67" s="17">
        <v>42.34</v>
      </c>
      <c r="T67" s="17">
        <v>54.12</v>
      </c>
      <c r="U67" s="17">
        <v>51.22</v>
      </c>
      <c r="V67" s="17">
        <v>59.61</v>
      </c>
      <c r="W67" s="17">
        <v>53.14</v>
      </c>
      <c r="X67" s="17">
        <v>48.59</v>
      </c>
      <c r="Y67" s="17">
        <v>59.61</v>
      </c>
      <c r="Z67" s="17">
        <v>50.13</v>
      </c>
      <c r="AA67" s="17">
        <v>46.37</v>
      </c>
      <c r="AB67" s="17">
        <v>55.73</v>
      </c>
      <c r="AC67" s="17">
        <v>56.14</v>
      </c>
      <c r="AD67" s="17">
        <v>36.58</v>
      </c>
      <c r="AE67" s="17">
        <v>44.08</v>
      </c>
      <c r="AF67" s="17">
        <v>42.39</v>
      </c>
      <c r="AG67" s="17">
        <v>3.41</v>
      </c>
      <c r="AH67" s="17">
        <v>8.58</v>
      </c>
      <c r="AI67" s="17">
        <v>2.4700000000000002</v>
      </c>
      <c r="AJ67" s="98"/>
    </row>
    <row r="68" spans="1:36" x14ac:dyDescent="0.25">
      <c r="A68" s="80"/>
      <c r="B68" s="97">
        <v>0.625</v>
      </c>
      <c r="C68" s="17">
        <v>44.91</v>
      </c>
      <c r="D68" s="17">
        <v>54.87</v>
      </c>
      <c r="E68" s="17">
        <v>48.71</v>
      </c>
      <c r="F68" s="17">
        <v>2.4900000000000002</v>
      </c>
      <c r="G68" s="17">
        <v>24.19</v>
      </c>
      <c r="H68" s="17">
        <v>15.2</v>
      </c>
      <c r="I68" s="17">
        <v>4.8099999999999996</v>
      </c>
      <c r="J68" s="17">
        <v>17.760000000000002</v>
      </c>
      <c r="K68" s="17">
        <v>9.99</v>
      </c>
      <c r="L68" s="17">
        <v>46.68</v>
      </c>
      <c r="M68" s="17">
        <v>67.91</v>
      </c>
      <c r="N68" s="17">
        <v>60.17</v>
      </c>
      <c r="O68" s="17">
        <v>7.33</v>
      </c>
      <c r="P68" s="17">
        <v>4.96</v>
      </c>
      <c r="Q68" s="17">
        <v>21.86</v>
      </c>
      <c r="R68" s="17">
        <v>49.96</v>
      </c>
      <c r="S68" s="17">
        <v>33.020000000000003</v>
      </c>
      <c r="T68" s="17">
        <v>43.74</v>
      </c>
      <c r="U68" s="17">
        <v>40.4</v>
      </c>
      <c r="V68" s="17">
        <v>38.26</v>
      </c>
      <c r="W68" s="17">
        <v>47.87</v>
      </c>
      <c r="X68" s="17">
        <v>23.2</v>
      </c>
      <c r="Y68" s="17">
        <v>40.590000000000003</v>
      </c>
      <c r="Z68" s="17">
        <v>43.36</v>
      </c>
      <c r="AA68" s="17">
        <v>30.61</v>
      </c>
      <c r="AB68" s="17">
        <v>47</v>
      </c>
      <c r="AC68" s="17">
        <v>40.590000000000003</v>
      </c>
      <c r="AD68" s="17">
        <v>11.98</v>
      </c>
      <c r="AE68" s="17">
        <v>14.38</v>
      </c>
      <c r="AF68" s="17">
        <v>13.07</v>
      </c>
      <c r="AG68" s="17">
        <v>1.6</v>
      </c>
      <c r="AH68" s="17">
        <v>10.38</v>
      </c>
      <c r="AI68" s="17">
        <v>4.38</v>
      </c>
      <c r="AJ68" s="98"/>
    </row>
    <row r="69" spans="1:36" x14ac:dyDescent="0.25">
      <c r="A69" s="80"/>
      <c r="B69" s="97">
        <v>0.3125</v>
      </c>
      <c r="C69" s="17">
        <v>23.5</v>
      </c>
      <c r="D69" s="17">
        <v>43.73</v>
      </c>
      <c r="E69" s="17">
        <v>25.58</v>
      </c>
      <c r="F69" s="17">
        <v>12.31</v>
      </c>
      <c r="G69" s="17">
        <v>13.54</v>
      </c>
      <c r="H69" s="17">
        <v>12.49</v>
      </c>
      <c r="I69" s="17">
        <v>5.53</v>
      </c>
      <c r="J69" s="17">
        <v>5.47</v>
      </c>
      <c r="K69" s="17">
        <v>7.08</v>
      </c>
      <c r="L69" s="17">
        <v>7</v>
      </c>
      <c r="M69" s="17">
        <v>41.06</v>
      </c>
      <c r="N69" s="17">
        <v>32.479999999999997</v>
      </c>
      <c r="O69" s="17">
        <v>5.76</v>
      </c>
      <c r="P69" s="17">
        <v>6.35</v>
      </c>
      <c r="Q69" s="17">
        <v>22.28</v>
      </c>
      <c r="R69" s="17">
        <v>22.49</v>
      </c>
      <c r="S69" s="17">
        <v>3.93</v>
      </c>
      <c r="T69" s="17">
        <v>15.02</v>
      </c>
      <c r="U69" s="17">
        <v>40.159999999999997</v>
      </c>
      <c r="V69" s="17">
        <v>38.840000000000003</v>
      </c>
      <c r="W69" s="17">
        <v>27.05</v>
      </c>
      <c r="X69" s="17">
        <v>14.46</v>
      </c>
      <c r="Y69" s="17">
        <v>48.74</v>
      </c>
      <c r="Z69" s="17">
        <v>31.02</v>
      </c>
      <c r="AA69" s="17">
        <v>30.37</v>
      </c>
      <c r="AB69" s="17">
        <v>44.08</v>
      </c>
      <c r="AC69" s="17">
        <v>35.25</v>
      </c>
      <c r="AD69" s="17">
        <v>15.11</v>
      </c>
      <c r="AE69" s="17">
        <v>5.32</v>
      </c>
      <c r="AF69" s="17">
        <v>3.69</v>
      </c>
      <c r="AG69" s="17">
        <v>2.75</v>
      </c>
      <c r="AH69" s="17">
        <v>4.8899999999999997</v>
      </c>
      <c r="AI69" s="17">
        <v>13.69</v>
      </c>
      <c r="AJ69" s="98"/>
    </row>
    <row r="70" spans="1:36" x14ac:dyDescent="0.25">
      <c r="A70" s="80"/>
      <c r="B70" s="97">
        <v>0.15629999999999999</v>
      </c>
      <c r="C70" s="17">
        <v>6.38</v>
      </c>
      <c r="D70" s="17">
        <v>14.21</v>
      </c>
      <c r="E70" s="17">
        <v>15.38</v>
      </c>
      <c r="F70" s="17">
        <v>1.7</v>
      </c>
      <c r="G70" s="17">
        <v>21.3</v>
      </c>
      <c r="H70" s="17">
        <v>27.9</v>
      </c>
      <c r="I70" s="17">
        <v>2.4500000000000002</v>
      </c>
      <c r="J70" s="17">
        <v>11.3</v>
      </c>
      <c r="K70" s="17">
        <v>6.45</v>
      </c>
      <c r="L70" s="17">
        <v>7</v>
      </c>
      <c r="M70" s="17">
        <v>33.46</v>
      </c>
      <c r="N70" s="17">
        <v>32.69</v>
      </c>
      <c r="O70" s="17">
        <v>9.9499999999999993</v>
      </c>
      <c r="P70" s="17">
        <v>2.4900000000000002</v>
      </c>
      <c r="Q70" s="17">
        <v>18.95</v>
      </c>
      <c r="R70" s="17">
        <v>12.73</v>
      </c>
      <c r="S70" s="17">
        <v>13.8</v>
      </c>
      <c r="T70" s="17">
        <v>14.79</v>
      </c>
      <c r="U70" s="17">
        <v>26.07</v>
      </c>
      <c r="V70" s="17">
        <v>16.71</v>
      </c>
      <c r="W70" s="17">
        <v>12.09</v>
      </c>
      <c r="X70" s="17">
        <v>19.62</v>
      </c>
      <c r="Y70" s="17">
        <v>15.54</v>
      </c>
      <c r="Z70" s="17">
        <v>14.29</v>
      </c>
      <c r="AA70" s="17">
        <v>5.29</v>
      </c>
      <c r="AB70" s="17">
        <v>11.47</v>
      </c>
      <c r="AC70" s="17">
        <v>20.74</v>
      </c>
      <c r="AD70" s="17">
        <v>12.52</v>
      </c>
      <c r="AE70" s="17">
        <v>3.8</v>
      </c>
      <c r="AF70" s="17">
        <v>5.21</v>
      </c>
      <c r="AG70" s="17">
        <v>2.99</v>
      </c>
      <c r="AH70" s="17">
        <v>2.44</v>
      </c>
      <c r="AI70" s="17">
        <v>2.08</v>
      </c>
      <c r="AJ70" s="98"/>
    </row>
    <row r="71" spans="1:36" x14ac:dyDescent="0.25">
      <c r="A71" s="80"/>
      <c r="B71" s="97">
        <v>7.8100000000000003E-2</v>
      </c>
      <c r="C71" s="17">
        <v>1.4</v>
      </c>
      <c r="D71" s="17">
        <v>24.85</v>
      </c>
      <c r="E71" s="17">
        <v>7.68</v>
      </c>
      <c r="F71" s="17">
        <v>3.24</v>
      </c>
      <c r="G71" s="17">
        <v>16.739999999999998</v>
      </c>
      <c r="H71" s="17">
        <v>14.78</v>
      </c>
      <c r="I71" s="17">
        <v>1.1000000000000001</v>
      </c>
      <c r="J71" s="17">
        <v>3.84</v>
      </c>
      <c r="K71" s="17">
        <v>2.91</v>
      </c>
      <c r="L71" s="17">
        <v>2.75</v>
      </c>
      <c r="M71" s="17">
        <v>11.44</v>
      </c>
      <c r="N71" s="17">
        <v>11.66</v>
      </c>
      <c r="O71" s="17">
        <v>3.01</v>
      </c>
      <c r="P71" s="17">
        <v>4.83</v>
      </c>
      <c r="Q71" s="17">
        <v>1.25</v>
      </c>
      <c r="R71" s="17">
        <v>5.0199999999999996</v>
      </c>
      <c r="S71" s="17">
        <v>1.33</v>
      </c>
      <c r="T71" s="17">
        <v>13.98</v>
      </c>
      <c r="U71" s="17">
        <v>7.17</v>
      </c>
      <c r="V71" s="17">
        <v>7.85</v>
      </c>
      <c r="W71" s="17">
        <v>0.82</v>
      </c>
      <c r="X71" s="17">
        <v>13.44</v>
      </c>
      <c r="Y71" s="17">
        <v>12.03</v>
      </c>
      <c r="Z71" s="17">
        <v>5.85</v>
      </c>
      <c r="AA71" s="17">
        <v>8.36</v>
      </c>
      <c r="AB71" s="17">
        <v>3.41</v>
      </c>
      <c r="AC71" s="17">
        <v>11.72</v>
      </c>
      <c r="AD71" s="17">
        <v>7.5</v>
      </c>
      <c r="AE71" s="17">
        <v>2.52</v>
      </c>
      <c r="AF71" s="17">
        <v>2.5499999999999998</v>
      </c>
      <c r="AG71" s="17">
        <v>4.8499999999999996</v>
      </c>
      <c r="AH71" s="17">
        <v>2.98</v>
      </c>
      <c r="AI71" s="17">
        <v>2.54</v>
      </c>
      <c r="AJ71" s="98"/>
    </row>
    <row r="72" spans="1:36" x14ac:dyDescent="0.25">
      <c r="A72" s="80"/>
      <c r="B72" s="97">
        <v>3.9100000000000003E-2</v>
      </c>
      <c r="C72" s="17">
        <v>1.7</v>
      </c>
      <c r="D72" s="17">
        <v>14.72</v>
      </c>
      <c r="E72" s="17">
        <v>4.41</v>
      </c>
      <c r="F72" s="17">
        <v>8.9700000000000006</v>
      </c>
      <c r="G72" s="17">
        <v>2.3199999999999998</v>
      </c>
      <c r="H72" s="17">
        <v>7.29</v>
      </c>
      <c r="I72" s="17">
        <v>1.47</v>
      </c>
      <c r="J72" s="17">
        <v>1.29</v>
      </c>
      <c r="K72" s="17">
        <v>2.11</v>
      </c>
      <c r="L72" s="17">
        <v>4.8099999999999996</v>
      </c>
      <c r="M72" s="17">
        <v>10.66</v>
      </c>
      <c r="N72" s="17">
        <v>8.11</v>
      </c>
      <c r="O72" s="17">
        <v>14.08</v>
      </c>
      <c r="P72" s="17">
        <v>1.18</v>
      </c>
      <c r="Q72" s="17">
        <v>1.86</v>
      </c>
      <c r="R72" s="17">
        <v>2.87</v>
      </c>
      <c r="S72" s="17">
        <v>1.66</v>
      </c>
      <c r="T72" s="17">
        <v>2.19</v>
      </c>
      <c r="U72" s="17">
        <v>4.6399999999999997</v>
      </c>
      <c r="V72" s="17">
        <v>2.46</v>
      </c>
      <c r="W72" s="17">
        <v>5.63</v>
      </c>
      <c r="X72" s="17">
        <v>6.24</v>
      </c>
      <c r="Y72" s="17">
        <v>9.14</v>
      </c>
      <c r="Z72" s="17">
        <v>4.5</v>
      </c>
      <c r="AA72" s="17">
        <v>4.3600000000000003</v>
      </c>
      <c r="AB72" s="17">
        <v>9.7200000000000006</v>
      </c>
      <c r="AC72" s="17">
        <v>7.74</v>
      </c>
      <c r="AD72" s="17">
        <v>11.5</v>
      </c>
      <c r="AE72" s="17">
        <v>7.39</v>
      </c>
      <c r="AF72" s="17">
        <v>4.28</v>
      </c>
      <c r="AG72" s="17">
        <v>8.15</v>
      </c>
      <c r="AH72" s="17">
        <v>4.84</v>
      </c>
      <c r="AI72" s="17">
        <v>3.33</v>
      </c>
      <c r="AJ72" s="98"/>
    </row>
    <row r="73" spans="1:36" x14ac:dyDescent="0.25">
      <c r="A73" s="80"/>
      <c r="B73" s="97">
        <v>1.95E-2</v>
      </c>
      <c r="C73" s="17">
        <v>2.52</v>
      </c>
      <c r="D73" s="17">
        <v>12.18</v>
      </c>
      <c r="E73" s="17">
        <v>6.45</v>
      </c>
      <c r="F73" s="17">
        <v>3.27</v>
      </c>
      <c r="G73" s="17">
        <v>2.4300000000000002</v>
      </c>
      <c r="H73" s="17">
        <v>2.11</v>
      </c>
      <c r="I73" s="17">
        <v>0.33</v>
      </c>
      <c r="J73" s="17">
        <v>1.74</v>
      </c>
      <c r="K73" s="17">
        <v>2.77</v>
      </c>
      <c r="L73" s="17">
        <v>1.69</v>
      </c>
      <c r="M73" s="17">
        <v>1.76</v>
      </c>
      <c r="N73" s="17">
        <v>9.57</v>
      </c>
      <c r="O73" s="17">
        <v>6.79</v>
      </c>
      <c r="P73" s="17">
        <v>1.92</v>
      </c>
      <c r="Q73" s="17">
        <v>8.33</v>
      </c>
      <c r="R73" s="17">
        <v>1.24</v>
      </c>
      <c r="S73" s="17">
        <v>1.86</v>
      </c>
      <c r="T73" s="17">
        <v>2.15</v>
      </c>
      <c r="U73" s="17">
        <v>1.23</v>
      </c>
      <c r="V73" s="17">
        <v>3.99</v>
      </c>
      <c r="W73" s="17">
        <v>6.51</v>
      </c>
      <c r="X73" s="17">
        <v>3.38</v>
      </c>
      <c r="Y73" s="17">
        <v>4.09</v>
      </c>
      <c r="Z73" s="17">
        <v>5.63</v>
      </c>
      <c r="AA73" s="17">
        <v>2.59</v>
      </c>
      <c r="AB73" s="17">
        <v>8.4600000000000009</v>
      </c>
      <c r="AC73" s="17">
        <v>2.74</v>
      </c>
      <c r="AD73" s="17">
        <v>8.14</v>
      </c>
      <c r="AE73" s="17">
        <v>1.46</v>
      </c>
      <c r="AF73" s="17">
        <v>3.67</v>
      </c>
      <c r="AG73" s="17">
        <v>3.85</v>
      </c>
      <c r="AH73" s="17">
        <v>2.84</v>
      </c>
      <c r="AI73" s="17">
        <v>3.14</v>
      </c>
      <c r="AJ73" s="98"/>
    </row>
    <row r="74" spans="1:36" x14ac:dyDescent="0.25">
      <c r="A74" s="80"/>
      <c r="B74" s="97">
        <v>9.7999999999999997E-3</v>
      </c>
      <c r="C74" s="17">
        <v>3.78</v>
      </c>
      <c r="D74" s="17">
        <v>1.52</v>
      </c>
      <c r="E74" s="17">
        <v>1.54</v>
      </c>
      <c r="F74" s="17">
        <v>1.8</v>
      </c>
      <c r="G74" s="17">
        <v>1.88</v>
      </c>
      <c r="H74" s="17">
        <v>8.74</v>
      </c>
      <c r="I74" s="17">
        <v>1.18</v>
      </c>
      <c r="J74" s="17">
        <v>2.56</v>
      </c>
      <c r="K74" s="17">
        <v>2.59</v>
      </c>
      <c r="L74" s="17">
        <v>3.72</v>
      </c>
      <c r="M74" s="17">
        <v>2.4</v>
      </c>
      <c r="N74" s="17">
        <v>1.95</v>
      </c>
      <c r="O74" s="17">
        <v>3.47</v>
      </c>
      <c r="P74" s="17">
        <v>2.39</v>
      </c>
      <c r="Q74" s="17">
        <v>1.96</v>
      </c>
      <c r="R74" s="17">
        <v>3.68</v>
      </c>
      <c r="S74" s="17">
        <v>1.2</v>
      </c>
      <c r="T74" s="17">
        <v>1.1499999999999999</v>
      </c>
      <c r="U74" s="17">
        <v>5.05</v>
      </c>
      <c r="V74" s="17">
        <v>4.41</v>
      </c>
      <c r="W74" s="17">
        <v>3.83</v>
      </c>
      <c r="X74" s="17">
        <v>5.7</v>
      </c>
      <c r="Y74" s="17">
        <v>4.29</v>
      </c>
      <c r="Z74" s="17">
        <v>3.29</v>
      </c>
      <c r="AA74" s="17">
        <v>1.24</v>
      </c>
      <c r="AB74" s="17">
        <v>3.8</v>
      </c>
      <c r="AC74" s="17">
        <v>3.43</v>
      </c>
      <c r="AD74" s="17">
        <v>1.1000000000000001</v>
      </c>
      <c r="AE74" s="17">
        <v>1.3</v>
      </c>
      <c r="AF74" s="17">
        <v>1.3</v>
      </c>
      <c r="AG74" s="17">
        <v>1.73</v>
      </c>
      <c r="AH74" s="17">
        <v>2.99</v>
      </c>
      <c r="AI74" s="17">
        <v>1</v>
      </c>
      <c r="AJ74" s="98"/>
    </row>
    <row r="75" spans="1:36" x14ac:dyDescent="0.25">
      <c r="A75" s="80"/>
      <c r="B75" s="97">
        <v>4.8999999999999998E-3</v>
      </c>
      <c r="C75" s="17">
        <v>3.44</v>
      </c>
      <c r="D75" s="17">
        <v>1.85</v>
      </c>
      <c r="E75" s="17">
        <v>1.62</v>
      </c>
      <c r="F75" s="17">
        <v>1.36</v>
      </c>
      <c r="G75" s="17">
        <v>1.49</v>
      </c>
      <c r="H75" s="17">
        <v>3.48</v>
      </c>
      <c r="I75" s="17">
        <v>3.07</v>
      </c>
      <c r="J75" s="17">
        <v>1.68</v>
      </c>
      <c r="K75" s="17">
        <v>0.13</v>
      </c>
      <c r="L75" s="17">
        <v>3.88</v>
      </c>
      <c r="M75" s="17">
        <v>3.44</v>
      </c>
      <c r="N75" s="17">
        <v>1.87</v>
      </c>
      <c r="O75" s="17">
        <v>5.45</v>
      </c>
      <c r="P75" s="17">
        <v>1.1499999999999999</v>
      </c>
      <c r="Q75" s="17">
        <v>1.1200000000000001</v>
      </c>
      <c r="R75" s="17">
        <v>1.62</v>
      </c>
      <c r="S75" s="17">
        <v>5.72</v>
      </c>
      <c r="T75" s="17">
        <v>1.56</v>
      </c>
      <c r="U75" s="17">
        <v>5.47</v>
      </c>
      <c r="V75" s="17">
        <v>6.55</v>
      </c>
      <c r="W75" s="17">
        <v>2.5499999999999998</v>
      </c>
      <c r="X75" s="17">
        <v>5.9</v>
      </c>
      <c r="Y75" s="17">
        <v>6.39</v>
      </c>
      <c r="Z75" s="17">
        <v>1.97</v>
      </c>
      <c r="AA75" s="17">
        <v>1.64</v>
      </c>
      <c r="AB75" s="17">
        <v>1.42</v>
      </c>
      <c r="AC75" s="17">
        <v>3.43</v>
      </c>
      <c r="AD75" s="17">
        <v>3.17</v>
      </c>
      <c r="AE75" s="17">
        <v>2.41</v>
      </c>
      <c r="AF75" s="17">
        <v>3.08</v>
      </c>
      <c r="AG75" s="17">
        <v>4.54</v>
      </c>
      <c r="AH75" s="17">
        <v>3.77</v>
      </c>
      <c r="AI75" s="17">
        <v>1.38</v>
      </c>
      <c r="AJ75" s="98"/>
    </row>
    <row r="77" spans="1:36" x14ac:dyDescent="0.25">
      <c r="A77" s="60" t="s">
        <v>240</v>
      </c>
      <c r="B77" s="88" t="s">
        <v>151</v>
      </c>
      <c r="C77" s="88" t="s">
        <v>153</v>
      </c>
      <c r="D77" s="88"/>
      <c r="E77" s="88"/>
      <c r="F77" s="88" t="s">
        <v>155</v>
      </c>
      <c r="G77" s="88"/>
      <c r="H77" s="88"/>
      <c r="I77" s="88" t="s">
        <v>159</v>
      </c>
      <c r="J77" s="88"/>
      <c r="K77" s="88"/>
      <c r="L77" s="88" t="s">
        <v>161</v>
      </c>
      <c r="M77" s="88"/>
      <c r="N77" s="88"/>
      <c r="O77" s="88" t="s">
        <v>163</v>
      </c>
      <c r="P77" s="88"/>
      <c r="Q77" s="88"/>
      <c r="R77" s="88" t="s">
        <v>165</v>
      </c>
      <c r="S77" s="88"/>
      <c r="T77" s="88"/>
      <c r="U77" s="88" t="s">
        <v>167</v>
      </c>
      <c r="V77" s="88"/>
      <c r="W77" s="88"/>
      <c r="X77" s="88" t="s">
        <v>169</v>
      </c>
      <c r="Y77" s="88"/>
      <c r="Z77" s="88"/>
      <c r="AA77" s="88" t="s">
        <v>171</v>
      </c>
      <c r="AB77" s="88"/>
      <c r="AC77" s="88"/>
      <c r="AD77" s="88" t="s">
        <v>173</v>
      </c>
      <c r="AE77" s="88"/>
      <c r="AF77" s="88"/>
      <c r="AG77" s="88" t="s">
        <v>242</v>
      </c>
      <c r="AH77" s="88"/>
      <c r="AI77" s="88"/>
    </row>
    <row r="78" spans="1:36" x14ac:dyDescent="0.25">
      <c r="A78" s="80" t="s">
        <v>142</v>
      </c>
      <c r="B78" s="88"/>
      <c r="C78" s="47" t="s">
        <v>139</v>
      </c>
      <c r="D78" s="47" t="s">
        <v>140</v>
      </c>
      <c r="E78" s="47" t="s">
        <v>141</v>
      </c>
      <c r="F78" s="47" t="s">
        <v>139</v>
      </c>
      <c r="G78" s="47" t="s">
        <v>140</v>
      </c>
      <c r="H78" s="47" t="s">
        <v>141</v>
      </c>
      <c r="I78" s="47" t="s">
        <v>139</v>
      </c>
      <c r="J78" s="47" t="s">
        <v>140</v>
      </c>
      <c r="K78" s="47" t="s">
        <v>141</v>
      </c>
      <c r="L78" s="47" t="s">
        <v>139</v>
      </c>
      <c r="M78" s="47" t="s">
        <v>140</v>
      </c>
      <c r="N78" s="47" t="s">
        <v>141</v>
      </c>
      <c r="O78" s="47" t="s">
        <v>139</v>
      </c>
      <c r="P78" s="47" t="s">
        <v>140</v>
      </c>
      <c r="Q78" s="47" t="s">
        <v>141</v>
      </c>
      <c r="R78" s="47" t="s">
        <v>139</v>
      </c>
      <c r="S78" s="47" t="s">
        <v>140</v>
      </c>
      <c r="T78" s="47" t="s">
        <v>141</v>
      </c>
      <c r="U78" s="47" t="s">
        <v>139</v>
      </c>
      <c r="V78" s="47" t="s">
        <v>140</v>
      </c>
      <c r="W78" s="47" t="s">
        <v>141</v>
      </c>
      <c r="X78" s="47" t="s">
        <v>139</v>
      </c>
      <c r="Y78" s="47" t="s">
        <v>140</v>
      </c>
      <c r="Z78" s="47" t="s">
        <v>141</v>
      </c>
      <c r="AA78" s="47" t="s">
        <v>139</v>
      </c>
      <c r="AB78" s="47" t="s">
        <v>140</v>
      </c>
      <c r="AC78" s="47" t="s">
        <v>141</v>
      </c>
      <c r="AD78" s="47" t="s">
        <v>139</v>
      </c>
      <c r="AE78" s="47" t="s">
        <v>140</v>
      </c>
      <c r="AF78" s="47" t="s">
        <v>141</v>
      </c>
      <c r="AG78" s="47" t="s">
        <v>139</v>
      </c>
      <c r="AH78" s="47" t="s">
        <v>140</v>
      </c>
      <c r="AI78" s="47" t="s">
        <v>141</v>
      </c>
    </row>
    <row r="79" spans="1:36" x14ac:dyDescent="0.25">
      <c r="A79" s="80"/>
      <c r="B79" s="97">
        <v>10</v>
      </c>
      <c r="C79" s="17">
        <v>95.68</v>
      </c>
      <c r="D79" s="17">
        <v>98.63</v>
      </c>
      <c r="E79" s="17">
        <v>96.98</v>
      </c>
      <c r="F79" s="17">
        <v>57.57</v>
      </c>
      <c r="G79" s="17">
        <v>59.68</v>
      </c>
      <c r="H79" s="17">
        <v>47.87</v>
      </c>
      <c r="I79" s="17">
        <v>56.9</v>
      </c>
      <c r="J79" s="17">
        <v>55.79</v>
      </c>
      <c r="K79" s="17">
        <v>51.97</v>
      </c>
      <c r="L79" s="17">
        <v>98.14</v>
      </c>
      <c r="M79" s="17">
        <v>98.63</v>
      </c>
      <c r="N79" s="17">
        <v>98.57</v>
      </c>
      <c r="O79" s="17">
        <v>70.34</v>
      </c>
      <c r="P79" s="17">
        <v>67.81</v>
      </c>
      <c r="Q79" s="17">
        <v>77.53</v>
      </c>
      <c r="R79" s="17">
        <v>20.239999999999998</v>
      </c>
      <c r="S79" s="17">
        <v>23.15</v>
      </c>
      <c r="T79" s="17">
        <v>27.2</v>
      </c>
      <c r="U79" s="17">
        <v>93.09</v>
      </c>
      <c r="V79" s="17">
        <v>97.89</v>
      </c>
      <c r="W79" s="17">
        <v>94.7</v>
      </c>
      <c r="X79" s="17">
        <v>49.16</v>
      </c>
      <c r="Y79" s="17">
        <v>49.57</v>
      </c>
      <c r="Z79" s="17">
        <v>62.76</v>
      </c>
      <c r="AA79" s="17">
        <v>63.58</v>
      </c>
      <c r="AB79" s="17">
        <v>77.760000000000005</v>
      </c>
      <c r="AC79" s="17">
        <v>68.06</v>
      </c>
      <c r="AD79" s="17">
        <v>92.9</v>
      </c>
      <c r="AE79" s="17">
        <v>97.17</v>
      </c>
      <c r="AF79" s="17">
        <v>94.56</v>
      </c>
      <c r="AG79" s="17">
        <v>14.4</v>
      </c>
      <c r="AH79" s="17">
        <v>12.49</v>
      </c>
      <c r="AI79" s="17">
        <v>13.88</v>
      </c>
      <c r="AJ79" s="98" t="s">
        <v>243</v>
      </c>
    </row>
    <row r="80" spans="1:36" x14ac:dyDescent="0.25">
      <c r="A80" s="80"/>
      <c r="B80" s="97">
        <v>5</v>
      </c>
      <c r="C80" s="17">
        <v>94.67</v>
      </c>
      <c r="D80" s="17">
        <v>98.3</v>
      </c>
      <c r="E80" s="17">
        <v>96.28</v>
      </c>
      <c r="F80" s="17">
        <v>45.95</v>
      </c>
      <c r="G80" s="17">
        <v>41.65</v>
      </c>
      <c r="H80" s="17">
        <v>27.66</v>
      </c>
      <c r="I80" s="17">
        <v>44</v>
      </c>
      <c r="J80" s="17">
        <v>44.88</v>
      </c>
      <c r="K80" s="17">
        <v>40.82</v>
      </c>
      <c r="L80" s="17">
        <v>98.47</v>
      </c>
      <c r="M80" s="17">
        <v>98.93</v>
      </c>
      <c r="N80" s="17">
        <v>98.51</v>
      </c>
      <c r="O80" s="17">
        <v>49.85</v>
      </c>
      <c r="P80" s="17">
        <v>41.04</v>
      </c>
      <c r="Q80" s="17">
        <v>40.64</v>
      </c>
      <c r="R80" s="17">
        <v>6.92</v>
      </c>
      <c r="S80" s="17">
        <v>4.07</v>
      </c>
      <c r="T80" s="17">
        <v>5.16</v>
      </c>
      <c r="U80" s="17">
        <v>79.66</v>
      </c>
      <c r="V80" s="17">
        <v>83.78</v>
      </c>
      <c r="W80" s="17">
        <v>84.94</v>
      </c>
      <c r="X80" s="17">
        <v>30.55</v>
      </c>
      <c r="Y80" s="17">
        <v>31.59</v>
      </c>
      <c r="Z80" s="17">
        <v>49.23</v>
      </c>
      <c r="AA80" s="17">
        <v>56.27</v>
      </c>
      <c r="AB80" s="17">
        <v>56.5</v>
      </c>
      <c r="AC80" s="17">
        <v>39.89</v>
      </c>
      <c r="AD80" s="17">
        <v>87.91</v>
      </c>
      <c r="AE80" s="17">
        <v>92.6</v>
      </c>
      <c r="AF80" s="17">
        <v>90.93</v>
      </c>
      <c r="AG80" s="17">
        <v>17.47</v>
      </c>
      <c r="AH80" s="17">
        <v>13.05</v>
      </c>
      <c r="AI80" s="17">
        <v>14.39</v>
      </c>
      <c r="AJ80" s="98"/>
    </row>
    <row r="81" spans="1:36" x14ac:dyDescent="0.25">
      <c r="A81" s="80"/>
      <c r="B81" s="97">
        <v>2.5</v>
      </c>
      <c r="C81" s="17">
        <v>95.81</v>
      </c>
      <c r="D81" s="17">
        <v>98.32</v>
      </c>
      <c r="E81" s="17">
        <v>97.07</v>
      </c>
      <c r="F81" s="17">
        <v>49.45</v>
      </c>
      <c r="G81" s="17">
        <v>45.54</v>
      </c>
      <c r="H81" s="17">
        <v>41.96</v>
      </c>
      <c r="I81" s="17">
        <v>35.83</v>
      </c>
      <c r="J81" s="17">
        <v>34.880000000000003</v>
      </c>
      <c r="K81" s="17">
        <v>31.25</v>
      </c>
      <c r="L81" s="17">
        <v>95.02</v>
      </c>
      <c r="M81" s="17">
        <v>98.32</v>
      </c>
      <c r="N81" s="17">
        <v>96.28</v>
      </c>
      <c r="O81" s="17">
        <v>40.54</v>
      </c>
      <c r="P81" s="17">
        <v>37.47</v>
      </c>
      <c r="Q81" s="17">
        <v>35.369999999999997</v>
      </c>
      <c r="R81" s="17">
        <v>16.399999999999999</v>
      </c>
      <c r="S81" s="17">
        <v>8.66</v>
      </c>
      <c r="T81" s="17">
        <v>4.41</v>
      </c>
      <c r="U81" s="17">
        <v>67</v>
      </c>
      <c r="V81" s="17">
        <v>66.849999999999994</v>
      </c>
      <c r="W81" s="17">
        <v>75.73</v>
      </c>
      <c r="X81" s="17">
        <v>30.17</v>
      </c>
      <c r="Y81" s="17">
        <v>24.89</v>
      </c>
      <c r="Z81" s="17">
        <v>48.95</v>
      </c>
      <c r="AA81" s="17">
        <v>53.59</v>
      </c>
      <c r="AB81" s="17">
        <v>45.5</v>
      </c>
      <c r="AC81" s="17">
        <v>40.25</v>
      </c>
      <c r="AD81" s="17">
        <v>86.95</v>
      </c>
      <c r="AE81" s="17">
        <v>94.01</v>
      </c>
      <c r="AF81" s="17">
        <v>90.24</v>
      </c>
      <c r="AG81" s="17">
        <v>8.48</v>
      </c>
      <c r="AH81" s="17">
        <v>9.15</v>
      </c>
      <c r="AI81" s="17">
        <v>11.04</v>
      </c>
      <c r="AJ81" s="98"/>
    </row>
    <row r="82" spans="1:36" x14ac:dyDescent="0.25">
      <c r="A82" s="80"/>
      <c r="B82" s="97">
        <v>1.25</v>
      </c>
      <c r="C82" s="17">
        <v>71.239999999999995</v>
      </c>
      <c r="D82" s="17">
        <v>97.1</v>
      </c>
      <c r="E82" s="17">
        <v>79.92</v>
      </c>
      <c r="F82" s="17">
        <v>46.89</v>
      </c>
      <c r="G82" s="17">
        <v>45.18</v>
      </c>
      <c r="H82" s="17">
        <v>47.74</v>
      </c>
      <c r="I82" s="17">
        <v>42.67</v>
      </c>
      <c r="J82" s="17">
        <v>24.27</v>
      </c>
      <c r="K82" s="17">
        <v>23.54</v>
      </c>
      <c r="L82" s="17">
        <v>71.14</v>
      </c>
      <c r="M82" s="17">
        <v>96.18</v>
      </c>
      <c r="N82" s="17">
        <v>76.55</v>
      </c>
      <c r="O82" s="17">
        <v>45.2</v>
      </c>
      <c r="P82" s="17">
        <v>43.16</v>
      </c>
      <c r="Q82" s="17">
        <v>39.89</v>
      </c>
      <c r="R82" s="17">
        <v>5.3</v>
      </c>
      <c r="S82" s="17">
        <v>3.47</v>
      </c>
      <c r="T82" s="17">
        <v>5.26</v>
      </c>
      <c r="U82" s="17">
        <v>55.3</v>
      </c>
      <c r="V82" s="17">
        <v>53.1</v>
      </c>
      <c r="W82" s="17">
        <v>67.22</v>
      </c>
      <c r="X82" s="17">
        <v>34.39</v>
      </c>
      <c r="Y82" s="17">
        <v>30.18</v>
      </c>
      <c r="Z82" s="17">
        <v>32.020000000000003</v>
      </c>
      <c r="AA82" s="17">
        <v>48.27</v>
      </c>
      <c r="AB82" s="17">
        <v>10.8</v>
      </c>
      <c r="AC82" s="17">
        <v>35.76</v>
      </c>
      <c r="AD82" s="17">
        <v>66.62</v>
      </c>
      <c r="AE82" s="17">
        <v>74.97</v>
      </c>
      <c r="AF82" s="17">
        <v>75.45</v>
      </c>
      <c r="AG82" s="17">
        <v>4.38</v>
      </c>
      <c r="AH82" s="17">
        <v>3.47</v>
      </c>
      <c r="AI82" s="17">
        <v>3.69</v>
      </c>
      <c r="AJ82" s="98"/>
    </row>
    <row r="83" spans="1:36" x14ac:dyDescent="0.25">
      <c r="A83" s="80"/>
      <c r="B83" s="97">
        <v>0.625</v>
      </c>
      <c r="C83" s="17">
        <v>51.25</v>
      </c>
      <c r="D83" s="17">
        <v>87.02</v>
      </c>
      <c r="E83" s="17">
        <v>65.959999999999994</v>
      </c>
      <c r="F83" s="17">
        <v>19.13</v>
      </c>
      <c r="G83" s="17">
        <v>14.4</v>
      </c>
      <c r="H83" s="17">
        <v>11.33</v>
      </c>
      <c r="I83" s="17">
        <v>17.22</v>
      </c>
      <c r="J83" s="17">
        <v>19.46</v>
      </c>
      <c r="K83" s="17">
        <v>20.64</v>
      </c>
      <c r="L83" s="17">
        <v>60.36</v>
      </c>
      <c r="M83" s="17">
        <v>88.24</v>
      </c>
      <c r="N83" s="17">
        <v>65.05</v>
      </c>
      <c r="O83" s="17">
        <v>30.43</v>
      </c>
      <c r="P83" s="17">
        <v>17.350000000000001</v>
      </c>
      <c r="Q83" s="17">
        <v>12.3</v>
      </c>
      <c r="R83" s="17">
        <v>1.24</v>
      </c>
      <c r="S83" s="17">
        <v>8.6199999999999992</v>
      </c>
      <c r="T83" s="17">
        <v>7.2</v>
      </c>
      <c r="U83" s="17">
        <v>47.96</v>
      </c>
      <c r="V83" s="17">
        <v>47.7</v>
      </c>
      <c r="W83" s="17">
        <v>56.43</v>
      </c>
      <c r="X83" s="17">
        <v>3.17</v>
      </c>
      <c r="Y83" s="17">
        <v>10.07</v>
      </c>
      <c r="Z83" s="17">
        <v>14.41</v>
      </c>
      <c r="AA83" s="17">
        <v>36.299999999999997</v>
      </c>
      <c r="AB83" s="17">
        <v>16.98</v>
      </c>
      <c r="AC83" s="17">
        <v>15.18</v>
      </c>
      <c r="AD83" s="17">
        <v>69.5</v>
      </c>
      <c r="AE83" s="17">
        <v>75.319999999999993</v>
      </c>
      <c r="AF83" s="17">
        <v>77.55</v>
      </c>
      <c r="AG83" s="17">
        <v>2.74</v>
      </c>
      <c r="AH83" s="17">
        <v>1.58</v>
      </c>
      <c r="AI83" s="17">
        <v>3.49</v>
      </c>
      <c r="AJ83" s="98"/>
    </row>
    <row r="84" spans="1:36" x14ac:dyDescent="0.25">
      <c r="A84" s="80"/>
      <c r="B84" s="97">
        <v>0.3125</v>
      </c>
      <c r="C84" s="17">
        <v>40.58</v>
      </c>
      <c r="D84" s="17">
        <v>69.599999999999994</v>
      </c>
      <c r="E84" s="17">
        <v>44.55</v>
      </c>
      <c r="F84" s="17">
        <v>14.58</v>
      </c>
      <c r="G84" s="17">
        <v>16.059999999999999</v>
      </c>
      <c r="H84" s="17">
        <v>17.07</v>
      </c>
      <c r="I84" s="17">
        <v>3.81</v>
      </c>
      <c r="J84" s="17">
        <v>6.97</v>
      </c>
      <c r="K84" s="17">
        <v>2.92</v>
      </c>
      <c r="L84" s="17">
        <v>48.81</v>
      </c>
      <c r="M84" s="17">
        <v>85.18</v>
      </c>
      <c r="N84" s="17">
        <v>58.51</v>
      </c>
      <c r="O84" s="17">
        <v>12.88</v>
      </c>
      <c r="P84" s="17">
        <v>14.3</v>
      </c>
      <c r="Q84" s="17">
        <v>10.16</v>
      </c>
      <c r="R84" s="17">
        <v>3.84</v>
      </c>
      <c r="S84" s="17">
        <v>2.35</v>
      </c>
      <c r="T84" s="17">
        <v>5.37</v>
      </c>
      <c r="U84" s="17">
        <v>33.57</v>
      </c>
      <c r="V84" s="17">
        <v>20.28</v>
      </c>
      <c r="W84" s="17">
        <v>45.7</v>
      </c>
      <c r="X84" s="17">
        <v>2.15</v>
      </c>
      <c r="Y84" s="17">
        <v>2.91</v>
      </c>
      <c r="Z84" s="17">
        <v>7.6</v>
      </c>
      <c r="AA84" s="17">
        <v>14.59</v>
      </c>
      <c r="AB84" s="17">
        <v>5</v>
      </c>
      <c r="AC84" s="17">
        <v>5.15</v>
      </c>
      <c r="AD84" s="17">
        <v>54.15</v>
      </c>
      <c r="AE84" s="17">
        <v>60.51</v>
      </c>
      <c r="AF84" s="17">
        <v>66.39</v>
      </c>
      <c r="AG84" s="17">
        <v>3.1</v>
      </c>
      <c r="AH84" s="17">
        <v>2.77</v>
      </c>
      <c r="AI84" s="17">
        <v>4.74</v>
      </c>
      <c r="AJ84" s="98"/>
    </row>
    <row r="85" spans="1:36" x14ac:dyDescent="0.25">
      <c r="A85" s="80"/>
      <c r="B85" s="97">
        <v>0.15629999999999999</v>
      </c>
      <c r="C85" s="17">
        <v>43.63</v>
      </c>
      <c r="D85" s="17">
        <v>69.599999999999994</v>
      </c>
      <c r="E85" s="17">
        <v>46.68</v>
      </c>
      <c r="F85" s="17">
        <v>10.75</v>
      </c>
      <c r="G85" s="17">
        <v>4.9400000000000004</v>
      </c>
      <c r="H85" s="17">
        <v>2.23</v>
      </c>
      <c r="I85" s="17">
        <v>2.2400000000000002</v>
      </c>
      <c r="J85" s="17">
        <v>3.19</v>
      </c>
      <c r="K85" s="17">
        <v>1.55</v>
      </c>
      <c r="L85" s="17">
        <v>21.65</v>
      </c>
      <c r="M85" s="17">
        <v>76.319999999999993</v>
      </c>
      <c r="N85" s="17">
        <v>43.35</v>
      </c>
      <c r="O85" s="17">
        <v>18.059999999999999</v>
      </c>
      <c r="P85" s="17">
        <v>26.11</v>
      </c>
      <c r="Q85" s="17">
        <v>24.31</v>
      </c>
      <c r="R85" s="17">
        <v>1.1499999999999999</v>
      </c>
      <c r="S85" s="17">
        <v>6.19</v>
      </c>
      <c r="T85" s="17">
        <v>2.4</v>
      </c>
      <c r="U85" s="17">
        <v>16.260000000000002</v>
      </c>
      <c r="V85" s="17">
        <v>27.81</v>
      </c>
      <c r="W85" s="17">
        <v>27.92</v>
      </c>
      <c r="X85" s="17">
        <v>3.61</v>
      </c>
      <c r="Y85" s="17">
        <v>2.4900000000000002</v>
      </c>
      <c r="Z85" s="17">
        <v>5.09</v>
      </c>
      <c r="AA85" s="17">
        <v>10.9</v>
      </c>
      <c r="AB85" s="17">
        <v>1.99</v>
      </c>
      <c r="AC85" s="17">
        <v>5.9</v>
      </c>
      <c r="AD85" s="17">
        <v>49.35</v>
      </c>
      <c r="AE85" s="17">
        <v>46.98</v>
      </c>
      <c r="AF85" s="17">
        <v>42.9</v>
      </c>
      <c r="AG85" s="17">
        <v>2.12</v>
      </c>
      <c r="AH85" s="17">
        <v>1.55</v>
      </c>
      <c r="AI85" s="17">
        <v>2.14</v>
      </c>
      <c r="AJ85" s="98"/>
    </row>
    <row r="86" spans="1:36" x14ac:dyDescent="0.25">
      <c r="A86" s="80"/>
      <c r="B86" s="97">
        <v>7.8100000000000003E-2</v>
      </c>
      <c r="C86" s="17">
        <v>2.19</v>
      </c>
      <c r="D86" s="17">
        <v>23.47</v>
      </c>
      <c r="E86" s="17">
        <v>13.3</v>
      </c>
      <c r="F86" s="17">
        <v>1.66</v>
      </c>
      <c r="G86" s="17">
        <v>2.19</v>
      </c>
      <c r="H86" s="17">
        <v>3.89</v>
      </c>
      <c r="I86" s="17">
        <v>1.51</v>
      </c>
      <c r="J86" s="17">
        <v>4.55</v>
      </c>
      <c r="K86" s="17">
        <v>2.38</v>
      </c>
      <c r="L86" s="17">
        <v>28.85</v>
      </c>
      <c r="M86" s="17">
        <v>33.270000000000003</v>
      </c>
      <c r="N86" s="17">
        <v>47.34</v>
      </c>
      <c r="O86" s="17">
        <v>1.43</v>
      </c>
      <c r="P86" s="17">
        <v>1.1599999999999999</v>
      </c>
      <c r="Q86" s="17">
        <v>8.11</v>
      </c>
      <c r="R86" s="17">
        <v>2.66</v>
      </c>
      <c r="S86" s="17">
        <v>1.62</v>
      </c>
      <c r="T86" s="17">
        <v>5.77</v>
      </c>
      <c r="U86" s="17">
        <v>11.72</v>
      </c>
      <c r="V86" s="17">
        <v>1.26</v>
      </c>
      <c r="W86" s="17">
        <v>12.82</v>
      </c>
      <c r="X86" s="17">
        <v>2.44</v>
      </c>
      <c r="Y86" s="17">
        <v>3.23</v>
      </c>
      <c r="Z86" s="17">
        <v>7.88</v>
      </c>
      <c r="AA86" s="17">
        <v>3.67</v>
      </c>
      <c r="AB86" s="17">
        <v>4.75</v>
      </c>
      <c r="AC86" s="17">
        <v>6.23</v>
      </c>
      <c r="AD86" s="17">
        <v>27.05</v>
      </c>
      <c r="AE86" s="17">
        <v>35.94</v>
      </c>
      <c r="AF86" s="17">
        <v>31.23</v>
      </c>
      <c r="AG86" s="17">
        <v>3.35</v>
      </c>
      <c r="AH86" s="17">
        <v>1.69</v>
      </c>
      <c r="AI86" s="17">
        <v>3.33</v>
      </c>
      <c r="AJ86" s="98"/>
    </row>
    <row r="87" spans="1:36" x14ac:dyDescent="0.25">
      <c r="A87" s="80"/>
      <c r="B87" s="97">
        <v>3.9100000000000003E-2</v>
      </c>
      <c r="C87" s="17">
        <v>3.25</v>
      </c>
      <c r="D87" s="17">
        <v>16.93</v>
      </c>
      <c r="E87" s="17">
        <v>12.45</v>
      </c>
      <c r="F87" s="17">
        <v>2.5</v>
      </c>
      <c r="G87" s="17">
        <v>3.45</v>
      </c>
      <c r="H87" s="17">
        <v>3.64</v>
      </c>
      <c r="I87" s="17">
        <v>4.3099999999999996</v>
      </c>
      <c r="J87" s="17">
        <v>3.97</v>
      </c>
      <c r="K87" s="17">
        <v>3.42</v>
      </c>
      <c r="L87" s="17">
        <v>12.57</v>
      </c>
      <c r="M87" s="17">
        <v>20.27</v>
      </c>
      <c r="N87" s="17">
        <v>21.41</v>
      </c>
      <c r="O87" s="17">
        <v>1.27</v>
      </c>
      <c r="P87" s="17">
        <v>7.82</v>
      </c>
      <c r="Q87" s="17">
        <v>3.59</v>
      </c>
      <c r="R87" s="17">
        <v>4.51</v>
      </c>
      <c r="S87" s="17">
        <v>1.96</v>
      </c>
      <c r="T87" s="17">
        <v>6.11</v>
      </c>
      <c r="U87" s="17">
        <v>1.7</v>
      </c>
      <c r="V87" s="17">
        <v>1.64</v>
      </c>
      <c r="W87" s="17">
        <v>5.07</v>
      </c>
      <c r="X87" s="17">
        <v>2.25</v>
      </c>
      <c r="Y87" s="17">
        <v>1.55</v>
      </c>
      <c r="Z87" s="17">
        <v>7.74</v>
      </c>
      <c r="AA87" s="17">
        <v>3.13</v>
      </c>
      <c r="AB87" s="17">
        <v>6.22</v>
      </c>
      <c r="AC87" s="17">
        <v>2.52</v>
      </c>
      <c r="AD87" s="17">
        <v>14.77</v>
      </c>
      <c r="AE87" s="17">
        <v>10.63</v>
      </c>
      <c r="AF87" s="17">
        <v>16.809999999999999</v>
      </c>
      <c r="AG87" s="17">
        <v>3.42</v>
      </c>
      <c r="AH87" s="17">
        <v>1.22</v>
      </c>
      <c r="AI87" s="17">
        <v>4.84</v>
      </c>
      <c r="AJ87" s="98"/>
    </row>
    <row r="88" spans="1:36" x14ac:dyDescent="0.25">
      <c r="A88" s="80"/>
      <c r="B88" s="97">
        <v>1.95E-2</v>
      </c>
      <c r="C88" s="17">
        <v>6.22</v>
      </c>
      <c r="D88" s="17">
        <v>1.91</v>
      </c>
      <c r="E88" s="17">
        <v>14.1</v>
      </c>
      <c r="F88" s="17">
        <v>1.3</v>
      </c>
      <c r="G88" s="17">
        <v>1</v>
      </c>
      <c r="H88" s="17">
        <v>1.81</v>
      </c>
      <c r="I88" s="17">
        <v>3.22</v>
      </c>
      <c r="J88" s="17">
        <v>1.3</v>
      </c>
      <c r="K88" s="17">
        <v>1.86</v>
      </c>
      <c r="L88" s="17">
        <v>2.61</v>
      </c>
      <c r="M88" s="17">
        <v>4.2300000000000004</v>
      </c>
      <c r="N88" s="17">
        <v>9.18</v>
      </c>
      <c r="O88" s="17">
        <v>3.78</v>
      </c>
      <c r="P88" s="17">
        <v>1.66</v>
      </c>
      <c r="Q88" s="17">
        <v>3.19</v>
      </c>
      <c r="R88" s="17">
        <v>1.94</v>
      </c>
      <c r="S88" s="17">
        <v>5.74</v>
      </c>
      <c r="T88" s="17">
        <v>5.7</v>
      </c>
      <c r="U88" s="17">
        <v>2.06</v>
      </c>
      <c r="V88" s="17">
        <v>2.42</v>
      </c>
      <c r="W88" s="17">
        <v>7.58</v>
      </c>
      <c r="X88" s="17">
        <v>2.71</v>
      </c>
      <c r="Y88" s="17">
        <v>3.37</v>
      </c>
      <c r="Z88" s="17">
        <v>6.26</v>
      </c>
      <c r="AA88" s="17">
        <v>2.4700000000000002</v>
      </c>
      <c r="AB88" s="17">
        <v>5.72</v>
      </c>
      <c r="AC88" s="17">
        <v>3.41</v>
      </c>
      <c r="AD88" s="17">
        <v>6.11</v>
      </c>
      <c r="AE88" s="17">
        <v>7.36</v>
      </c>
      <c r="AF88" s="17">
        <v>13.28</v>
      </c>
      <c r="AG88" s="17">
        <v>3.65</v>
      </c>
      <c r="AH88" s="17">
        <v>1.61</v>
      </c>
      <c r="AI88" s="17">
        <v>3.96</v>
      </c>
      <c r="AJ88" s="98"/>
    </row>
    <row r="89" spans="1:36" x14ac:dyDescent="0.25">
      <c r="A89" s="80"/>
      <c r="B89" s="97">
        <v>9.7999999999999997E-3</v>
      </c>
      <c r="C89" s="17">
        <v>2.83</v>
      </c>
      <c r="D89" s="17">
        <v>1.77</v>
      </c>
      <c r="E89" s="17">
        <v>1.88</v>
      </c>
      <c r="F89" s="17">
        <v>1.6</v>
      </c>
      <c r="G89" s="17">
        <v>3.75</v>
      </c>
      <c r="H89" s="17">
        <v>2.66</v>
      </c>
      <c r="I89" s="17">
        <v>1.1499999999999999</v>
      </c>
      <c r="J89" s="17">
        <v>6</v>
      </c>
      <c r="K89" s="17">
        <v>2.66</v>
      </c>
      <c r="L89" s="17">
        <v>1.1100000000000001</v>
      </c>
      <c r="M89" s="17">
        <v>1.65</v>
      </c>
      <c r="N89" s="17">
        <v>1.62</v>
      </c>
      <c r="O89" s="17">
        <v>1.83</v>
      </c>
      <c r="P89" s="17">
        <v>2.99</v>
      </c>
      <c r="Q89" s="17">
        <v>1.5</v>
      </c>
      <c r="R89" s="17">
        <v>1.4</v>
      </c>
      <c r="S89" s="17">
        <v>4.21</v>
      </c>
      <c r="T89" s="17">
        <v>1.8</v>
      </c>
      <c r="U89" s="17">
        <v>2.16</v>
      </c>
      <c r="V89" s="17">
        <v>5.97</v>
      </c>
      <c r="W89" s="17">
        <v>2.46</v>
      </c>
      <c r="X89" s="17">
        <v>7.14</v>
      </c>
      <c r="Y89" s="17">
        <v>7.38</v>
      </c>
      <c r="Z89" s="17">
        <v>2.2200000000000002</v>
      </c>
      <c r="AA89" s="17">
        <v>3.79</v>
      </c>
      <c r="AB89" s="17">
        <v>4.43</v>
      </c>
      <c r="AC89" s="17">
        <v>4.55</v>
      </c>
      <c r="AD89" s="17">
        <v>1.32</v>
      </c>
      <c r="AE89" s="17">
        <v>2.11</v>
      </c>
      <c r="AF89" s="17">
        <v>4.79</v>
      </c>
      <c r="AG89" s="17">
        <v>2.2400000000000002</v>
      </c>
      <c r="AH89" s="17">
        <v>7.3</v>
      </c>
      <c r="AI89" s="17">
        <v>4.68</v>
      </c>
      <c r="AJ89" s="98"/>
    </row>
    <row r="90" spans="1:36" x14ac:dyDescent="0.25">
      <c r="A90" s="80"/>
      <c r="B90" s="97">
        <v>4.8999999999999998E-3</v>
      </c>
      <c r="C90" s="17">
        <v>3.35</v>
      </c>
      <c r="D90" s="17">
        <v>1.35</v>
      </c>
      <c r="E90" s="17">
        <v>1.8</v>
      </c>
      <c r="F90" s="17">
        <v>1.4</v>
      </c>
      <c r="G90" s="17">
        <v>1</v>
      </c>
      <c r="H90" s="17">
        <v>1.61</v>
      </c>
      <c r="I90" s="17">
        <v>2.12</v>
      </c>
      <c r="J90" s="17">
        <v>1</v>
      </c>
      <c r="K90" s="17">
        <v>1.35</v>
      </c>
      <c r="L90" s="17">
        <v>1.66</v>
      </c>
      <c r="M90" s="17">
        <v>1.59</v>
      </c>
      <c r="N90" s="17">
        <v>3.94</v>
      </c>
      <c r="O90" s="17">
        <v>1.35</v>
      </c>
      <c r="P90" s="17">
        <v>2.27</v>
      </c>
      <c r="Q90" s="17">
        <v>4.54</v>
      </c>
      <c r="R90" s="17">
        <v>6.45</v>
      </c>
      <c r="S90" s="17">
        <v>7.68</v>
      </c>
      <c r="T90" s="17">
        <v>9.9</v>
      </c>
      <c r="U90" s="17">
        <v>1.66</v>
      </c>
      <c r="V90" s="17">
        <v>3.78</v>
      </c>
      <c r="W90" s="17">
        <v>1.1599999999999999</v>
      </c>
      <c r="X90" s="17">
        <v>7.53</v>
      </c>
      <c r="Y90" s="17">
        <v>4.8899999999999997</v>
      </c>
      <c r="Z90" s="17">
        <v>2.5</v>
      </c>
      <c r="AA90" s="17">
        <v>2.3199999999999998</v>
      </c>
      <c r="AB90" s="17">
        <v>2.15</v>
      </c>
      <c r="AC90" s="17">
        <v>2.2599999999999998</v>
      </c>
      <c r="AD90" s="17">
        <v>8.68</v>
      </c>
      <c r="AE90" s="17">
        <v>1.78</v>
      </c>
      <c r="AF90" s="17">
        <v>3.33</v>
      </c>
      <c r="AG90" s="17">
        <v>2.25</v>
      </c>
      <c r="AH90" s="17">
        <v>6.76</v>
      </c>
      <c r="AI90" s="17">
        <v>1.32</v>
      </c>
      <c r="AJ90" s="98"/>
    </row>
  </sheetData>
  <mergeCells count="84">
    <mergeCell ref="X77:Z77"/>
    <mergeCell ref="AA77:AC77"/>
    <mergeCell ref="AD77:AF77"/>
    <mergeCell ref="AG77:AI77"/>
    <mergeCell ref="A78:A90"/>
    <mergeCell ref="AJ79:AJ90"/>
    <mergeCell ref="A63:A75"/>
    <mergeCell ref="AJ64:AJ75"/>
    <mergeCell ref="B77:B78"/>
    <mergeCell ref="C77:E77"/>
    <mergeCell ref="F77:H77"/>
    <mergeCell ref="I77:K77"/>
    <mergeCell ref="L77:N77"/>
    <mergeCell ref="O77:Q77"/>
    <mergeCell ref="R77:T77"/>
    <mergeCell ref="U77:W77"/>
    <mergeCell ref="R62:T62"/>
    <mergeCell ref="U62:W62"/>
    <mergeCell ref="X62:Z62"/>
    <mergeCell ref="AA62:AC62"/>
    <mergeCell ref="AD62:AF62"/>
    <mergeCell ref="AG62:AI62"/>
    <mergeCell ref="B62:B63"/>
    <mergeCell ref="C62:E62"/>
    <mergeCell ref="F62:H62"/>
    <mergeCell ref="I62:K62"/>
    <mergeCell ref="L62:N62"/>
    <mergeCell ref="O62:Q62"/>
    <mergeCell ref="AG47:AI47"/>
    <mergeCell ref="A48:A60"/>
    <mergeCell ref="AJ4:AJ15"/>
    <mergeCell ref="AJ19:AJ30"/>
    <mergeCell ref="AJ34:AJ45"/>
    <mergeCell ref="AJ49:AJ60"/>
    <mergeCell ref="O47:Q47"/>
    <mergeCell ref="R47:T47"/>
    <mergeCell ref="U47:W47"/>
    <mergeCell ref="X47:Z47"/>
    <mergeCell ref="AA47:AC47"/>
    <mergeCell ref="AD47:AF47"/>
    <mergeCell ref="X32:Z32"/>
    <mergeCell ref="AA32:AC32"/>
    <mergeCell ref="AD32:AF32"/>
    <mergeCell ref="AG32:AI32"/>
    <mergeCell ref="A33:A45"/>
    <mergeCell ref="B47:B48"/>
    <mergeCell ref="C47:E47"/>
    <mergeCell ref="F47:H47"/>
    <mergeCell ref="I47:K47"/>
    <mergeCell ref="L47:N47"/>
    <mergeCell ref="AG17:AI17"/>
    <mergeCell ref="A18:A30"/>
    <mergeCell ref="B32:B33"/>
    <mergeCell ref="C32:E32"/>
    <mergeCell ref="F32:H32"/>
    <mergeCell ref="I32:K32"/>
    <mergeCell ref="L32:N32"/>
    <mergeCell ref="O32:Q32"/>
    <mergeCell ref="R32:T32"/>
    <mergeCell ref="U32:W32"/>
    <mergeCell ref="O17:Q17"/>
    <mergeCell ref="R17:T17"/>
    <mergeCell ref="U17:W17"/>
    <mergeCell ref="X17:Z17"/>
    <mergeCell ref="AA17:AC17"/>
    <mergeCell ref="AD17:AF17"/>
    <mergeCell ref="X2:Z2"/>
    <mergeCell ref="AA2:AC2"/>
    <mergeCell ref="AD2:AF2"/>
    <mergeCell ref="AG2:AI2"/>
    <mergeCell ref="B17:B18"/>
    <mergeCell ref="C17:E17"/>
    <mergeCell ref="F17:H17"/>
    <mergeCell ref="I17:K17"/>
    <mergeCell ref="L17:N17"/>
    <mergeCell ref="I2:K2"/>
    <mergeCell ref="L2:N2"/>
    <mergeCell ref="O2:Q2"/>
    <mergeCell ref="R2:T2"/>
    <mergeCell ref="U2:W2"/>
    <mergeCell ref="B2:B3"/>
    <mergeCell ref="A3:A15"/>
    <mergeCell ref="C2:E2"/>
    <mergeCell ref="F2:H2"/>
  </mergeCells>
  <phoneticPr fontId="8" type="noConversion"/>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8B89D-5316-4E8B-AC40-4691D05B0244}">
  <dimension ref="A1:S15"/>
  <sheetViews>
    <sheetView workbookViewId="0">
      <selection activeCell="M33" sqref="M33"/>
    </sheetView>
  </sheetViews>
  <sheetFormatPr defaultColWidth="9.140625" defaultRowHeight="15.75" x14ac:dyDescent="0.25"/>
  <cols>
    <col min="1" max="1" width="20.28515625" style="35" customWidth="1"/>
    <col min="2" max="16384" width="9.140625" style="35"/>
  </cols>
  <sheetData>
    <row r="1" spans="1:19" x14ac:dyDescent="0.25">
      <c r="A1" s="42" t="s">
        <v>148</v>
      </c>
    </row>
    <row r="2" spans="1:19" x14ac:dyDescent="0.25">
      <c r="A2" s="42"/>
      <c r="B2" s="80" t="s">
        <v>143</v>
      </c>
      <c r="C2" s="80"/>
      <c r="D2" s="80"/>
      <c r="E2" s="80" t="s">
        <v>144</v>
      </c>
      <c r="F2" s="80"/>
      <c r="G2" s="80"/>
      <c r="H2" s="80" t="s">
        <v>145</v>
      </c>
      <c r="I2" s="80"/>
      <c r="J2" s="80"/>
      <c r="K2" s="80" t="s">
        <v>146</v>
      </c>
      <c r="L2" s="80"/>
      <c r="M2" s="80"/>
      <c r="N2" s="80" t="s">
        <v>147</v>
      </c>
      <c r="O2" s="80"/>
      <c r="P2" s="80"/>
      <c r="Q2" s="80" t="s">
        <v>142</v>
      </c>
      <c r="R2" s="80"/>
      <c r="S2" s="80"/>
    </row>
    <row r="3" spans="1:19" ht="31.5" x14ac:dyDescent="0.25">
      <c r="A3" s="43" t="s">
        <v>149</v>
      </c>
      <c r="B3" s="14" t="s">
        <v>139</v>
      </c>
      <c r="C3" s="14" t="s">
        <v>140</v>
      </c>
      <c r="D3" s="14" t="s">
        <v>141</v>
      </c>
      <c r="E3" s="14" t="s">
        <v>139</v>
      </c>
      <c r="F3" s="14" t="s">
        <v>140</v>
      </c>
      <c r="G3" s="14" t="s">
        <v>141</v>
      </c>
      <c r="H3" s="14" t="s">
        <v>139</v>
      </c>
      <c r="I3" s="14" t="s">
        <v>140</v>
      </c>
      <c r="J3" s="14" t="s">
        <v>141</v>
      </c>
      <c r="K3" s="14" t="s">
        <v>139</v>
      </c>
      <c r="L3" s="14" t="s">
        <v>140</v>
      </c>
      <c r="M3" s="14" t="s">
        <v>141</v>
      </c>
      <c r="N3" s="14" t="s">
        <v>139</v>
      </c>
      <c r="O3" s="14" t="s">
        <v>140</v>
      </c>
      <c r="P3" s="14" t="s">
        <v>141</v>
      </c>
      <c r="Q3" s="14" t="s">
        <v>139</v>
      </c>
      <c r="R3" s="14" t="s">
        <v>140</v>
      </c>
      <c r="S3" s="14" t="s">
        <v>141</v>
      </c>
    </row>
    <row r="4" spans="1:19" x14ac:dyDescent="0.25">
      <c r="A4" s="21">
        <v>10</v>
      </c>
      <c r="B4" s="17">
        <v>98.37</v>
      </c>
      <c r="C4" s="17">
        <v>98.39</v>
      </c>
      <c r="D4" s="17">
        <v>83.04</v>
      </c>
      <c r="E4" s="17">
        <v>98.1</v>
      </c>
      <c r="F4" s="17">
        <v>98.93</v>
      </c>
      <c r="G4" s="17">
        <v>95.68</v>
      </c>
      <c r="H4" s="17">
        <v>77.819999999999993</v>
      </c>
      <c r="I4" s="17">
        <v>71.77</v>
      </c>
      <c r="J4" s="17">
        <v>70.02</v>
      </c>
      <c r="K4" s="17">
        <v>62.8</v>
      </c>
      <c r="L4" s="17">
        <v>92.52</v>
      </c>
      <c r="M4" s="17">
        <v>66.87</v>
      </c>
      <c r="N4" s="17">
        <v>98.72</v>
      </c>
      <c r="O4" s="17">
        <v>93.08</v>
      </c>
      <c r="P4" s="17">
        <v>98.31</v>
      </c>
      <c r="Q4" s="17">
        <v>95.68</v>
      </c>
      <c r="R4" s="17">
        <v>98.63</v>
      </c>
      <c r="S4" s="17">
        <v>96.98</v>
      </c>
    </row>
    <row r="5" spans="1:19" x14ac:dyDescent="0.25">
      <c r="A5" s="21">
        <v>5</v>
      </c>
      <c r="B5" s="17">
        <v>97</v>
      </c>
      <c r="C5" s="17">
        <v>98.55</v>
      </c>
      <c r="D5" s="17">
        <v>79.62</v>
      </c>
      <c r="E5" s="17">
        <v>98.89</v>
      </c>
      <c r="F5" s="17">
        <v>98.68</v>
      </c>
      <c r="G5" s="17">
        <v>96.32</v>
      </c>
      <c r="H5" s="17">
        <v>61.32</v>
      </c>
      <c r="I5" s="17">
        <v>56.43</v>
      </c>
      <c r="J5" s="17">
        <v>71.37</v>
      </c>
      <c r="K5" s="17">
        <v>62.16</v>
      </c>
      <c r="L5" s="17">
        <v>84.81</v>
      </c>
      <c r="M5" s="17">
        <v>63.55</v>
      </c>
      <c r="N5" s="17">
        <v>97.55</v>
      </c>
      <c r="O5" s="17">
        <v>96.12</v>
      </c>
      <c r="P5" s="17">
        <v>97.64</v>
      </c>
      <c r="Q5" s="17">
        <v>94.67</v>
      </c>
      <c r="R5" s="17">
        <v>98.3</v>
      </c>
      <c r="S5" s="17">
        <v>96.28</v>
      </c>
    </row>
    <row r="6" spans="1:19" x14ac:dyDescent="0.25">
      <c r="A6" s="21">
        <v>2.5</v>
      </c>
      <c r="B6" s="17">
        <v>84.35</v>
      </c>
      <c r="C6" s="17">
        <v>94.99</v>
      </c>
      <c r="D6" s="17">
        <v>76.12</v>
      </c>
      <c r="E6" s="17">
        <v>97.22</v>
      </c>
      <c r="F6" s="17">
        <v>96.71</v>
      </c>
      <c r="G6" s="17">
        <v>94.19</v>
      </c>
      <c r="H6" s="17">
        <v>57.65</v>
      </c>
      <c r="I6" s="17">
        <v>52.89</v>
      </c>
      <c r="J6" s="17">
        <v>77.040000000000006</v>
      </c>
      <c r="K6" s="17">
        <v>59.41</v>
      </c>
      <c r="L6" s="17">
        <v>73.7</v>
      </c>
      <c r="M6" s="17">
        <v>33.47</v>
      </c>
      <c r="N6" s="17">
        <v>92.44</v>
      </c>
      <c r="O6" s="17">
        <v>88.65</v>
      </c>
      <c r="P6" s="17">
        <v>75.36</v>
      </c>
      <c r="Q6" s="17">
        <v>95.81</v>
      </c>
      <c r="R6" s="17">
        <v>98.32</v>
      </c>
      <c r="S6" s="17">
        <v>97.07</v>
      </c>
    </row>
    <row r="7" spans="1:19" x14ac:dyDescent="0.25">
      <c r="A7" s="21">
        <v>1.25</v>
      </c>
      <c r="B7" s="17">
        <v>74.05</v>
      </c>
      <c r="C7" s="17">
        <v>84.34</v>
      </c>
      <c r="D7" s="17">
        <v>55.71</v>
      </c>
      <c r="E7" s="17">
        <v>92.41</v>
      </c>
      <c r="F7" s="17">
        <v>91.03</v>
      </c>
      <c r="G7" s="17">
        <v>75.709999999999994</v>
      </c>
      <c r="H7" s="17">
        <v>43.11</v>
      </c>
      <c r="I7" s="17">
        <v>47.38</v>
      </c>
      <c r="J7" s="17">
        <v>66.62</v>
      </c>
      <c r="K7" s="17">
        <v>45.73</v>
      </c>
      <c r="L7" s="17">
        <v>66.55</v>
      </c>
      <c r="M7" s="17">
        <v>20.59</v>
      </c>
      <c r="N7" s="17">
        <v>67.099999999999994</v>
      </c>
      <c r="O7" s="17">
        <v>82.61</v>
      </c>
      <c r="P7" s="17">
        <v>41.01</v>
      </c>
      <c r="Q7" s="17">
        <v>71.239999999999995</v>
      </c>
      <c r="R7" s="17">
        <v>97.1</v>
      </c>
      <c r="S7" s="17">
        <v>79.92</v>
      </c>
    </row>
    <row r="8" spans="1:19" x14ac:dyDescent="0.25">
      <c r="A8" s="21">
        <v>0.625</v>
      </c>
      <c r="B8" s="17">
        <v>32.78</v>
      </c>
      <c r="C8" s="17">
        <v>45.42</v>
      </c>
      <c r="D8" s="17">
        <v>44.78</v>
      </c>
      <c r="E8" s="17">
        <v>78.52</v>
      </c>
      <c r="F8" s="17">
        <v>74.62</v>
      </c>
      <c r="G8" s="17">
        <v>67.31</v>
      </c>
      <c r="H8" s="17">
        <v>44.65</v>
      </c>
      <c r="I8" s="17">
        <v>35.1</v>
      </c>
      <c r="J8" s="17">
        <v>12.01</v>
      </c>
      <c r="K8" s="17">
        <v>33.76</v>
      </c>
      <c r="L8" s="17">
        <v>60.31</v>
      </c>
      <c r="M8" s="17">
        <v>17.850000000000001</v>
      </c>
      <c r="N8" s="17">
        <v>44.91</v>
      </c>
      <c r="O8" s="17">
        <v>54.87</v>
      </c>
      <c r="P8" s="17">
        <v>48.71</v>
      </c>
      <c r="Q8" s="17">
        <v>51.25</v>
      </c>
      <c r="R8" s="17">
        <v>87.02</v>
      </c>
      <c r="S8" s="17">
        <v>65.959999999999994</v>
      </c>
    </row>
    <row r="9" spans="1:19" x14ac:dyDescent="0.25">
      <c r="A9" s="21">
        <v>0.3125</v>
      </c>
      <c r="B9" s="17">
        <v>14.99</v>
      </c>
      <c r="C9" s="17">
        <v>11.02</v>
      </c>
      <c r="D9" s="17">
        <v>11.63</v>
      </c>
      <c r="E9" s="17">
        <v>65.680000000000007</v>
      </c>
      <c r="F9" s="17">
        <v>59.44</v>
      </c>
      <c r="G9" s="17">
        <v>56.16</v>
      </c>
      <c r="H9" s="17">
        <v>42.72</v>
      </c>
      <c r="I9" s="17">
        <v>33.61</v>
      </c>
      <c r="J9" s="17">
        <v>17.899999999999999</v>
      </c>
      <c r="K9" s="17">
        <v>22.2</v>
      </c>
      <c r="L9" s="17">
        <v>37.18</v>
      </c>
      <c r="M9" s="17">
        <v>1.06</v>
      </c>
      <c r="N9" s="17">
        <v>23.5</v>
      </c>
      <c r="O9" s="17">
        <v>43.73</v>
      </c>
      <c r="P9" s="17">
        <v>25.58</v>
      </c>
      <c r="Q9" s="17">
        <v>40.58</v>
      </c>
      <c r="R9" s="17">
        <v>69.599999999999994</v>
      </c>
      <c r="S9" s="17">
        <v>44.55</v>
      </c>
    </row>
    <row r="10" spans="1:19" x14ac:dyDescent="0.25">
      <c r="A10" s="21">
        <v>0.15629999999999999</v>
      </c>
      <c r="B10" s="17">
        <v>8.6300000000000008</v>
      </c>
      <c r="C10" s="17">
        <v>1.01</v>
      </c>
      <c r="D10" s="17">
        <v>8.35</v>
      </c>
      <c r="E10" s="17">
        <v>43.75</v>
      </c>
      <c r="F10" s="17">
        <v>33.520000000000003</v>
      </c>
      <c r="G10" s="17">
        <v>33.950000000000003</v>
      </c>
      <c r="H10" s="17">
        <v>12.42</v>
      </c>
      <c r="I10" s="17">
        <v>1.73</v>
      </c>
      <c r="J10" s="17">
        <v>1</v>
      </c>
      <c r="K10" s="17">
        <v>2.17</v>
      </c>
      <c r="L10" s="17">
        <v>3.63</v>
      </c>
      <c r="M10" s="17">
        <v>6.59</v>
      </c>
      <c r="N10" s="17">
        <v>6.38</v>
      </c>
      <c r="O10" s="17">
        <v>14.21</v>
      </c>
      <c r="P10" s="17">
        <v>15.38</v>
      </c>
      <c r="Q10" s="17">
        <v>43.63</v>
      </c>
      <c r="R10" s="17">
        <v>69.599999999999994</v>
      </c>
      <c r="S10" s="17">
        <v>46.68</v>
      </c>
    </row>
    <row r="11" spans="1:19" x14ac:dyDescent="0.25">
      <c r="A11" s="21">
        <v>7.8100000000000003E-2</v>
      </c>
      <c r="B11" s="17">
        <v>1.9</v>
      </c>
      <c r="C11" s="17">
        <v>7.3</v>
      </c>
      <c r="D11" s="17">
        <v>1</v>
      </c>
      <c r="E11" s="17">
        <v>35.29</v>
      </c>
      <c r="F11" s="17">
        <v>23.52</v>
      </c>
      <c r="G11" s="17">
        <v>30.13</v>
      </c>
      <c r="H11" s="17">
        <v>6.4</v>
      </c>
      <c r="I11" s="17">
        <v>13.15</v>
      </c>
      <c r="J11" s="17">
        <v>1</v>
      </c>
      <c r="K11" s="17">
        <v>4.72</v>
      </c>
      <c r="L11" s="17">
        <v>8.66</v>
      </c>
      <c r="M11" s="17">
        <v>6.14</v>
      </c>
      <c r="N11" s="17">
        <v>1.4</v>
      </c>
      <c r="O11" s="17">
        <v>24.85</v>
      </c>
      <c r="P11" s="17">
        <v>7.68</v>
      </c>
      <c r="Q11" s="17">
        <v>2.19</v>
      </c>
      <c r="R11" s="17">
        <v>23.47</v>
      </c>
      <c r="S11" s="17">
        <v>13.3</v>
      </c>
    </row>
    <row r="12" spans="1:19" x14ac:dyDescent="0.25">
      <c r="A12" s="21">
        <v>3.9100000000000003E-2</v>
      </c>
      <c r="B12" s="17">
        <v>5.9</v>
      </c>
      <c r="C12" s="17">
        <v>8.6999999999999993</v>
      </c>
      <c r="D12" s="17">
        <v>1</v>
      </c>
      <c r="E12" s="17">
        <v>29.13</v>
      </c>
      <c r="F12" s="17">
        <v>16.239999999999998</v>
      </c>
      <c r="G12" s="17">
        <v>16.690000000000001</v>
      </c>
      <c r="H12" s="17">
        <v>4.21</v>
      </c>
      <c r="I12" s="17">
        <v>1.51</v>
      </c>
      <c r="J12" s="17">
        <v>1</v>
      </c>
      <c r="K12" s="17">
        <v>9.49</v>
      </c>
      <c r="L12" s="17">
        <v>1.2</v>
      </c>
      <c r="M12" s="17">
        <v>4.28</v>
      </c>
      <c r="N12" s="17">
        <v>1.7</v>
      </c>
      <c r="O12" s="17">
        <v>14.72</v>
      </c>
      <c r="P12" s="17">
        <v>4.41</v>
      </c>
      <c r="Q12" s="17">
        <v>3.25</v>
      </c>
      <c r="R12" s="17">
        <v>16.93</v>
      </c>
      <c r="S12" s="17">
        <v>12.45</v>
      </c>
    </row>
    <row r="13" spans="1:19" x14ac:dyDescent="0.25">
      <c r="A13" s="21">
        <v>1.95E-2</v>
      </c>
      <c r="B13" s="17">
        <v>8.5500000000000007</v>
      </c>
      <c r="C13" s="17">
        <v>6.64</v>
      </c>
      <c r="D13" s="17">
        <v>1</v>
      </c>
      <c r="E13" s="17">
        <v>2.72</v>
      </c>
      <c r="F13" s="17">
        <v>1.75</v>
      </c>
      <c r="G13" s="17">
        <v>1.75</v>
      </c>
      <c r="H13" s="17">
        <v>6.92</v>
      </c>
      <c r="I13" s="17">
        <v>4.8899999999999997</v>
      </c>
      <c r="J13" s="17">
        <v>1</v>
      </c>
      <c r="K13" s="17">
        <v>1</v>
      </c>
      <c r="L13" s="17">
        <v>1.35</v>
      </c>
      <c r="M13" s="17">
        <v>1.08</v>
      </c>
      <c r="N13" s="17">
        <v>2.52</v>
      </c>
      <c r="O13" s="17">
        <v>12.18</v>
      </c>
      <c r="P13" s="17">
        <v>6.45</v>
      </c>
      <c r="Q13" s="17">
        <v>6.22</v>
      </c>
      <c r="R13" s="17">
        <v>1.91</v>
      </c>
      <c r="S13" s="17">
        <v>14.1</v>
      </c>
    </row>
    <row r="14" spans="1:19" x14ac:dyDescent="0.25">
      <c r="A14" s="21">
        <v>9.7999999999999997E-3</v>
      </c>
      <c r="B14" s="17">
        <v>1.99</v>
      </c>
      <c r="C14" s="17">
        <v>1.96</v>
      </c>
      <c r="D14" s="17">
        <v>1</v>
      </c>
      <c r="E14" s="17">
        <v>2.2400000000000002</v>
      </c>
      <c r="F14" s="17">
        <v>1.63</v>
      </c>
      <c r="G14" s="17">
        <v>3.59</v>
      </c>
      <c r="H14" s="17">
        <v>1.92</v>
      </c>
      <c r="I14" s="17">
        <v>4.5</v>
      </c>
      <c r="J14" s="17">
        <v>2.57</v>
      </c>
      <c r="K14" s="17">
        <v>1</v>
      </c>
      <c r="L14" s="17">
        <v>1.3</v>
      </c>
      <c r="M14" s="17">
        <v>4.57</v>
      </c>
      <c r="N14" s="17">
        <v>3.78</v>
      </c>
      <c r="O14" s="17">
        <v>1.52</v>
      </c>
      <c r="P14" s="17">
        <v>1.54</v>
      </c>
      <c r="Q14" s="17">
        <v>2.83</v>
      </c>
      <c r="R14" s="17">
        <v>1.77</v>
      </c>
      <c r="S14" s="17">
        <v>1.88</v>
      </c>
    </row>
    <row r="15" spans="1:19" x14ac:dyDescent="0.25">
      <c r="A15" s="21">
        <v>4.8999999999999998E-3</v>
      </c>
      <c r="B15" s="17">
        <v>1.1200000000000001</v>
      </c>
      <c r="C15" s="17">
        <v>1.65</v>
      </c>
      <c r="D15" s="17">
        <v>1</v>
      </c>
      <c r="E15" s="17">
        <v>1.28</v>
      </c>
      <c r="F15" s="17">
        <v>3.4</v>
      </c>
      <c r="G15" s="17">
        <v>2.59</v>
      </c>
      <c r="H15" s="17">
        <v>5.19</v>
      </c>
      <c r="I15" s="17">
        <v>1.45</v>
      </c>
      <c r="J15" s="17">
        <v>3.62</v>
      </c>
      <c r="K15" s="17">
        <v>1</v>
      </c>
      <c r="L15" s="17">
        <v>1.44</v>
      </c>
      <c r="M15" s="17">
        <v>5.71</v>
      </c>
      <c r="N15" s="17">
        <v>3.44</v>
      </c>
      <c r="O15" s="17">
        <v>1.85</v>
      </c>
      <c r="P15" s="17">
        <v>1.62</v>
      </c>
      <c r="Q15" s="17">
        <v>3.35</v>
      </c>
      <c r="R15" s="17">
        <v>1.35</v>
      </c>
      <c r="S15" s="17">
        <v>1.8</v>
      </c>
    </row>
  </sheetData>
  <mergeCells count="6">
    <mergeCell ref="Q2:S2"/>
    <mergeCell ref="B2:D2"/>
    <mergeCell ref="E2:G2"/>
    <mergeCell ref="H2:J2"/>
    <mergeCell ref="K2:M2"/>
    <mergeCell ref="N2:P2"/>
  </mergeCells>
  <phoneticPr fontId="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4EA8-E0F1-47B0-9EA9-A596995BDA4C}">
  <dimension ref="A1:S15"/>
  <sheetViews>
    <sheetView workbookViewId="0">
      <selection activeCell="G22" sqref="G22"/>
    </sheetView>
  </sheetViews>
  <sheetFormatPr defaultColWidth="9.140625" defaultRowHeight="15.75" x14ac:dyDescent="0.25"/>
  <cols>
    <col min="1" max="1" width="20.28515625" style="35" customWidth="1"/>
    <col min="2" max="16384" width="9.140625" style="35"/>
  </cols>
  <sheetData>
    <row r="1" spans="1:19" x14ac:dyDescent="0.25">
      <c r="A1" s="42" t="s">
        <v>137</v>
      </c>
    </row>
    <row r="2" spans="1:19" x14ac:dyDescent="0.25">
      <c r="A2" s="42"/>
      <c r="B2" s="80" t="s">
        <v>143</v>
      </c>
      <c r="C2" s="80"/>
      <c r="D2" s="80"/>
      <c r="E2" s="80" t="s">
        <v>144</v>
      </c>
      <c r="F2" s="80"/>
      <c r="G2" s="80"/>
      <c r="H2" s="80" t="s">
        <v>145</v>
      </c>
      <c r="I2" s="80"/>
      <c r="J2" s="80"/>
      <c r="K2" s="80" t="s">
        <v>146</v>
      </c>
      <c r="L2" s="80"/>
      <c r="M2" s="80"/>
      <c r="N2" s="80" t="s">
        <v>147</v>
      </c>
      <c r="O2" s="80"/>
      <c r="P2" s="80"/>
      <c r="Q2" s="80" t="s">
        <v>142</v>
      </c>
      <c r="R2" s="80"/>
      <c r="S2" s="80"/>
    </row>
    <row r="3" spans="1:19" ht="31.5" x14ac:dyDescent="0.25">
      <c r="A3" s="43" t="s">
        <v>138</v>
      </c>
      <c r="B3" s="14" t="s">
        <v>139</v>
      </c>
      <c r="C3" s="14" t="s">
        <v>140</v>
      </c>
      <c r="D3" s="14" t="s">
        <v>141</v>
      </c>
      <c r="E3" s="14" t="s">
        <v>139</v>
      </c>
      <c r="F3" s="14" t="s">
        <v>140</v>
      </c>
      <c r="G3" s="14" t="s">
        <v>141</v>
      </c>
      <c r="H3" s="14" t="s">
        <v>139</v>
      </c>
      <c r="I3" s="14" t="s">
        <v>140</v>
      </c>
      <c r="J3" s="14" t="s">
        <v>141</v>
      </c>
      <c r="K3" s="14" t="s">
        <v>139</v>
      </c>
      <c r="L3" s="14" t="s">
        <v>140</v>
      </c>
      <c r="M3" s="14" t="s">
        <v>141</v>
      </c>
      <c r="N3" s="14" t="s">
        <v>139</v>
      </c>
      <c r="O3" s="14" t="s">
        <v>140</v>
      </c>
      <c r="P3" s="14" t="s">
        <v>141</v>
      </c>
      <c r="Q3" s="14" t="s">
        <v>139</v>
      </c>
      <c r="R3" s="14" t="s">
        <v>140</v>
      </c>
      <c r="S3" s="14" t="s">
        <v>141</v>
      </c>
    </row>
    <row r="4" spans="1:19" x14ac:dyDescent="0.25">
      <c r="A4" s="21">
        <v>10</v>
      </c>
      <c r="B4" s="17">
        <v>98.51</v>
      </c>
      <c r="C4" s="17">
        <v>98.03</v>
      </c>
      <c r="D4" s="17">
        <v>83.19</v>
      </c>
      <c r="E4" s="17">
        <v>97.42</v>
      </c>
      <c r="F4" s="17">
        <v>96.96</v>
      </c>
      <c r="G4" s="17">
        <v>93.77</v>
      </c>
      <c r="H4" s="17">
        <v>69.61</v>
      </c>
      <c r="I4" s="17">
        <v>49.74</v>
      </c>
      <c r="J4" s="17">
        <v>76.81</v>
      </c>
      <c r="K4" s="17">
        <v>86.96</v>
      </c>
      <c r="L4" s="17">
        <v>96.13</v>
      </c>
      <c r="M4" s="17">
        <v>78.739999999999995</v>
      </c>
      <c r="N4" s="17">
        <v>98.91</v>
      </c>
      <c r="O4" s="17">
        <v>94.09</v>
      </c>
      <c r="P4" s="17">
        <v>98.27</v>
      </c>
      <c r="Q4" s="17">
        <v>98.14</v>
      </c>
      <c r="R4" s="17">
        <v>98.63</v>
      </c>
      <c r="S4" s="17">
        <v>98.57</v>
      </c>
    </row>
    <row r="5" spans="1:19" x14ac:dyDescent="0.25">
      <c r="A5" s="21">
        <v>5</v>
      </c>
      <c r="B5" s="17">
        <v>92.76</v>
      </c>
      <c r="C5" s="17">
        <v>94.68</v>
      </c>
      <c r="D5" s="17">
        <v>82.53</v>
      </c>
      <c r="E5" s="17">
        <v>97.53</v>
      </c>
      <c r="F5" s="17">
        <v>97.08</v>
      </c>
      <c r="G5" s="17">
        <v>96.21</v>
      </c>
      <c r="H5" s="17">
        <v>78.349999999999994</v>
      </c>
      <c r="I5" s="17">
        <v>47.61</v>
      </c>
      <c r="J5" s="17">
        <v>65.03</v>
      </c>
      <c r="K5" s="17">
        <v>92.52</v>
      </c>
      <c r="L5" s="17">
        <v>98.42</v>
      </c>
      <c r="M5" s="17">
        <v>75.260000000000005</v>
      </c>
      <c r="N5" s="17">
        <v>88.9</v>
      </c>
      <c r="O5" s="17">
        <v>98.31</v>
      </c>
      <c r="P5" s="17">
        <v>86.4</v>
      </c>
      <c r="Q5" s="17">
        <v>98.47</v>
      </c>
      <c r="R5" s="17">
        <v>98.93</v>
      </c>
      <c r="S5" s="17">
        <v>98.51</v>
      </c>
    </row>
    <row r="6" spans="1:19" x14ac:dyDescent="0.25">
      <c r="A6" s="21">
        <v>2.5</v>
      </c>
      <c r="B6" s="17">
        <v>80.34</v>
      </c>
      <c r="C6" s="17">
        <v>88.37</v>
      </c>
      <c r="D6" s="17">
        <v>80.849999999999994</v>
      </c>
      <c r="E6" s="17">
        <v>94.29</v>
      </c>
      <c r="F6" s="17">
        <v>93.25</v>
      </c>
      <c r="G6" s="17">
        <v>94.09</v>
      </c>
      <c r="H6" s="17">
        <v>58.58</v>
      </c>
      <c r="I6" s="17">
        <v>34.159999999999997</v>
      </c>
      <c r="J6" s="17">
        <v>42.02</v>
      </c>
      <c r="K6" s="17">
        <v>70.98</v>
      </c>
      <c r="L6" s="17">
        <v>88.39</v>
      </c>
      <c r="M6" s="17">
        <v>71.75</v>
      </c>
      <c r="N6" s="17">
        <v>60.62</v>
      </c>
      <c r="O6" s="17">
        <v>72.98</v>
      </c>
      <c r="P6" s="17">
        <v>84.52</v>
      </c>
      <c r="Q6" s="17">
        <v>95.02</v>
      </c>
      <c r="R6" s="17">
        <v>98.32</v>
      </c>
      <c r="S6" s="17">
        <v>96.28</v>
      </c>
    </row>
    <row r="7" spans="1:19" x14ac:dyDescent="0.25">
      <c r="A7" s="21">
        <v>1.25</v>
      </c>
      <c r="B7" s="17">
        <v>64.66</v>
      </c>
      <c r="C7" s="17">
        <v>79.17</v>
      </c>
      <c r="D7" s="17">
        <v>64.459999999999994</v>
      </c>
      <c r="E7" s="17">
        <v>91.79</v>
      </c>
      <c r="F7" s="17">
        <v>90.29</v>
      </c>
      <c r="G7" s="17">
        <v>83.46</v>
      </c>
      <c r="H7" s="17">
        <v>42.86</v>
      </c>
      <c r="I7" s="17">
        <v>34</v>
      </c>
      <c r="J7" s="17">
        <v>31.52</v>
      </c>
      <c r="K7" s="17">
        <v>69.73</v>
      </c>
      <c r="L7" s="17">
        <v>86.65</v>
      </c>
      <c r="M7" s="17">
        <v>68.23</v>
      </c>
      <c r="N7" s="17">
        <v>75.55</v>
      </c>
      <c r="O7" s="17">
        <v>90.21</v>
      </c>
      <c r="P7" s="17">
        <v>78.28</v>
      </c>
      <c r="Q7" s="17">
        <v>71.14</v>
      </c>
      <c r="R7" s="17">
        <v>96.18</v>
      </c>
      <c r="S7" s="17">
        <v>76.55</v>
      </c>
    </row>
    <row r="8" spans="1:19" x14ac:dyDescent="0.25">
      <c r="A8" s="21">
        <v>0.625</v>
      </c>
      <c r="B8" s="17">
        <v>40.659999999999997</v>
      </c>
      <c r="C8" s="17">
        <v>56.4</v>
      </c>
      <c r="D8" s="17">
        <v>54.91</v>
      </c>
      <c r="E8" s="17">
        <v>81.03</v>
      </c>
      <c r="F8" s="17">
        <v>77.58</v>
      </c>
      <c r="G8" s="17">
        <v>78.680000000000007</v>
      </c>
      <c r="H8" s="17">
        <v>30.33</v>
      </c>
      <c r="I8" s="17">
        <v>12.66</v>
      </c>
      <c r="J8" s="17">
        <v>34.409999999999997</v>
      </c>
      <c r="K8" s="17">
        <v>61.76</v>
      </c>
      <c r="L8" s="17">
        <v>69.849999999999994</v>
      </c>
      <c r="M8" s="17">
        <v>45</v>
      </c>
      <c r="N8" s="17">
        <v>46.68</v>
      </c>
      <c r="O8" s="17">
        <v>67.91</v>
      </c>
      <c r="P8" s="17">
        <v>60.17</v>
      </c>
      <c r="Q8" s="17">
        <v>60.36</v>
      </c>
      <c r="R8" s="17">
        <v>88.24</v>
      </c>
      <c r="S8" s="17">
        <v>65.05</v>
      </c>
    </row>
    <row r="9" spans="1:19" x14ac:dyDescent="0.25">
      <c r="A9" s="21">
        <v>0.3125</v>
      </c>
      <c r="B9" s="17">
        <v>20.29</v>
      </c>
      <c r="C9" s="17">
        <v>33.15</v>
      </c>
      <c r="D9" s="17">
        <v>36.840000000000003</v>
      </c>
      <c r="E9" s="17">
        <v>64.010000000000005</v>
      </c>
      <c r="F9" s="17">
        <v>57.46</v>
      </c>
      <c r="G9" s="17">
        <v>54.37</v>
      </c>
      <c r="H9" s="17">
        <v>13.36</v>
      </c>
      <c r="I9" s="17">
        <v>2.6</v>
      </c>
      <c r="J9" s="17">
        <v>12.05</v>
      </c>
      <c r="K9" s="17">
        <v>56.8</v>
      </c>
      <c r="L9" s="17">
        <v>70</v>
      </c>
      <c r="M9" s="17">
        <v>44.72</v>
      </c>
      <c r="N9" s="17">
        <v>7</v>
      </c>
      <c r="O9" s="17">
        <v>41.06</v>
      </c>
      <c r="P9" s="17">
        <v>32.479999999999997</v>
      </c>
      <c r="Q9" s="17">
        <v>48.81</v>
      </c>
      <c r="R9" s="17">
        <v>85.18</v>
      </c>
      <c r="S9" s="17">
        <v>58.51</v>
      </c>
    </row>
    <row r="10" spans="1:19" x14ac:dyDescent="0.25">
      <c r="A10" s="21">
        <v>0.15629999999999999</v>
      </c>
      <c r="B10" s="17">
        <v>17.18</v>
      </c>
      <c r="C10" s="17">
        <v>21.2</v>
      </c>
      <c r="D10" s="17">
        <v>12.21</v>
      </c>
      <c r="E10" s="17">
        <v>42.81</v>
      </c>
      <c r="F10" s="17">
        <v>32.409999999999997</v>
      </c>
      <c r="G10" s="17">
        <v>40.97</v>
      </c>
      <c r="H10" s="17">
        <v>12.41</v>
      </c>
      <c r="I10" s="17">
        <v>2.54</v>
      </c>
      <c r="J10" s="17">
        <v>3.66</v>
      </c>
      <c r="K10" s="17">
        <v>19.84</v>
      </c>
      <c r="L10" s="17">
        <v>40.200000000000003</v>
      </c>
      <c r="M10" s="17">
        <v>3.6</v>
      </c>
      <c r="N10" s="17">
        <v>7</v>
      </c>
      <c r="O10" s="17">
        <v>33.46</v>
      </c>
      <c r="P10" s="17">
        <v>32.69</v>
      </c>
      <c r="Q10" s="17">
        <v>21.65</v>
      </c>
      <c r="R10" s="17">
        <v>76.319999999999993</v>
      </c>
      <c r="S10" s="17">
        <v>43.35</v>
      </c>
    </row>
    <row r="11" spans="1:19" x14ac:dyDescent="0.25">
      <c r="A11" s="21">
        <v>7.8100000000000003E-2</v>
      </c>
      <c r="B11" s="17">
        <v>5.9</v>
      </c>
      <c r="C11" s="17">
        <v>1.37</v>
      </c>
      <c r="D11" s="17">
        <v>12.21</v>
      </c>
      <c r="E11" s="17">
        <v>39.58</v>
      </c>
      <c r="F11" s="17">
        <v>28.58</v>
      </c>
      <c r="G11" s="17">
        <v>25.35</v>
      </c>
      <c r="H11" s="17">
        <v>10.84</v>
      </c>
      <c r="I11" s="17">
        <v>4.7</v>
      </c>
      <c r="J11" s="17">
        <v>3.31</v>
      </c>
      <c r="K11" s="17">
        <v>10.64</v>
      </c>
      <c r="L11" s="17">
        <v>33.82</v>
      </c>
      <c r="M11" s="17">
        <v>3.79</v>
      </c>
      <c r="N11" s="17">
        <v>2.75</v>
      </c>
      <c r="O11" s="17">
        <v>11.44</v>
      </c>
      <c r="P11" s="17">
        <v>11.66</v>
      </c>
      <c r="Q11" s="17">
        <v>28.85</v>
      </c>
      <c r="R11" s="17">
        <v>33.270000000000003</v>
      </c>
      <c r="S11" s="17">
        <v>47.34</v>
      </c>
    </row>
    <row r="12" spans="1:19" x14ac:dyDescent="0.25">
      <c r="A12" s="21">
        <v>3.9100000000000003E-2</v>
      </c>
      <c r="B12" s="17">
        <v>9.08</v>
      </c>
      <c r="C12" s="17">
        <v>1.66</v>
      </c>
      <c r="D12" s="17">
        <v>1</v>
      </c>
      <c r="E12" s="17">
        <v>12.14</v>
      </c>
      <c r="F12" s="17">
        <v>16.239999999999998</v>
      </c>
      <c r="G12" s="17">
        <v>11.82</v>
      </c>
      <c r="H12" s="17">
        <v>10.77</v>
      </c>
      <c r="I12" s="17">
        <v>1.87</v>
      </c>
      <c r="J12" s="17">
        <v>2.7</v>
      </c>
      <c r="K12" s="17">
        <v>2.44</v>
      </c>
      <c r="L12" s="17">
        <v>12.44</v>
      </c>
      <c r="M12" s="17">
        <v>3.05</v>
      </c>
      <c r="N12" s="17">
        <v>4.8099999999999996</v>
      </c>
      <c r="O12" s="17">
        <v>10.66</v>
      </c>
      <c r="P12" s="17">
        <v>8.11</v>
      </c>
      <c r="Q12" s="17">
        <v>12.57</v>
      </c>
      <c r="R12" s="17">
        <v>20.27</v>
      </c>
      <c r="S12" s="17">
        <v>21.41</v>
      </c>
    </row>
    <row r="13" spans="1:19" x14ac:dyDescent="0.25">
      <c r="A13" s="21">
        <v>1.95E-2</v>
      </c>
      <c r="B13" s="17">
        <v>1.81</v>
      </c>
      <c r="C13" s="17">
        <v>6.7</v>
      </c>
      <c r="D13" s="17">
        <v>1</v>
      </c>
      <c r="E13" s="17">
        <v>2.96</v>
      </c>
      <c r="F13" s="17">
        <v>1.6</v>
      </c>
      <c r="G13" s="17">
        <v>3.92</v>
      </c>
      <c r="H13" s="17">
        <v>1.97</v>
      </c>
      <c r="I13" s="17">
        <v>1.78</v>
      </c>
      <c r="J13" s="17">
        <v>2.54</v>
      </c>
      <c r="K13" s="17">
        <v>1.06</v>
      </c>
      <c r="L13" s="17">
        <v>4.5199999999999996</v>
      </c>
      <c r="M13" s="17">
        <v>3.44</v>
      </c>
      <c r="N13" s="17">
        <v>1.69</v>
      </c>
      <c r="O13" s="17">
        <v>1.76</v>
      </c>
      <c r="P13" s="17">
        <v>9.57</v>
      </c>
      <c r="Q13" s="17">
        <v>2.61</v>
      </c>
      <c r="R13" s="17">
        <v>4.2300000000000004</v>
      </c>
      <c r="S13" s="17">
        <v>9.18</v>
      </c>
    </row>
    <row r="14" spans="1:19" x14ac:dyDescent="0.25">
      <c r="A14" s="21">
        <v>9.7999999999999997E-3</v>
      </c>
      <c r="B14" s="17">
        <v>1.3</v>
      </c>
      <c r="C14" s="17">
        <v>5.68</v>
      </c>
      <c r="D14" s="17">
        <v>1</v>
      </c>
      <c r="E14" s="17">
        <v>2.0099999999999998</v>
      </c>
      <c r="F14" s="17">
        <v>5.5</v>
      </c>
      <c r="G14" s="17">
        <v>3.46</v>
      </c>
      <c r="H14" s="17">
        <v>2.89</v>
      </c>
      <c r="I14" s="17">
        <v>4.2699999999999996</v>
      </c>
      <c r="J14" s="17">
        <v>2.11</v>
      </c>
      <c r="K14" s="17">
        <v>5.44</v>
      </c>
      <c r="L14" s="17">
        <v>5.76</v>
      </c>
      <c r="M14" s="17">
        <v>2.42</v>
      </c>
      <c r="N14" s="17">
        <v>3.72</v>
      </c>
      <c r="O14" s="17">
        <v>2.4</v>
      </c>
      <c r="P14" s="17">
        <v>1.95</v>
      </c>
      <c r="Q14" s="17">
        <v>1.1100000000000001</v>
      </c>
      <c r="R14" s="17">
        <v>1.65</v>
      </c>
      <c r="S14" s="17">
        <v>1.62</v>
      </c>
    </row>
    <row r="15" spans="1:19" x14ac:dyDescent="0.25">
      <c r="A15" s="21">
        <v>4.8999999999999998E-3</v>
      </c>
      <c r="B15" s="17">
        <v>2.86</v>
      </c>
      <c r="C15" s="17">
        <v>7.02</v>
      </c>
      <c r="D15" s="17">
        <v>1</v>
      </c>
      <c r="E15" s="17">
        <v>1.58</v>
      </c>
      <c r="F15" s="17">
        <v>1.44</v>
      </c>
      <c r="G15" s="17">
        <v>1.45</v>
      </c>
      <c r="H15" s="17">
        <v>2.2999999999999998</v>
      </c>
      <c r="I15" s="17">
        <v>1.43</v>
      </c>
      <c r="J15" s="17">
        <v>2.41</v>
      </c>
      <c r="K15" s="17">
        <v>4.62</v>
      </c>
      <c r="L15" s="17">
        <v>1.52</v>
      </c>
      <c r="M15" s="17">
        <v>3.13</v>
      </c>
      <c r="N15" s="17">
        <v>3.88</v>
      </c>
      <c r="O15" s="17">
        <v>3.44</v>
      </c>
      <c r="P15" s="17">
        <v>1.87</v>
      </c>
      <c r="Q15" s="17">
        <v>1.66</v>
      </c>
      <c r="R15" s="17">
        <v>1.59</v>
      </c>
      <c r="S15" s="17">
        <v>3.94</v>
      </c>
    </row>
  </sheetData>
  <mergeCells count="6">
    <mergeCell ref="Q2:S2"/>
    <mergeCell ref="B2:D2"/>
    <mergeCell ref="E2:G2"/>
    <mergeCell ref="H2:J2"/>
    <mergeCell ref="K2:M2"/>
    <mergeCell ref="N2:P2"/>
  </mergeCells>
  <phoneticPr fontId="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B2F3E-1A5E-4A93-90DA-9118DD3D517F}">
  <dimension ref="A1:B4"/>
  <sheetViews>
    <sheetView workbookViewId="0">
      <selection activeCell="B10" sqref="B10"/>
    </sheetView>
  </sheetViews>
  <sheetFormatPr defaultColWidth="9.140625" defaultRowHeight="15.75" x14ac:dyDescent="0.25"/>
  <cols>
    <col min="1" max="1" width="21.85546875" style="35" customWidth="1"/>
    <col min="2" max="2" width="15.85546875" style="35" customWidth="1"/>
    <col min="3" max="16384" width="9.140625" style="35"/>
  </cols>
  <sheetData>
    <row r="1" spans="1:2" x14ac:dyDescent="0.25">
      <c r="A1" s="12" t="s">
        <v>221</v>
      </c>
    </row>
    <row r="2" spans="1:2" x14ac:dyDescent="0.25">
      <c r="A2" s="14" t="s">
        <v>220</v>
      </c>
      <c r="B2" s="14" t="s">
        <v>218</v>
      </c>
    </row>
    <row r="3" spans="1:2" x14ac:dyDescent="0.25">
      <c r="A3" s="16" t="s">
        <v>216</v>
      </c>
      <c r="B3" s="16">
        <v>70</v>
      </c>
    </row>
    <row r="4" spans="1:2" x14ac:dyDescent="0.25">
      <c r="A4" s="16" t="s">
        <v>217</v>
      </c>
      <c r="B4" s="16">
        <v>30</v>
      </c>
    </row>
  </sheetData>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Fig 1a</vt:lpstr>
      <vt:lpstr>Fig 1b</vt:lpstr>
      <vt:lpstr>Fig 1c</vt:lpstr>
      <vt:lpstr>Fig 2a</vt:lpstr>
      <vt:lpstr>Fig 2b</vt:lpstr>
      <vt:lpstr>FIg 2d</vt:lpstr>
      <vt:lpstr>Fig 2g</vt:lpstr>
      <vt:lpstr>Fig 2f</vt:lpstr>
      <vt:lpstr>Fig 3a</vt:lpstr>
      <vt:lpstr>Fig 3c</vt:lpstr>
      <vt:lpstr>Fig 3e</vt:lpstr>
      <vt:lpstr>Fig 4h</vt:lpstr>
      <vt:lpstr>Fig. 4i</vt:lpstr>
      <vt:lpstr>Fig 5e</vt:lpstr>
      <vt:lpstr>Fig 5f</vt:lpstr>
      <vt:lpstr>Fig 6a</vt:lpstr>
      <vt:lpstr>Fig 6c</vt:lpstr>
      <vt:lpstr>Fig 6d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2023-11-30T08:22:14Z</dcterms:modified>
</cp:coreProperties>
</file>