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satokoakutsu/Desktop/CD151/figure_final submission/"/>
    </mc:Choice>
  </mc:AlternateContent>
  <xr:revisionPtr revIDLastSave="0" documentId="8_{BADF23BC-A441-014B-8AAA-45D627C264EA}" xr6:coauthVersionLast="47" xr6:coauthVersionMax="47" xr10:uidLastSave="{00000000-0000-0000-0000-000000000000}"/>
  <bookViews>
    <workbookView xWindow="1620" yWindow="1280" windowWidth="27640" windowHeight="16940" xr2:uid="{00000000-000D-0000-FFFF-FFFF00000000}"/>
  </bookViews>
  <sheets>
    <sheet name="Figure 1" sheetId="1" r:id="rId1"/>
    <sheet name="Figure 2" sheetId="4" r:id="rId2"/>
    <sheet name="Figure 3" sheetId="7" r:id="rId3"/>
    <sheet name="Figure 4" sheetId="9" r:id="rId4"/>
    <sheet name="Figure 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9" l="1"/>
  <c r="I48" i="9"/>
  <c r="J48" i="9"/>
  <c r="AB45" i="4"/>
  <c r="AC45" i="4"/>
  <c r="AD45" i="4"/>
  <c r="AB21" i="4"/>
  <c r="AC21" i="4"/>
  <c r="AD21" i="4"/>
  <c r="L22" i="4"/>
  <c r="M22" i="4"/>
  <c r="N22" i="4"/>
  <c r="L46" i="4"/>
  <c r="M46" i="4"/>
  <c r="N46" i="4"/>
</calcChain>
</file>

<file path=xl/sharedStrings.xml><?xml version="1.0" encoding="utf-8"?>
<sst xmlns="http://schemas.openxmlformats.org/spreadsheetml/2006/main" count="342" uniqueCount="84">
  <si>
    <t>KCNA5</t>
  </si>
  <si>
    <t>KCNJ3</t>
  </si>
  <si>
    <t>NPPA</t>
  </si>
  <si>
    <t>NR2F1</t>
  </si>
  <si>
    <t>NR2F2</t>
  </si>
  <si>
    <t>CD151high AIC</t>
  </si>
  <si>
    <t>CD151low AIC</t>
  </si>
  <si>
    <t>CD151high VIC</t>
  </si>
  <si>
    <t>CD151low VIC</t>
  </si>
  <si>
    <t>MYL2</t>
  </si>
  <si>
    <t>IRX4</t>
  </si>
  <si>
    <t>HEY2</t>
  </si>
  <si>
    <t>CD151higih</t>
  </si>
  <si>
    <t>CD151low</t>
  </si>
  <si>
    <t>AIC-CMs day20</t>
  </si>
  <si>
    <t>VIC-CMs d20</t>
  </si>
  <si>
    <t>VIC-CMs d60</t>
  </si>
  <si>
    <r>
      <t>CD151</t>
    </r>
    <r>
      <rPr>
        <vertAlign val="superscript"/>
        <sz val="12"/>
        <rFont val="Arial"/>
        <family val="2"/>
      </rPr>
      <t>high</t>
    </r>
  </si>
  <si>
    <r>
      <t>CD151</t>
    </r>
    <r>
      <rPr>
        <vertAlign val="superscript"/>
        <sz val="12"/>
        <rFont val="Arial"/>
        <family val="2"/>
      </rPr>
      <t>low</t>
    </r>
  </si>
  <si>
    <t>APA (mV)</t>
  </si>
  <si>
    <t>Vmax (mV/ms)</t>
  </si>
  <si>
    <t>MDP (mV)</t>
  </si>
  <si>
    <r>
      <t>CD151</t>
    </r>
    <r>
      <rPr>
        <vertAlign val="superscript"/>
        <sz val="12"/>
        <rFont val="Arial"/>
        <family val="2"/>
      </rPr>
      <t xml:space="preserve">high </t>
    </r>
    <r>
      <rPr>
        <sz val="12"/>
        <rFont val="Arial"/>
        <family val="2"/>
      </rPr>
      <t>VCMs</t>
    </r>
  </si>
  <si>
    <r>
      <t>CD151</t>
    </r>
    <r>
      <rPr>
        <vertAlign val="superscript"/>
        <sz val="12"/>
        <rFont val="Arial"/>
        <family val="2"/>
      </rPr>
      <t xml:space="preserve">low </t>
    </r>
    <r>
      <rPr>
        <sz val="12"/>
        <rFont val="Arial"/>
        <family val="2"/>
      </rPr>
      <t>VCMs</t>
    </r>
  </si>
  <si>
    <t>APD30</t>
  </si>
  <si>
    <t>APD50</t>
  </si>
  <si>
    <t>APD90</t>
  </si>
  <si>
    <t>WT</t>
  </si>
  <si>
    <t>KO</t>
  </si>
  <si>
    <t>High</t>
  </si>
  <si>
    <t>Low</t>
  </si>
  <si>
    <t>CD151high</t>
  </si>
  <si>
    <t>NOTCH4</t>
  </si>
  <si>
    <t>DLL4</t>
  </si>
  <si>
    <t>TBX5</t>
  </si>
  <si>
    <t>MYL7</t>
  </si>
  <si>
    <t>DMSO</t>
  </si>
  <si>
    <t>LY411575</t>
  </si>
  <si>
    <t>NT</t>
  </si>
  <si>
    <t>LY</t>
  </si>
  <si>
    <t>base</t>
  </si>
  <si>
    <t>4-AP</t>
  </si>
  <si>
    <t>AIC</t>
  </si>
  <si>
    <t>LY/CD151low</t>
  </si>
  <si>
    <t>CCh</t>
  </si>
  <si>
    <t>MYH7</t>
  </si>
  <si>
    <t>MYL3</t>
  </si>
  <si>
    <t>TNNC1</t>
  </si>
  <si>
    <t>PCDH7</t>
  </si>
  <si>
    <t>IDH2</t>
  </si>
  <si>
    <t>SMYD2</t>
  </si>
  <si>
    <t>FHL2</t>
  </si>
  <si>
    <t>Binucleated CMs (%)</t>
  </si>
  <si>
    <t>Ki-67+ CMs (%)</t>
  </si>
  <si>
    <t>N</t>
  </si>
  <si>
    <t>VCM-like</t>
  </si>
  <si>
    <t>ACM-like</t>
  </si>
  <si>
    <t>Subtype</t>
  </si>
  <si>
    <t>APD30/90</t>
  </si>
  <si>
    <t>CD151high VIC-CMs</t>
  </si>
  <si>
    <t>CD151low VIC-CMs</t>
  </si>
  <si>
    <t>CD151high AIC-CMs</t>
  </si>
  <si>
    <t>CD151low AIC-CMs</t>
  </si>
  <si>
    <t>ACM</t>
  </si>
  <si>
    <t>Proportion</t>
  </si>
  <si>
    <t>Nodal-like</t>
  </si>
  <si>
    <t>Figure 1f</t>
  </si>
  <si>
    <t>Figure 1e</t>
  </si>
  <si>
    <t>Figure 1g</t>
  </si>
  <si>
    <t>Figure 2b</t>
  </si>
  <si>
    <t>Figure 2c</t>
  </si>
  <si>
    <t>Figure 2d</t>
  </si>
  <si>
    <t>Figure 2e</t>
  </si>
  <si>
    <t>Figure 3c</t>
  </si>
  <si>
    <t>Figure 3d</t>
  </si>
  <si>
    <t>Figure 4b</t>
  </si>
  <si>
    <t>Figure 4d and 4e</t>
  </si>
  <si>
    <t>Figure 4g</t>
  </si>
  <si>
    <t>Figure 4h</t>
  </si>
  <si>
    <t>Figure 4i</t>
  </si>
  <si>
    <t>Figure 4j</t>
  </si>
  <si>
    <t>Figure 5a</t>
  </si>
  <si>
    <t>Figure 5c</t>
  </si>
  <si>
    <t>Figure 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</si>
</sst>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vertAlign val="superscript"/>
      <sz val="12"/>
      <name val="Arial"/>
      <family val="2"/>
    </font>
    <font>
      <i/>
      <sz val="12"/>
      <color theme="1"/>
      <name val="Arial"/>
      <family val="2"/>
    </font>
    <font>
      <i/>
      <sz val="12"/>
      <color theme="1"/>
      <name val="Calibri"/>
      <family val="2"/>
      <scheme val="minor"/>
    </font>
    <font>
      <i/>
      <sz val="12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10" xfId="0" applyFont="1" applyBorder="1"/>
    <xf numFmtId="0" fontId="0" fillId="0" borderId="10" xfId="0" applyBorder="1"/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0" fontId="21" fillId="0" borderId="10" xfId="0" applyFont="1" applyBorder="1"/>
    <xf numFmtId="0" fontId="24" fillId="0" borderId="0" xfId="0" applyFont="1"/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2" fontId="19" fillId="0" borderId="10" xfId="0" applyNumberFormat="1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2" fontId="25" fillId="0" borderId="10" xfId="0" applyNumberFormat="1" applyFont="1" applyBorder="1" applyAlignment="1">
      <alignment vertical="center"/>
    </xf>
    <xf numFmtId="2" fontId="26" fillId="0" borderId="10" xfId="0" applyNumberFormat="1" applyFont="1" applyBorder="1" applyAlignment="1">
      <alignment vertical="center"/>
    </xf>
    <xf numFmtId="2" fontId="19" fillId="0" borderId="10" xfId="0" applyNumberFormat="1" applyFont="1" applyBorder="1"/>
    <xf numFmtId="0" fontId="19" fillId="0" borderId="10" xfId="0" applyFont="1" applyBorder="1" applyAlignment="1">
      <alignment horizontal="right"/>
    </xf>
    <xf numFmtId="9" fontId="19" fillId="0" borderId="10" xfId="42" applyFont="1" applyBorder="1"/>
    <xf numFmtId="0" fontId="19" fillId="0" borderId="0" xfId="0" applyFont="1" applyAlignment="1">
      <alignment horizontal="right"/>
    </xf>
    <xf numFmtId="9" fontId="19" fillId="0" borderId="0" xfId="42" applyFont="1" applyBorder="1"/>
    <xf numFmtId="0" fontId="19" fillId="0" borderId="10" xfId="0" applyFont="1" applyBorder="1"/>
    <xf numFmtId="0" fontId="0" fillId="0" borderId="10" xfId="0" applyBorder="1"/>
    <xf numFmtId="0" fontId="19" fillId="0" borderId="11" xfId="0" applyFont="1" applyBorder="1"/>
    <xf numFmtId="0" fontId="0" fillId="0" borderId="12" xfId="0" applyBorder="1"/>
    <xf numFmtId="0" fontId="21" fillId="0" borderId="10" xfId="0" applyFont="1" applyBorder="1"/>
    <xf numFmtId="0" fontId="22" fillId="0" borderId="10" xfId="0" applyFont="1" applyBorder="1"/>
    <xf numFmtId="0" fontId="19" fillId="0" borderId="10" xfId="0" applyFont="1" applyBorder="1" applyAlignment="1">
      <alignment vertical="top"/>
    </xf>
    <xf numFmtId="0" fontId="19" fillId="0" borderId="13" xfId="0" applyFont="1" applyBorder="1" applyAlignment="1">
      <alignment vertical="top"/>
    </xf>
    <xf numFmtId="0" fontId="19" fillId="0" borderId="14" xfId="0" applyFont="1" applyBorder="1" applyAlignment="1">
      <alignment vertical="top"/>
    </xf>
    <xf numFmtId="0" fontId="19" fillId="0" borderId="14" xfId="0" applyFont="1" applyBorder="1"/>
    <xf numFmtId="0" fontId="19" fillId="0" borderId="15" xfId="0" applyFont="1" applyBorder="1"/>
    <xf numFmtId="0" fontId="19" fillId="0" borderId="13" xfId="0" applyFont="1" applyBorder="1"/>
    <xf numFmtId="0" fontId="0" fillId="0" borderId="13" xfId="0" applyBorder="1"/>
    <xf numFmtId="0" fontId="19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tabSelected="1" workbookViewId="0">
      <selection activeCell="B24" sqref="B24"/>
    </sheetView>
  </sheetViews>
  <sheetFormatPr baseColWidth="10" defaultRowHeight="16" x14ac:dyDescent="0.2"/>
  <cols>
    <col min="1" max="1" width="15.5" style="3" bestFit="1" customWidth="1"/>
    <col min="2" max="2" width="14.6640625" style="3" bestFit="1" customWidth="1"/>
    <col min="3" max="3" width="15.5" style="3" bestFit="1" customWidth="1"/>
    <col min="4" max="4" width="14.6640625" style="3" bestFit="1" customWidth="1"/>
    <col min="5" max="5" width="15.5" style="3" bestFit="1" customWidth="1"/>
    <col min="6" max="6" width="14.6640625" style="3" bestFit="1" customWidth="1"/>
    <col min="7" max="7" width="15.5" style="3" bestFit="1" customWidth="1"/>
    <col min="8" max="8" width="14.6640625" style="3" bestFit="1" customWidth="1"/>
    <col min="9" max="9" width="15.5" style="3" bestFit="1" customWidth="1"/>
    <col min="10" max="10" width="14.6640625" style="3" bestFit="1" customWidth="1"/>
    <col min="11" max="11" width="15.5" style="3" bestFit="1" customWidth="1"/>
    <col min="12" max="12" width="14.6640625" style="3" bestFit="1" customWidth="1"/>
    <col min="13" max="13" width="15.5" style="3" bestFit="1" customWidth="1"/>
    <col min="14" max="14" width="14.6640625" style="3" bestFit="1" customWidth="1"/>
    <col min="15" max="15" width="15.5" style="3" bestFit="1" customWidth="1"/>
    <col min="16" max="16" width="14.6640625" style="3" bestFit="1" customWidth="1"/>
    <col min="17" max="17" width="15.5" style="3" bestFit="1" customWidth="1"/>
    <col min="18" max="18" width="14.6640625" style="3" bestFit="1" customWidth="1"/>
    <col min="19" max="19" width="15.5" style="3" bestFit="1" customWidth="1"/>
    <col min="20" max="20" width="14.6640625" style="3" bestFit="1" customWidth="1"/>
    <col min="21" max="16384" width="10.83203125" style="3"/>
  </cols>
  <sheetData>
    <row r="1" spans="1:20" x14ac:dyDescent="0.2">
      <c r="A1" s="9" t="s">
        <v>67</v>
      </c>
      <c r="E1" s="9"/>
    </row>
    <row r="2" spans="1:20" x14ac:dyDescent="0.2">
      <c r="A2" s="21" t="s">
        <v>3</v>
      </c>
      <c r="B2" s="22"/>
      <c r="C2" s="22"/>
      <c r="D2" s="22"/>
      <c r="E2" s="21" t="s">
        <v>4</v>
      </c>
      <c r="F2" s="22"/>
      <c r="G2" s="22"/>
      <c r="H2" s="22"/>
      <c r="I2" s="21" t="s">
        <v>2</v>
      </c>
      <c r="J2" s="22"/>
      <c r="K2" s="22"/>
      <c r="L2" s="22"/>
      <c r="M2" s="21" t="s">
        <v>0</v>
      </c>
      <c r="N2" s="22"/>
      <c r="O2" s="22"/>
      <c r="P2" s="22"/>
      <c r="Q2" s="21" t="s">
        <v>1</v>
      </c>
      <c r="R2" s="22"/>
      <c r="S2" s="22"/>
      <c r="T2" s="22"/>
    </row>
    <row r="3" spans="1:20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5</v>
      </c>
      <c r="J3" s="4" t="s">
        <v>6</v>
      </c>
      <c r="K3" s="4" t="s">
        <v>7</v>
      </c>
      <c r="L3" s="4" t="s">
        <v>8</v>
      </c>
      <c r="M3" s="4" t="s">
        <v>5</v>
      </c>
      <c r="N3" s="4" t="s">
        <v>6</v>
      </c>
      <c r="O3" s="4" t="s">
        <v>7</v>
      </c>
      <c r="P3" s="4" t="s">
        <v>8</v>
      </c>
      <c r="Q3" s="4" t="s">
        <v>5</v>
      </c>
      <c r="R3" s="4" t="s">
        <v>6</v>
      </c>
      <c r="S3" s="4" t="s">
        <v>7</v>
      </c>
      <c r="T3" s="4" t="s">
        <v>8</v>
      </c>
    </row>
    <row r="4" spans="1:20" x14ac:dyDescent="0.2">
      <c r="A4" s="4">
        <v>1</v>
      </c>
      <c r="B4" s="4">
        <v>5.1628639999999999</v>
      </c>
      <c r="C4" s="4">
        <v>0.10290724</v>
      </c>
      <c r="D4" s="4">
        <v>0.23729326000000001</v>
      </c>
      <c r="E4" s="4">
        <v>1</v>
      </c>
      <c r="F4" s="4">
        <v>5.636565</v>
      </c>
      <c r="G4" s="4">
        <v>1.7982000000000001E-2</v>
      </c>
      <c r="H4" s="4">
        <v>0.19364238</v>
      </c>
      <c r="I4" s="4">
        <v>1</v>
      </c>
      <c r="J4" s="4">
        <v>4.3873850699999997</v>
      </c>
      <c r="K4" s="4">
        <v>0.63357779000000003</v>
      </c>
      <c r="L4" s="4">
        <v>0.45005149999999999</v>
      </c>
      <c r="M4" s="4">
        <v>1</v>
      </c>
      <c r="N4" s="4">
        <v>2.7487050000000002</v>
      </c>
      <c r="O4" s="4">
        <v>0.60688600000000004</v>
      </c>
      <c r="P4" s="4">
        <v>0.24607799999999999</v>
      </c>
      <c r="Q4" s="4">
        <v>1</v>
      </c>
      <c r="R4" s="4">
        <v>3.399203</v>
      </c>
      <c r="S4" s="4">
        <v>9.5670000000000009E-3</v>
      </c>
      <c r="T4" s="4">
        <v>3.3059999999999999E-3</v>
      </c>
    </row>
    <row r="5" spans="1:20" x14ac:dyDescent="0.2">
      <c r="A5" s="4">
        <v>1</v>
      </c>
      <c r="B5" s="4">
        <v>2.04053</v>
      </c>
      <c r="C5" s="4">
        <v>1.0411999999999999E-2</v>
      </c>
      <c r="D5" s="4">
        <v>7.3079000000000005E-2</v>
      </c>
      <c r="E5" s="4">
        <v>1</v>
      </c>
      <c r="F5" s="4">
        <v>1.912236</v>
      </c>
      <c r="G5" s="4">
        <v>7.3167800000000002E-3</v>
      </c>
      <c r="H5" s="4">
        <v>5.5530000000000003E-2</v>
      </c>
      <c r="I5" s="4">
        <v>1</v>
      </c>
      <c r="J5" s="4">
        <v>2.4713029999999998</v>
      </c>
      <c r="K5" s="4">
        <v>0.48557400000000001</v>
      </c>
      <c r="L5" s="4">
        <v>0.86702299999999999</v>
      </c>
      <c r="M5" s="4">
        <v>1</v>
      </c>
      <c r="N5" s="4">
        <v>1.3047040000000001</v>
      </c>
      <c r="O5" s="4">
        <v>0.19422900000000001</v>
      </c>
      <c r="P5" s="4">
        <v>0.355493</v>
      </c>
      <c r="Q5" s="4">
        <v>1</v>
      </c>
      <c r="R5" s="4">
        <v>1.840624</v>
      </c>
      <c r="S5" s="4">
        <v>0.25997124999999999</v>
      </c>
      <c r="T5" s="4">
        <v>0.13226971000000001</v>
      </c>
    </row>
    <row r="6" spans="1:20" x14ac:dyDescent="0.2">
      <c r="A6" s="4">
        <v>1</v>
      </c>
      <c r="B6" s="4">
        <v>1.150844</v>
      </c>
      <c r="C6" s="4">
        <v>1.5751E-4</v>
      </c>
      <c r="D6" s="4">
        <v>1.8996E-4</v>
      </c>
      <c r="E6" s="4">
        <v>1</v>
      </c>
      <c r="F6" s="4">
        <v>0.91436399999999995</v>
      </c>
      <c r="G6" s="4">
        <v>7.7094000000000002E-4</v>
      </c>
      <c r="H6" s="4">
        <v>3.5290000000000001E-4</v>
      </c>
      <c r="I6" s="4">
        <v>1</v>
      </c>
      <c r="J6" s="4">
        <v>1.5694724099999999</v>
      </c>
      <c r="K6" s="4">
        <v>7.1349480000000007E-2</v>
      </c>
      <c r="L6" s="4">
        <v>4.8090290000000001E-2</v>
      </c>
      <c r="M6" s="4">
        <v>1</v>
      </c>
      <c r="N6" s="4">
        <v>1.9082330000000001</v>
      </c>
      <c r="O6" s="4">
        <v>0.38630399999999998</v>
      </c>
      <c r="P6" s="4">
        <v>0.20358699999999999</v>
      </c>
      <c r="Q6" s="4">
        <v>1</v>
      </c>
      <c r="R6" s="4">
        <v>1.5784320000000001</v>
      </c>
      <c r="S6" s="4">
        <v>4.250872E-2</v>
      </c>
      <c r="T6" s="4">
        <v>5.2866200000000002E-2</v>
      </c>
    </row>
    <row r="7" spans="1:20" x14ac:dyDescent="0.2">
      <c r="A7" s="4">
        <v>1</v>
      </c>
      <c r="B7" s="4">
        <v>3.310225</v>
      </c>
      <c r="C7" s="4">
        <v>3.0609299999999999E-2</v>
      </c>
      <c r="D7" s="4">
        <v>8.8869039999999996E-2</v>
      </c>
      <c r="E7" s="4">
        <v>1</v>
      </c>
      <c r="F7" s="4">
        <v>2.343493</v>
      </c>
      <c r="G7" s="4">
        <v>1.3885089999999999E-2</v>
      </c>
      <c r="H7" s="4">
        <v>2.5425280000000001E-2</v>
      </c>
      <c r="I7" s="4">
        <v>1</v>
      </c>
      <c r="J7" s="4">
        <v>3.16686383</v>
      </c>
      <c r="K7" s="4"/>
      <c r="L7" s="4"/>
      <c r="M7" s="4">
        <v>1</v>
      </c>
      <c r="N7" s="4">
        <v>3.5615269999999999</v>
      </c>
      <c r="O7" s="4">
        <v>0.18457399999999999</v>
      </c>
      <c r="P7" s="4">
        <v>0.26717099999999999</v>
      </c>
      <c r="Q7" s="4">
        <v>1</v>
      </c>
      <c r="R7" s="4">
        <v>1.8985449999999999</v>
      </c>
      <c r="S7" s="4"/>
      <c r="T7" s="4"/>
    </row>
    <row r="10" spans="1:20" x14ac:dyDescent="0.2">
      <c r="E10" s="9" t="s">
        <v>66</v>
      </c>
    </row>
    <row r="11" spans="1:20" x14ac:dyDescent="0.2">
      <c r="E11" s="25" t="s">
        <v>11</v>
      </c>
      <c r="F11" s="26"/>
      <c r="G11" s="26"/>
      <c r="H11" s="26"/>
      <c r="I11" s="25" t="s">
        <v>10</v>
      </c>
      <c r="J11" s="26"/>
      <c r="K11" s="26"/>
      <c r="L11" s="26"/>
      <c r="M11" s="25" t="s">
        <v>9</v>
      </c>
      <c r="N11" s="26"/>
      <c r="O11" s="26"/>
      <c r="P11" s="26"/>
    </row>
    <row r="12" spans="1:20" x14ac:dyDescent="0.2">
      <c r="E12" s="4" t="s">
        <v>5</v>
      </c>
      <c r="F12" s="4" t="s">
        <v>6</v>
      </c>
      <c r="G12" s="4" t="s">
        <v>5</v>
      </c>
      <c r="H12" s="4" t="s">
        <v>6</v>
      </c>
      <c r="I12" s="4" t="s">
        <v>5</v>
      </c>
      <c r="J12" s="4" t="s">
        <v>6</v>
      </c>
      <c r="K12" s="4" t="s">
        <v>5</v>
      </c>
      <c r="L12" s="4" t="s">
        <v>6</v>
      </c>
      <c r="M12" s="4" t="s">
        <v>5</v>
      </c>
      <c r="N12" s="4" t="s">
        <v>6</v>
      </c>
      <c r="O12" s="4" t="s">
        <v>5</v>
      </c>
      <c r="P12" s="4" t="s">
        <v>6</v>
      </c>
    </row>
    <row r="13" spans="1:20" x14ac:dyDescent="0.2">
      <c r="E13" s="4">
        <v>1</v>
      </c>
      <c r="F13" s="4">
        <v>0.47828900000000002</v>
      </c>
      <c r="G13" s="4">
        <v>4.5120000000000004E-3</v>
      </c>
      <c r="H13" s="4">
        <v>3.568E-3</v>
      </c>
      <c r="I13" s="4">
        <v>1</v>
      </c>
      <c r="J13" s="4">
        <v>0.50558292999999999</v>
      </c>
      <c r="K13" s="4">
        <v>3.4204999999999999E-4</v>
      </c>
      <c r="L13" s="4">
        <v>7.1573000000000001E-5</v>
      </c>
      <c r="M13" s="4">
        <v>1</v>
      </c>
      <c r="N13" s="4">
        <v>0.20420975</v>
      </c>
      <c r="O13" s="4">
        <v>1.2001E-4</v>
      </c>
      <c r="P13" s="4">
        <v>4.1291000000000002E-5</v>
      </c>
    </row>
    <row r="14" spans="1:20" x14ac:dyDescent="0.2">
      <c r="E14" s="4">
        <v>1</v>
      </c>
      <c r="F14" s="4">
        <v>0.90610299999999999</v>
      </c>
      <c r="G14" s="4">
        <v>8.1270000000000005E-3</v>
      </c>
      <c r="H14" s="4">
        <v>7.1510000000000002E-3</v>
      </c>
      <c r="I14" s="4">
        <v>1</v>
      </c>
      <c r="J14" s="4">
        <v>0.69046099999999999</v>
      </c>
      <c r="K14" s="4">
        <v>6.3199999999999997E-4</v>
      </c>
      <c r="L14" s="4">
        <v>5.6899999999999995E-4</v>
      </c>
      <c r="M14" s="4">
        <v>1</v>
      </c>
      <c r="N14" s="4">
        <v>0.46344200000000002</v>
      </c>
      <c r="O14" s="4">
        <v>1.9400000000000001E-3</v>
      </c>
      <c r="P14" s="4">
        <v>6.0700000000000001E-4</v>
      </c>
    </row>
    <row r="15" spans="1:20" x14ac:dyDescent="0.2">
      <c r="E15" s="4">
        <v>1</v>
      </c>
      <c r="F15" s="4">
        <v>0.222353</v>
      </c>
      <c r="G15" s="4">
        <v>8.83E-4</v>
      </c>
      <c r="H15" s="4">
        <v>4.0999999999999999E-4</v>
      </c>
      <c r="I15" s="4">
        <v>1</v>
      </c>
      <c r="J15" s="4">
        <v>0.23170963999999999</v>
      </c>
      <c r="K15" s="4">
        <v>1.09727E-3</v>
      </c>
      <c r="L15" s="4">
        <v>2.7064999999999999E-4</v>
      </c>
      <c r="M15" s="4">
        <v>1</v>
      </c>
      <c r="N15" s="4">
        <v>0.49751928000000001</v>
      </c>
      <c r="O15" s="4">
        <v>5.5564999999999998E-4</v>
      </c>
      <c r="P15" s="4">
        <v>8.2272000000000001E-5</v>
      </c>
    </row>
    <row r="16" spans="1:20" x14ac:dyDescent="0.2">
      <c r="E16" s="4">
        <v>1</v>
      </c>
      <c r="F16" s="4">
        <v>0.54159299999999999</v>
      </c>
      <c r="G16" s="4">
        <v>2.9177999999999999E-2</v>
      </c>
      <c r="H16" s="4">
        <v>4.7130000000000002E-3</v>
      </c>
      <c r="I16" s="4">
        <v>1</v>
      </c>
      <c r="J16" s="4">
        <v>0.75460260999999995</v>
      </c>
      <c r="K16" s="4">
        <v>2.8782299999999999E-3</v>
      </c>
      <c r="L16" s="4">
        <v>8.0500000000000005E-4</v>
      </c>
      <c r="M16" s="4">
        <v>1</v>
      </c>
      <c r="N16" s="4">
        <v>0.39996855999999997</v>
      </c>
      <c r="O16" s="4">
        <v>2.4184800000000002E-3</v>
      </c>
      <c r="P16" s="4">
        <v>6.8694999999999997E-4</v>
      </c>
    </row>
    <row r="20" spans="5:8" x14ac:dyDescent="0.2">
      <c r="E20" s="9" t="s">
        <v>68</v>
      </c>
    </row>
    <row r="21" spans="5:8" x14ac:dyDescent="0.2">
      <c r="E21" s="21" t="s">
        <v>14</v>
      </c>
      <c r="F21" s="22"/>
      <c r="G21"/>
      <c r="H21"/>
    </row>
    <row r="22" spans="5:8" x14ac:dyDescent="0.2">
      <c r="E22" s="6" t="s">
        <v>12</v>
      </c>
      <c r="F22" s="6" t="s">
        <v>13</v>
      </c>
      <c r="G22"/>
      <c r="H22"/>
    </row>
    <row r="23" spans="5:8" x14ac:dyDescent="0.2">
      <c r="E23" s="7">
        <v>4.79</v>
      </c>
      <c r="F23" s="7">
        <v>93.1</v>
      </c>
      <c r="G23"/>
      <c r="H23"/>
    </row>
    <row r="24" spans="5:8" x14ac:dyDescent="0.2">
      <c r="E24" s="7">
        <v>10.8</v>
      </c>
      <c r="F24" s="7">
        <v>44.5</v>
      </c>
      <c r="G24"/>
      <c r="H24"/>
    </row>
    <row r="25" spans="5:8" x14ac:dyDescent="0.2">
      <c r="E25" s="7">
        <v>31.6</v>
      </c>
      <c r="F25" s="7">
        <v>89.7</v>
      </c>
      <c r="G25"/>
      <c r="H25"/>
    </row>
    <row r="27" spans="5:8" x14ac:dyDescent="0.2">
      <c r="E27" s="23" t="s">
        <v>15</v>
      </c>
      <c r="F27" s="24"/>
      <c r="G27" s="23" t="s">
        <v>16</v>
      </c>
      <c r="H27" s="24"/>
    </row>
    <row r="28" spans="5:8" x14ac:dyDescent="0.2">
      <c r="E28" s="6" t="s">
        <v>12</v>
      </c>
      <c r="F28" s="6" t="s">
        <v>13</v>
      </c>
      <c r="G28" s="6" t="s">
        <v>12</v>
      </c>
      <c r="H28" s="6" t="s">
        <v>13</v>
      </c>
    </row>
    <row r="29" spans="5:8" x14ac:dyDescent="0.2">
      <c r="E29" s="7">
        <v>37.1</v>
      </c>
      <c r="F29" s="7">
        <v>10.8</v>
      </c>
      <c r="G29" s="7">
        <v>70.400000000000006</v>
      </c>
      <c r="H29" s="7">
        <v>59.1</v>
      </c>
    </row>
    <row r="30" spans="5:8" x14ac:dyDescent="0.2">
      <c r="E30" s="7">
        <v>59.8</v>
      </c>
      <c r="F30" s="7">
        <v>21.6</v>
      </c>
      <c r="G30" s="7">
        <v>83.6</v>
      </c>
      <c r="H30" s="7">
        <v>59</v>
      </c>
    </row>
    <row r="31" spans="5:8" x14ac:dyDescent="0.2">
      <c r="E31" s="7">
        <v>37</v>
      </c>
      <c r="F31" s="7">
        <v>19.100000000000001</v>
      </c>
      <c r="G31" s="7">
        <v>69.599999999999994</v>
      </c>
      <c r="H31" s="7">
        <v>57.6</v>
      </c>
    </row>
  </sheetData>
  <mergeCells count="11">
    <mergeCell ref="I2:L2"/>
    <mergeCell ref="M2:P2"/>
    <mergeCell ref="Q2:T2"/>
    <mergeCell ref="E11:H11"/>
    <mergeCell ref="I11:L11"/>
    <mergeCell ref="M11:P11"/>
    <mergeCell ref="E21:F21"/>
    <mergeCell ref="E27:F27"/>
    <mergeCell ref="G27:H27"/>
    <mergeCell ref="A2:D2"/>
    <mergeCell ref="E2:H2"/>
  </mergeCells>
  <pageMargins left="0.75" right="0.75" top="1" bottom="1" header="0.5" footer="0.5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EEA76-734E-EB4E-B605-51F60FB8D2DE}">
  <dimension ref="A1:AD46"/>
  <sheetViews>
    <sheetView topLeftCell="R1" workbookViewId="0">
      <selection activeCell="T28" sqref="T28"/>
    </sheetView>
  </sheetViews>
  <sheetFormatPr baseColWidth="10" defaultRowHeight="16" x14ac:dyDescent="0.2"/>
  <cols>
    <col min="1" max="8" width="10.83203125" style="3"/>
    <col min="9" max="9" width="20.5" style="3" bestFit="1" customWidth="1"/>
    <col min="10" max="16" width="10.83203125" style="3"/>
    <col min="17" max="17" width="15.83203125" style="3" bestFit="1" customWidth="1"/>
    <col min="18" max="18" width="15.5" style="3" bestFit="1" customWidth="1"/>
    <col min="19" max="19" width="15.83203125" style="3" bestFit="1" customWidth="1"/>
    <col min="20" max="20" width="15.5" style="3" bestFit="1" customWidth="1"/>
    <col min="21" max="21" width="15.83203125" style="3" bestFit="1" customWidth="1"/>
    <col min="22" max="22" width="15.5" style="3" bestFit="1" customWidth="1"/>
    <col min="23" max="23" width="10.6640625" style="3" customWidth="1"/>
    <col min="24" max="24" width="10.83203125" style="3"/>
    <col min="25" max="25" width="20.5" style="3" bestFit="1" customWidth="1"/>
    <col min="26" max="16384" width="10.83203125" style="3"/>
  </cols>
  <sheetData>
    <row r="1" spans="1:30" x14ac:dyDescent="0.2">
      <c r="A1" s="9" t="s">
        <v>69</v>
      </c>
      <c r="I1" s="9" t="s">
        <v>70</v>
      </c>
      <c r="Q1" s="9" t="s">
        <v>71</v>
      </c>
      <c r="Y1" s="9" t="s">
        <v>72</v>
      </c>
    </row>
    <row r="2" spans="1:30" x14ac:dyDescent="0.2">
      <c r="A2" s="4" t="s">
        <v>20</v>
      </c>
      <c r="B2" s="4"/>
      <c r="C2" s="21" t="s">
        <v>19</v>
      </c>
      <c r="D2" s="22"/>
      <c r="E2" s="21" t="s">
        <v>21</v>
      </c>
      <c r="F2" s="22"/>
      <c r="I2" s="4"/>
      <c r="J2" s="10" t="s">
        <v>19</v>
      </c>
      <c r="K2" s="13" t="s">
        <v>20</v>
      </c>
      <c r="L2" s="13" t="s">
        <v>21</v>
      </c>
      <c r="M2" s="13" t="s">
        <v>58</v>
      </c>
      <c r="N2" s="4" t="s">
        <v>57</v>
      </c>
      <c r="Q2" s="21" t="s">
        <v>24</v>
      </c>
      <c r="R2" s="22"/>
      <c r="S2" s="21" t="s">
        <v>25</v>
      </c>
      <c r="T2" s="22"/>
      <c r="U2" s="21" t="s">
        <v>26</v>
      </c>
      <c r="V2" s="22"/>
      <c r="Y2" s="4"/>
      <c r="Z2" s="10" t="s">
        <v>19</v>
      </c>
      <c r="AA2" s="13" t="s">
        <v>20</v>
      </c>
      <c r="AB2" s="13" t="s">
        <v>21</v>
      </c>
      <c r="AC2" s="13" t="s">
        <v>58</v>
      </c>
      <c r="AD2" s="4" t="s">
        <v>57</v>
      </c>
    </row>
    <row r="3" spans="1:30" ht="18" x14ac:dyDescent="0.2">
      <c r="A3" s="6" t="s">
        <v>17</v>
      </c>
      <c r="B3" s="6" t="s">
        <v>18</v>
      </c>
      <c r="C3" s="6" t="s">
        <v>17</v>
      </c>
      <c r="D3" s="6" t="s">
        <v>18</v>
      </c>
      <c r="E3" s="6" t="s">
        <v>17</v>
      </c>
      <c r="F3" s="6" t="s">
        <v>18</v>
      </c>
      <c r="I3" s="27" t="s">
        <v>61</v>
      </c>
      <c r="J3" s="12">
        <v>83.888923645019503</v>
      </c>
      <c r="K3" s="14">
        <v>2.8383946419999999</v>
      </c>
      <c r="L3" s="14">
        <v>-57.332500000000003</v>
      </c>
      <c r="M3" s="14">
        <v>0.442465</v>
      </c>
      <c r="N3" s="4" t="s">
        <v>65</v>
      </c>
      <c r="Q3" s="6" t="s">
        <v>22</v>
      </c>
      <c r="R3" s="6" t="s">
        <v>23</v>
      </c>
      <c r="S3" s="6" t="s">
        <v>22</v>
      </c>
      <c r="T3" s="6" t="s">
        <v>23</v>
      </c>
      <c r="U3" s="6" t="s">
        <v>22</v>
      </c>
      <c r="V3" s="6" t="s">
        <v>23</v>
      </c>
      <c r="Y3" s="27" t="s">
        <v>59</v>
      </c>
      <c r="Z3" s="12">
        <v>115.14044189453099</v>
      </c>
      <c r="AA3" s="12">
        <v>62.313079833984297</v>
      </c>
      <c r="AB3" s="12">
        <v>-62.677677154541001</v>
      </c>
      <c r="AC3" s="12">
        <v>0.77684827671897339</v>
      </c>
      <c r="AD3" s="4" t="s">
        <v>55</v>
      </c>
    </row>
    <row r="4" spans="1:30" x14ac:dyDescent="0.2">
      <c r="A4" s="7">
        <v>2.84</v>
      </c>
      <c r="B4" s="7">
        <v>202.43</v>
      </c>
      <c r="C4" s="7">
        <v>83.89</v>
      </c>
      <c r="D4" s="7">
        <v>113.35</v>
      </c>
      <c r="E4" s="7">
        <v>-57.33</v>
      </c>
      <c r="F4" s="7">
        <v>-72.5</v>
      </c>
      <c r="I4" s="27"/>
      <c r="J4" s="12">
        <v>69.516174316406193</v>
      </c>
      <c r="K4" s="14">
        <v>2.349710226</v>
      </c>
      <c r="L4" s="14">
        <v>-53.433399999999999</v>
      </c>
      <c r="M4" s="14">
        <v>0.27663199999999999</v>
      </c>
      <c r="N4" s="4" t="s">
        <v>65</v>
      </c>
      <c r="Q4" s="7">
        <v>296.12560000000002</v>
      </c>
      <c r="R4" s="7">
        <v>11.04530707</v>
      </c>
      <c r="S4" s="7">
        <v>340.21589999999998</v>
      </c>
      <c r="T4" s="7">
        <v>34.202309999999997</v>
      </c>
      <c r="U4" s="7">
        <v>381.1884</v>
      </c>
      <c r="V4" s="7">
        <v>135.06059999999999</v>
      </c>
      <c r="Y4" s="27"/>
      <c r="Z4" s="12">
        <v>117.00432586669901</v>
      </c>
      <c r="AA4" s="12">
        <v>15.135794639587401</v>
      </c>
      <c r="AB4" s="12">
        <v>-71.328674316406193</v>
      </c>
      <c r="AC4" s="12">
        <v>0.85916371760152943</v>
      </c>
      <c r="AD4" s="4" t="s">
        <v>55</v>
      </c>
    </row>
    <row r="5" spans="1:30" x14ac:dyDescent="0.2">
      <c r="A5" s="7">
        <v>2.35</v>
      </c>
      <c r="B5" s="7">
        <v>14.4</v>
      </c>
      <c r="C5" s="7">
        <v>69.52</v>
      </c>
      <c r="D5" s="7">
        <v>110.13</v>
      </c>
      <c r="E5" s="7">
        <v>-53.43</v>
      </c>
      <c r="F5" s="7">
        <v>-67.400000000000006</v>
      </c>
      <c r="I5" s="27"/>
      <c r="J5" s="12">
        <v>75.735702514648395</v>
      </c>
      <c r="K5" s="14">
        <v>3.221595287</v>
      </c>
      <c r="L5" s="14">
        <v>-52.149000000000001</v>
      </c>
      <c r="M5" s="14">
        <v>0.44861299999999998</v>
      </c>
      <c r="N5" s="4" t="s">
        <v>65</v>
      </c>
      <c r="Q5" s="7">
        <v>197.33860000000001</v>
      </c>
      <c r="R5" s="7">
        <v>161.903594</v>
      </c>
      <c r="S5" s="7">
        <v>209.2261</v>
      </c>
      <c r="T5" s="7">
        <v>212.51419999999999</v>
      </c>
      <c r="U5" s="7">
        <v>229.68680000000001</v>
      </c>
      <c r="V5" s="7">
        <v>252.22130000000001</v>
      </c>
      <c r="Y5" s="27"/>
      <c r="Z5" s="12">
        <v>106.97866058349599</v>
      </c>
      <c r="AA5" s="12">
        <v>29.1730136871337</v>
      </c>
      <c r="AB5" s="12">
        <v>-63.030303955078097</v>
      </c>
      <c r="AC5" s="12">
        <v>0.75764355977377718</v>
      </c>
      <c r="AD5" s="4" t="s">
        <v>55</v>
      </c>
    </row>
    <row r="6" spans="1:30" x14ac:dyDescent="0.2">
      <c r="A6" s="7">
        <v>3.22</v>
      </c>
      <c r="B6" s="7">
        <v>189.43</v>
      </c>
      <c r="C6" s="7">
        <v>75.739999999999995</v>
      </c>
      <c r="D6" s="7">
        <v>110.04</v>
      </c>
      <c r="E6" s="7">
        <v>-52.15</v>
      </c>
      <c r="F6" s="7">
        <v>-66.22</v>
      </c>
      <c r="I6" s="27"/>
      <c r="J6" s="12">
        <v>106.078643798828</v>
      </c>
      <c r="K6" s="14">
        <v>28.928878780000002</v>
      </c>
      <c r="L6" s="14">
        <v>-71.462599999999995</v>
      </c>
      <c r="M6" s="14">
        <v>0.66490400000000005</v>
      </c>
      <c r="N6" s="4" t="s">
        <v>55</v>
      </c>
      <c r="Q6" s="7">
        <v>134.68459999999999</v>
      </c>
      <c r="R6" s="7">
        <v>112.90718579999999</v>
      </c>
      <c r="S6" s="7">
        <v>154.00069999999999</v>
      </c>
      <c r="T6" s="7">
        <v>124.4693</v>
      </c>
      <c r="U6" s="7">
        <v>177.76769999999999</v>
      </c>
      <c r="V6" s="7">
        <v>140.2227</v>
      </c>
      <c r="Y6" s="27"/>
      <c r="Z6" s="12">
        <v>84.153244018554602</v>
      </c>
      <c r="AA6" s="15">
        <v>7.4153189659118599</v>
      </c>
      <c r="AB6" s="12">
        <v>-57.160446166992102</v>
      </c>
      <c r="AC6" s="12">
        <v>0.60952568612383795</v>
      </c>
      <c r="AD6" s="4" t="s">
        <v>65</v>
      </c>
    </row>
    <row r="7" spans="1:30" x14ac:dyDescent="0.2">
      <c r="A7" s="7">
        <v>28.93</v>
      </c>
      <c r="B7" s="7">
        <v>49.44</v>
      </c>
      <c r="C7" s="7">
        <v>106.08</v>
      </c>
      <c r="D7" s="7">
        <v>71.099999999999994</v>
      </c>
      <c r="E7" s="7">
        <v>-71.459999999999994</v>
      </c>
      <c r="F7" s="7">
        <v>-58.35</v>
      </c>
      <c r="I7" s="27"/>
      <c r="J7" s="12">
        <v>80.909996032714801</v>
      </c>
      <c r="K7" s="14">
        <v>4.5163259509999998</v>
      </c>
      <c r="L7" s="14">
        <v>-56.544800000000002</v>
      </c>
      <c r="M7" s="14">
        <v>0.44958799999999999</v>
      </c>
      <c r="N7" s="4" t="s">
        <v>65</v>
      </c>
      <c r="Q7" s="7">
        <v>59.90522</v>
      </c>
      <c r="R7" s="7">
        <v>77.37889826</v>
      </c>
      <c r="S7" s="7">
        <v>74.367320000000007</v>
      </c>
      <c r="T7" s="7">
        <v>110.5569</v>
      </c>
      <c r="U7" s="7">
        <v>98.281700000000001</v>
      </c>
      <c r="V7" s="7">
        <v>143.7535</v>
      </c>
      <c r="Y7" s="27"/>
      <c r="Z7" s="12">
        <v>97.747032165527301</v>
      </c>
      <c r="AA7" s="12">
        <v>11.7808628082275</v>
      </c>
      <c r="AB7" s="12">
        <v>-66.826622009277301</v>
      </c>
      <c r="AC7" s="12">
        <v>0.65268086165942452</v>
      </c>
      <c r="AD7" s="4" t="s">
        <v>55</v>
      </c>
    </row>
    <row r="8" spans="1:30" x14ac:dyDescent="0.2">
      <c r="A8" s="7">
        <v>4.5199999999999996</v>
      </c>
      <c r="B8" s="7">
        <v>24.02</v>
      </c>
      <c r="C8" s="7">
        <v>80.91</v>
      </c>
      <c r="D8" s="7">
        <v>93.77</v>
      </c>
      <c r="E8" s="7">
        <v>-56.54</v>
      </c>
      <c r="F8" s="7">
        <v>-69.89</v>
      </c>
      <c r="I8" s="27"/>
      <c r="J8" s="12">
        <v>47.901584625244098</v>
      </c>
      <c r="K8" s="14">
        <v>2.2276473050000001</v>
      </c>
      <c r="L8" s="14">
        <v>-41.682099999999998</v>
      </c>
      <c r="M8" s="14">
        <v>0.172406</v>
      </c>
      <c r="N8" s="4" t="s">
        <v>65</v>
      </c>
      <c r="Q8" s="7">
        <v>111.4229</v>
      </c>
      <c r="R8" s="7">
        <v>143.95651290000001</v>
      </c>
      <c r="S8" s="7">
        <v>133.4016</v>
      </c>
      <c r="T8" s="7">
        <v>163.47890000000001</v>
      </c>
      <c r="U8" s="7">
        <v>170.7157</v>
      </c>
      <c r="V8" s="7">
        <v>197.23230000000001</v>
      </c>
      <c r="Y8" s="27"/>
      <c r="Z8" s="12">
        <v>127.916954040527</v>
      </c>
      <c r="AA8" s="12">
        <v>221.98822021484301</v>
      </c>
      <c r="AB8" s="12">
        <v>-66.961151123046804</v>
      </c>
      <c r="AC8" s="12">
        <v>0.58402767474065398</v>
      </c>
      <c r="AD8" s="4" t="s">
        <v>55</v>
      </c>
    </row>
    <row r="9" spans="1:30" x14ac:dyDescent="0.2">
      <c r="A9" s="7">
        <v>2.23</v>
      </c>
      <c r="B9" s="7">
        <v>147.07</v>
      </c>
      <c r="C9" s="7">
        <v>47.9</v>
      </c>
      <c r="D9" s="7">
        <v>106.02</v>
      </c>
      <c r="E9" s="7">
        <v>-41.68</v>
      </c>
      <c r="F9" s="7">
        <v>-65.42</v>
      </c>
      <c r="I9" s="27"/>
      <c r="J9" s="12">
        <v>61.529533386230398</v>
      </c>
      <c r="K9" s="14">
        <v>2.4420025349999999</v>
      </c>
      <c r="L9" s="14">
        <v>-45.996099999999998</v>
      </c>
      <c r="M9" s="14">
        <v>0.41277399999999997</v>
      </c>
      <c r="N9" s="4" t="s">
        <v>65</v>
      </c>
      <c r="Q9" s="7">
        <v>267.959</v>
      </c>
      <c r="R9" s="7">
        <v>201.20023599999999</v>
      </c>
      <c r="S9" s="7">
        <v>380.10329999999999</v>
      </c>
      <c r="T9" s="7">
        <v>276.11380000000003</v>
      </c>
      <c r="U9" s="7">
        <v>458.81220000000002</v>
      </c>
      <c r="V9" s="7">
        <v>332.65260000000001</v>
      </c>
      <c r="Y9" s="27"/>
      <c r="Z9" s="12">
        <v>117.105567932128</v>
      </c>
      <c r="AA9" s="12">
        <v>186.93925476074199</v>
      </c>
      <c r="AB9" s="12">
        <v>-63.788311004638601</v>
      </c>
      <c r="AC9" s="12">
        <v>0.71088232919160554</v>
      </c>
      <c r="AD9" s="4" t="s">
        <v>55</v>
      </c>
    </row>
    <row r="10" spans="1:30" x14ac:dyDescent="0.2">
      <c r="A10" s="7">
        <v>2.44</v>
      </c>
      <c r="B10" s="7">
        <v>66.16</v>
      </c>
      <c r="C10" s="7">
        <v>61.53</v>
      </c>
      <c r="D10" s="7">
        <v>75.290000000000006</v>
      </c>
      <c r="E10" s="7">
        <v>-46</v>
      </c>
      <c r="F10" s="7">
        <v>-54.73</v>
      </c>
      <c r="I10" s="27"/>
      <c r="J10" s="12">
        <v>62.829002380371001</v>
      </c>
      <c r="K10" s="14">
        <v>1.678876638</v>
      </c>
      <c r="L10" s="14">
        <v>-60.555399999999999</v>
      </c>
      <c r="M10" s="14">
        <v>0.31442700000000001</v>
      </c>
      <c r="N10" s="4" t="s">
        <v>65</v>
      </c>
      <c r="Q10" s="7">
        <v>329.54989999999998</v>
      </c>
      <c r="R10" s="7">
        <v>184.28909250000001</v>
      </c>
      <c r="S10" s="7">
        <v>399.92099999999999</v>
      </c>
      <c r="T10" s="7">
        <v>219.1456</v>
      </c>
      <c r="U10" s="7">
        <v>463.57870000000003</v>
      </c>
      <c r="V10" s="7">
        <v>269.79450000000003</v>
      </c>
      <c r="Y10" s="27"/>
      <c r="Z10" s="12">
        <v>135.74087524414</v>
      </c>
      <c r="AA10" s="12">
        <v>344.39608764648398</v>
      </c>
      <c r="AB10" s="12">
        <v>-70.350868225097599</v>
      </c>
      <c r="AC10" s="12">
        <v>0.54369378352459519</v>
      </c>
      <c r="AD10" s="4" t="s">
        <v>55</v>
      </c>
    </row>
    <row r="11" spans="1:30" x14ac:dyDescent="0.2">
      <c r="A11" s="7">
        <v>1.68</v>
      </c>
      <c r="B11" s="7">
        <v>20.97</v>
      </c>
      <c r="C11" s="7">
        <v>62.83</v>
      </c>
      <c r="D11" s="7">
        <v>99.16</v>
      </c>
      <c r="E11" s="7">
        <v>-60.56</v>
      </c>
      <c r="F11" s="7">
        <v>-65.319999999999993</v>
      </c>
      <c r="I11" s="27"/>
      <c r="J11" s="12">
        <v>88.430870056152301</v>
      </c>
      <c r="K11" s="14">
        <v>7.814407825</v>
      </c>
      <c r="L11" s="14">
        <v>-57.623399999999997</v>
      </c>
      <c r="M11" s="14">
        <v>0.58174599999999999</v>
      </c>
      <c r="N11" s="4" t="s">
        <v>65</v>
      </c>
      <c r="Q11" s="7">
        <v>174.03460000000001</v>
      </c>
      <c r="R11" s="7">
        <v>169.3186177</v>
      </c>
      <c r="S11" s="7">
        <v>267.52870000000001</v>
      </c>
      <c r="T11" s="7">
        <v>195.828</v>
      </c>
      <c r="U11" s="7">
        <v>320.09679999999997</v>
      </c>
      <c r="V11" s="7">
        <v>229.22559999999999</v>
      </c>
      <c r="Y11" s="27"/>
      <c r="Z11" s="12">
        <v>126.599899291992</v>
      </c>
      <c r="AA11" s="12">
        <v>250.10678100585901</v>
      </c>
      <c r="AB11" s="12">
        <v>-65.506767272949205</v>
      </c>
      <c r="AC11" s="12">
        <v>0.67793647977538529</v>
      </c>
      <c r="AD11" s="4" t="s">
        <v>55</v>
      </c>
    </row>
    <row r="12" spans="1:30" x14ac:dyDescent="0.2">
      <c r="A12" s="7">
        <v>7.81</v>
      </c>
      <c r="B12" s="7">
        <v>137.4</v>
      </c>
      <c r="C12" s="7">
        <v>88.43</v>
      </c>
      <c r="D12" s="7">
        <v>101.95</v>
      </c>
      <c r="E12" s="7">
        <v>-57.62</v>
      </c>
      <c r="F12" s="7">
        <v>-63.69</v>
      </c>
      <c r="I12" s="27"/>
      <c r="J12" s="12">
        <v>82.017868041992102</v>
      </c>
      <c r="K12" s="14">
        <v>20.29295158</v>
      </c>
      <c r="L12" s="14">
        <v>-66.441699999999997</v>
      </c>
      <c r="M12" s="14">
        <v>0.59435099999999996</v>
      </c>
      <c r="N12" s="4" t="s">
        <v>55</v>
      </c>
      <c r="Q12" s="7">
        <v>323.23750000000001</v>
      </c>
      <c r="R12" s="7">
        <v>185.96935569999999</v>
      </c>
      <c r="S12" s="7">
        <v>414.923</v>
      </c>
      <c r="T12" s="7">
        <v>216.5395</v>
      </c>
      <c r="U12" s="7">
        <v>476.7962</v>
      </c>
      <c r="V12" s="7">
        <v>259.95269999999999</v>
      </c>
      <c r="Y12" s="27"/>
      <c r="Z12" s="12">
        <v>112.620704650878</v>
      </c>
      <c r="AA12" s="12">
        <v>131.02395629882801</v>
      </c>
      <c r="AB12" s="12">
        <v>-70.414901733398395</v>
      </c>
      <c r="AC12" s="12">
        <v>0.74086512886469558</v>
      </c>
      <c r="AD12" s="4" t="s">
        <v>55</v>
      </c>
    </row>
    <row r="13" spans="1:30" x14ac:dyDescent="0.2">
      <c r="A13" s="7">
        <v>20.29</v>
      </c>
      <c r="B13" s="7">
        <v>291.64</v>
      </c>
      <c r="C13" s="7">
        <v>82.02</v>
      </c>
      <c r="D13" s="7">
        <v>128.69</v>
      </c>
      <c r="E13" s="7">
        <v>-66.44</v>
      </c>
      <c r="F13" s="7">
        <v>-73.900000000000006</v>
      </c>
      <c r="I13" s="27"/>
      <c r="J13" s="12">
        <v>112.098594665527</v>
      </c>
      <c r="K13" s="14">
        <v>12.145255089999999</v>
      </c>
      <c r="L13" s="14">
        <v>-74.8977</v>
      </c>
      <c r="M13" s="14">
        <v>0.788049</v>
      </c>
      <c r="N13" s="4" t="s">
        <v>55</v>
      </c>
      <c r="Q13" s="7">
        <v>212.96799999999999</v>
      </c>
      <c r="R13" s="7">
        <v>69.477504690000004</v>
      </c>
      <c r="S13" s="7">
        <v>246.65729999999999</v>
      </c>
      <c r="T13" s="7">
        <v>131.18100000000001</v>
      </c>
      <c r="U13" s="7">
        <v>287.45859999999999</v>
      </c>
      <c r="V13" s="7">
        <v>225.0985</v>
      </c>
      <c r="Y13" s="27"/>
      <c r="Z13" s="12">
        <v>134.78424072265599</v>
      </c>
      <c r="AA13" s="12">
        <v>310.91781616210898</v>
      </c>
      <c r="AB13" s="12">
        <v>-66.049514770507798</v>
      </c>
      <c r="AC13" s="12">
        <v>0.34269352162859429</v>
      </c>
      <c r="AD13" s="4" t="s">
        <v>55</v>
      </c>
    </row>
    <row r="14" spans="1:30" x14ac:dyDescent="0.2">
      <c r="A14" s="7">
        <v>12.15</v>
      </c>
      <c r="B14" s="7">
        <v>3.36</v>
      </c>
      <c r="C14" s="7">
        <v>112.1</v>
      </c>
      <c r="D14" s="7">
        <v>90.13</v>
      </c>
      <c r="E14" s="7">
        <v>-74.900000000000006</v>
      </c>
      <c r="F14" s="7">
        <v>-66.760000000000005</v>
      </c>
      <c r="I14" s="27"/>
      <c r="J14" s="12">
        <v>90.267471313476506</v>
      </c>
      <c r="K14" s="14">
        <v>2.1361000539999999</v>
      </c>
      <c r="L14" s="14">
        <v>-70.565299999999993</v>
      </c>
      <c r="M14" s="14">
        <v>0.56851300000000005</v>
      </c>
      <c r="N14" s="4" t="s">
        <v>65</v>
      </c>
      <c r="Q14" s="7">
        <v>75.894390000000001</v>
      </c>
      <c r="R14" s="7">
        <v>35.987323629999999</v>
      </c>
      <c r="S14" s="7">
        <v>160.64879999999999</v>
      </c>
      <c r="T14" s="7">
        <v>101.91849999999999</v>
      </c>
      <c r="U14" s="7">
        <v>221.46430000000001</v>
      </c>
      <c r="V14" s="7">
        <v>173.3193</v>
      </c>
      <c r="Y14" s="27"/>
      <c r="Z14" s="12">
        <v>122.44113159179599</v>
      </c>
      <c r="AA14" s="12">
        <v>292.96200561523398</v>
      </c>
      <c r="AB14" s="12">
        <v>-66.679420471191406</v>
      </c>
      <c r="AC14" s="12">
        <v>0.74789379302942016</v>
      </c>
      <c r="AD14" s="4" t="s">
        <v>55</v>
      </c>
    </row>
    <row r="15" spans="1:30" x14ac:dyDescent="0.2">
      <c r="A15" s="7">
        <v>2.14</v>
      </c>
      <c r="B15" s="7">
        <v>64.97</v>
      </c>
      <c r="C15" s="7">
        <v>90.27</v>
      </c>
      <c r="D15" s="7">
        <v>87.8</v>
      </c>
      <c r="E15" s="7">
        <v>-70.569999999999993</v>
      </c>
      <c r="F15" s="7">
        <v>-72.14</v>
      </c>
      <c r="I15" s="27"/>
      <c r="J15" s="12">
        <v>101.025993347167</v>
      </c>
      <c r="K15" s="14">
        <v>5.6453976629999998</v>
      </c>
      <c r="L15" s="14">
        <v>-74.61</v>
      </c>
      <c r="M15" s="14">
        <v>0.75111700000000003</v>
      </c>
      <c r="N15" s="4" t="s">
        <v>65</v>
      </c>
      <c r="Q15" s="7">
        <v>280.83030000000002</v>
      </c>
      <c r="R15" s="7">
        <v>133.73252450000001</v>
      </c>
      <c r="S15" s="7">
        <v>330.12990000000002</v>
      </c>
      <c r="T15" s="7">
        <v>227.5796</v>
      </c>
      <c r="U15" s="7">
        <v>375.49489999999997</v>
      </c>
      <c r="V15" s="7">
        <v>267.39440000000002</v>
      </c>
      <c r="Y15" s="27"/>
      <c r="Z15" s="12">
        <v>114.138229370117</v>
      </c>
      <c r="AA15" s="12">
        <v>54.875614166259702</v>
      </c>
      <c r="AB15" s="12">
        <v>-66.323287963867102</v>
      </c>
      <c r="AC15" s="12">
        <v>0.8345036109336883</v>
      </c>
      <c r="AD15" s="4" t="s">
        <v>55</v>
      </c>
    </row>
    <row r="16" spans="1:30" x14ac:dyDescent="0.2">
      <c r="A16" s="7">
        <v>5.65</v>
      </c>
      <c r="B16" s="7">
        <v>302.95</v>
      </c>
      <c r="C16" s="7">
        <v>101.03</v>
      </c>
      <c r="D16" s="7">
        <v>128.61000000000001</v>
      </c>
      <c r="E16" s="7">
        <v>-74.61</v>
      </c>
      <c r="F16" s="7">
        <v>-74.61</v>
      </c>
      <c r="I16" s="27"/>
      <c r="J16" s="12">
        <v>101.807373046875</v>
      </c>
      <c r="K16" s="14">
        <v>5.9810791019999998</v>
      </c>
      <c r="L16" s="14">
        <v>-73.163600000000002</v>
      </c>
      <c r="M16" s="14">
        <v>0.69833500000000004</v>
      </c>
      <c r="N16" s="4" t="s">
        <v>65</v>
      </c>
      <c r="Q16" s="7">
        <v>274.4742</v>
      </c>
      <c r="R16" s="7">
        <v>217.5707515</v>
      </c>
      <c r="S16" s="7">
        <v>299.19479999999999</v>
      </c>
      <c r="T16" s="7">
        <v>297.56650000000002</v>
      </c>
      <c r="U16" s="7">
        <v>328.90719999999999</v>
      </c>
      <c r="V16" s="7">
        <v>340.48849999999999</v>
      </c>
      <c r="Y16" s="27"/>
      <c r="Z16" s="12">
        <v>129.54919433593699</v>
      </c>
      <c r="AA16" s="12">
        <v>264.26608276367102</v>
      </c>
      <c r="AB16" s="12">
        <v>-74.413093566894503</v>
      </c>
      <c r="AC16" s="12">
        <v>0.70188781149815915</v>
      </c>
      <c r="AD16" s="4" t="s">
        <v>55</v>
      </c>
    </row>
    <row r="17" spans="1:30" x14ac:dyDescent="0.2">
      <c r="A17" s="7">
        <v>5.98</v>
      </c>
      <c r="B17" s="7">
        <v>234.3</v>
      </c>
      <c r="C17" s="7">
        <v>101.81</v>
      </c>
      <c r="D17" s="7">
        <v>124.75</v>
      </c>
      <c r="E17" s="7">
        <v>-73.16</v>
      </c>
      <c r="F17" s="7">
        <v>-68.45</v>
      </c>
      <c r="I17" s="27"/>
      <c r="J17" s="12">
        <v>102.457809448242</v>
      </c>
      <c r="K17" s="14">
        <v>5.1282048229999999</v>
      </c>
      <c r="L17" s="14">
        <v>-74.064300000000003</v>
      </c>
      <c r="M17" s="14">
        <v>0.63371599999999995</v>
      </c>
      <c r="N17" s="4" t="s">
        <v>65</v>
      </c>
      <c r="Q17" s="7">
        <v>324.36320000000001</v>
      </c>
      <c r="R17" s="7">
        <v>227.20965519999999</v>
      </c>
      <c r="S17" s="7">
        <v>410.93740000000003</v>
      </c>
      <c r="T17" s="7">
        <v>273.09980000000002</v>
      </c>
      <c r="U17" s="7">
        <v>462.12970000000001</v>
      </c>
      <c r="V17" s="7">
        <v>324.17020000000002</v>
      </c>
      <c r="Y17" s="27"/>
      <c r="Z17" s="12">
        <v>135.98490905761699</v>
      </c>
      <c r="AA17" s="12">
        <v>281.52893066406199</v>
      </c>
      <c r="AB17" s="12">
        <v>-68.696716308593693</v>
      </c>
      <c r="AC17" s="12">
        <v>0.46293496526211103</v>
      </c>
      <c r="AD17" s="4" t="s">
        <v>55</v>
      </c>
    </row>
    <row r="18" spans="1:30" x14ac:dyDescent="0.2">
      <c r="A18" s="7">
        <v>5.13</v>
      </c>
      <c r="B18" s="7">
        <v>149.55000000000001</v>
      </c>
      <c r="C18" s="7">
        <v>102.46</v>
      </c>
      <c r="D18" s="7">
        <v>112.51</v>
      </c>
      <c r="E18" s="7">
        <v>-74.06</v>
      </c>
      <c r="F18" s="7">
        <v>-76.48</v>
      </c>
      <c r="I18" s="27"/>
      <c r="J18" s="12">
        <v>85.859565734863196</v>
      </c>
      <c r="K18" s="14">
        <v>3.7851037980000002</v>
      </c>
      <c r="L18" s="14">
        <v>-71.183700000000002</v>
      </c>
      <c r="M18" s="14">
        <v>0.61264300000000005</v>
      </c>
      <c r="N18" s="4" t="s">
        <v>65</v>
      </c>
      <c r="Q18" s="7">
        <v>94.429479999999998</v>
      </c>
      <c r="R18" s="7">
        <v>68.986453049999994</v>
      </c>
      <c r="S18" s="7">
        <v>159.75659999999999</v>
      </c>
      <c r="T18" s="7">
        <v>156.21780000000001</v>
      </c>
      <c r="U18" s="7">
        <v>203.98</v>
      </c>
      <c r="V18" s="7">
        <v>287.51940000000002</v>
      </c>
    </row>
    <row r="19" spans="1:30" x14ac:dyDescent="0.2">
      <c r="A19" s="7">
        <v>3.79</v>
      </c>
      <c r="B19" s="7">
        <v>181.39</v>
      </c>
      <c r="C19" s="7">
        <v>85.86</v>
      </c>
      <c r="D19" s="7">
        <v>119.66</v>
      </c>
      <c r="E19" s="7">
        <v>-71.180000000000007</v>
      </c>
      <c r="F19" s="7">
        <v>-67.05</v>
      </c>
      <c r="Q19" s="7"/>
      <c r="R19" s="7">
        <v>142.99194829999999</v>
      </c>
      <c r="S19" s="7"/>
      <c r="T19" s="7">
        <v>254.1788</v>
      </c>
      <c r="U19" s="7"/>
      <c r="V19" s="7">
        <v>412.63619999999997</v>
      </c>
      <c r="AA19" s="4"/>
      <c r="AB19" s="4" t="s">
        <v>65</v>
      </c>
      <c r="AC19" s="4" t="s">
        <v>55</v>
      </c>
      <c r="AD19" s="4" t="s">
        <v>56</v>
      </c>
    </row>
    <row r="20" spans="1:30" x14ac:dyDescent="0.2">
      <c r="A20" s="7"/>
      <c r="B20" s="7">
        <v>73.239999999999995</v>
      </c>
      <c r="C20" s="7"/>
      <c r="D20" s="7">
        <v>80.84</v>
      </c>
      <c r="E20" s="7"/>
      <c r="F20" s="7">
        <v>-62.32</v>
      </c>
      <c r="K20" s="4"/>
      <c r="L20" s="4" t="s">
        <v>65</v>
      </c>
      <c r="M20" s="4" t="s">
        <v>55</v>
      </c>
      <c r="N20" s="4" t="s">
        <v>56</v>
      </c>
      <c r="AA20" s="17" t="s">
        <v>54</v>
      </c>
      <c r="AB20" s="4">
        <v>1</v>
      </c>
      <c r="AC20" s="4">
        <v>14</v>
      </c>
      <c r="AD20" s="4">
        <v>0</v>
      </c>
    </row>
    <row r="21" spans="1:30" x14ac:dyDescent="0.2">
      <c r="K21" s="17" t="s">
        <v>54</v>
      </c>
      <c r="L21" s="4">
        <v>13</v>
      </c>
      <c r="M21" s="4">
        <v>3</v>
      </c>
      <c r="N21" s="4">
        <v>0</v>
      </c>
      <c r="AA21" s="17" t="s">
        <v>64</v>
      </c>
      <c r="AB21" s="18">
        <f>AB20/15</f>
        <v>6.6666666666666666E-2</v>
      </c>
      <c r="AC21" s="18">
        <f>AC20/15</f>
        <v>0.93333333333333335</v>
      </c>
      <c r="AD21" s="18">
        <f>AD20/15</f>
        <v>0</v>
      </c>
    </row>
    <row r="22" spans="1:30" x14ac:dyDescent="0.2">
      <c r="K22" s="17" t="s">
        <v>64</v>
      </c>
      <c r="L22" s="18">
        <f>L21/16</f>
        <v>0.8125</v>
      </c>
      <c r="M22" s="18">
        <f>M21/16</f>
        <v>0.1875</v>
      </c>
      <c r="N22" s="18">
        <f>N21/16</f>
        <v>0</v>
      </c>
    </row>
    <row r="23" spans="1:30" x14ac:dyDescent="0.2">
      <c r="K23" s="19"/>
      <c r="L23" s="20"/>
      <c r="M23" s="20"/>
      <c r="N23" s="20"/>
      <c r="Y23" s="4"/>
      <c r="Z23" s="10" t="s">
        <v>19</v>
      </c>
      <c r="AA23" s="13" t="s">
        <v>20</v>
      </c>
      <c r="AB23" s="13" t="s">
        <v>21</v>
      </c>
      <c r="AC23" s="13" t="s">
        <v>58</v>
      </c>
      <c r="AD23" s="4" t="s">
        <v>57</v>
      </c>
    </row>
    <row r="24" spans="1:30" x14ac:dyDescent="0.2">
      <c r="P24" s="11"/>
      <c r="Y24" s="28" t="s">
        <v>60</v>
      </c>
      <c r="Z24" s="12">
        <v>119.109992980957</v>
      </c>
      <c r="AA24" s="12">
        <v>119.172950744628</v>
      </c>
      <c r="AB24" s="12">
        <v>-58.395278930663999</v>
      </c>
      <c r="AC24" s="12">
        <v>8.1780384047485374E-2</v>
      </c>
      <c r="AD24" s="4" t="s">
        <v>56</v>
      </c>
    </row>
    <row r="25" spans="1:30" x14ac:dyDescent="0.2">
      <c r="I25" s="4"/>
      <c r="J25" s="10" t="s">
        <v>19</v>
      </c>
      <c r="K25" s="13" t="s">
        <v>20</v>
      </c>
      <c r="L25" s="13" t="s">
        <v>21</v>
      </c>
      <c r="M25" s="13" t="s">
        <v>58</v>
      </c>
      <c r="N25" s="4" t="s">
        <v>57</v>
      </c>
      <c r="Y25" s="29"/>
      <c r="Z25" s="12">
        <v>123.226119995117</v>
      </c>
      <c r="AA25" s="12">
        <v>162.93582153320301</v>
      </c>
      <c r="AB25" s="12">
        <v>-66.417655944824205</v>
      </c>
      <c r="AC25" s="12">
        <v>0.641910991355923</v>
      </c>
      <c r="AD25" s="4" t="s">
        <v>55</v>
      </c>
    </row>
    <row r="26" spans="1:30" x14ac:dyDescent="0.2">
      <c r="I26" s="27" t="s">
        <v>62</v>
      </c>
      <c r="J26" s="12">
        <v>113.35302734375</v>
      </c>
      <c r="K26" s="12">
        <v>202.42616271972599</v>
      </c>
      <c r="L26" s="12">
        <v>-72.502204895019503</v>
      </c>
      <c r="M26" s="12">
        <v>0.52993881440024071</v>
      </c>
      <c r="N26" s="4" t="s">
        <v>55</v>
      </c>
      <c r="Y26" s="29"/>
      <c r="Z26" s="12">
        <v>107.23760223388599</v>
      </c>
      <c r="AA26" s="12">
        <v>66.559844970703097</v>
      </c>
      <c r="AB26" s="12">
        <v>-70.500549316406193</v>
      </c>
      <c r="AC26" s="12">
        <v>0.80519904037226908</v>
      </c>
      <c r="AD26" s="4" t="s">
        <v>55</v>
      </c>
    </row>
    <row r="27" spans="1:30" x14ac:dyDescent="0.2">
      <c r="I27" s="27"/>
      <c r="J27" s="12">
        <v>110.12857055664</v>
      </c>
      <c r="K27" s="12">
        <v>14.403417587280201</v>
      </c>
      <c r="L27" s="12">
        <v>-67.400909423828097</v>
      </c>
      <c r="M27" s="12">
        <v>0.75392644683849852</v>
      </c>
      <c r="N27" s="4" t="s">
        <v>55</v>
      </c>
      <c r="Y27" s="29"/>
      <c r="Z27" s="12">
        <v>117.0068359375</v>
      </c>
      <c r="AA27" s="12">
        <v>106.752113342285</v>
      </c>
      <c r="AB27" s="12">
        <v>-67.3883056640625</v>
      </c>
      <c r="AC27" s="12">
        <v>0.53827472204349414</v>
      </c>
      <c r="AD27" s="4" t="s">
        <v>55</v>
      </c>
    </row>
    <row r="28" spans="1:30" x14ac:dyDescent="0.2">
      <c r="I28" s="27"/>
      <c r="J28" s="12">
        <v>110.039260864257</v>
      </c>
      <c r="K28" s="12">
        <v>189.42547607421801</v>
      </c>
      <c r="L28" s="12">
        <v>-66.222122192382798</v>
      </c>
      <c r="M28" s="12">
        <v>0.61203832374872713</v>
      </c>
      <c r="N28" s="4" t="s">
        <v>55</v>
      </c>
      <c r="Y28" s="29"/>
      <c r="Z28" s="12">
        <v>96.414825439453097</v>
      </c>
      <c r="AA28" s="12">
        <v>13.7636375427246</v>
      </c>
      <c r="AB28" s="12">
        <v>-67.395668029785099</v>
      </c>
      <c r="AC28" s="12">
        <v>0.72988299543106872</v>
      </c>
      <c r="AD28" s="4" t="s">
        <v>55</v>
      </c>
    </row>
    <row r="29" spans="1:30" x14ac:dyDescent="0.2">
      <c r="I29" s="27"/>
      <c r="J29" s="12">
        <v>71.100570678710895</v>
      </c>
      <c r="K29" s="12">
        <v>49.4392280578613</v>
      </c>
      <c r="L29" s="12">
        <v>-58.350322723388601</v>
      </c>
      <c r="M29" s="12">
        <v>0.44901010794821999</v>
      </c>
      <c r="N29" s="4" t="s">
        <v>55</v>
      </c>
      <c r="Y29" s="29"/>
      <c r="Z29" s="12">
        <v>110.66289520263599</v>
      </c>
      <c r="AA29" s="12">
        <v>116.91460418701099</v>
      </c>
      <c r="AB29" s="12">
        <v>-69.003349304199205</v>
      </c>
      <c r="AC29" s="12">
        <v>0.18714869061628808</v>
      </c>
      <c r="AD29" s="4" t="s">
        <v>56</v>
      </c>
    </row>
    <row r="30" spans="1:30" x14ac:dyDescent="0.2">
      <c r="I30" s="27"/>
      <c r="J30" s="12">
        <v>93.769538879394503</v>
      </c>
      <c r="K30" s="12">
        <v>24.0177001953125</v>
      </c>
      <c r="L30" s="12">
        <v>-69.889533996582003</v>
      </c>
      <c r="M30" s="12">
        <v>0.66161278551440084</v>
      </c>
      <c r="N30" s="4" t="s">
        <v>55</v>
      </c>
      <c r="Y30" s="29"/>
      <c r="Z30" s="12">
        <v>128.06359863281199</v>
      </c>
      <c r="AA30" s="12">
        <v>187.869049072265</v>
      </c>
      <c r="AB30" s="12">
        <v>-74.645637512207003</v>
      </c>
      <c r="AC30" s="12">
        <v>0.60483590510116925</v>
      </c>
      <c r="AD30" s="4" t="s">
        <v>55</v>
      </c>
    </row>
    <row r="31" spans="1:30" x14ac:dyDescent="0.2">
      <c r="I31" s="27"/>
      <c r="J31" s="12">
        <v>106.023834228515</v>
      </c>
      <c r="K31" s="12">
        <v>147.06643676757801</v>
      </c>
      <c r="L31" s="12">
        <v>-65.417144775390597</v>
      </c>
      <c r="M31" s="12">
        <v>0.5397757129043157</v>
      </c>
      <c r="N31" s="4" t="s">
        <v>55</v>
      </c>
      <c r="Y31" s="29"/>
      <c r="Z31" s="12">
        <v>87.487785339355398</v>
      </c>
      <c r="AA31" s="12">
        <v>38.425144195556598</v>
      </c>
      <c r="AB31" s="12">
        <v>-70.367424011230398</v>
      </c>
      <c r="AC31" s="12">
        <v>0.45843742262253417</v>
      </c>
      <c r="AD31" s="4" t="s">
        <v>56</v>
      </c>
    </row>
    <row r="32" spans="1:30" x14ac:dyDescent="0.2">
      <c r="I32" s="27"/>
      <c r="J32" s="12">
        <v>75.291893005370994</v>
      </c>
      <c r="K32" s="12">
        <v>66.158065795898395</v>
      </c>
      <c r="L32" s="12">
        <v>-54.729148864746001</v>
      </c>
      <c r="M32" s="12">
        <v>0.18509492179554843</v>
      </c>
      <c r="N32" s="4" t="s">
        <v>56</v>
      </c>
      <c r="Y32" s="29"/>
      <c r="Z32" s="12">
        <v>100.364440917968</v>
      </c>
      <c r="AA32" s="12">
        <v>97.901870727539006</v>
      </c>
      <c r="AB32" s="12">
        <v>-65.226509094238196</v>
      </c>
      <c r="AC32" s="12">
        <v>0.68307217906048812</v>
      </c>
      <c r="AD32" s="4" t="s">
        <v>55</v>
      </c>
    </row>
    <row r="33" spans="9:30" x14ac:dyDescent="0.2">
      <c r="I33" s="27"/>
      <c r="J33" s="12">
        <v>99.163291931152301</v>
      </c>
      <c r="K33" s="12">
        <v>20.967494964599599</v>
      </c>
      <c r="L33" s="12">
        <v>-65.322357177734304</v>
      </c>
      <c r="M33" s="12">
        <v>0.61510250028046409</v>
      </c>
      <c r="N33" s="4" t="s">
        <v>55</v>
      </c>
      <c r="Y33" s="29"/>
      <c r="Z33" s="12">
        <v>110.4605178833</v>
      </c>
      <c r="AA33" s="12">
        <v>36.6216430664062</v>
      </c>
      <c r="AB33" s="12">
        <v>-66.527412414550696</v>
      </c>
      <c r="AC33" s="12">
        <v>0.73865479674707835</v>
      </c>
      <c r="AD33" s="4" t="s">
        <v>55</v>
      </c>
    </row>
    <row r="34" spans="9:30" x14ac:dyDescent="0.2">
      <c r="I34" s="27"/>
      <c r="J34" s="12">
        <v>101.948341369628</v>
      </c>
      <c r="K34" s="12">
        <v>137.40269470214801</v>
      </c>
      <c r="L34" s="12">
        <v>-63.691509246826101</v>
      </c>
      <c r="M34" s="12">
        <v>0.42111853163783941</v>
      </c>
      <c r="N34" s="4" t="s">
        <v>55</v>
      </c>
      <c r="Y34" s="29"/>
      <c r="Z34" s="12">
        <v>107.124557495117</v>
      </c>
      <c r="AA34" s="12">
        <v>117.402908325195</v>
      </c>
      <c r="AB34" s="12">
        <v>-67.451713562011705</v>
      </c>
      <c r="AC34" s="12">
        <v>0.71539692185245463</v>
      </c>
      <c r="AD34" s="4" t="s">
        <v>55</v>
      </c>
    </row>
    <row r="35" spans="9:30" x14ac:dyDescent="0.2">
      <c r="I35" s="27"/>
      <c r="J35" s="12">
        <v>128.68991088867099</v>
      </c>
      <c r="K35" s="12">
        <v>291.638671875</v>
      </c>
      <c r="L35" s="12">
        <v>-73.904762268066406</v>
      </c>
      <c r="M35" s="12">
        <v>1.588596857722158E-2</v>
      </c>
      <c r="N35" s="4" t="s">
        <v>56</v>
      </c>
      <c r="Y35" s="29"/>
      <c r="Z35" s="12">
        <v>120.059677124023</v>
      </c>
      <c r="AA35" s="12">
        <v>243.21023559570301</v>
      </c>
      <c r="AB35" s="12">
        <v>-63.437366485595703</v>
      </c>
      <c r="AC35" s="12">
        <v>0.30865382518854928</v>
      </c>
      <c r="AD35" s="4" t="s">
        <v>55</v>
      </c>
    </row>
    <row r="36" spans="9:30" x14ac:dyDescent="0.2">
      <c r="I36" s="27"/>
      <c r="J36" s="12">
        <v>90.125389099120994</v>
      </c>
      <c r="K36" s="12">
        <v>3.3577532768249498</v>
      </c>
      <c r="L36" s="12">
        <v>-66.755027770995994</v>
      </c>
      <c r="M36" s="12">
        <v>0.53630816284026905</v>
      </c>
      <c r="N36" s="4" t="s">
        <v>65</v>
      </c>
      <c r="Y36" s="29"/>
      <c r="Z36" s="12">
        <v>130.68641662597599</v>
      </c>
      <c r="AA36" s="12">
        <v>279.99234008789</v>
      </c>
      <c r="AB36" s="12">
        <v>-67.911766052245994</v>
      </c>
      <c r="AC36" s="12">
        <v>0.20763593145898696</v>
      </c>
      <c r="AD36" s="4" t="s">
        <v>56</v>
      </c>
    </row>
    <row r="37" spans="9:30" x14ac:dyDescent="0.2">
      <c r="I37" s="27"/>
      <c r="J37" s="12">
        <v>87.796905517578097</v>
      </c>
      <c r="K37" s="12">
        <v>64.967948913574205</v>
      </c>
      <c r="L37" s="12">
        <v>-72.141387939453097</v>
      </c>
      <c r="M37" s="12">
        <v>0.45168563658019312</v>
      </c>
      <c r="N37" s="4" t="s">
        <v>55</v>
      </c>
      <c r="Y37" s="29"/>
      <c r="Z37" s="12">
        <v>141.28779602050699</v>
      </c>
      <c r="AA37" s="12">
        <v>392.88925170898398</v>
      </c>
      <c r="AB37" s="12">
        <v>-71.896934509277301</v>
      </c>
      <c r="AC37" s="12">
        <v>0.50013217469643156</v>
      </c>
      <c r="AD37" s="4" t="s">
        <v>55</v>
      </c>
    </row>
    <row r="38" spans="9:30" x14ac:dyDescent="0.2">
      <c r="I38" s="27"/>
      <c r="J38" s="12">
        <v>128.60957336425699</v>
      </c>
      <c r="K38" s="12">
        <v>302.95321655273398</v>
      </c>
      <c r="L38" s="12">
        <v>-74.613800048828097</v>
      </c>
      <c r="M38" s="12">
        <v>9.7377581745966973E-3</v>
      </c>
      <c r="N38" s="4" t="s">
        <v>56</v>
      </c>
      <c r="Y38" s="29"/>
      <c r="Z38" s="12">
        <v>132.352935791015</v>
      </c>
      <c r="AA38" s="12">
        <v>304.08908081054602</v>
      </c>
      <c r="AB38" s="12">
        <v>-67.271163940429602</v>
      </c>
      <c r="AC38" s="12">
        <v>0.63899582665696253</v>
      </c>
      <c r="AD38" s="4" t="s">
        <v>55</v>
      </c>
    </row>
    <row r="39" spans="9:30" x14ac:dyDescent="0.2">
      <c r="I39" s="27"/>
      <c r="J39" s="12">
        <v>124.745704650878</v>
      </c>
      <c r="K39" s="12">
        <v>234.30488586425699</v>
      </c>
      <c r="L39" s="12">
        <v>-68.446884155273395</v>
      </c>
      <c r="M39" s="12">
        <v>1.9433736469938991E-2</v>
      </c>
      <c r="N39" s="4" t="s">
        <v>56</v>
      </c>
      <c r="Y39" s="30"/>
      <c r="Z39" s="12">
        <v>109.79240417480401</v>
      </c>
      <c r="AA39" s="12">
        <v>162.02027893066401</v>
      </c>
      <c r="AB39" s="12">
        <v>-62.102592468261697</v>
      </c>
      <c r="AC39" s="12">
        <v>0.70089610424010529</v>
      </c>
      <c r="AD39" s="4" t="s">
        <v>55</v>
      </c>
    </row>
    <row r="40" spans="9:30" x14ac:dyDescent="0.2">
      <c r="I40" s="27"/>
      <c r="J40" s="12">
        <v>112.508415222167</v>
      </c>
      <c r="K40" s="12">
        <v>149.5498046875</v>
      </c>
      <c r="L40" s="12">
        <v>-76.482421875</v>
      </c>
      <c r="M40" s="12">
        <v>1.1489800714547298E-2</v>
      </c>
      <c r="N40" s="4" t="s">
        <v>56</v>
      </c>
      <c r="Y40" s="30"/>
      <c r="Z40" s="12">
        <v>121.49430847167901</v>
      </c>
      <c r="AA40" s="12">
        <v>288.88375854492102</v>
      </c>
      <c r="AB40" s="12">
        <v>-61.780567169189403</v>
      </c>
      <c r="AC40" s="12">
        <v>0.23993672179368361</v>
      </c>
      <c r="AD40" s="4" t="s">
        <v>56</v>
      </c>
    </row>
    <row r="41" spans="9:30" x14ac:dyDescent="0.2">
      <c r="I41" s="27"/>
      <c r="J41" s="12">
        <v>119.65647125244099</v>
      </c>
      <c r="K41" s="12">
        <v>181.38539123535099</v>
      </c>
      <c r="L41" s="12">
        <v>-67.053329467773395</v>
      </c>
      <c r="M41" s="12">
        <v>0.53157294298385416</v>
      </c>
      <c r="N41" s="4" t="s">
        <v>55</v>
      </c>
      <c r="Y41" s="31"/>
      <c r="Z41" s="12">
        <v>127.22933197021401</v>
      </c>
      <c r="AA41" s="12">
        <v>301.67083740234301</v>
      </c>
      <c r="AB41" s="12">
        <v>-57.084686279296797</v>
      </c>
      <c r="AC41" s="12">
        <v>0.34653275771911696</v>
      </c>
      <c r="AD41" s="4" t="s">
        <v>55</v>
      </c>
    </row>
    <row r="42" spans="9:30" x14ac:dyDescent="0.2">
      <c r="I42" s="21"/>
      <c r="J42" s="12">
        <v>80.837051391601506</v>
      </c>
      <c r="K42" s="12">
        <v>73.243301391601506</v>
      </c>
      <c r="L42" s="12">
        <v>-62.3159370422363</v>
      </c>
      <c r="M42" s="12">
        <v>3.3130113307141475E-2</v>
      </c>
      <c r="N42" s="4" t="s">
        <v>56</v>
      </c>
    </row>
    <row r="43" spans="9:30" x14ac:dyDescent="0.2">
      <c r="AA43" s="4"/>
      <c r="AB43" s="4" t="s">
        <v>65</v>
      </c>
      <c r="AC43" s="4" t="s">
        <v>55</v>
      </c>
      <c r="AD43" s="4" t="s">
        <v>56</v>
      </c>
    </row>
    <row r="44" spans="9:30" x14ac:dyDescent="0.2">
      <c r="K44" s="4"/>
      <c r="L44" s="4" t="s">
        <v>65</v>
      </c>
      <c r="M44" s="4" t="s">
        <v>55</v>
      </c>
      <c r="N44" s="4" t="s">
        <v>56</v>
      </c>
      <c r="AA44" s="17" t="s">
        <v>54</v>
      </c>
      <c r="AB44" s="4">
        <v>0</v>
      </c>
      <c r="AC44" s="4">
        <v>14</v>
      </c>
      <c r="AD44" s="4">
        <v>4</v>
      </c>
    </row>
    <row r="45" spans="9:30" x14ac:dyDescent="0.2">
      <c r="K45" s="17" t="s">
        <v>54</v>
      </c>
      <c r="L45" s="4">
        <v>1</v>
      </c>
      <c r="M45" s="4">
        <v>10</v>
      </c>
      <c r="N45" s="4">
        <v>6</v>
      </c>
      <c r="AA45" s="17" t="s">
        <v>64</v>
      </c>
      <c r="AB45" s="18">
        <f>AB44/18</f>
        <v>0</v>
      </c>
      <c r="AC45" s="18">
        <f>AC44/18</f>
        <v>0.77777777777777779</v>
      </c>
      <c r="AD45" s="18">
        <f>AD44/18</f>
        <v>0.22222222222222221</v>
      </c>
    </row>
    <row r="46" spans="9:30" x14ac:dyDescent="0.2">
      <c r="K46" s="17" t="s">
        <v>64</v>
      </c>
      <c r="L46" s="18">
        <f>L45/17</f>
        <v>5.8823529411764705E-2</v>
      </c>
      <c r="M46" s="18">
        <f>M45/17</f>
        <v>0.58823529411764708</v>
      </c>
      <c r="N46" s="18">
        <f>N45/17</f>
        <v>0.35294117647058826</v>
      </c>
    </row>
  </sheetData>
  <mergeCells count="9">
    <mergeCell ref="U2:V2"/>
    <mergeCell ref="Y3:Y17"/>
    <mergeCell ref="Y24:Y41"/>
    <mergeCell ref="C2:D2"/>
    <mergeCell ref="E2:F2"/>
    <mergeCell ref="I3:I18"/>
    <mergeCell ref="I26:I42"/>
    <mergeCell ref="Q2:R2"/>
    <mergeCell ref="S2:T2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74225-153A-A541-9E85-DFC81BA4D5EE}">
  <dimension ref="A1:J13"/>
  <sheetViews>
    <sheetView workbookViewId="0"/>
  </sheetViews>
  <sheetFormatPr baseColWidth="10" defaultRowHeight="16" x14ac:dyDescent="0.2"/>
  <sheetData>
    <row r="1" spans="1:10" x14ac:dyDescent="0.2">
      <c r="A1" s="9" t="s">
        <v>73</v>
      </c>
    </row>
    <row r="2" spans="1:10" x14ac:dyDescent="0.2">
      <c r="A2" s="25" t="s">
        <v>3</v>
      </c>
      <c r="B2" s="26"/>
      <c r="C2" s="25" t="s">
        <v>4</v>
      </c>
      <c r="D2" s="26"/>
      <c r="E2" s="25" t="s">
        <v>2</v>
      </c>
      <c r="F2" s="26"/>
      <c r="G2" s="25" t="s">
        <v>0</v>
      </c>
      <c r="H2" s="26"/>
      <c r="I2" s="25" t="s">
        <v>1</v>
      </c>
      <c r="J2" s="26"/>
    </row>
    <row r="3" spans="1:10" x14ac:dyDescent="0.2">
      <c r="A3" s="4" t="s">
        <v>27</v>
      </c>
      <c r="B3" s="4" t="s">
        <v>28</v>
      </c>
      <c r="C3" s="4" t="s">
        <v>27</v>
      </c>
      <c r="D3" s="4" t="s">
        <v>28</v>
      </c>
      <c r="E3" s="4" t="s">
        <v>27</v>
      </c>
      <c r="F3" s="4" t="s">
        <v>28</v>
      </c>
      <c r="G3" s="4" t="s">
        <v>27</v>
      </c>
      <c r="H3" s="4" t="s">
        <v>28</v>
      </c>
      <c r="I3" s="4" t="s">
        <v>27</v>
      </c>
      <c r="J3" s="4" t="s">
        <v>28</v>
      </c>
    </row>
    <row r="4" spans="1:10" x14ac:dyDescent="0.2">
      <c r="A4" s="7">
        <v>7.0000000000000007E-2</v>
      </c>
      <c r="B4" s="7">
        <v>4.3999999999999997E-2</v>
      </c>
      <c r="C4" s="7">
        <v>0.251</v>
      </c>
      <c r="D4" s="7">
        <v>0.214</v>
      </c>
      <c r="E4" s="7">
        <v>0.84099999999999997</v>
      </c>
      <c r="F4" s="7">
        <v>0.6</v>
      </c>
      <c r="G4" s="7">
        <v>3.3000000000000002E-2</v>
      </c>
      <c r="H4" s="7">
        <v>2.3E-2</v>
      </c>
      <c r="I4" s="7">
        <v>8.0000000000000002E-3</v>
      </c>
      <c r="J4" s="7">
        <v>8.0000000000000002E-3</v>
      </c>
    </row>
    <row r="5" spans="1:10" x14ac:dyDescent="0.2">
      <c r="A5" s="7">
        <v>4.1000000000000002E-2</v>
      </c>
      <c r="B5" s="7">
        <v>2.4E-2</v>
      </c>
      <c r="C5" s="7">
        <v>0.20599999999999999</v>
      </c>
      <c r="D5" s="7">
        <v>0.14199999999999999</v>
      </c>
      <c r="E5" s="7">
        <v>0.75</v>
      </c>
      <c r="F5" s="7">
        <v>0.35699999999999998</v>
      </c>
      <c r="G5" s="7">
        <v>2.5000000000000001E-2</v>
      </c>
      <c r="H5" s="7">
        <v>1.4E-2</v>
      </c>
      <c r="I5" s="7">
        <v>0.01</v>
      </c>
      <c r="J5" s="7">
        <v>4.0000000000000001E-3</v>
      </c>
    </row>
    <row r="6" spans="1:10" x14ac:dyDescent="0.2">
      <c r="A6" s="7">
        <v>3.5000000000000003E-2</v>
      </c>
      <c r="B6" s="7">
        <v>5.0999999999999997E-2</v>
      </c>
      <c r="C6" s="7">
        <v>0.21</v>
      </c>
      <c r="D6" s="7">
        <v>0.22600000000000001</v>
      </c>
      <c r="E6" s="7">
        <v>0.313</v>
      </c>
      <c r="F6" s="7">
        <v>0.53500000000000003</v>
      </c>
      <c r="G6" s="7">
        <v>1.2999999999999999E-2</v>
      </c>
      <c r="H6" s="7">
        <v>1.7000000000000001E-2</v>
      </c>
      <c r="I6" s="7">
        <v>8.0000000000000002E-3</v>
      </c>
      <c r="J6" s="7">
        <v>6.0000000000000001E-3</v>
      </c>
    </row>
    <row r="8" spans="1:10" x14ac:dyDescent="0.2">
      <c r="A8" s="9" t="s">
        <v>74</v>
      </c>
    </row>
    <row r="9" spans="1:10" x14ac:dyDescent="0.2">
      <c r="A9" s="25" t="s">
        <v>11</v>
      </c>
      <c r="B9" s="26"/>
      <c r="C9" s="25" t="s">
        <v>9</v>
      </c>
      <c r="D9" s="26"/>
      <c r="E9" s="25" t="s">
        <v>10</v>
      </c>
      <c r="F9" s="26"/>
    </row>
    <row r="10" spans="1:10" x14ac:dyDescent="0.2">
      <c r="A10" s="4" t="s">
        <v>27</v>
      </c>
      <c r="B10" s="4" t="s">
        <v>28</v>
      </c>
      <c r="C10" s="4" t="s">
        <v>27</v>
      </c>
      <c r="D10" s="4" t="s">
        <v>28</v>
      </c>
      <c r="E10" s="4" t="s">
        <v>27</v>
      </c>
      <c r="F10" s="4" t="s">
        <v>28</v>
      </c>
    </row>
    <row r="11" spans="1:10" x14ac:dyDescent="0.2">
      <c r="A11" s="7">
        <v>5.5E-2</v>
      </c>
      <c r="B11" s="7">
        <v>5.2999999999999999E-2</v>
      </c>
      <c r="C11" s="7">
        <v>0.23499999999999999</v>
      </c>
      <c r="D11" s="7">
        <v>0.183</v>
      </c>
      <c r="E11" s="7">
        <v>3.3000000000000002E-2</v>
      </c>
      <c r="F11" s="7">
        <v>1.6E-2</v>
      </c>
    </row>
    <row r="12" spans="1:10" x14ac:dyDescent="0.2">
      <c r="A12" s="7">
        <v>4.2000000000000003E-2</v>
      </c>
      <c r="B12" s="7">
        <v>2.1000000000000001E-2</v>
      </c>
      <c r="C12" s="7">
        <v>0.14099999999999999</v>
      </c>
      <c r="D12" s="7">
        <v>0.08</v>
      </c>
      <c r="E12" s="7">
        <v>2.1000000000000001E-2</v>
      </c>
      <c r="F12" s="7">
        <v>0.01</v>
      </c>
    </row>
    <row r="13" spans="1:10" x14ac:dyDescent="0.2">
      <c r="A13" s="7">
        <v>3.5000000000000003E-2</v>
      </c>
      <c r="B13" s="7">
        <v>1.9E-2</v>
      </c>
      <c r="C13" s="7">
        <v>0.33500000000000002</v>
      </c>
      <c r="D13" s="7">
        <v>9.2999999999999999E-2</v>
      </c>
      <c r="E13" s="7">
        <v>0.02</v>
      </c>
      <c r="F13" s="7">
        <v>3.3000000000000002E-2</v>
      </c>
    </row>
  </sheetData>
  <mergeCells count="8">
    <mergeCell ref="A9:B9"/>
    <mergeCell ref="C9:D9"/>
    <mergeCell ref="E9:F9"/>
    <mergeCell ref="A2:B2"/>
    <mergeCell ref="C2:D2"/>
    <mergeCell ref="E2:F2"/>
    <mergeCell ref="G2:H2"/>
    <mergeCell ref="I2:J2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9441-E16D-0F4B-99C9-3DECEECF5692}">
  <dimension ref="A1:T48"/>
  <sheetViews>
    <sheetView topLeftCell="E12" workbookViewId="0">
      <selection activeCell="F23" sqref="F23"/>
    </sheetView>
  </sheetViews>
  <sheetFormatPr baseColWidth="10" defaultRowHeight="16" x14ac:dyDescent="0.2"/>
  <cols>
    <col min="1" max="4" width="14" bestFit="1" customWidth="1"/>
  </cols>
  <sheetData>
    <row r="1" spans="1:15" x14ac:dyDescent="0.2">
      <c r="A1" s="9" t="s">
        <v>75</v>
      </c>
    </row>
    <row r="2" spans="1:15" x14ac:dyDescent="0.2">
      <c r="A2" s="25" t="s">
        <v>32</v>
      </c>
      <c r="B2" s="22"/>
      <c r="C2" s="25" t="s">
        <v>33</v>
      </c>
      <c r="D2" s="22"/>
    </row>
    <row r="3" spans="1:15" x14ac:dyDescent="0.2">
      <c r="A3" s="6" t="s">
        <v>31</v>
      </c>
      <c r="B3" s="6" t="s">
        <v>13</v>
      </c>
      <c r="C3" s="6" t="s">
        <v>31</v>
      </c>
      <c r="D3" s="6" t="s">
        <v>13</v>
      </c>
    </row>
    <row r="4" spans="1:15" x14ac:dyDescent="0.2">
      <c r="A4" s="7">
        <v>33.795669859999997</v>
      </c>
      <c r="B4" s="7">
        <v>1</v>
      </c>
      <c r="C4" s="7">
        <v>9.5821238389999994</v>
      </c>
      <c r="D4" s="7">
        <v>1</v>
      </c>
    </row>
    <row r="5" spans="1:15" x14ac:dyDescent="0.2">
      <c r="A5" s="7">
        <v>16.143173919999999</v>
      </c>
      <c r="B5" s="7">
        <v>5.4147261560000004</v>
      </c>
      <c r="C5" s="7">
        <v>37.138339119999998</v>
      </c>
      <c r="D5" s="7">
        <v>5.2886380629999996</v>
      </c>
    </row>
    <row r="6" spans="1:15" x14ac:dyDescent="0.2">
      <c r="A6" s="7">
        <v>31.48225841</v>
      </c>
      <c r="B6" s="7">
        <v>1.4652390099999999</v>
      </c>
      <c r="C6" s="7">
        <v>24.375827279999999</v>
      </c>
      <c r="D6" s="7">
        <v>5.6546185370000002</v>
      </c>
    </row>
    <row r="7" spans="1:15" x14ac:dyDescent="0.2">
      <c r="A7" s="7">
        <v>60.73561728</v>
      </c>
      <c r="B7" s="7">
        <v>0.29528871699999998</v>
      </c>
      <c r="C7" s="7">
        <v>7.8353344810000003</v>
      </c>
      <c r="D7" s="7">
        <v>0.93794606999999997</v>
      </c>
    </row>
    <row r="8" spans="1:15" x14ac:dyDescent="0.2">
      <c r="A8" s="7">
        <v>22.662306789999999</v>
      </c>
      <c r="B8" s="7">
        <v>2.043813471</v>
      </c>
      <c r="C8" s="7">
        <v>19.732906180000001</v>
      </c>
      <c r="D8" s="7">
        <v>3.2203006680000001</v>
      </c>
    </row>
    <row r="9" spans="1:15" x14ac:dyDescent="0.2">
      <c r="A9" s="7">
        <v>32.96380525</v>
      </c>
      <c r="B9" s="7">
        <v>2.043813471</v>
      </c>
      <c r="C9" s="7">
        <v>19.732906180000001</v>
      </c>
      <c r="D9" s="7">
        <v>3.2203006680000001</v>
      </c>
    </row>
    <row r="11" spans="1:15" x14ac:dyDescent="0.2">
      <c r="A11" s="9" t="s">
        <v>76</v>
      </c>
    </row>
    <row r="12" spans="1:15" x14ac:dyDescent="0.2">
      <c r="A12" s="8"/>
      <c r="B12" s="36" t="s">
        <v>3</v>
      </c>
      <c r="C12" s="22"/>
      <c r="D12" s="36" t="s">
        <v>4</v>
      </c>
      <c r="E12" s="22"/>
      <c r="F12" s="36" t="s">
        <v>2</v>
      </c>
      <c r="G12" s="22"/>
      <c r="H12" s="36" t="s">
        <v>0</v>
      </c>
      <c r="I12" s="22"/>
      <c r="J12" s="36" t="s">
        <v>1</v>
      </c>
      <c r="K12" s="22"/>
      <c r="L12" s="36" t="s">
        <v>34</v>
      </c>
      <c r="M12" s="22"/>
      <c r="N12" s="36" t="s">
        <v>35</v>
      </c>
      <c r="O12" s="22"/>
    </row>
    <row r="13" spans="1:15" x14ac:dyDescent="0.2">
      <c r="A13" s="4" t="s">
        <v>31</v>
      </c>
      <c r="B13" s="6" t="s">
        <v>36</v>
      </c>
      <c r="C13" s="4" t="s">
        <v>37</v>
      </c>
      <c r="D13" s="6" t="s">
        <v>36</v>
      </c>
      <c r="E13" s="4" t="s">
        <v>37</v>
      </c>
      <c r="F13" s="6" t="s">
        <v>36</v>
      </c>
      <c r="G13" s="4" t="s">
        <v>37</v>
      </c>
      <c r="H13" s="6" t="s">
        <v>36</v>
      </c>
      <c r="I13" s="4" t="s">
        <v>37</v>
      </c>
      <c r="J13" s="6" t="s">
        <v>36</v>
      </c>
      <c r="K13" s="4" t="s">
        <v>37</v>
      </c>
      <c r="L13" s="6" t="s">
        <v>36</v>
      </c>
      <c r="M13" s="4" t="s">
        <v>37</v>
      </c>
      <c r="N13" s="6" t="s">
        <v>36</v>
      </c>
      <c r="O13" s="4" t="s">
        <v>37</v>
      </c>
    </row>
    <row r="14" spans="1:15" x14ac:dyDescent="0.2">
      <c r="A14" s="4"/>
      <c r="B14" s="7">
        <v>1</v>
      </c>
      <c r="C14" s="7">
        <v>2.012148292</v>
      </c>
      <c r="D14" s="7">
        <v>1</v>
      </c>
      <c r="E14" s="7">
        <v>1.4476738727</v>
      </c>
      <c r="F14" s="7">
        <v>1</v>
      </c>
      <c r="G14" s="7">
        <v>1.5070597677999999</v>
      </c>
      <c r="H14" s="7">
        <v>1</v>
      </c>
      <c r="I14" s="7">
        <v>1.4607742308</v>
      </c>
      <c r="J14" s="7">
        <v>1</v>
      </c>
      <c r="K14" s="7">
        <v>1.8103993646000001</v>
      </c>
      <c r="L14" s="7">
        <v>1</v>
      </c>
      <c r="M14" s="7">
        <v>1.3282009348999999</v>
      </c>
      <c r="N14" s="7">
        <v>1</v>
      </c>
      <c r="O14" s="7">
        <v>1.8647888039</v>
      </c>
    </row>
    <row r="15" spans="1:15" x14ac:dyDescent="0.2">
      <c r="A15" s="4"/>
      <c r="B15" s="7">
        <v>1</v>
      </c>
      <c r="C15" s="7">
        <v>1.4270678653</v>
      </c>
      <c r="D15" s="7">
        <v>1</v>
      </c>
      <c r="E15" s="7">
        <v>1.6449616442999999</v>
      </c>
      <c r="F15" s="7">
        <v>1</v>
      </c>
      <c r="G15" s="7">
        <v>1.5094824096999999</v>
      </c>
      <c r="H15" s="7">
        <v>1</v>
      </c>
      <c r="I15" s="7">
        <v>1.0134308773</v>
      </c>
      <c r="J15" s="7">
        <v>1</v>
      </c>
      <c r="K15" s="7">
        <v>1.3714540427999999</v>
      </c>
      <c r="L15" s="7">
        <v>1</v>
      </c>
      <c r="M15" s="7">
        <v>1.1477016332000001</v>
      </c>
      <c r="N15" s="7">
        <v>1</v>
      </c>
      <c r="O15" s="7">
        <v>1.2895164614000001</v>
      </c>
    </row>
    <row r="16" spans="1:15" x14ac:dyDescent="0.2">
      <c r="A16" s="4"/>
      <c r="B16" s="7">
        <v>1</v>
      </c>
      <c r="C16" s="7">
        <v>1.4202062879999999</v>
      </c>
      <c r="D16" s="7">
        <v>1</v>
      </c>
      <c r="E16" s="7">
        <v>1.4251368870000001</v>
      </c>
      <c r="F16" s="7">
        <v>1</v>
      </c>
      <c r="G16" s="7">
        <v>1.4908142347</v>
      </c>
      <c r="H16" s="7">
        <v>1</v>
      </c>
      <c r="I16" s="7">
        <v>1.2496810293</v>
      </c>
      <c r="J16" s="7">
        <v>1</v>
      </c>
      <c r="K16" s="7">
        <v>1.3389533551999999</v>
      </c>
      <c r="L16" s="7">
        <v>1</v>
      </c>
      <c r="M16" s="7">
        <v>1.3706456105</v>
      </c>
      <c r="N16" s="7">
        <v>1</v>
      </c>
      <c r="O16" s="7">
        <v>1.8589115614</v>
      </c>
    </row>
    <row r="17" spans="1:20" x14ac:dyDescent="0.2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20" x14ac:dyDescent="0.2">
      <c r="A18" s="4" t="s">
        <v>13</v>
      </c>
      <c r="B18" s="7">
        <v>1</v>
      </c>
      <c r="C18" s="7">
        <v>2.1890250170000001</v>
      </c>
      <c r="D18" s="7">
        <v>1</v>
      </c>
      <c r="E18" s="7">
        <v>1.794151568</v>
      </c>
      <c r="F18" s="7">
        <v>1</v>
      </c>
      <c r="G18" s="7">
        <v>1.4169715540000001</v>
      </c>
      <c r="H18" s="7">
        <v>1</v>
      </c>
      <c r="I18" s="7">
        <v>1.0345109560000001</v>
      </c>
      <c r="J18" s="7">
        <v>1</v>
      </c>
      <c r="K18" s="7">
        <v>1.60897081</v>
      </c>
      <c r="L18" s="7">
        <v>1</v>
      </c>
      <c r="M18" s="7">
        <v>1.186499696</v>
      </c>
      <c r="N18" s="7">
        <v>1</v>
      </c>
      <c r="O18" s="7">
        <v>1.6291240659999999</v>
      </c>
    </row>
    <row r="19" spans="1:20" x14ac:dyDescent="0.2">
      <c r="A19" s="4"/>
      <c r="B19" s="7">
        <v>1</v>
      </c>
      <c r="C19" s="7">
        <v>1.450585247</v>
      </c>
      <c r="D19" s="7">
        <v>1</v>
      </c>
      <c r="E19" s="7">
        <v>1.4303985560000001</v>
      </c>
      <c r="F19" s="7">
        <v>1</v>
      </c>
      <c r="G19" s="7">
        <v>1.2758107700000001</v>
      </c>
      <c r="H19" s="7">
        <v>1</v>
      </c>
      <c r="I19" s="7">
        <v>0.87965560399999998</v>
      </c>
      <c r="J19" s="7">
        <v>1</v>
      </c>
      <c r="K19" s="7">
        <v>1.3957872920000001</v>
      </c>
      <c r="L19" s="7">
        <v>1</v>
      </c>
      <c r="M19" s="7">
        <v>1.2783585639999999</v>
      </c>
      <c r="N19" s="7">
        <v>1</v>
      </c>
      <c r="O19" s="7">
        <v>1.3180993510000001</v>
      </c>
    </row>
    <row r="20" spans="1:20" x14ac:dyDescent="0.2">
      <c r="A20" s="4"/>
      <c r="B20" s="7">
        <v>1</v>
      </c>
      <c r="C20" s="7">
        <v>1.1103762850000001</v>
      </c>
      <c r="D20" s="7">
        <v>1</v>
      </c>
      <c r="E20" s="7">
        <v>1.53908562</v>
      </c>
      <c r="F20" s="7">
        <v>1</v>
      </c>
      <c r="G20" s="7">
        <v>1.31822773</v>
      </c>
      <c r="H20" s="7">
        <v>1</v>
      </c>
      <c r="I20" s="7">
        <v>0.47715905800000002</v>
      </c>
      <c r="J20" s="7">
        <v>1</v>
      </c>
      <c r="K20" s="7">
        <v>1.375741608</v>
      </c>
      <c r="L20" s="7">
        <v>1</v>
      </c>
      <c r="M20" s="7">
        <v>1.161097968</v>
      </c>
      <c r="N20" s="7">
        <v>1</v>
      </c>
      <c r="O20" s="7">
        <v>3.052554685</v>
      </c>
    </row>
    <row r="23" spans="1:20" x14ac:dyDescent="0.2">
      <c r="A23" s="9" t="s">
        <v>77</v>
      </c>
      <c r="F23" s="9" t="s">
        <v>78</v>
      </c>
      <c r="L23" s="9" t="s">
        <v>79</v>
      </c>
      <c r="Q23" s="9" t="s">
        <v>80</v>
      </c>
    </row>
    <row r="24" spans="1:20" x14ac:dyDescent="0.2">
      <c r="A24" s="34" t="s">
        <v>31</v>
      </c>
      <c r="B24" s="35"/>
      <c r="C24" s="34" t="s">
        <v>13</v>
      </c>
      <c r="D24" s="35"/>
      <c r="F24" s="10" t="s">
        <v>19</v>
      </c>
      <c r="G24" s="13" t="s">
        <v>20</v>
      </c>
      <c r="H24" s="13" t="s">
        <v>21</v>
      </c>
      <c r="I24" s="10" t="s">
        <v>58</v>
      </c>
      <c r="J24" s="4" t="s">
        <v>57</v>
      </c>
      <c r="L24" s="9" t="s">
        <v>24</v>
      </c>
      <c r="Q24" s="9" t="s">
        <v>24</v>
      </c>
    </row>
    <row r="25" spans="1:20" x14ac:dyDescent="0.2">
      <c r="A25" s="6" t="s">
        <v>38</v>
      </c>
      <c r="B25" s="6" t="s">
        <v>39</v>
      </c>
      <c r="C25" s="6" t="s">
        <v>38</v>
      </c>
      <c r="D25" s="6" t="s">
        <v>39</v>
      </c>
      <c r="F25" s="16">
        <v>64.128837585449205</v>
      </c>
      <c r="G25" s="16">
        <v>17.700466156005799</v>
      </c>
      <c r="H25" s="16">
        <v>-61.144218444824197</v>
      </c>
      <c r="I25" s="16">
        <v>0.20538422597832059</v>
      </c>
      <c r="J25" s="4" t="s">
        <v>63</v>
      </c>
      <c r="L25" s="21" t="s">
        <v>42</v>
      </c>
      <c r="M25" s="22"/>
      <c r="N25" s="21" t="s">
        <v>43</v>
      </c>
      <c r="O25" s="22"/>
      <c r="Q25" s="21" t="s">
        <v>42</v>
      </c>
      <c r="R25" s="22"/>
      <c r="S25" s="21" t="s">
        <v>43</v>
      </c>
      <c r="T25" s="22"/>
    </row>
    <row r="26" spans="1:20" x14ac:dyDescent="0.2">
      <c r="A26" s="7">
        <v>-57.332527159999998</v>
      </c>
      <c r="B26" s="7">
        <v>-72.881370540000006</v>
      </c>
      <c r="C26" s="7">
        <v>-72.502200000000002</v>
      </c>
      <c r="D26" s="7">
        <v>-61.144218440000003</v>
      </c>
      <c r="F26" s="16">
        <v>99.925460815429602</v>
      </c>
      <c r="G26" s="16">
        <v>5.9810800552368102</v>
      </c>
      <c r="H26" s="16">
        <v>-74.019096374511705</v>
      </c>
      <c r="I26" s="16">
        <v>0.78088839734974469</v>
      </c>
      <c r="J26" s="4" t="s">
        <v>65</v>
      </c>
      <c r="L26" s="6" t="s">
        <v>40</v>
      </c>
      <c r="M26" s="6" t="s">
        <v>41</v>
      </c>
      <c r="N26" s="6" t="s">
        <v>40</v>
      </c>
      <c r="O26" s="6" t="s">
        <v>41</v>
      </c>
      <c r="Q26" s="6" t="s">
        <v>40</v>
      </c>
      <c r="R26" s="6" t="s">
        <v>44</v>
      </c>
      <c r="S26" s="6" t="s">
        <v>40</v>
      </c>
      <c r="T26" s="6" t="s">
        <v>44</v>
      </c>
    </row>
    <row r="27" spans="1:20" x14ac:dyDescent="0.2">
      <c r="A27" s="7">
        <v>-53.433414460000002</v>
      </c>
      <c r="B27" s="7">
        <v>-76.728126529999997</v>
      </c>
      <c r="C27" s="7">
        <v>-67.400899999999993</v>
      </c>
      <c r="D27" s="7">
        <v>-74.01909637</v>
      </c>
      <c r="F27" s="16">
        <v>90.194900512695298</v>
      </c>
      <c r="G27" s="16">
        <v>64.296607971191406</v>
      </c>
      <c r="H27" s="16">
        <v>-68.246658325195298</v>
      </c>
      <c r="I27" s="16">
        <v>6.7036152861971524E-2</v>
      </c>
      <c r="J27" s="4" t="s">
        <v>63</v>
      </c>
      <c r="L27" s="7">
        <v>55.555979999999998</v>
      </c>
      <c r="M27" s="7">
        <v>98.380380000000002</v>
      </c>
      <c r="N27" s="7">
        <v>82.176559999999995</v>
      </c>
      <c r="O27" s="7">
        <v>106.4823</v>
      </c>
      <c r="Q27" s="7">
        <v>104.78</v>
      </c>
      <c r="R27" s="7">
        <v>106.92</v>
      </c>
      <c r="S27" s="7">
        <v>129.01</v>
      </c>
      <c r="T27" s="7">
        <v>115.11</v>
      </c>
    </row>
    <row r="28" spans="1:20" x14ac:dyDescent="0.2">
      <c r="A28" s="7">
        <v>-52.149009700000001</v>
      </c>
      <c r="B28" s="7">
        <v>-72.965690609999996</v>
      </c>
      <c r="C28" s="7">
        <v>-66.222099999999998</v>
      </c>
      <c r="D28" s="7">
        <v>-68.246658330000002</v>
      </c>
      <c r="F28" s="16">
        <v>82.175148010253906</v>
      </c>
      <c r="G28" s="16">
        <v>36.011287689208899</v>
      </c>
      <c r="H28" s="16">
        <v>-66.006935119628906</v>
      </c>
      <c r="I28" s="16">
        <v>0.18385469660884943</v>
      </c>
      <c r="J28" s="4" t="s">
        <v>63</v>
      </c>
      <c r="L28" s="7">
        <v>65.972729999999999</v>
      </c>
      <c r="M28" s="7">
        <v>101.8526</v>
      </c>
      <c r="N28" s="7">
        <v>68.287559999999999</v>
      </c>
      <c r="O28" s="7">
        <v>99.537800000000004</v>
      </c>
      <c r="Q28" s="7">
        <v>72.180000000000007</v>
      </c>
      <c r="R28" s="7">
        <v>106.91</v>
      </c>
      <c r="S28" s="7">
        <v>105.52</v>
      </c>
      <c r="T28" s="7">
        <v>93.11</v>
      </c>
    </row>
    <row r="29" spans="1:20" x14ac:dyDescent="0.2">
      <c r="A29" s="7">
        <v>-71.462562559999995</v>
      </c>
      <c r="B29" s="7">
        <v>-63.252780909999998</v>
      </c>
      <c r="C29" s="7">
        <v>-58.350299999999997</v>
      </c>
      <c r="D29" s="7">
        <v>-66.006935119999994</v>
      </c>
      <c r="F29" s="16">
        <v>124.073959350585</v>
      </c>
      <c r="G29" s="16">
        <v>232.82214355468699</v>
      </c>
      <c r="H29" s="16">
        <v>-72.157463073730398</v>
      </c>
      <c r="I29" s="16">
        <v>3.5983805969490495E-2</v>
      </c>
      <c r="J29" s="4" t="s">
        <v>63</v>
      </c>
      <c r="L29" s="7">
        <v>57.870809999999999</v>
      </c>
      <c r="M29" s="7">
        <v>63.657890000000002</v>
      </c>
      <c r="N29" s="7">
        <v>52.062199999999997</v>
      </c>
      <c r="O29" s="7">
        <v>75.232060000000004</v>
      </c>
      <c r="Q29" s="7">
        <v>89.52</v>
      </c>
      <c r="R29" s="7">
        <v>91.51</v>
      </c>
      <c r="S29" s="7">
        <v>146.96</v>
      </c>
      <c r="T29" s="7">
        <v>127.59</v>
      </c>
    </row>
    <row r="30" spans="1:20" x14ac:dyDescent="0.2">
      <c r="A30" s="7">
        <v>-56.544761659999999</v>
      </c>
      <c r="B30" s="7">
        <v>-75.693000789999999</v>
      </c>
      <c r="C30" s="7">
        <v>-69.889499999999998</v>
      </c>
      <c r="D30" s="7">
        <v>-72.157463070000006</v>
      </c>
      <c r="F30" s="16">
        <v>78.325988769531193</v>
      </c>
      <c r="G30" s="16">
        <v>24.841682434081999</v>
      </c>
      <c r="H30" s="16">
        <v>-68.731262207031193</v>
      </c>
      <c r="I30" s="16">
        <v>0.12282410297858873</v>
      </c>
      <c r="J30" s="4" t="s">
        <v>63</v>
      </c>
      <c r="L30" s="7">
        <v>78.704310000000007</v>
      </c>
      <c r="M30" s="7">
        <v>89.121049999999997</v>
      </c>
      <c r="N30" s="7">
        <v>98.380380000000002</v>
      </c>
      <c r="O30" s="7">
        <v>123.7923</v>
      </c>
      <c r="Q30" s="7"/>
      <c r="R30" s="7"/>
      <c r="S30" s="7">
        <v>128.15</v>
      </c>
      <c r="T30" s="7">
        <v>118.79</v>
      </c>
    </row>
    <row r="31" spans="1:20" x14ac:dyDescent="0.2">
      <c r="A31" s="7">
        <v>-41.682102200000003</v>
      </c>
      <c r="B31" s="7">
        <v>-79.093261720000001</v>
      </c>
      <c r="C31" s="7">
        <v>-65.417100000000005</v>
      </c>
      <c r="D31" s="7">
        <v>-68.731262209999997</v>
      </c>
      <c r="F31" s="16">
        <v>140.38336181640599</v>
      </c>
      <c r="G31" s="16">
        <v>330.26623535156199</v>
      </c>
      <c r="H31" s="16">
        <v>-73.012771606445298</v>
      </c>
      <c r="I31" s="16">
        <v>3.0594811083953212E-2</v>
      </c>
      <c r="J31" s="4" t="s">
        <v>63</v>
      </c>
      <c r="L31" s="7">
        <v>87.927269999999993</v>
      </c>
      <c r="M31" s="7">
        <v>87.963639999999998</v>
      </c>
      <c r="N31" s="7">
        <v>82.142579999999995</v>
      </c>
      <c r="O31" s="7">
        <v>123.84350000000001</v>
      </c>
      <c r="Q31" s="1"/>
      <c r="R31" s="1"/>
      <c r="S31" s="1"/>
      <c r="T31" s="1"/>
    </row>
    <row r="32" spans="1:20" x14ac:dyDescent="0.2">
      <c r="A32" s="7">
        <v>-45.996089939999997</v>
      </c>
      <c r="B32" s="7">
        <v>-60.452415469999998</v>
      </c>
      <c r="C32" s="7">
        <v>-54.729100000000003</v>
      </c>
      <c r="D32" s="7">
        <v>-73.012771610000001</v>
      </c>
      <c r="F32" s="16">
        <v>130.95327758789</v>
      </c>
      <c r="G32" s="16">
        <v>288.48703002929602</v>
      </c>
      <c r="H32" s="16">
        <v>-74.474403381347599</v>
      </c>
      <c r="I32" s="16">
        <v>9.100875818314166E-3</v>
      </c>
      <c r="J32" s="4" t="s">
        <v>63</v>
      </c>
      <c r="L32" s="1"/>
      <c r="M32" s="1"/>
      <c r="N32" s="1"/>
      <c r="O32" s="1"/>
      <c r="Q32" s="1"/>
      <c r="R32" s="1"/>
      <c r="S32" s="1"/>
      <c r="T32" s="1"/>
    </row>
    <row r="33" spans="1:20" x14ac:dyDescent="0.2">
      <c r="A33" s="7">
        <v>-60.555442810000002</v>
      </c>
      <c r="B33" s="7">
        <v>-75.143356319999995</v>
      </c>
      <c r="C33" s="7">
        <v>-65.322400000000002</v>
      </c>
      <c r="D33" s="7">
        <v>-74.474403379999998</v>
      </c>
      <c r="F33" s="16">
        <v>116.540969848632</v>
      </c>
      <c r="G33" s="16">
        <v>151.64413452148401</v>
      </c>
      <c r="H33" s="16">
        <v>-78.641189575195298</v>
      </c>
      <c r="I33" s="16">
        <v>0.76717972760426145</v>
      </c>
      <c r="J33" s="4" t="s">
        <v>55</v>
      </c>
      <c r="L33" s="9" t="s">
        <v>26</v>
      </c>
      <c r="N33" s="2"/>
      <c r="O33" s="2"/>
      <c r="Q33" s="9" t="s">
        <v>26</v>
      </c>
      <c r="S33" s="2"/>
      <c r="T33" s="2"/>
    </row>
    <row r="34" spans="1:20" x14ac:dyDescent="0.2">
      <c r="A34" s="7">
        <v>-57.623382569999997</v>
      </c>
      <c r="B34" s="7">
        <v>-71.919776920000004</v>
      </c>
      <c r="C34" s="7">
        <v>-63.691499999999998</v>
      </c>
      <c r="D34" s="7">
        <v>-78.641189580000002</v>
      </c>
      <c r="F34" s="16">
        <v>102.780624389648</v>
      </c>
      <c r="G34" s="16">
        <v>118.71517181396401</v>
      </c>
      <c r="H34" s="16">
        <v>-68.784042358398395</v>
      </c>
      <c r="I34" s="16">
        <v>0.12206741117148733</v>
      </c>
      <c r="J34" s="4" t="s">
        <v>63</v>
      </c>
      <c r="L34" s="21" t="s">
        <v>42</v>
      </c>
      <c r="M34" s="22"/>
      <c r="N34" s="21" t="s">
        <v>43</v>
      </c>
      <c r="O34" s="22"/>
      <c r="Q34" s="32" t="s">
        <v>42</v>
      </c>
      <c r="R34" s="33"/>
      <c r="S34" s="32" t="s">
        <v>43</v>
      </c>
      <c r="T34" s="33"/>
    </row>
    <row r="35" spans="1:20" x14ac:dyDescent="0.2">
      <c r="A35" s="7">
        <v>-66.44169617</v>
      </c>
      <c r="B35" s="7">
        <v>-58.10076523</v>
      </c>
      <c r="C35" s="7">
        <v>-73.904799999999994</v>
      </c>
      <c r="D35" s="7">
        <v>-68.784042360000001</v>
      </c>
      <c r="F35" s="16">
        <v>126.831329345703</v>
      </c>
      <c r="G35" s="16">
        <v>175.26510620117099</v>
      </c>
      <c r="H35" s="16">
        <v>-76.709259033203097</v>
      </c>
      <c r="I35" s="16">
        <v>0.10351267920731849</v>
      </c>
      <c r="J35" s="4" t="s">
        <v>63</v>
      </c>
      <c r="L35" s="6" t="s">
        <v>40</v>
      </c>
      <c r="M35" s="6" t="s">
        <v>41</v>
      </c>
      <c r="N35" s="6" t="s">
        <v>40</v>
      </c>
      <c r="O35" s="6" t="s">
        <v>41</v>
      </c>
      <c r="Q35" s="6" t="s">
        <v>40</v>
      </c>
      <c r="R35" s="6" t="s">
        <v>44</v>
      </c>
      <c r="S35" s="6" t="s">
        <v>40</v>
      </c>
      <c r="T35" s="6" t="s">
        <v>44</v>
      </c>
    </row>
    <row r="36" spans="1:20" x14ac:dyDescent="0.2">
      <c r="A36" s="7">
        <v>-74.89766693</v>
      </c>
      <c r="B36" s="7">
        <v>-63.686107640000003</v>
      </c>
      <c r="C36" s="7">
        <v>-66.754999999999995</v>
      </c>
      <c r="D36" s="7">
        <v>-76.709259029999998</v>
      </c>
      <c r="F36" s="16">
        <v>82.156013488769503</v>
      </c>
      <c r="G36" s="16">
        <v>45.227737426757798</v>
      </c>
      <c r="H36" s="16">
        <v>-64.001106262207003</v>
      </c>
      <c r="I36" s="16">
        <v>0.11122954214604922</v>
      </c>
      <c r="J36" s="4" t="s">
        <v>63</v>
      </c>
      <c r="L36" s="7">
        <v>93.750720000000001</v>
      </c>
      <c r="M36" s="7">
        <v>143.5196</v>
      </c>
      <c r="N36" s="7">
        <v>115.74160000000001</v>
      </c>
      <c r="O36" s="7">
        <v>148.14930000000001</v>
      </c>
      <c r="Q36" s="7">
        <v>140.19999999999999</v>
      </c>
      <c r="R36" s="7">
        <v>148.63999999999999</v>
      </c>
      <c r="S36" s="7">
        <v>99.43</v>
      </c>
      <c r="T36" s="7">
        <v>82.11</v>
      </c>
    </row>
    <row r="37" spans="1:20" x14ac:dyDescent="0.2">
      <c r="A37" s="7">
        <v>-70.565322879999997</v>
      </c>
      <c r="B37" s="7">
        <v>-76.405342099999999</v>
      </c>
      <c r="C37" s="7">
        <v>-72.141400000000004</v>
      </c>
      <c r="D37" s="7">
        <v>-64.00110626</v>
      </c>
      <c r="F37" s="16">
        <v>70.109222412109304</v>
      </c>
      <c r="G37" s="16">
        <v>12.5734338760375</v>
      </c>
      <c r="H37" s="16">
        <v>-67.438934326171804</v>
      </c>
      <c r="I37" s="16">
        <v>9.6348312459343846E-2</v>
      </c>
      <c r="J37" s="4" t="s">
        <v>63</v>
      </c>
      <c r="L37" s="7">
        <v>107.6397</v>
      </c>
      <c r="M37" s="7">
        <v>141.20480000000001</v>
      </c>
      <c r="N37" s="7">
        <v>109.9546</v>
      </c>
      <c r="O37" s="7">
        <v>159.7234</v>
      </c>
      <c r="Q37" s="7">
        <v>129.44</v>
      </c>
      <c r="R37" s="7">
        <v>174.04</v>
      </c>
      <c r="S37" s="7">
        <v>176.1</v>
      </c>
      <c r="T37" s="7">
        <v>149.68</v>
      </c>
    </row>
    <row r="38" spans="1:20" x14ac:dyDescent="0.2">
      <c r="A38" s="7">
        <v>-74.609985350000002</v>
      </c>
      <c r="B38" s="7">
        <v>-75.501319890000005</v>
      </c>
      <c r="C38" s="7">
        <v>-74.613799999999998</v>
      </c>
      <c r="D38" s="7">
        <v>-67.438934329999995</v>
      </c>
      <c r="F38" s="16">
        <v>130.275390625</v>
      </c>
      <c r="G38" s="16">
        <v>270.82693481445301</v>
      </c>
      <c r="H38" s="16">
        <v>-73.695816040039006</v>
      </c>
      <c r="I38" s="16">
        <v>5.2644955290726776E-2</v>
      </c>
      <c r="J38" s="4" t="s">
        <v>63</v>
      </c>
      <c r="L38" s="7">
        <v>103.01009999999999</v>
      </c>
      <c r="M38" s="7">
        <v>113.4268</v>
      </c>
      <c r="N38" s="7">
        <v>90.241150000000005</v>
      </c>
      <c r="O38" s="7">
        <v>109.9546</v>
      </c>
      <c r="Q38" s="7">
        <v>128.25</v>
      </c>
      <c r="R38" s="7">
        <v>130.88999999999999</v>
      </c>
      <c r="S38" s="7">
        <v>142.80000000000001</v>
      </c>
      <c r="T38" s="7">
        <v>122.65</v>
      </c>
    </row>
    <row r="39" spans="1:20" x14ac:dyDescent="0.2">
      <c r="A39" s="7">
        <v>-73.163574220000001</v>
      </c>
      <c r="B39" s="7">
        <v>-63.928215029999997</v>
      </c>
      <c r="C39" s="7">
        <v>-68.446899999999999</v>
      </c>
      <c r="D39" s="7">
        <v>-73.695816039999997</v>
      </c>
      <c r="F39" s="16">
        <v>119.36134338378901</v>
      </c>
      <c r="G39" s="16">
        <v>199.84738159179599</v>
      </c>
      <c r="H39" s="16">
        <v>-70.368431091308494</v>
      </c>
      <c r="I39" s="16">
        <v>5.2089246027296511E-2</v>
      </c>
      <c r="J39" s="4" t="s">
        <v>63</v>
      </c>
      <c r="L39" s="7">
        <v>135.4177</v>
      </c>
      <c r="M39" s="7">
        <v>149.30670000000001</v>
      </c>
      <c r="N39" s="7">
        <v>135.4177</v>
      </c>
      <c r="O39" s="7">
        <v>164.2852</v>
      </c>
      <c r="Q39" s="7"/>
      <c r="R39" s="7"/>
      <c r="S39" s="7">
        <v>110.8</v>
      </c>
      <c r="T39" s="7">
        <v>92.21</v>
      </c>
    </row>
    <row r="40" spans="1:20" x14ac:dyDescent="0.2">
      <c r="A40" s="7">
        <v>-74.064262389999996</v>
      </c>
      <c r="B40" s="7">
        <v>-68.625595090000004</v>
      </c>
      <c r="C40" s="7">
        <v>-76.482399999999998</v>
      </c>
      <c r="D40" s="7">
        <v>-70.368431090000001</v>
      </c>
      <c r="F40" s="16">
        <v>89.118186950683494</v>
      </c>
      <c r="G40" s="16">
        <v>22.734209060668899</v>
      </c>
      <c r="H40" s="16">
        <v>-77.896873474120994</v>
      </c>
      <c r="I40" s="16">
        <v>0.57427129005399435</v>
      </c>
      <c r="J40" s="4" t="s">
        <v>55</v>
      </c>
      <c r="L40" s="7">
        <v>135.36170000000001</v>
      </c>
      <c r="M40" s="7">
        <v>127.3158</v>
      </c>
      <c r="N40" s="7">
        <v>118.0077</v>
      </c>
      <c r="O40" s="7">
        <v>166.6679</v>
      </c>
    </row>
    <row r="41" spans="1:20" x14ac:dyDescent="0.2">
      <c r="A41" s="7">
        <v>-71.183662409999997</v>
      </c>
      <c r="B41" s="7">
        <v>-60.942832950000003</v>
      </c>
      <c r="C41" s="7">
        <v>-67.053299999999993</v>
      </c>
      <c r="D41" s="7">
        <v>-77.896873470000003</v>
      </c>
      <c r="F41" s="16">
        <v>128.12953186035099</v>
      </c>
      <c r="G41" s="16">
        <v>260.817779541015</v>
      </c>
      <c r="H41" s="16">
        <v>-73.710601806640597</v>
      </c>
      <c r="I41" s="16">
        <v>0.36253424682921259</v>
      </c>
      <c r="J41" s="4" t="s">
        <v>55</v>
      </c>
    </row>
    <row r="42" spans="1:20" x14ac:dyDescent="0.2">
      <c r="A42" s="7"/>
      <c r="B42" s="7">
        <v>-72.579872129999998</v>
      </c>
      <c r="C42" s="7">
        <v>-62.315899999999999</v>
      </c>
      <c r="D42" s="7">
        <v>-73.71060181</v>
      </c>
      <c r="F42" s="16">
        <v>137.20321655273401</v>
      </c>
      <c r="G42" s="16">
        <v>373.78695678710898</v>
      </c>
      <c r="H42" s="16">
        <v>-73.876205444335895</v>
      </c>
      <c r="I42" s="16">
        <v>0.26007233469848945</v>
      </c>
      <c r="J42" s="4" t="s">
        <v>63</v>
      </c>
    </row>
    <row r="43" spans="1:20" x14ac:dyDescent="0.2">
      <c r="A43" s="7"/>
      <c r="B43" s="7">
        <v>-75.235054020000007</v>
      </c>
      <c r="C43" s="7"/>
      <c r="D43" s="7">
        <v>-73.876205440000007</v>
      </c>
      <c r="F43" s="16">
        <v>134.88407897949199</v>
      </c>
      <c r="G43" s="16">
        <v>348.27581787109301</v>
      </c>
      <c r="H43" s="16">
        <v>-71.242736816406193</v>
      </c>
      <c r="I43" s="16">
        <v>2.5147482664501938E-2</v>
      </c>
      <c r="J43" s="4" t="s">
        <v>63</v>
      </c>
    </row>
    <row r="44" spans="1:20" x14ac:dyDescent="0.2">
      <c r="A44" s="7"/>
      <c r="B44" s="7">
        <v>-77.501602169999998</v>
      </c>
      <c r="C44" s="7"/>
      <c r="D44" s="7">
        <v>-71.242736820000005</v>
      </c>
      <c r="F44" s="16">
        <v>137.426345825195</v>
      </c>
      <c r="G44" s="16">
        <v>369.02648925781199</v>
      </c>
      <c r="H44" s="16">
        <v>-72.820632934570298</v>
      </c>
      <c r="I44" s="16">
        <v>2.1306047944697204E-3</v>
      </c>
      <c r="J44" s="4" t="s">
        <v>63</v>
      </c>
    </row>
    <row r="45" spans="1:20" x14ac:dyDescent="0.2">
      <c r="A45" s="7"/>
      <c r="B45" s="7"/>
      <c r="C45" s="7"/>
      <c r="D45" s="7">
        <v>-72.820632930000002</v>
      </c>
    </row>
    <row r="46" spans="1:20" x14ac:dyDescent="0.2">
      <c r="G46" s="4"/>
      <c r="H46" s="4" t="s">
        <v>65</v>
      </c>
      <c r="I46" s="4" t="s">
        <v>55</v>
      </c>
      <c r="J46" s="4" t="s">
        <v>56</v>
      </c>
    </row>
    <row r="47" spans="1:20" x14ac:dyDescent="0.2">
      <c r="G47" s="17" t="s">
        <v>54</v>
      </c>
      <c r="H47" s="4">
        <v>1</v>
      </c>
      <c r="I47" s="4">
        <v>3</v>
      </c>
      <c r="J47" s="4">
        <v>16</v>
      </c>
    </row>
    <row r="48" spans="1:20" x14ac:dyDescent="0.2">
      <c r="G48" s="17" t="s">
        <v>64</v>
      </c>
      <c r="H48" s="18">
        <f>H47/20</f>
        <v>0.05</v>
      </c>
      <c r="I48" s="18">
        <f>I47/20</f>
        <v>0.15</v>
      </c>
      <c r="J48" s="18">
        <f>J47/20</f>
        <v>0.8</v>
      </c>
    </row>
  </sheetData>
  <mergeCells count="19">
    <mergeCell ref="A2:B2"/>
    <mergeCell ref="C2:D2"/>
    <mergeCell ref="N12:O12"/>
    <mergeCell ref="B12:C12"/>
    <mergeCell ref="D12:E12"/>
    <mergeCell ref="F12:G12"/>
    <mergeCell ref="H12:I12"/>
    <mergeCell ref="J12:K12"/>
    <mergeCell ref="L12:M12"/>
    <mergeCell ref="Q25:R25"/>
    <mergeCell ref="S25:T25"/>
    <mergeCell ref="Q34:R34"/>
    <mergeCell ref="S34:T34"/>
    <mergeCell ref="A24:B24"/>
    <mergeCell ref="C24:D24"/>
    <mergeCell ref="L25:M25"/>
    <mergeCell ref="N25:O25"/>
    <mergeCell ref="L34:M34"/>
    <mergeCell ref="N34:O34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E0C1C-06D8-874D-9CAD-2FC04BB4C8A8}">
  <dimension ref="A1:P20"/>
  <sheetViews>
    <sheetView workbookViewId="0">
      <selection activeCell="F22" sqref="F22"/>
    </sheetView>
  </sheetViews>
  <sheetFormatPr baseColWidth="10" defaultRowHeight="16" x14ac:dyDescent="0.2"/>
  <sheetData>
    <row r="1" spans="1:16" x14ac:dyDescent="0.2">
      <c r="A1" s="9" t="s">
        <v>81</v>
      </c>
    </row>
    <row r="2" spans="1:16" s="3" customFormat="1" x14ac:dyDescent="0.2">
      <c r="A2" s="37" t="s">
        <v>45</v>
      </c>
      <c r="B2" s="35"/>
      <c r="C2" s="37" t="s">
        <v>46</v>
      </c>
      <c r="D2" s="35"/>
      <c r="E2" s="37" t="s">
        <v>9</v>
      </c>
      <c r="F2" s="35"/>
      <c r="G2" s="37" t="s">
        <v>47</v>
      </c>
      <c r="H2" s="35"/>
      <c r="I2" s="34" t="s">
        <v>48</v>
      </c>
      <c r="J2" s="35"/>
      <c r="K2" s="37" t="s">
        <v>50</v>
      </c>
      <c r="L2" s="35"/>
      <c r="M2" s="37" t="s">
        <v>49</v>
      </c>
      <c r="N2" s="35"/>
      <c r="O2" s="37" t="s">
        <v>51</v>
      </c>
      <c r="P2" s="35"/>
    </row>
    <row r="3" spans="1:16" x14ac:dyDescent="0.2">
      <c r="A3" s="6" t="s">
        <v>29</v>
      </c>
      <c r="B3" s="6" t="s">
        <v>30</v>
      </c>
      <c r="C3" s="6" t="s">
        <v>29</v>
      </c>
      <c r="D3" s="6" t="s">
        <v>30</v>
      </c>
      <c r="E3" s="6" t="s">
        <v>29</v>
      </c>
      <c r="F3" s="6" t="s">
        <v>30</v>
      </c>
      <c r="G3" s="6" t="s">
        <v>29</v>
      </c>
      <c r="H3" s="6" t="s">
        <v>30</v>
      </c>
      <c r="I3" s="6" t="s">
        <v>29</v>
      </c>
      <c r="J3" s="6" t="s">
        <v>30</v>
      </c>
      <c r="K3" s="6" t="s">
        <v>29</v>
      </c>
      <c r="L3" s="6" t="s">
        <v>30</v>
      </c>
      <c r="M3" s="6" t="s">
        <v>29</v>
      </c>
      <c r="N3" s="6" t="s">
        <v>30</v>
      </c>
      <c r="O3" s="6" t="s">
        <v>29</v>
      </c>
      <c r="P3" s="6" t="s">
        <v>30</v>
      </c>
    </row>
    <row r="4" spans="1:16" x14ac:dyDescent="0.2">
      <c r="A4" s="7">
        <v>84935</v>
      </c>
      <c r="B4" s="7">
        <v>40827</v>
      </c>
      <c r="C4" s="7">
        <v>76173</v>
      </c>
      <c r="D4" s="7">
        <v>65636</v>
      </c>
      <c r="E4" s="7">
        <v>10180</v>
      </c>
      <c r="F4" s="7">
        <v>4355</v>
      </c>
      <c r="G4" s="7">
        <v>49324</v>
      </c>
      <c r="H4" s="7">
        <v>33495</v>
      </c>
      <c r="I4" s="7">
        <v>11302</v>
      </c>
      <c r="J4" s="7">
        <v>9159</v>
      </c>
      <c r="K4" s="7">
        <v>2610</v>
      </c>
      <c r="L4" s="7">
        <v>1697</v>
      </c>
      <c r="M4" s="7">
        <v>11101</v>
      </c>
      <c r="N4" s="7">
        <v>8977</v>
      </c>
      <c r="O4" s="7">
        <v>20508</v>
      </c>
      <c r="P4" s="7">
        <v>29346</v>
      </c>
    </row>
    <row r="5" spans="1:16" x14ac:dyDescent="0.2">
      <c r="A5" s="7">
        <v>30251</v>
      </c>
      <c r="B5" s="7">
        <v>11809</v>
      </c>
      <c r="C5" s="7">
        <v>65767</v>
      </c>
      <c r="D5" s="7">
        <v>57056</v>
      </c>
      <c r="E5" s="7">
        <v>6156</v>
      </c>
      <c r="F5" s="7">
        <v>2806</v>
      </c>
      <c r="G5" s="7">
        <v>36688</v>
      </c>
      <c r="H5" s="7">
        <v>26302</v>
      </c>
      <c r="I5" s="7">
        <v>9391</v>
      </c>
      <c r="J5" s="7">
        <v>7335</v>
      </c>
      <c r="K5" s="7">
        <v>2072</v>
      </c>
      <c r="L5" s="7">
        <v>1391</v>
      </c>
      <c r="M5" s="7">
        <v>9542</v>
      </c>
      <c r="N5" s="7">
        <v>9118</v>
      </c>
      <c r="O5" s="7">
        <v>19291</v>
      </c>
      <c r="P5" s="7">
        <v>29431</v>
      </c>
    </row>
    <row r="6" spans="1:16" x14ac:dyDescent="0.2">
      <c r="A6" s="7">
        <v>119285</v>
      </c>
      <c r="B6" s="7">
        <v>83210</v>
      </c>
      <c r="C6" s="7">
        <v>55535</v>
      </c>
      <c r="D6" s="7">
        <v>50084</v>
      </c>
      <c r="E6" s="7">
        <v>10544</v>
      </c>
      <c r="F6" s="7">
        <v>4193</v>
      </c>
      <c r="G6" s="7">
        <v>43181</v>
      </c>
      <c r="H6" s="7">
        <v>33600</v>
      </c>
      <c r="I6" s="7">
        <v>8990</v>
      </c>
      <c r="J6" s="7">
        <v>7012</v>
      </c>
      <c r="K6" s="7">
        <v>3101</v>
      </c>
      <c r="L6" s="7">
        <v>2330</v>
      </c>
      <c r="M6" s="7">
        <v>11957</v>
      </c>
      <c r="N6" s="7">
        <v>10112</v>
      </c>
      <c r="O6" s="7">
        <v>32528</v>
      </c>
      <c r="P6" s="7">
        <v>42673</v>
      </c>
    </row>
    <row r="8" spans="1:16" x14ac:dyDescent="0.2">
      <c r="A8" s="9" t="s">
        <v>82</v>
      </c>
    </row>
    <row r="9" spans="1:16" x14ac:dyDescent="0.2">
      <c r="A9" s="3" t="s">
        <v>53</v>
      </c>
    </row>
    <row r="10" spans="1:16" ht="18" x14ac:dyDescent="0.2">
      <c r="A10" s="6" t="s">
        <v>17</v>
      </c>
      <c r="B10" s="6" t="s">
        <v>18</v>
      </c>
    </row>
    <row r="11" spans="1:16" x14ac:dyDescent="0.2">
      <c r="A11" s="7">
        <v>15.3061224</v>
      </c>
      <c r="B11" s="7">
        <v>12.4423963</v>
      </c>
      <c r="K11" s="3"/>
    </row>
    <row r="12" spans="1:16" x14ac:dyDescent="0.2">
      <c r="A12" s="7">
        <v>11.9587629</v>
      </c>
      <c r="B12" s="7">
        <v>18.707483</v>
      </c>
    </row>
    <row r="13" spans="1:16" x14ac:dyDescent="0.2">
      <c r="A13" s="7">
        <v>8.3904109600000005</v>
      </c>
      <c r="B13" s="7">
        <v>14.326647599999999</v>
      </c>
    </row>
    <row r="15" spans="1:16" x14ac:dyDescent="0.2">
      <c r="A15" s="9" t="s">
        <v>83</v>
      </c>
    </row>
    <row r="16" spans="1:16" x14ac:dyDescent="0.2">
      <c r="A16" s="3" t="s">
        <v>52</v>
      </c>
    </row>
    <row r="17" spans="1:2" ht="18" x14ac:dyDescent="0.2">
      <c r="A17" s="6" t="s">
        <v>17</v>
      </c>
      <c r="B17" s="6" t="s">
        <v>18</v>
      </c>
    </row>
    <row r="18" spans="1:2" x14ac:dyDescent="0.2">
      <c r="A18" s="7">
        <v>17.594254899999999</v>
      </c>
      <c r="B18" s="7">
        <v>8.75</v>
      </c>
    </row>
    <row r="19" spans="1:2" x14ac:dyDescent="0.2">
      <c r="A19" s="7">
        <v>19.354838699999998</v>
      </c>
      <c r="B19" s="7">
        <v>6.0402684600000001</v>
      </c>
    </row>
    <row r="20" spans="1:2" x14ac:dyDescent="0.2">
      <c r="A20" s="7">
        <v>17.391304300000002</v>
      </c>
      <c r="B20" s="7">
        <v>4.0935672500000004</v>
      </c>
    </row>
  </sheetData>
  <mergeCells count="8">
    <mergeCell ref="M2:N2"/>
    <mergeCell ref="O2:P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 4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Misato Koakutsu</dc:creator>
  <cp:lastModifiedBy>Misato Koakutsu</cp:lastModifiedBy>
  <dcterms:created xsi:type="dcterms:W3CDTF">2023-12-27T19:53:45Z</dcterms:created>
  <dcterms:modified xsi:type="dcterms:W3CDTF">2024-01-03T15:06:29Z</dcterms:modified>
</cp:coreProperties>
</file>