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Pauletal2024\For publication\"/>
    </mc:Choice>
  </mc:AlternateContent>
  <bookViews>
    <workbookView xWindow="0" yWindow="0" windowWidth="28800" windowHeight="12585" firstSheet="14" activeTab="20"/>
  </bookViews>
  <sheets>
    <sheet name="1b" sheetId="1" r:id="rId1"/>
    <sheet name="1c" sheetId="2" r:id="rId2"/>
    <sheet name="1f" sheetId="3" r:id="rId3"/>
    <sheet name="1g" sheetId="4" r:id="rId4"/>
    <sheet name="1h" sheetId="5" r:id="rId5"/>
    <sheet name="1i" sheetId="6" r:id="rId6"/>
    <sheet name="2b" sheetId="7" r:id="rId7"/>
    <sheet name="2d" sheetId="8" r:id="rId8"/>
    <sheet name="2e" sheetId="9" r:id="rId9"/>
    <sheet name="4b" sheetId="10" r:id="rId10"/>
    <sheet name="4c" sheetId="11" r:id="rId11"/>
    <sheet name="4f" sheetId="12" r:id="rId12"/>
    <sheet name="5b" sheetId="13" r:id="rId13"/>
    <sheet name="5c" sheetId="14" r:id="rId14"/>
    <sheet name="6a" sheetId="15" r:id="rId15"/>
    <sheet name="6b" sheetId="16" r:id="rId16"/>
    <sheet name="6d" sheetId="17" r:id="rId17"/>
    <sheet name="6e" sheetId="18" r:id="rId18"/>
    <sheet name="6f" sheetId="19" r:id="rId19"/>
    <sheet name="6g" sheetId="20" r:id="rId20"/>
    <sheet name="6I" sheetId="29" r:id="rId21"/>
    <sheet name="6h" sheetId="21" r:id="rId22"/>
    <sheet name="6k" sheetId="22" r:id="rId23"/>
    <sheet name="S1b" sheetId="23" r:id="rId24"/>
    <sheet name="S2a" sheetId="24" r:id="rId25"/>
    <sheet name="S2b" sheetId="25" r:id="rId26"/>
    <sheet name="S6b" sheetId="26" r:id="rId27"/>
    <sheet name="S6c" sheetId="27" r:id="rId28"/>
    <sheet name="S6d" sheetId="28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2" i="17" l="1"/>
  <c r="X12" i="17"/>
  <c r="Q12" i="17"/>
  <c r="P12" i="17"/>
  <c r="I12" i="17"/>
  <c r="H12" i="17"/>
  <c r="Y11" i="17"/>
  <c r="X11" i="17"/>
  <c r="Q11" i="17"/>
  <c r="P11" i="17"/>
  <c r="I11" i="17"/>
  <c r="H11" i="17"/>
  <c r="Y10" i="17"/>
  <c r="X10" i="17"/>
  <c r="Q10" i="17"/>
  <c r="P10" i="17"/>
  <c r="I10" i="17"/>
  <c r="H10" i="17"/>
  <c r="Y9" i="17"/>
  <c r="X9" i="17"/>
  <c r="Q9" i="17"/>
  <c r="P9" i="17"/>
  <c r="I9" i="17"/>
  <c r="H9" i="17"/>
  <c r="Y8" i="17"/>
  <c r="X8" i="17"/>
  <c r="Q8" i="17"/>
  <c r="P8" i="17"/>
  <c r="I8" i="17"/>
  <c r="H8" i="17"/>
  <c r="Y7" i="17"/>
  <c r="X7" i="17"/>
  <c r="Q7" i="17"/>
  <c r="P7" i="17"/>
  <c r="I7" i="17"/>
  <c r="H7" i="17"/>
  <c r="Y6" i="17"/>
  <c r="X6" i="17"/>
  <c r="Q6" i="17"/>
  <c r="P6" i="17"/>
  <c r="I6" i="17"/>
  <c r="H6" i="17"/>
  <c r="Y5" i="17"/>
  <c r="X5" i="17"/>
  <c r="Q5" i="17"/>
  <c r="P5" i="17"/>
  <c r="I5" i="17"/>
  <c r="H5" i="17"/>
  <c r="Y4" i="17"/>
  <c r="X4" i="17"/>
  <c r="Q4" i="17"/>
  <c r="P4" i="17"/>
  <c r="I4" i="17"/>
  <c r="H4" i="17"/>
  <c r="Y3" i="17"/>
  <c r="X3" i="17"/>
  <c r="Q3" i="17"/>
  <c r="P3" i="17"/>
  <c r="I3" i="17"/>
  <c r="H3" i="17"/>
  <c r="Y2" i="17"/>
  <c r="X2" i="17"/>
  <c r="Q2" i="17"/>
  <c r="P2" i="17"/>
  <c r="I2" i="17"/>
  <c r="H2" i="17"/>
  <c r="C37" i="28" l="1"/>
  <c r="C36" i="28"/>
  <c r="C35" i="28"/>
  <c r="C34" i="28"/>
  <c r="C33" i="28"/>
  <c r="C32" i="28"/>
  <c r="C31" i="28"/>
  <c r="C30" i="28"/>
  <c r="C29" i="28"/>
  <c r="C28" i="28"/>
  <c r="C27" i="28"/>
  <c r="C26" i="28"/>
  <c r="C25" i="28"/>
  <c r="C24" i="28"/>
  <c r="C23" i="28"/>
  <c r="C22" i="28"/>
  <c r="C21" i="28"/>
  <c r="C20" i="28"/>
  <c r="C19" i="28"/>
  <c r="C18" i="28"/>
  <c r="C17" i="28"/>
  <c r="C16" i="28"/>
  <c r="C15" i="28"/>
  <c r="C14" i="28"/>
  <c r="C13" i="28"/>
  <c r="C12" i="28"/>
  <c r="C11" i="28"/>
  <c r="C10" i="28"/>
  <c r="C9" i="28"/>
  <c r="C8" i="28"/>
  <c r="C7" i="28"/>
  <c r="C6" i="28"/>
  <c r="C5" i="28"/>
  <c r="C4" i="28"/>
  <c r="C3" i="28"/>
  <c r="C2" i="28"/>
  <c r="R38" i="27" l="1"/>
  <c r="R37" i="27"/>
  <c r="R36" i="27"/>
  <c r="R35" i="27"/>
  <c r="R34" i="27"/>
  <c r="R33" i="27"/>
  <c r="R32" i="27"/>
  <c r="R31" i="27"/>
  <c r="R30" i="27"/>
  <c r="R29" i="27"/>
  <c r="R28" i="27"/>
  <c r="R27" i="27"/>
  <c r="D27" i="27"/>
  <c r="C27" i="27"/>
  <c r="R26" i="27"/>
  <c r="R25" i="27"/>
  <c r="R24" i="27"/>
  <c r="R23" i="27"/>
  <c r="R22" i="27"/>
  <c r="R21" i="27"/>
  <c r="R20" i="27"/>
  <c r="R19" i="27"/>
  <c r="R18" i="27"/>
  <c r="R17" i="27"/>
  <c r="R16" i="27"/>
  <c r="R15" i="27"/>
  <c r="D15" i="27"/>
  <c r="C15" i="27"/>
  <c r="R14" i="27"/>
  <c r="R13" i="27"/>
  <c r="R12" i="27"/>
  <c r="R11" i="27"/>
  <c r="R10" i="27"/>
  <c r="R9" i="27"/>
  <c r="R8" i="27"/>
  <c r="R7" i="27"/>
  <c r="R6" i="27"/>
  <c r="R5" i="27"/>
  <c r="R4" i="27"/>
  <c r="R3" i="27"/>
  <c r="F3" i="27"/>
  <c r="E3" i="27"/>
  <c r="D3" i="27"/>
  <c r="C3" i="27"/>
  <c r="F15" i="27" l="1"/>
  <c r="G27" i="27"/>
  <c r="F27" i="27"/>
  <c r="G3" i="27"/>
  <c r="G15" i="27"/>
  <c r="C38" i="21" l="1"/>
  <c r="C37" i="21"/>
  <c r="C36" i="21"/>
  <c r="C35" i="21"/>
  <c r="C34" i="21"/>
  <c r="C33" i="21"/>
  <c r="C32" i="21"/>
  <c r="C31" i="21"/>
  <c r="C30" i="21"/>
  <c r="C29" i="21"/>
  <c r="C28" i="21"/>
  <c r="C27" i="21"/>
  <c r="C26" i="21"/>
  <c r="C25" i="21"/>
  <c r="C24" i="21"/>
  <c r="C23" i="21"/>
  <c r="C22" i="21"/>
  <c r="C21" i="21"/>
  <c r="C20" i="21"/>
  <c r="C19" i="21"/>
  <c r="C18" i="21"/>
  <c r="C17" i="21"/>
  <c r="C16" i="21"/>
  <c r="C15" i="21"/>
  <c r="C14" i="21"/>
  <c r="C13" i="21"/>
  <c r="C12" i="21"/>
  <c r="C11" i="21"/>
  <c r="C10" i="21"/>
  <c r="C9" i="21"/>
  <c r="C8" i="21"/>
  <c r="I7" i="21"/>
  <c r="K11" i="21" s="1"/>
  <c r="C7" i="21"/>
  <c r="C6" i="21"/>
  <c r="C5" i="21"/>
  <c r="C4" i="21"/>
  <c r="C3" i="21"/>
  <c r="J9" i="21" l="1"/>
  <c r="K10" i="21"/>
  <c r="J8" i="21"/>
  <c r="K9" i="21"/>
  <c r="J12" i="21"/>
  <c r="J7" i="21"/>
  <c r="K8" i="21"/>
  <c r="J11" i="21"/>
  <c r="K12" i="21"/>
  <c r="K7" i="21"/>
  <c r="J10" i="21"/>
  <c r="N4" i="19" l="1"/>
  <c r="M4" i="19"/>
  <c r="N3" i="19"/>
  <c r="M3" i="19"/>
  <c r="N2" i="19"/>
  <c r="M2" i="19"/>
  <c r="N4" i="18" l="1"/>
  <c r="M4" i="18"/>
  <c r="N3" i="18"/>
  <c r="M3" i="18"/>
  <c r="N2" i="18"/>
  <c r="M2" i="18"/>
  <c r="B38" i="16" l="1"/>
  <c r="B37" i="16"/>
  <c r="B36" i="16"/>
  <c r="B35" i="16"/>
  <c r="B34" i="16"/>
  <c r="B33" i="16"/>
  <c r="B32" i="16"/>
  <c r="B31" i="16"/>
  <c r="B30" i="16"/>
  <c r="B29" i="16"/>
  <c r="B28" i="16"/>
  <c r="B27" i="16"/>
  <c r="B26" i="16"/>
  <c r="B25" i="16"/>
  <c r="B24" i="16"/>
  <c r="B23" i="16"/>
  <c r="B22" i="16"/>
  <c r="B21" i="16"/>
  <c r="B20" i="16"/>
  <c r="B19" i="16"/>
  <c r="B18" i="16"/>
  <c r="B17" i="16"/>
  <c r="B16" i="16"/>
  <c r="B15" i="16"/>
  <c r="B14" i="16"/>
  <c r="B13" i="16"/>
  <c r="J12" i="16"/>
  <c r="B12" i="16"/>
  <c r="B11" i="16"/>
  <c r="B10" i="16"/>
  <c r="B9" i="16"/>
  <c r="B8" i="16"/>
  <c r="H7" i="16"/>
  <c r="I12" i="16" s="1"/>
  <c r="B7" i="16"/>
  <c r="B6" i="16"/>
  <c r="B5" i="16"/>
  <c r="B4" i="16"/>
  <c r="B3" i="16"/>
  <c r="I7" i="16" l="1"/>
  <c r="I9" i="16"/>
  <c r="J10" i="16"/>
  <c r="J8" i="16"/>
  <c r="I10" i="16"/>
  <c r="I11" i="16"/>
  <c r="J7" i="16"/>
  <c r="J11" i="16"/>
  <c r="I8" i="16"/>
  <c r="J9" i="16"/>
</calcChain>
</file>

<file path=xl/sharedStrings.xml><?xml version="1.0" encoding="utf-8"?>
<sst xmlns="http://schemas.openxmlformats.org/spreadsheetml/2006/main" count="180" uniqueCount="53">
  <si>
    <t>CF4</t>
  </si>
  <si>
    <t>Ctrl-S2-CF4</t>
  </si>
  <si>
    <t>Uninf</t>
  </si>
  <si>
    <t>Inf 12hr</t>
  </si>
  <si>
    <t>Uninf&gt;Cu</t>
  </si>
  <si>
    <t>Uninf&gt;TTM</t>
  </si>
  <si>
    <t>Inf</t>
  </si>
  <si>
    <t>Inf&gt;Cu</t>
  </si>
  <si>
    <t>Inf&gt;TTM</t>
  </si>
  <si>
    <t>3hr</t>
  </si>
  <si>
    <t>6hr</t>
  </si>
  <si>
    <t>9hr</t>
  </si>
  <si>
    <t>12hr</t>
  </si>
  <si>
    <t>15hr</t>
  </si>
  <si>
    <t>18hr</t>
  </si>
  <si>
    <t>24hr</t>
  </si>
  <si>
    <t>siATP7A</t>
  </si>
  <si>
    <t>siCTR1</t>
  </si>
  <si>
    <t>siATP7A/siCTR1</t>
  </si>
  <si>
    <t>siATOX1</t>
  </si>
  <si>
    <t>Scrambled</t>
  </si>
  <si>
    <t>Untreated</t>
  </si>
  <si>
    <t>Infected</t>
  </si>
  <si>
    <t>Copper</t>
  </si>
  <si>
    <t>Copper Infected</t>
  </si>
  <si>
    <t>TTM</t>
  </si>
  <si>
    <t>TTM Infected</t>
  </si>
  <si>
    <t>Mice Ceruloplasmin Assay</t>
  </si>
  <si>
    <t>4weeks after infection</t>
  </si>
  <si>
    <t>Normalised Mean</t>
  </si>
  <si>
    <t>SD</t>
  </si>
  <si>
    <t>Wt</t>
  </si>
  <si>
    <t>WtInf</t>
  </si>
  <si>
    <t>Cu</t>
  </si>
  <si>
    <t>CuInf</t>
  </si>
  <si>
    <t>TTMInf</t>
  </si>
  <si>
    <t>Mean</t>
  </si>
  <si>
    <t>Infection</t>
  </si>
  <si>
    <t>Cu+Infection</t>
  </si>
  <si>
    <t>TTM+Infection</t>
  </si>
  <si>
    <r>
      <t>(in log</t>
    </r>
    <r>
      <rPr>
        <sz val="8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)</t>
    </r>
  </si>
  <si>
    <t>End point</t>
  </si>
  <si>
    <t>Liver</t>
  </si>
  <si>
    <t>Heart</t>
  </si>
  <si>
    <t>Intestine</t>
  </si>
  <si>
    <t>Kidney</t>
  </si>
  <si>
    <t>Spleen</t>
  </si>
  <si>
    <t>Brain</t>
  </si>
  <si>
    <t>Unifected</t>
  </si>
  <si>
    <t>before infection</t>
  </si>
  <si>
    <t>Normalised</t>
  </si>
  <si>
    <t>Haemoglobin</t>
  </si>
  <si>
    <t>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</si>
</sst>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/>
    <xf numFmtId="0" fontId="1" fillId="0" borderId="0" xfId="0" applyFont="1" applyAlignment="1">
      <alignment horizontal="left"/>
    </xf>
    <xf numFmtId="0" fontId="3" fillId="2" borderId="0" xfId="0" applyFont="1" applyFill="1"/>
    <xf numFmtId="0" fontId="1" fillId="3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1" xfId="0" applyBorder="1" applyAlignment="1">
      <alignment vertical="center" wrapText="1"/>
    </xf>
    <xf numFmtId="0" fontId="1" fillId="0" borderId="0" xfId="0" applyFont="1" applyAlignment="1"/>
    <xf numFmtId="0" fontId="0" fillId="0" borderId="0" xfId="0" applyAlignment="1"/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D39" sqref="D39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>
        <v>0.63600000000000001</v>
      </c>
      <c r="B2" s="1">
        <v>8.2000000000000003E-2</v>
      </c>
    </row>
    <row r="3" spans="1:2" x14ac:dyDescent="0.25">
      <c r="A3" s="1">
        <v>0.64900000000000002</v>
      </c>
      <c r="B3" s="1">
        <v>0.13600000000000001</v>
      </c>
    </row>
    <row r="4" spans="1:2" x14ac:dyDescent="0.25">
      <c r="A4" s="1">
        <v>0.53900000000000003</v>
      </c>
      <c r="B4" s="1">
        <v>0.14199999999999999</v>
      </c>
    </row>
    <row r="5" spans="1:2" x14ac:dyDescent="0.25">
      <c r="A5" s="1">
        <v>0.252</v>
      </c>
      <c r="B5" s="1">
        <v>8.3000000000000004E-2</v>
      </c>
    </row>
    <row r="6" spans="1:2" x14ac:dyDescent="0.25">
      <c r="A6" s="1">
        <v>0.443</v>
      </c>
      <c r="B6" s="1">
        <v>7.8E-2</v>
      </c>
    </row>
    <row r="7" spans="1:2" x14ac:dyDescent="0.25">
      <c r="A7" s="1">
        <v>0.57199999999999995</v>
      </c>
      <c r="B7" s="1">
        <v>0.246</v>
      </c>
    </row>
    <row r="8" spans="1:2" x14ac:dyDescent="0.25">
      <c r="A8" s="1">
        <v>0.60099999999999998</v>
      </c>
      <c r="B8" s="1">
        <v>4.9000000000000002E-2</v>
      </c>
    </row>
    <row r="9" spans="1:2" x14ac:dyDescent="0.25">
      <c r="A9" s="1">
        <v>0.65200000000000002</v>
      </c>
      <c r="B9" s="1">
        <v>3.5999999999999997E-2</v>
      </c>
    </row>
    <row r="10" spans="1:2" x14ac:dyDescent="0.25">
      <c r="A10" s="1">
        <v>0.59899999999999998</v>
      </c>
      <c r="B10" s="1">
        <v>3.6999999999999998E-2</v>
      </c>
    </row>
    <row r="11" spans="1:2" x14ac:dyDescent="0.25">
      <c r="A11" s="1">
        <v>0.58199999999999996</v>
      </c>
      <c r="B11" s="1">
        <v>1.0999999999999999E-2</v>
      </c>
    </row>
    <row r="12" spans="1:2" x14ac:dyDescent="0.25">
      <c r="A12" s="1">
        <v>0.317</v>
      </c>
      <c r="B12" s="1">
        <v>1.2999999999999999E-2</v>
      </c>
    </row>
    <row r="13" spans="1:2" x14ac:dyDescent="0.25">
      <c r="A13" s="1">
        <v>0.45500000000000002</v>
      </c>
      <c r="B13" s="1">
        <v>3.6999999999999998E-2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C11" sqref="C11"/>
    </sheetView>
  </sheetViews>
  <sheetFormatPr defaultRowHeight="15" x14ac:dyDescent="0.25"/>
  <sheetData>
    <row r="1" spans="1:2" x14ac:dyDescent="0.25">
      <c r="A1" s="2" t="s">
        <v>2</v>
      </c>
      <c r="B1" s="2" t="s">
        <v>3</v>
      </c>
    </row>
    <row r="2" spans="1:2" x14ac:dyDescent="0.25">
      <c r="A2" s="1">
        <v>0.47</v>
      </c>
      <c r="B2" s="1">
        <v>0.41</v>
      </c>
    </row>
    <row r="3" spans="1:2" x14ac:dyDescent="0.25">
      <c r="A3" s="1">
        <v>0.3</v>
      </c>
      <c r="B3" s="1">
        <v>0.44</v>
      </c>
    </row>
    <row r="4" spans="1:2" x14ac:dyDescent="0.25">
      <c r="A4" s="1">
        <v>0.48</v>
      </c>
      <c r="B4" s="1">
        <v>0.65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G34" sqref="G34"/>
    </sheetView>
  </sheetViews>
  <sheetFormatPr defaultRowHeight="15" x14ac:dyDescent="0.25"/>
  <sheetData>
    <row r="1" spans="1:6" x14ac:dyDescent="0.25">
      <c r="A1" s="2" t="s">
        <v>2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</row>
    <row r="2" spans="1:6" x14ac:dyDescent="0.25">
      <c r="A2" s="1">
        <v>0.42</v>
      </c>
      <c r="B2" s="1">
        <v>0.84499999999999997</v>
      </c>
      <c r="C2" s="1">
        <v>0.57699999999999996</v>
      </c>
      <c r="D2" s="1">
        <v>0.95899999999999996</v>
      </c>
      <c r="E2" s="1">
        <v>0.81100000000000005</v>
      </c>
      <c r="F2" s="1">
        <v>0.88200000000000001</v>
      </c>
    </row>
    <row r="3" spans="1:6" x14ac:dyDescent="0.25">
      <c r="A3" s="1">
        <v>0.28899999999999998</v>
      </c>
      <c r="B3" s="1">
        <v>0.61299999999999999</v>
      </c>
      <c r="C3" s="1">
        <v>0.3</v>
      </c>
      <c r="D3" s="1">
        <v>0.96599999999999997</v>
      </c>
      <c r="E3" s="1">
        <v>0.91900000000000004</v>
      </c>
      <c r="F3" s="1">
        <v>0.86599999999999999</v>
      </c>
    </row>
    <row r="4" spans="1:6" x14ac:dyDescent="0.25">
      <c r="A4" s="1">
        <v>0.33200000000000002</v>
      </c>
      <c r="B4" s="1">
        <v>0.51</v>
      </c>
      <c r="C4" s="1">
        <v>0.35199999999999998</v>
      </c>
      <c r="D4" s="1">
        <v>0.82699999999999996</v>
      </c>
      <c r="E4" s="1">
        <v>0.79700000000000004</v>
      </c>
      <c r="F4" s="1">
        <v>0.55700000000000005</v>
      </c>
    </row>
    <row r="5" spans="1:6" x14ac:dyDescent="0.25">
      <c r="A5" s="1">
        <v>0.442</v>
      </c>
      <c r="B5" s="1">
        <v>0.73899999999999999</v>
      </c>
      <c r="C5" s="1">
        <v>0.37</v>
      </c>
      <c r="D5" s="1">
        <v>0.92900000000000005</v>
      </c>
      <c r="E5" s="1">
        <v>0.871</v>
      </c>
      <c r="F5" s="1">
        <v>0.82199999999999995</v>
      </c>
    </row>
    <row r="6" spans="1:6" x14ac:dyDescent="0.25">
      <c r="A6" s="1">
        <v>0.34599999999999997</v>
      </c>
      <c r="B6" s="1">
        <v>0.58299999999999996</v>
      </c>
      <c r="C6" s="1">
        <v>0.42599999999999999</v>
      </c>
      <c r="D6" s="1">
        <v>0.95</v>
      </c>
      <c r="E6" s="1">
        <v>0.92400000000000004</v>
      </c>
      <c r="F6" s="1">
        <v>0.872</v>
      </c>
    </row>
    <row r="7" spans="1:6" x14ac:dyDescent="0.25">
      <c r="A7" s="1">
        <v>0.30199999999999999</v>
      </c>
      <c r="B7" s="1">
        <v>0.54600000000000004</v>
      </c>
      <c r="C7" s="1">
        <v>0.35199999999999998</v>
      </c>
      <c r="D7" s="1">
        <v>0.89900000000000002</v>
      </c>
      <c r="E7" s="1">
        <v>0.88900000000000001</v>
      </c>
      <c r="F7" s="1">
        <v>0.68700000000000006</v>
      </c>
    </row>
    <row r="8" spans="1:6" x14ac:dyDescent="0.25">
      <c r="A8" s="1">
        <v>0.504</v>
      </c>
      <c r="B8" s="1">
        <v>0.72899999999999998</v>
      </c>
      <c r="C8" s="1">
        <v>0.372</v>
      </c>
      <c r="D8" s="1">
        <v>0.82399999999999995</v>
      </c>
      <c r="E8" s="1">
        <v>0.91600000000000004</v>
      </c>
      <c r="F8" s="1">
        <v>0.74299999999999999</v>
      </c>
    </row>
    <row r="9" spans="1:6" x14ac:dyDescent="0.25">
      <c r="A9" s="1">
        <v>0.309</v>
      </c>
      <c r="B9" s="1">
        <v>0.65400000000000003</v>
      </c>
      <c r="C9" s="1">
        <v>0.373</v>
      </c>
      <c r="D9" s="1">
        <v>0.84</v>
      </c>
      <c r="E9" s="1">
        <v>0.88500000000000001</v>
      </c>
      <c r="F9" s="1">
        <v>0.83099999999999996</v>
      </c>
    </row>
    <row r="10" spans="1:6" x14ac:dyDescent="0.25">
      <c r="A10" s="1">
        <v>0.32200000000000001</v>
      </c>
      <c r="B10" s="1">
        <v>0.53800000000000003</v>
      </c>
      <c r="C10" s="1">
        <v>0.502</v>
      </c>
      <c r="D10" s="1">
        <v>0.70799999999999996</v>
      </c>
      <c r="E10" s="1">
        <v>0.73699999999999999</v>
      </c>
      <c r="F10" s="1">
        <v>0.84899999999999998</v>
      </c>
    </row>
    <row r="11" spans="1:6" x14ac:dyDescent="0.25">
      <c r="A11" s="1">
        <v>0.374</v>
      </c>
      <c r="B11" s="1">
        <v>0.73299999999999998</v>
      </c>
      <c r="C11" s="1">
        <v>0.34799999999999998</v>
      </c>
      <c r="D11" s="1">
        <v>0.81100000000000005</v>
      </c>
      <c r="E11" s="1">
        <v>0.79600000000000004</v>
      </c>
      <c r="F11" s="1">
        <v>0.90500000000000003</v>
      </c>
    </row>
    <row r="12" spans="1:6" x14ac:dyDescent="0.25">
      <c r="A12" s="1">
        <v>0.48799999999999999</v>
      </c>
      <c r="B12" s="1">
        <v>0.74199999999999999</v>
      </c>
      <c r="C12" s="1">
        <v>0.38100000000000001</v>
      </c>
      <c r="D12" s="1">
        <v>0.83899999999999997</v>
      </c>
      <c r="E12" s="1">
        <v>0.78600000000000003</v>
      </c>
      <c r="F12" s="1">
        <v>0.86199999999999999</v>
      </c>
    </row>
    <row r="13" spans="1:6" x14ac:dyDescent="0.25">
      <c r="A13" s="1">
        <v>0.39800000000000002</v>
      </c>
      <c r="B13" s="1">
        <v>0.65500000000000003</v>
      </c>
      <c r="C13" s="1">
        <v>0.46400000000000002</v>
      </c>
      <c r="D13" s="1">
        <v>0.84699999999999998</v>
      </c>
      <c r="E13" s="1">
        <v>0.78400000000000003</v>
      </c>
      <c r="F13" s="1">
        <v>0.88</v>
      </c>
    </row>
    <row r="14" spans="1:6" x14ac:dyDescent="0.25">
      <c r="A14" s="1">
        <v>0.17199999999999999</v>
      </c>
      <c r="B14" s="1">
        <v>0.874</v>
      </c>
      <c r="C14" s="1">
        <v>0.35399999999999998</v>
      </c>
      <c r="D14" s="1">
        <v>0.79900000000000004</v>
      </c>
      <c r="E14" s="1">
        <v>0.91900000000000004</v>
      </c>
      <c r="F14" s="1">
        <v>0.77700000000000002</v>
      </c>
    </row>
    <row r="15" spans="1:6" x14ac:dyDescent="0.25">
      <c r="A15" s="1">
        <v>0.40699999999999997</v>
      </c>
      <c r="B15" s="1">
        <v>0.61499999999999999</v>
      </c>
      <c r="C15" s="1">
        <v>0.41</v>
      </c>
      <c r="D15" s="1">
        <v>0.91600000000000004</v>
      </c>
      <c r="E15" s="1">
        <v>0.84299999999999997</v>
      </c>
      <c r="F15" s="1">
        <v>0.90100000000000002</v>
      </c>
    </row>
    <row r="16" spans="1:6" x14ac:dyDescent="0.25">
      <c r="A16" s="1">
        <v>0.48799999999999999</v>
      </c>
      <c r="B16" s="1">
        <v>0.41699999999999998</v>
      </c>
      <c r="C16" s="1">
        <v>0.29799999999999999</v>
      </c>
      <c r="D16" s="1">
        <v>0.77500000000000002</v>
      </c>
      <c r="E16" s="1">
        <v>0.93100000000000005</v>
      </c>
      <c r="F16" s="1">
        <v>0.83899999999999997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L21" sqref="L21"/>
    </sheetView>
  </sheetViews>
  <sheetFormatPr defaultRowHeight="15" x14ac:dyDescent="0.25"/>
  <sheetData>
    <row r="1" spans="1:3" x14ac:dyDescent="0.25">
      <c r="A1" s="2" t="s">
        <v>6</v>
      </c>
      <c r="B1" s="2" t="s">
        <v>7</v>
      </c>
      <c r="C1" s="2" t="s">
        <v>8</v>
      </c>
    </row>
    <row r="2" spans="1:3" x14ac:dyDescent="0.25">
      <c r="A2" s="1">
        <v>0.78500000000000003</v>
      </c>
      <c r="B2" s="1">
        <v>0.53500000000000003</v>
      </c>
      <c r="C2" s="1">
        <v>0.54800000000000004</v>
      </c>
    </row>
    <row r="3" spans="1:3" x14ac:dyDescent="0.25">
      <c r="A3" s="1">
        <v>0.31900000000000001</v>
      </c>
      <c r="B3" s="1">
        <v>0.501</v>
      </c>
      <c r="C3" s="1">
        <v>0.625</v>
      </c>
    </row>
    <row r="4" spans="1:3" x14ac:dyDescent="0.25">
      <c r="A4" s="1">
        <v>0.52</v>
      </c>
      <c r="B4" s="1">
        <v>0.60699999999999998</v>
      </c>
      <c r="C4" s="1">
        <v>0.751</v>
      </c>
    </row>
    <row r="5" spans="1:3" x14ac:dyDescent="0.25">
      <c r="A5" s="1">
        <v>0.28299999999999997</v>
      </c>
      <c r="B5" s="1">
        <v>0.501</v>
      </c>
      <c r="C5" s="1">
        <v>0.61399999999999999</v>
      </c>
    </row>
    <row r="6" spans="1:3" x14ac:dyDescent="0.25">
      <c r="A6" s="1">
        <v>0.61499999999999999</v>
      </c>
      <c r="B6" s="1">
        <v>0.57499999999999996</v>
      </c>
      <c r="C6" s="1">
        <v>0.66700000000000004</v>
      </c>
    </row>
    <row r="7" spans="1:3" x14ac:dyDescent="0.25">
      <c r="A7" s="1">
        <v>0.61399999999999999</v>
      </c>
      <c r="B7" s="1">
        <v>0.54400000000000004</v>
      </c>
      <c r="C7" s="1">
        <v>0.44400000000000001</v>
      </c>
    </row>
    <row r="8" spans="1:3" x14ac:dyDescent="0.25">
      <c r="A8" s="1">
        <v>0.69499999999999995</v>
      </c>
      <c r="B8" s="1">
        <v>0.56899999999999995</v>
      </c>
      <c r="C8" s="1">
        <v>0.73599999999999999</v>
      </c>
    </row>
    <row r="9" spans="1:3" x14ac:dyDescent="0.25">
      <c r="A9" s="1">
        <v>0.77300000000000002</v>
      </c>
      <c r="B9" s="1">
        <v>0.48199999999999998</v>
      </c>
      <c r="C9" s="1">
        <v>0.69199999999999995</v>
      </c>
    </row>
    <row r="10" spans="1:3" x14ac:dyDescent="0.25">
      <c r="A10" s="1">
        <v>0.95799999999999996</v>
      </c>
      <c r="B10" s="1">
        <v>0.57099999999999995</v>
      </c>
      <c r="C10" s="1">
        <v>0.66200000000000003</v>
      </c>
    </row>
    <row r="11" spans="1:3" x14ac:dyDescent="0.25">
      <c r="A11" s="1">
        <v>0.84199999999999997</v>
      </c>
      <c r="B11" s="1">
        <v>0.51700000000000002</v>
      </c>
      <c r="C11" s="1">
        <v>0.70299999999999996</v>
      </c>
    </row>
    <row r="12" spans="1:3" x14ac:dyDescent="0.25">
      <c r="A12" s="1">
        <v>0.65400000000000003</v>
      </c>
      <c r="B12" s="1">
        <v>0.53900000000000003</v>
      </c>
      <c r="C12" s="1">
        <v>0.52400000000000002</v>
      </c>
    </row>
    <row r="13" spans="1:3" x14ac:dyDescent="0.25">
      <c r="A13" s="1">
        <v>0.41499999999999998</v>
      </c>
      <c r="B13" s="1">
        <v>0.432</v>
      </c>
      <c r="C13" s="1">
        <v>0.625</v>
      </c>
    </row>
    <row r="14" spans="1:3" x14ac:dyDescent="0.25">
      <c r="A14" s="1">
        <v>0.41799999999999998</v>
      </c>
      <c r="B14" s="1">
        <v>0.36</v>
      </c>
      <c r="C14" s="1">
        <v>0.57599999999999996</v>
      </c>
    </row>
    <row r="15" spans="1:3" x14ac:dyDescent="0.25">
      <c r="A15" s="1">
        <v>0.50800000000000001</v>
      </c>
      <c r="B15" s="1">
        <v>0.54900000000000004</v>
      </c>
      <c r="C15" s="1">
        <v>0.69299999999999995</v>
      </c>
    </row>
    <row r="16" spans="1:3" x14ac:dyDescent="0.25">
      <c r="A16" s="1">
        <v>0.47599999999999998</v>
      </c>
      <c r="B16" s="1">
        <v>0.48099999999999998</v>
      </c>
      <c r="C16" s="1">
        <v>0.57099999999999995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4"/>
    </sheetView>
  </sheetViews>
  <sheetFormatPr defaultRowHeight="15" x14ac:dyDescent="0.25"/>
  <sheetData>
    <row r="1" spans="1:6" x14ac:dyDescent="0.25">
      <c r="A1" s="2" t="s">
        <v>2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</row>
    <row r="2" spans="1:6" x14ac:dyDescent="0.25">
      <c r="A2" s="1">
        <v>14.4</v>
      </c>
      <c r="B2" s="1">
        <v>97.07</v>
      </c>
      <c r="C2" s="1">
        <v>16.28</v>
      </c>
      <c r="D2" s="1">
        <v>57.5</v>
      </c>
      <c r="E2" s="1">
        <v>151</v>
      </c>
      <c r="F2" s="1">
        <v>65.400000000000006</v>
      </c>
    </row>
    <row r="3" spans="1:6" x14ac:dyDescent="0.25">
      <c r="A3" s="1">
        <v>10.5</v>
      </c>
      <c r="B3" s="1">
        <v>79.16</v>
      </c>
      <c r="C3" s="1">
        <v>13.85</v>
      </c>
      <c r="D3" s="1">
        <v>58.125</v>
      </c>
      <c r="E3" s="1">
        <v>140.57</v>
      </c>
      <c r="F3" s="1">
        <v>52.25</v>
      </c>
    </row>
    <row r="4" spans="1:6" x14ac:dyDescent="0.25">
      <c r="A4" s="1">
        <v>16.66</v>
      </c>
      <c r="B4" s="1">
        <v>73.8</v>
      </c>
      <c r="C4" s="1">
        <v>11.42</v>
      </c>
      <c r="D4" s="1">
        <v>47.5</v>
      </c>
      <c r="E4" s="1">
        <v>147.25</v>
      </c>
      <c r="F4" s="1">
        <v>43.57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J28" sqref="J28"/>
    </sheetView>
  </sheetViews>
  <sheetFormatPr defaultRowHeight="15" x14ac:dyDescent="0.25"/>
  <sheetData>
    <row r="1" spans="1:6" x14ac:dyDescent="0.25">
      <c r="A1" s="2" t="s">
        <v>2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</row>
    <row r="2" spans="1:6" x14ac:dyDescent="0.25">
      <c r="A2" s="1">
        <v>0.28999999999999998</v>
      </c>
      <c r="B2" s="1">
        <v>1.1499999999999999</v>
      </c>
      <c r="C2" s="1">
        <v>0.36</v>
      </c>
      <c r="D2" s="1">
        <v>0.42</v>
      </c>
      <c r="E2" s="1">
        <v>3.27</v>
      </c>
      <c r="F2" s="1">
        <v>0.35</v>
      </c>
    </row>
    <row r="3" spans="1:6" x14ac:dyDescent="0.25">
      <c r="A3" s="1">
        <v>0.49</v>
      </c>
      <c r="B3" s="1">
        <v>0.79</v>
      </c>
      <c r="C3" s="1">
        <v>0.34</v>
      </c>
      <c r="D3" s="1">
        <v>0.64</v>
      </c>
      <c r="E3" s="1">
        <v>2.2000000000000002</v>
      </c>
      <c r="F3" s="1">
        <v>0.38</v>
      </c>
    </row>
    <row r="4" spans="1:6" x14ac:dyDescent="0.25">
      <c r="A4" s="1">
        <v>0.47</v>
      </c>
      <c r="B4" s="1">
        <v>0.81</v>
      </c>
      <c r="C4" s="1">
        <v>0.48</v>
      </c>
      <c r="D4" s="1">
        <v>0.52</v>
      </c>
      <c r="E4" s="1">
        <v>2.0499999999999998</v>
      </c>
      <c r="F4" s="1">
        <v>0.47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H34" sqref="H34"/>
    </sheetView>
  </sheetViews>
  <sheetFormatPr defaultRowHeight="15" x14ac:dyDescent="0.25"/>
  <sheetData>
    <row r="1" spans="1:8" x14ac:dyDescent="0.25">
      <c r="A1" s="2" t="s">
        <v>2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</row>
    <row r="2" spans="1:8" x14ac:dyDescent="0.25">
      <c r="A2" s="1">
        <v>0.89316600000000002</v>
      </c>
      <c r="B2" s="1">
        <v>0.92594600000000005</v>
      </c>
      <c r="C2" s="1">
        <v>1.3889549999999999</v>
      </c>
      <c r="D2" s="1">
        <v>1.1011420000000001</v>
      </c>
      <c r="E2" s="1">
        <v>1.4529650000000001</v>
      </c>
      <c r="F2" s="1">
        <v>1.919859</v>
      </c>
      <c r="G2" s="1">
        <v>1.487614</v>
      </c>
      <c r="H2" s="1">
        <v>1.1983090000000001</v>
      </c>
    </row>
    <row r="3" spans="1:8" x14ac:dyDescent="0.25">
      <c r="A3" s="1">
        <v>1</v>
      </c>
      <c r="B3" s="1">
        <v>1.1949909999999999</v>
      </c>
      <c r="C3" s="1">
        <v>1.208318</v>
      </c>
      <c r="D3" s="1">
        <v>1.5778939999999999</v>
      </c>
      <c r="E3" s="1">
        <v>1.0777330000000001</v>
      </c>
      <c r="F3" s="1">
        <v>1.2141949999999999</v>
      </c>
      <c r="G3" s="1">
        <v>1.1566879999999999</v>
      </c>
      <c r="H3" s="1">
        <v>1.022429</v>
      </c>
    </row>
    <row r="4" spans="1:8" x14ac:dyDescent="0.25">
      <c r="A4" s="1">
        <v>1.0950519999999999</v>
      </c>
      <c r="B4" s="1">
        <v>1.197479</v>
      </c>
      <c r="C4" s="1">
        <v>1.2719130000000001</v>
      </c>
      <c r="D4" s="1">
        <v>1.1172869999999999</v>
      </c>
      <c r="E4" s="1">
        <v>1.5822750000000001</v>
      </c>
      <c r="F4" s="1">
        <v>1.306765</v>
      </c>
      <c r="G4" s="1">
        <v>1.0519019999999999</v>
      </c>
      <c r="H4" s="1">
        <v>0.96660599999999997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C4"/>
    </sheetView>
  </sheetViews>
  <sheetFormatPr defaultRowHeight="15" x14ac:dyDescent="0.25"/>
  <sheetData>
    <row r="1" spans="1:3" x14ac:dyDescent="0.25">
      <c r="A1" s="2" t="s">
        <v>2</v>
      </c>
      <c r="B1" s="2" t="s">
        <v>9</v>
      </c>
      <c r="C1" s="2" t="s">
        <v>12</v>
      </c>
    </row>
    <row r="2" spans="1:3" x14ac:dyDescent="0.25">
      <c r="A2" s="1">
        <v>0.94409200000000004</v>
      </c>
      <c r="B2" s="1">
        <v>4.5567339999999996</v>
      </c>
      <c r="C2" s="1">
        <v>1.1504829999999999</v>
      </c>
    </row>
    <row r="3" spans="1:3" x14ac:dyDescent="0.25">
      <c r="A3" s="1">
        <v>1</v>
      </c>
      <c r="B3" s="1">
        <v>4.993322</v>
      </c>
      <c r="C3" s="1">
        <v>0.87821199999999999</v>
      </c>
    </row>
    <row r="4" spans="1:3" x14ac:dyDescent="0.25">
      <c r="A4" s="1">
        <v>1.061423</v>
      </c>
      <c r="B4" s="1">
        <v>4.0530280000000003</v>
      </c>
      <c r="C4" s="1">
        <v>1.073858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C4"/>
    </sheetView>
  </sheetViews>
  <sheetFormatPr defaultRowHeight="15" x14ac:dyDescent="0.25"/>
  <sheetData>
    <row r="1" spans="1:3" x14ac:dyDescent="0.25">
      <c r="A1" s="2" t="s">
        <v>2</v>
      </c>
      <c r="B1" s="2" t="s">
        <v>9</v>
      </c>
      <c r="C1" s="2" t="s">
        <v>12</v>
      </c>
    </row>
    <row r="2" spans="1:3" x14ac:dyDescent="0.25">
      <c r="A2" s="1">
        <v>0.973329</v>
      </c>
      <c r="B2" s="1">
        <v>2.4828549999999998</v>
      </c>
      <c r="C2" s="1">
        <v>1.1066670000000001</v>
      </c>
    </row>
    <row r="3" spans="1:3" x14ac:dyDescent="0.25">
      <c r="A3" s="1">
        <v>1</v>
      </c>
      <c r="B3" s="1">
        <v>3.078014</v>
      </c>
      <c r="C3" s="1">
        <v>1.180817</v>
      </c>
    </row>
    <row r="4" spans="1:3" x14ac:dyDescent="0.25">
      <c r="A4" s="1">
        <v>1.048262</v>
      </c>
      <c r="B4" s="1">
        <v>2.812786</v>
      </c>
      <c r="C4" s="1">
        <v>1.4763539999999999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selection sqref="A1:N2"/>
    </sheetView>
  </sheetViews>
  <sheetFormatPr defaultRowHeight="15" x14ac:dyDescent="0.25"/>
  <sheetData>
    <row r="1" spans="1:14" x14ac:dyDescent="0.25">
      <c r="C1" t="s">
        <v>16</v>
      </c>
      <c r="F1" t="s">
        <v>17</v>
      </c>
      <c r="I1" t="s">
        <v>18</v>
      </c>
      <c r="L1" t="s">
        <v>19</v>
      </c>
    </row>
    <row r="2" spans="1:14" x14ac:dyDescent="0.25">
      <c r="A2" s="3">
        <v>4.0199999999999996</v>
      </c>
      <c r="B2" s="3">
        <v>3.83</v>
      </c>
      <c r="C2" s="3">
        <v>5.85</v>
      </c>
      <c r="D2" s="3">
        <v>5.37</v>
      </c>
      <c r="E2">
        <v>5.14</v>
      </c>
      <c r="F2">
        <v>4.71</v>
      </c>
      <c r="G2">
        <v>4.3899999999999997</v>
      </c>
      <c r="H2">
        <v>4.43</v>
      </c>
      <c r="I2">
        <v>6.05</v>
      </c>
      <c r="J2">
        <v>5.52</v>
      </c>
      <c r="K2">
        <v>5.46</v>
      </c>
      <c r="L2">
        <v>3.61</v>
      </c>
      <c r="M2">
        <v>3.7</v>
      </c>
      <c r="N2">
        <v>3.51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K37" sqref="K37"/>
    </sheetView>
  </sheetViews>
  <sheetFormatPr defaultRowHeight="15" x14ac:dyDescent="0.25"/>
  <sheetData>
    <row r="1" spans="1:15" x14ac:dyDescent="0.25">
      <c r="A1" t="s">
        <v>20</v>
      </c>
      <c r="B1" s="1"/>
      <c r="C1" s="1"/>
      <c r="D1" t="s">
        <v>16</v>
      </c>
      <c r="G1" s="1" t="s">
        <v>17</v>
      </c>
      <c r="J1" s="1" t="s">
        <v>18</v>
      </c>
      <c r="M1" s="1" t="s">
        <v>19</v>
      </c>
    </row>
    <row r="2" spans="1:15" x14ac:dyDescent="0.25">
      <c r="A2">
        <v>28.96</v>
      </c>
      <c r="B2" s="1">
        <v>30.27</v>
      </c>
      <c r="C2" s="1">
        <v>30.83</v>
      </c>
      <c r="D2">
        <v>25.85</v>
      </c>
      <c r="E2" s="1">
        <v>27.37</v>
      </c>
      <c r="F2">
        <v>27.14</v>
      </c>
      <c r="G2">
        <v>28.71</v>
      </c>
      <c r="H2">
        <v>26.39</v>
      </c>
      <c r="I2">
        <v>26.43</v>
      </c>
      <c r="J2">
        <v>26.05</v>
      </c>
      <c r="K2">
        <v>25.52</v>
      </c>
      <c r="L2">
        <v>25.46</v>
      </c>
      <c r="M2">
        <v>30.61</v>
      </c>
      <c r="N2">
        <v>29.7</v>
      </c>
      <c r="O2">
        <v>29.51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I27" sqref="I27"/>
    </sheetView>
  </sheetViews>
  <sheetFormatPr defaultRowHeight="15" x14ac:dyDescent="0.25"/>
  <sheetData>
    <row r="1" spans="1:8" x14ac:dyDescent="0.25">
      <c r="A1" s="2" t="s">
        <v>2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</row>
    <row r="2" spans="1:8" x14ac:dyDescent="0.25">
      <c r="A2" s="1">
        <v>1.1818120000000001</v>
      </c>
      <c r="B2" s="1">
        <v>0.72447099999999998</v>
      </c>
      <c r="C2" s="1">
        <v>0.78730800000000001</v>
      </c>
      <c r="D2" s="1">
        <v>0.49004999999999999</v>
      </c>
      <c r="E2" s="1">
        <v>0.38662299999999999</v>
      </c>
      <c r="F2" s="1">
        <v>0.63551599999999997</v>
      </c>
      <c r="G2" s="1">
        <v>0.66989200000000004</v>
      </c>
      <c r="H2" s="1">
        <v>0.85322600000000004</v>
      </c>
    </row>
    <row r="3" spans="1:8" x14ac:dyDescent="0.25">
      <c r="A3" s="1">
        <v>1</v>
      </c>
      <c r="B3" s="1">
        <v>0.78512800000000005</v>
      </c>
      <c r="C3" s="1">
        <v>0.74483900000000003</v>
      </c>
      <c r="D3" s="1">
        <v>0.55171700000000001</v>
      </c>
      <c r="E3" s="1">
        <v>0.30354900000000001</v>
      </c>
      <c r="F3" s="1">
        <v>0.51907000000000003</v>
      </c>
      <c r="G3" s="1">
        <v>0.82131100000000001</v>
      </c>
      <c r="H3" s="1">
        <v>0.97670900000000005</v>
      </c>
    </row>
    <row r="4" spans="1:8" x14ac:dyDescent="0.25">
      <c r="A4" s="1">
        <v>0.80552400000000002</v>
      </c>
      <c r="B4" s="1">
        <v>0.76950399999999997</v>
      </c>
      <c r="C4" s="1">
        <v>0.84615899999999999</v>
      </c>
      <c r="D4" s="1">
        <v>0.59090600000000004</v>
      </c>
      <c r="E4" s="1">
        <v>0.38608799999999999</v>
      </c>
      <c r="F4" s="1">
        <v>0.54148799999999997</v>
      </c>
      <c r="G4" s="1">
        <v>0.68681800000000004</v>
      </c>
      <c r="H4" s="1">
        <v>0.94802699999999995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G21" sqref="G21"/>
    </sheetView>
  </sheetViews>
  <sheetFormatPr defaultRowHeight="15" x14ac:dyDescent="0.25"/>
  <sheetData>
    <row r="1" spans="1:6" x14ac:dyDescent="0.25">
      <c r="A1" s="2" t="s">
        <v>2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</row>
    <row r="2" spans="1:6" x14ac:dyDescent="0.25">
      <c r="A2" s="1">
        <v>0.81799999999999995</v>
      </c>
      <c r="B2" s="1">
        <v>0.51400000000000001</v>
      </c>
      <c r="C2" s="1">
        <v>0.76100000000000001</v>
      </c>
      <c r="D2" s="1">
        <v>0.443</v>
      </c>
      <c r="E2" s="1">
        <v>0.34300000000000003</v>
      </c>
      <c r="F2" s="1">
        <v>0.73</v>
      </c>
    </row>
    <row r="3" spans="1:6" x14ac:dyDescent="0.25">
      <c r="A3" s="1">
        <v>0.872</v>
      </c>
      <c r="B3" s="1">
        <v>0.56599999999999995</v>
      </c>
      <c r="C3" s="1">
        <v>0.77500000000000002</v>
      </c>
      <c r="D3" s="1">
        <v>0.55600000000000005</v>
      </c>
      <c r="E3" s="1">
        <v>0.374</v>
      </c>
      <c r="F3" s="1">
        <v>0.83</v>
      </c>
    </row>
    <row r="4" spans="1:6" x14ac:dyDescent="0.25">
      <c r="A4" s="1">
        <v>0.77300000000000002</v>
      </c>
      <c r="B4" s="1">
        <v>0.495</v>
      </c>
      <c r="C4" s="1">
        <v>0.69199999999999995</v>
      </c>
      <c r="D4" s="1">
        <v>0.47499999999999998</v>
      </c>
      <c r="E4" s="1">
        <v>0.46700000000000003</v>
      </c>
      <c r="F4" s="1">
        <v>0.79900000000000004</v>
      </c>
    </row>
    <row r="5" spans="1:6" x14ac:dyDescent="0.25">
      <c r="A5" s="1">
        <v>0.83599999999999997</v>
      </c>
      <c r="B5" s="1">
        <v>0.44800000000000001</v>
      </c>
      <c r="C5" s="1">
        <v>0.79500000000000004</v>
      </c>
      <c r="D5" s="1">
        <v>0.57299999999999995</v>
      </c>
      <c r="E5" s="1">
        <v>0.41299999999999998</v>
      </c>
      <c r="F5" s="1">
        <v>0.61099999999999999</v>
      </c>
    </row>
    <row r="6" spans="1:6" x14ac:dyDescent="0.25">
      <c r="A6" s="1">
        <v>0.755</v>
      </c>
      <c r="B6" s="1">
        <v>0.48899999999999999</v>
      </c>
      <c r="C6" s="1">
        <v>0.69599999999999995</v>
      </c>
      <c r="D6" s="1">
        <v>0.58399999999999996</v>
      </c>
      <c r="E6" s="1">
        <v>0.26600000000000001</v>
      </c>
      <c r="F6" s="1">
        <v>0.69699999999999995</v>
      </c>
    </row>
    <row r="7" spans="1:6" x14ac:dyDescent="0.25">
      <c r="A7" s="1">
        <v>0.83</v>
      </c>
      <c r="B7" s="1">
        <v>0.44800000000000001</v>
      </c>
      <c r="C7" s="1">
        <v>0.88</v>
      </c>
      <c r="D7" s="1">
        <v>0.44900000000000001</v>
      </c>
      <c r="E7" s="1">
        <v>0.24</v>
      </c>
      <c r="F7" s="1">
        <v>0.51100000000000001</v>
      </c>
    </row>
    <row r="8" spans="1:6" x14ac:dyDescent="0.25">
      <c r="A8" s="1">
        <v>0.872</v>
      </c>
      <c r="B8" s="1">
        <v>0.45</v>
      </c>
      <c r="C8" s="1">
        <v>0.82499999999999996</v>
      </c>
      <c r="D8" s="1">
        <v>0.64</v>
      </c>
      <c r="E8" s="1">
        <v>0.39</v>
      </c>
      <c r="F8" s="1">
        <v>0.66</v>
      </c>
    </row>
    <row r="9" spans="1:6" x14ac:dyDescent="0.25">
      <c r="A9" s="1">
        <v>0.85199999999999998</v>
      </c>
      <c r="B9" s="1">
        <v>0.46600000000000003</v>
      </c>
      <c r="C9" s="1">
        <v>0.88400000000000001</v>
      </c>
      <c r="D9" s="1">
        <v>0.49399999999999999</v>
      </c>
      <c r="E9" s="1">
        <v>0.315</v>
      </c>
      <c r="F9" s="1">
        <v>0.62</v>
      </c>
    </row>
    <row r="10" spans="1:6" x14ac:dyDescent="0.25">
      <c r="A10" s="1">
        <v>0.747</v>
      </c>
      <c r="B10" s="1">
        <v>0.63900000000000001</v>
      </c>
      <c r="C10" s="1">
        <v>0.85</v>
      </c>
      <c r="D10" s="1">
        <v>0.51100000000000001</v>
      </c>
      <c r="E10" s="1">
        <v>0.35899999999999999</v>
      </c>
      <c r="F10" s="1">
        <v>0.75600000000000001</v>
      </c>
    </row>
    <row r="11" spans="1:6" x14ac:dyDescent="0.25">
      <c r="A11" s="1">
        <v>0.871</v>
      </c>
      <c r="B11" s="1">
        <v>0.57399999999999995</v>
      </c>
      <c r="C11" s="1">
        <v>0.85899999999999999</v>
      </c>
      <c r="D11" s="1">
        <v>0.42699999999999999</v>
      </c>
      <c r="E11" s="1">
        <v>0.45500000000000002</v>
      </c>
      <c r="F11" s="1">
        <v>0.48299999999999998</v>
      </c>
    </row>
    <row r="12" spans="1:6" x14ac:dyDescent="0.25">
      <c r="A12" s="1">
        <v>0.77800000000000002</v>
      </c>
      <c r="B12" s="1">
        <v>0.44800000000000001</v>
      </c>
      <c r="C12" s="1">
        <v>0.86099999999999999</v>
      </c>
      <c r="D12" s="1">
        <v>0.65700000000000003</v>
      </c>
      <c r="E12" s="1">
        <v>0.34200000000000003</v>
      </c>
      <c r="F12" s="1">
        <v>0.60399999999999998</v>
      </c>
    </row>
    <row r="13" spans="1:6" x14ac:dyDescent="0.25">
      <c r="A13" s="1">
        <v>0.89600000000000002</v>
      </c>
      <c r="B13" s="1">
        <v>0.505</v>
      </c>
      <c r="C13" s="1">
        <v>0.85899999999999999</v>
      </c>
      <c r="D13" s="1">
        <v>0.498</v>
      </c>
      <c r="E13" s="1">
        <v>0.20499999999999999</v>
      </c>
      <c r="F13" s="1">
        <v>0.68300000000000005</v>
      </c>
    </row>
    <row r="14" spans="1:6" x14ac:dyDescent="0.25">
      <c r="A14" s="1">
        <v>0.77800000000000002</v>
      </c>
      <c r="B14" s="1">
        <v>0.48899999999999999</v>
      </c>
      <c r="C14" s="1">
        <v>0.74399999999999999</v>
      </c>
      <c r="D14" s="1">
        <v>0.68300000000000005</v>
      </c>
      <c r="E14" s="1">
        <v>0.26100000000000001</v>
      </c>
      <c r="F14" s="1">
        <v>0.875</v>
      </c>
    </row>
    <row r="15" spans="1:6" x14ac:dyDescent="0.25">
      <c r="A15" s="1">
        <v>0.83299999999999996</v>
      </c>
      <c r="B15" s="1">
        <v>0.48099999999999998</v>
      </c>
      <c r="C15" s="1">
        <v>0.93899999999999995</v>
      </c>
      <c r="D15" s="1">
        <v>0.58799999999999997</v>
      </c>
      <c r="E15" s="1">
        <v>0.36</v>
      </c>
      <c r="F15" s="1">
        <v>0.64600000000000002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M35" sqref="M35"/>
    </sheetView>
  </sheetViews>
  <sheetFormatPr defaultRowHeight="15" x14ac:dyDescent="0.25"/>
  <sheetData>
    <row r="1" spans="1:3" x14ac:dyDescent="0.25">
      <c r="A1" s="2" t="s">
        <v>6</v>
      </c>
      <c r="B1" s="2" t="s">
        <v>7</v>
      </c>
      <c r="C1" s="2" t="s">
        <v>8</v>
      </c>
    </row>
    <row r="2" spans="1:3" x14ac:dyDescent="0.25">
      <c r="A2" s="1">
        <v>0.43</v>
      </c>
      <c r="B2" s="1">
        <v>0.25</v>
      </c>
      <c r="C2" s="1">
        <v>0.34699999999999998</v>
      </c>
    </row>
    <row r="3" spans="1:3" x14ac:dyDescent="0.25">
      <c r="A3" s="1">
        <v>0.26500000000000001</v>
      </c>
      <c r="B3" s="1">
        <v>0.20399999999999999</v>
      </c>
      <c r="C3" s="1">
        <v>0.25900000000000001</v>
      </c>
    </row>
    <row r="4" spans="1:3" x14ac:dyDescent="0.25">
      <c r="A4" s="1">
        <v>0.309</v>
      </c>
      <c r="B4" s="1">
        <v>0.33700000000000002</v>
      </c>
      <c r="C4" s="1">
        <v>0.29899999999999999</v>
      </c>
    </row>
    <row r="5" spans="1:3" x14ac:dyDescent="0.25">
      <c r="A5" s="1">
        <v>0.32300000000000001</v>
      </c>
      <c r="B5" s="1">
        <v>0.215</v>
      </c>
      <c r="C5" s="1">
        <v>0.25</v>
      </c>
    </row>
    <row r="6" spans="1:3" x14ac:dyDescent="0.25">
      <c r="A6" s="1">
        <v>0.10199999999999999</v>
      </c>
      <c r="B6" s="1">
        <v>0.36099999999999999</v>
      </c>
      <c r="C6" s="1">
        <v>0.36399999999999999</v>
      </c>
    </row>
    <row r="7" spans="1:3" x14ac:dyDescent="0.25">
      <c r="A7" s="1">
        <v>0.189</v>
      </c>
      <c r="B7" s="1">
        <v>0.32</v>
      </c>
      <c r="C7" s="1">
        <v>0.35399999999999998</v>
      </c>
    </row>
    <row r="8" spans="1:3" x14ac:dyDescent="0.25">
      <c r="A8" s="1">
        <v>0.223</v>
      </c>
      <c r="B8" s="1">
        <v>0.312</v>
      </c>
      <c r="C8" s="1">
        <v>0.33200000000000002</v>
      </c>
    </row>
    <row r="9" spans="1:3" x14ac:dyDescent="0.25">
      <c r="A9" s="1">
        <v>0.26100000000000001</v>
      </c>
      <c r="B9" s="1">
        <v>0.68400000000000005</v>
      </c>
      <c r="C9" s="1">
        <v>0.25800000000000001</v>
      </c>
    </row>
    <row r="10" spans="1:3" x14ac:dyDescent="0.25">
      <c r="A10" s="1">
        <v>0.13900000000000001</v>
      </c>
      <c r="B10" s="1">
        <v>0.434</v>
      </c>
      <c r="C10" s="1">
        <v>0.314</v>
      </c>
    </row>
    <row r="11" spans="1:3" x14ac:dyDescent="0.25">
      <c r="A11" s="1">
        <v>0.19700000000000001</v>
      </c>
      <c r="B11" s="1">
        <v>0.39800000000000002</v>
      </c>
      <c r="C11" s="1">
        <v>0.32400000000000001</v>
      </c>
    </row>
    <row r="12" spans="1:3" x14ac:dyDescent="0.25">
      <c r="A12" s="1">
        <v>0.32400000000000001</v>
      </c>
      <c r="B12" s="1">
        <v>0.32300000000000001</v>
      </c>
      <c r="C12" s="1">
        <v>0.182</v>
      </c>
    </row>
    <row r="13" spans="1:3" x14ac:dyDescent="0.25">
      <c r="A13" s="1">
        <v>0.16900000000000001</v>
      </c>
      <c r="B13" s="1">
        <v>6.0999999999999999E-2</v>
      </c>
      <c r="C13" s="1">
        <v>0.108</v>
      </c>
    </row>
    <row r="14" spans="1:3" x14ac:dyDescent="0.25">
      <c r="A14" s="1">
        <v>5.8999999999999997E-2</v>
      </c>
      <c r="B14" s="1">
        <v>4.1000000000000002E-2</v>
      </c>
      <c r="C14" s="1">
        <v>5.0999999999999997E-2</v>
      </c>
    </row>
    <row r="15" spans="1:3" x14ac:dyDescent="0.25">
      <c r="A15" s="1">
        <v>0.23400000000000001</v>
      </c>
      <c r="B15" s="1">
        <v>0.25600000000000001</v>
      </c>
      <c r="C15" s="1">
        <v>4.1000000000000002E-2</v>
      </c>
    </row>
    <row r="16" spans="1:3" x14ac:dyDescent="0.25">
      <c r="A16" s="1">
        <v>0.28199999999999997</v>
      </c>
      <c r="B16" s="1">
        <v>5.0999999999999997E-2</v>
      </c>
      <c r="C16" s="1">
        <v>0.24099999999999999</v>
      </c>
    </row>
    <row r="17" spans="1:3" x14ac:dyDescent="0.25">
      <c r="A17" s="1">
        <v>0.27</v>
      </c>
      <c r="B17" s="1">
        <v>0.108</v>
      </c>
      <c r="C17" s="1">
        <v>0.17100000000000001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G17" sqref="G17"/>
    </sheetView>
  </sheetViews>
  <sheetFormatPr defaultRowHeight="15" x14ac:dyDescent="0.25"/>
  <sheetData>
    <row r="1" spans="1:6" x14ac:dyDescent="0.25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</row>
    <row r="2" spans="1:6" x14ac:dyDescent="0.25">
      <c r="A2" s="1">
        <v>1.93</v>
      </c>
      <c r="B2" s="1">
        <v>2.09</v>
      </c>
      <c r="C2" s="1">
        <v>3.4</v>
      </c>
      <c r="D2" s="1">
        <v>4.57</v>
      </c>
      <c r="E2" s="1">
        <v>1.26</v>
      </c>
      <c r="F2" s="1">
        <v>1.43</v>
      </c>
    </row>
    <row r="3" spans="1:6" x14ac:dyDescent="0.25">
      <c r="A3" s="1">
        <v>1.73</v>
      </c>
      <c r="B3" s="1">
        <v>2.2400000000000002</v>
      </c>
      <c r="C3" s="1">
        <v>3.37</v>
      </c>
      <c r="D3" s="1">
        <v>4.7300000000000004</v>
      </c>
      <c r="E3" s="1">
        <v>1.56</v>
      </c>
      <c r="F3" s="1">
        <v>1.69</v>
      </c>
    </row>
    <row r="4" spans="1:6" x14ac:dyDescent="0.25">
      <c r="A4" s="1">
        <v>1.68</v>
      </c>
      <c r="B4" s="1">
        <v>2.35</v>
      </c>
      <c r="C4" s="1">
        <v>3.91</v>
      </c>
      <c r="D4" s="1">
        <v>4.8</v>
      </c>
      <c r="E4" s="1">
        <v>1.62</v>
      </c>
      <c r="F4" s="1">
        <v>1.74</v>
      </c>
    </row>
    <row r="5" spans="1:6" x14ac:dyDescent="0.25">
      <c r="A5" s="1">
        <v>1.76</v>
      </c>
      <c r="B5" s="1">
        <v>2.37</v>
      </c>
      <c r="C5" s="1">
        <v>3.15</v>
      </c>
      <c r="D5" s="1">
        <v>4.51</v>
      </c>
      <c r="E5" s="1">
        <v>1.1399999999999999</v>
      </c>
      <c r="F5" s="1">
        <v>1.68</v>
      </c>
    </row>
    <row r="6" spans="1:6" x14ac:dyDescent="0.25">
      <c r="A6" s="1">
        <v>1.9</v>
      </c>
      <c r="B6" s="1">
        <v>2.81</v>
      </c>
      <c r="C6" s="1">
        <v>3.05</v>
      </c>
      <c r="D6" s="1">
        <v>4.12</v>
      </c>
      <c r="E6" s="1">
        <v>1.73</v>
      </c>
      <c r="F6" s="1">
        <v>1.74</v>
      </c>
    </row>
    <row r="7" spans="1:6" x14ac:dyDescent="0.25">
      <c r="A7" s="1">
        <v>1.67</v>
      </c>
      <c r="B7" s="1">
        <v>2.36</v>
      </c>
      <c r="C7" s="1">
        <v>3.21</v>
      </c>
      <c r="D7" s="1">
        <v>4.6500000000000004</v>
      </c>
      <c r="E7" s="1">
        <v>1.19</v>
      </c>
      <c r="F7" s="1">
        <v>1.97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N34" sqref="N34"/>
    </sheetView>
  </sheetViews>
  <sheetFormatPr defaultRowHeight="15" x14ac:dyDescent="0.25"/>
  <sheetData>
    <row r="1" spans="1:10" x14ac:dyDescent="0.25">
      <c r="A1" t="s">
        <v>27</v>
      </c>
      <c r="E1" t="s">
        <v>28</v>
      </c>
    </row>
    <row r="3" spans="1:10" x14ac:dyDescent="0.25">
      <c r="A3">
        <v>7.4999999999999997E-2</v>
      </c>
      <c r="B3">
        <f>A3/0.075</f>
        <v>1</v>
      </c>
    </row>
    <row r="4" spans="1:10" x14ac:dyDescent="0.25">
      <c r="A4">
        <v>7.9000000000000001E-2</v>
      </c>
      <c r="B4">
        <f t="shared" ref="B4:B38" si="0">A4/0.075</f>
        <v>1.0533333333333335</v>
      </c>
    </row>
    <row r="5" spans="1:10" x14ac:dyDescent="0.25">
      <c r="A5">
        <v>7.0000000000000007E-2</v>
      </c>
      <c r="B5">
        <f t="shared" si="0"/>
        <v>0.93333333333333346</v>
      </c>
    </row>
    <row r="6" spans="1:10" x14ac:dyDescent="0.25">
      <c r="A6">
        <v>6.3E-2</v>
      </c>
      <c r="B6">
        <f t="shared" si="0"/>
        <v>0.84000000000000008</v>
      </c>
      <c r="I6" t="s">
        <v>29</v>
      </c>
      <c r="J6" t="s">
        <v>30</v>
      </c>
    </row>
    <row r="7" spans="1:10" x14ac:dyDescent="0.25">
      <c r="A7">
        <v>8.8999999999999996E-2</v>
      </c>
      <c r="B7">
        <f t="shared" si="0"/>
        <v>1.1866666666666668</v>
      </c>
      <c r="E7" t="s">
        <v>31</v>
      </c>
      <c r="F7">
        <v>7.2999999999999995E-2</v>
      </c>
      <c r="G7">
        <v>1.0256705123966522E-2</v>
      </c>
      <c r="H7">
        <f>1/F7</f>
        <v>13.698630136986303</v>
      </c>
      <c r="I7">
        <f>H7*F7</f>
        <v>1</v>
      </c>
      <c r="J7">
        <f>H7*G7</f>
        <v>0.14050280991734965</v>
      </c>
    </row>
    <row r="8" spans="1:10" x14ac:dyDescent="0.25">
      <c r="A8">
        <v>6.2E-2</v>
      </c>
      <c r="B8">
        <f t="shared" si="0"/>
        <v>0.82666666666666666</v>
      </c>
      <c r="E8" t="s">
        <v>32</v>
      </c>
      <c r="F8">
        <v>9.1333333333333322E-2</v>
      </c>
      <c r="G8">
        <v>1.0538817137927181E-2</v>
      </c>
      <c r="I8">
        <f>H7*F8</f>
        <v>1.2511415525114156</v>
      </c>
      <c r="J8">
        <f>H7*G8</f>
        <v>0.14436735805379702</v>
      </c>
    </row>
    <row r="9" spans="1:10" x14ac:dyDescent="0.25">
      <c r="A9">
        <v>8.6999999999999994E-2</v>
      </c>
      <c r="B9">
        <f t="shared" si="0"/>
        <v>1.1599999999999999</v>
      </c>
      <c r="E9" t="s">
        <v>33</v>
      </c>
      <c r="F9">
        <v>9.849999999999999E-2</v>
      </c>
      <c r="G9">
        <v>8.5029406677925266E-3</v>
      </c>
      <c r="I9">
        <f>H7*F9</f>
        <v>1.3493150684931507</v>
      </c>
      <c r="J9">
        <f>H7*G9</f>
        <v>0.11647863928482914</v>
      </c>
    </row>
    <row r="10" spans="1:10" x14ac:dyDescent="0.25">
      <c r="A10">
        <v>9.0999999999999998E-2</v>
      </c>
      <c r="B10">
        <f t="shared" si="0"/>
        <v>1.2133333333333334</v>
      </c>
      <c r="E10" t="s">
        <v>34</v>
      </c>
      <c r="F10">
        <v>0.16966666666666666</v>
      </c>
      <c r="G10">
        <v>1.9179850538173292E-2</v>
      </c>
      <c r="I10">
        <f>H7*F10</f>
        <v>2.3242009132420094</v>
      </c>
      <c r="J10">
        <f>H7*G10</f>
        <v>0.2627376786051136</v>
      </c>
    </row>
    <row r="11" spans="1:10" x14ac:dyDescent="0.25">
      <c r="A11">
        <v>7.6999999999999999E-2</v>
      </c>
      <c r="B11">
        <f t="shared" si="0"/>
        <v>1.0266666666666666</v>
      </c>
      <c r="E11" t="s">
        <v>25</v>
      </c>
      <c r="F11">
        <v>6.2666666666666662E-2</v>
      </c>
      <c r="G11">
        <v>9.4375137968994334E-3</v>
      </c>
      <c r="I11">
        <f>H7*F11</f>
        <v>0.85844748858447495</v>
      </c>
      <c r="J11">
        <f>G11*H7</f>
        <v>0.1292810109164306</v>
      </c>
    </row>
    <row r="12" spans="1:10" x14ac:dyDescent="0.25">
      <c r="A12">
        <v>8.8999999999999996E-2</v>
      </c>
      <c r="B12">
        <f t="shared" si="0"/>
        <v>1.1866666666666668</v>
      </c>
      <c r="E12" t="s">
        <v>35</v>
      </c>
      <c r="F12">
        <v>8.0833333333333326E-2</v>
      </c>
      <c r="G12">
        <v>1.1478966271693028E-2</v>
      </c>
      <c r="I12">
        <f>H7*F12</f>
        <v>1.1073059360730595</v>
      </c>
      <c r="J12">
        <f>G12*H7</f>
        <v>0.15724611331086341</v>
      </c>
    </row>
    <row r="13" spans="1:10" x14ac:dyDescent="0.25">
      <c r="A13">
        <v>0.109</v>
      </c>
      <c r="B13">
        <f t="shared" si="0"/>
        <v>1.4533333333333334</v>
      </c>
    </row>
    <row r="14" spans="1:10" x14ac:dyDescent="0.25">
      <c r="A14">
        <v>9.5000000000000001E-2</v>
      </c>
      <c r="B14">
        <f t="shared" si="0"/>
        <v>1.2666666666666668</v>
      </c>
    </row>
    <row r="15" spans="1:10" x14ac:dyDescent="0.25">
      <c r="A15">
        <v>0.10299999999999999</v>
      </c>
      <c r="B15">
        <f t="shared" si="0"/>
        <v>1.3733333333333333</v>
      </c>
    </row>
    <row r="16" spans="1:10" x14ac:dyDescent="0.25">
      <c r="A16">
        <v>9.1999999999999998E-2</v>
      </c>
      <c r="B16">
        <f t="shared" si="0"/>
        <v>1.2266666666666668</v>
      </c>
    </row>
    <row r="17" spans="1:2" x14ac:dyDescent="0.25">
      <c r="A17">
        <v>0.109</v>
      </c>
      <c r="B17">
        <f t="shared" si="0"/>
        <v>1.4533333333333334</v>
      </c>
    </row>
    <row r="18" spans="1:2" x14ac:dyDescent="0.25">
      <c r="A18">
        <v>9.7000000000000003E-2</v>
      </c>
      <c r="B18">
        <f t="shared" si="0"/>
        <v>1.2933333333333334</v>
      </c>
    </row>
    <row r="19" spans="1:2" x14ac:dyDescent="0.25">
      <c r="A19">
        <v>0.104</v>
      </c>
      <c r="B19">
        <f t="shared" si="0"/>
        <v>1.3866666666666667</v>
      </c>
    </row>
    <row r="20" spans="1:2" x14ac:dyDescent="0.25">
      <c r="A20">
        <v>8.5999999999999993E-2</v>
      </c>
      <c r="B20">
        <f t="shared" si="0"/>
        <v>1.1466666666666667</v>
      </c>
    </row>
    <row r="21" spans="1:2" x14ac:dyDescent="0.25">
      <c r="A21">
        <v>0.16</v>
      </c>
      <c r="B21">
        <f t="shared" si="0"/>
        <v>2.1333333333333333</v>
      </c>
    </row>
    <row r="22" spans="1:2" x14ac:dyDescent="0.25">
      <c r="A22">
        <v>0.17699999999999999</v>
      </c>
      <c r="B22">
        <f t="shared" si="0"/>
        <v>2.36</v>
      </c>
    </row>
    <row r="23" spans="1:2" x14ac:dyDescent="0.25">
      <c r="A23">
        <v>0.187</v>
      </c>
      <c r="B23">
        <f t="shared" si="0"/>
        <v>2.4933333333333336</v>
      </c>
    </row>
    <row r="24" spans="1:2" x14ac:dyDescent="0.25">
      <c r="A24">
        <v>0.158</v>
      </c>
      <c r="B24">
        <f t="shared" si="0"/>
        <v>2.1066666666666669</v>
      </c>
    </row>
    <row r="25" spans="1:2" x14ac:dyDescent="0.25">
      <c r="A25">
        <v>0.14299999999999999</v>
      </c>
      <c r="B25">
        <f t="shared" si="0"/>
        <v>1.9066666666666665</v>
      </c>
    </row>
    <row r="26" spans="1:2" x14ac:dyDescent="0.25">
      <c r="A26">
        <v>0.193</v>
      </c>
      <c r="B26">
        <f t="shared" si="0"/>
        <v>2.5733333333333337</v>
      </c>
    </row>
    <row r="27" spans="1:2" x14ac:dyDescent="0.25">
      <c r="A27">
        <v>6.0999999999999999E-2</v>
      </c>
      <c r="B27">
        <f t="shared" si="0"/>
        <v>0.81333333333333335</v>
      </c>
    </row>
    <row r="28" spans="1:2" x14ac:dyDescent="0.25">
      <c r="A28">
        <v>6.4000000000000001E-2</v>
      </c>
      <c r="B28">
        <f t="shared" si="0"/>
        <v>0.85333333333333339</v>
      </c>
    </row>
    <row r="29" spans="1:2" x14ac:dyDescent="0.25">
      <c r="A29">
        <v>6.5000000000000002E-2</v>
      </c>
      <c r="B29">
        <f t="shared" si="0"/>
        <v>0.8666666666666667</v>
      </c>
    </row>
    <row r="30" spans="1:2" x14ac:dyDescent="0.25">
      <c r="A30">
        <v>5.8999999999999997E-2</v>
      </c>
      <c r="B30">
        <f t="shared" si="0"/>
        <v>0.78666666666666663</v>
      </c>
    </row>
    <row r="31" spans="1:2" x14ac:dyDescent="0.25">
      <c r="A31">
        <v>7.8E-2</v>
      </c>
      <c r="B31">
        <f t="shared" si="0"/>
        <v>1.04</v>
      </c>
    </row>
    <row r="32" spans="1:2" x14ac:dyDescent="0.25">
      <c r="A32">
        <v>4.9000000000000002E-2</v>
      </c>
      <c r="B32">
        <f t="shared" si="0"/>
        <v>0.65333333333333343</v>
      </c>
    </row>
    <row r="33" spans="1:2" x14ac:dyDescent="0.25">
      <c r="A33">
        <v>7.2999999999999995E-2</v>
      </c>
      <c r="B33">
        <f t="shared" si="0"/>
        <v>0.97333333333333327</v>
      </c>
    </row>
    <row r="34" spans="1:2" x14ac:dyDescent="0.25">
      <c r="A34">
        <v>6.8000000000000005E-2</v>
      </c>
      <c r="B34">
        <f t="shared" si="0"/>
        <v>0.90666666666666673</v>
      </c>
    </row>
    <row r="35" spans="1:2" x14ac:dyDescent="0.25">
      <c r="A35">
        <v>7.3999999999999996E-2</v>
      </c>
      <c r="B35">
        <f t="shared" si="0"/>
        <v>0.98666666666666669</v>
      </c>
    </row>
    <row r="36" spans="1:2" x14ac:dyDescent="0.25">
      <c r="A36">
        <v>8.3000000000000004E-2</v>
      </c>
      <c r="B36">
        <f t="shared" si="0"/>
        <v>1.1066666666666667</v>
      </c>
    </row>
    <row r="37" spans="1:2" x14ac:dyDescent="0.25">
      <c r="A37">
        <v>9.9000000000000005E-2</v>
      </c>
      <c r="B37">
        <f t="shared" si="0"/>
        <v>1.32</v>
      </c>
    </row>
    <row r="38" spans="1:2" x14ac:dyDescent="0.25">
      <c r="A38">
        <v>8.7999999999999995E-2</v>
      </c>
      <c r="B38">
        <f t="shared" si="0"/>
        <v>1.1733333333333333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workbookViewId="0">
      <selection activeCell="K23" sqref="K23"/>
    </sheetView>
  </sheetViews>
  <sheetFormatPr defaultRowHeight="15" x14ac:dyDescent="0.25"/>
  <sheetData>
    <row r="1" spans="1:25" x14ac:dyDescent="0.25">
      <c r="A1" t="s">
        <v>52</v>
      </c>
      <c r="B1" t="s">
        <v>32</v>
      </c>
      <c r="H1" t="s">
        <v>36</v>
      </c>
      <c r="I1" t="s">
        <v>30</v>
      </c>
      <c r="J1" t="s">
        <v>34</v>
      </c>
      <c r="P1" t="s">
        <v>36</v>
      </c>
      <c r="Q1" t="s">
        <v>30</v>
      </c>
      <c r="R1" t="s">
        <v>35</v>
      </c>
      <c r="X1" t="s">
        <v>36</v>
      </c>
      <c r="Y1" t="s">
        <v>30</v>
      </c>
    </row>
    <row r="2" spans="1:25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f>AVERAGE(B2:G2)</f>
        <v>0</v>
      </c>
      <c r="I2">
        <f>STDEV(B2:G2)</f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f>AVERAGE(J2:O2)</f>
        <v>0</v>
      </c>
      <c r="Q2">
        <f>STDEV(J2:O2)</f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f>AVERAGE(R2:W2)</f>
        <v>0</v>
      </c>
      <c r="Y2">
        <f>STDEV(R2:W2)</f>
        <v>0</v>
      </c>
    </row>
    <row r="3" spans="1:25" x14ac:dyDescent="0.25">
      <c r="A3">
        <v>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f>AVERAGE(B3:G3)</f>
        <v>0</v>
      </c>
      <c r="I3">
        <f t="shared" ref="I3:I12" si="0">STDEV(B3:G3)</f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f t="shared" ref="P3:P7" si="1">AVERAGE(J3:O3)</f>
        <v>0</v>
      </c>
      <c r="Q3">
        <f t="shared" ref="Q3:Q11" si="2">STDEV(J3:O3)</f>
        <v>0</v>
      </c>
      <c r="R3">
        <v>0.21</v>
      </c>
      <c r="S3">
        <v>0.24</v>
      </c>
      <c r="T3">
        <v>0.28999999999999998</v>
      </c>
      <c r="U3">
        <v>0.32</v>
      </c>
      <c r="V3">
        <v>0.42</v>
      </c>
      <c r="W3">
        <v>0.25</v>
      </c>
      <c r="X3">
        <f t="shared" ref="X3:X12" si="3">AVERAGE(R3:W3)</f>
        <v>0.28833333333333333</v>
      </c>
      <c r="Y3">
        <f t="shared" ref="Y3:Y12" si="4">STDEV(R3:W3)</f>
        <v>7.5210814825174194E-2</v>
      </c>
    </row>
    <row r="4" spans="1:25" x14ac:dyDescent="0.25">
      <c r="A4">
        <v>7</v>
      </c>
      <c r="B4">
        <v>0.17</v>
      </c>
      <c r="C4">
        <v>0.24</v>
      </c>
      <c r="D4">
        <v>0.19</v>
      </c>
      <c r="E4">
        <v>0.26</v>
      </c>
      <c r="F4">
        <v>0.21</v>
      </c>
      <c r="G4">
        <v>0.19</v>
      </c>
      <c r="H4">
        <f t="shared" ref="H4:H12" si="5">AVERAGE(B4:G4)</f>
        <v>0.21</v>
      </c>
      <c r="I4">
        <f>STDEV(B4:G4)</f>
        <v>3.4058772731852885E-2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f t="shared" si="1"/>
        <v>0</v>
      </c>
      <c r="Q4">
        <f t="shared" si="2"/>
        <v>0</v>
      </c>
      <c r="R4">
        <v>0.53</v>
      </c>
      <c r="S4">
        <v>0.59</v>
      </c>
      <c r="T4">
        <v>0.61</v>
      </c>
      <c r="U4">
        <v>0.68</v>
      </c>
      <c r="V4">
        <v>0.77</v>
      </c>
      <c r="W4">
        <v>0.48</v>
      </c>
      <c r="X4">
        <f t="shared" si="3"/>
        <v>0.61</v>
      </c>
      <c r="Y4">
        <f t="shared" si="4"/>
        <v>0.10411532067856277</v>
      </c>
    </row>
    <row r="5" spans="1:25" x14ac:dyDescent="0.25">
      <c r="A5">
        <v>8</v>
      </c>
      <c r="B5">
        <v>0.34</v>
      </c>
      <c r="C5">
        <v>0.41</v>
      </c>
      <c r="D5">
        <v>0.39</v>
      </c>
      <c r="E5">
        <v>0.45</v>
      </c>
      <c r="F5">
        <v>0.35</v>
      </c>
      <c r="G5">
        <v>0.32</v>
      </c>
      <c r="H5">
        <f t="shared" si="5"/>
        <v>0.37666666666666665</v>
      </c>
      <c r="I5">
        <f t="shared" si="0"/>
        <v>4.8853522561497185E-2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f t="shared" si="1"/>
        <v>0</v>
      </c>
      <c r="Q5">
        <f t="shared" si="2"/>
        <v>0</v>
      </c>
      <c r="R5">
        <v>0.68</v>
      </c>
      <c r="S5">
        <v>0.7</v>
      </c>
      <c r="T5">
        <v>0.75</v>
      </c>
      <c r="U5">
        <v>0.85</v>
      </c>
      <c r="V5">
        <v>0.95</v>
      </c>
      <c r="W5">
        <v>0.67</v>
      </c>
      <c r="X5">
        <f t="shared" si="3"/>
        <v>0.76666666666666661</v>
      </c>
      <c r="Y5">
        <f t="shared" si="4"/>
        <v>0.11147495981908587</v>
      </c>
    </row>
    <row r="6" spans="1:25" x14ac:dyDescent="0.25">
      <c r="A6">
        <v>9</v>
      </c>
      <c r="B6">
        <v>0.69</v>
      </c>
      <c r="C6">
        <v>0.72</v>
      </c>
      <c r="D6">
        <v>0.75</v>
      </c>
      <c r="E6">
        <v>0.81</v>
      </c>
      <c r="F6">
        <v>0.69</v>
      </c>
      <c r="G6">
        <v>0.56999999999999995</v>
      </c>
      <c r="H6">
        <f t="shared" si="5"/>
        <v>0.70500000000000007</v>
      </c>
      <c r="I6">
        <f t="shared" si="0"/>
        <v>7.9937475566843885E-2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f t="shared" si="1"/>
        <v>0</v>
      </c>
      <c r="Q6">
        <f t="shared" si="2"/>
        <v>0</v>
      </c>
      <c r="R6">
        <v>1.29</v>
      </c>
      <c r="S6">
        <v>1.42</v>
      </c>
      <c r="T6">
        <v>1.67</v>
      </c>
      <c r="U6">
        <v>1.52</v>
      </c>
      <c r="V6">
        <v>1.64</v>
      </c>
      <c r="W6">
        <v>1.27</v>
      </c>
      <c r="X6">
        <f t="shared" si="3"/>
        <v>1.4683333333333335</v>
      </c>
      <c r="Y6">
        <f t="shared" si="4"/>
        <v>0.17104580283265233</v>
      </c>
    </row>
    <row r="7" spans="1:25" x14ac:dyDescent="0.25">
      <c r="A7">
        <v>10</v>
      </c>
      <c r="B7">
        <v>1.59</v>
      </c>
      <c r="C7">
        <v>1.49</v>
      </c>
      <c r="D7">
        <v>1.68</v>
      </c>
      <c r="E7">
        <v>1.87</v>
      </c>
      <c r="F7">
        <v>1.52</v>
      </c>
      <c r="G7">
        <v>1.37</v>
      </c>
      <c r="H7">
        <f t="shared" si="5"/>
        <v>1.5866666666666667</v>
      </c>
      <c r="I7">
        <f t="shared" si="0"/>
        <v>0.17305105219751385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f t="shared" si="1"/>
        <v>0</v>
      </c>
      <c r="Q7">
        <f t="shared" si="2"/>
        <v>0</v>
      </c>
      <c r="R7">
        <v>1.67</v>
      </c>
      <c r="S7">
        <v>1.88</v>
      </c>
      <c r="T7">
        <v>1.97</v>
      </c>
      <c r="U7">
        <v>1.98</v>
      </c>
      <c r="V7">
        <v>2.04</v>
      </c>
      <c r="W7">
        <v>1.65</v>
      </c>
      <c r="X7">
        <f t="shared" si="3"/>
        <v>1.865</v>
      </c>
      <c r="Y7">
        <f t="shared" si="4"/>
        <v>0.16694310408040222</v>
      </c>
    </row>
    <row r="8" spans="1:25" x14ac:dyDescent="0.25">
      <c r="A8">
        <v>11</v>
      </c>
      <c r="B8">
        <v>1.76</v>
      </c>
      <c r="C8">
        <v>1.87</v>
      </c>
      <c r="D8">
        <v>1.83</v>
      </c>
      <c r="E8">
        <v>2.0099999999999998</v>
      </c>
      <c r="F8">
        <v>1.72</v>
      </c>
      <c r="G8">
        <v>1.82</v>
      </c>
      <c r="H8">
        <f t="shared" si="5"/>
        <v>1.835</v>
      </c>
      <c r="I8">
        <f t="shared" si="0"/>
        <v>0.10094552986635905</v>
      </c>
      <c r="J8">
        <v>0</v>
      </c>
      <c r="K8">
        <v>0</v>
      </c>
      <c r="L8">
        <v>0</v>
      </c>
      <c r="M8">
        <v>0.12</v>
      </c>
      <c r="N8">
        <v>0.17</v>
      </c>
      <c r="O8">
        <v>0</v>
      </c>
      <c r="P8">
        <f>AVERAGE(J8:O8)</f>
        <v>4.8333333333333339E-2</v>
      </c>
      <c r="Q8">
        <f t="shared" si="2"/>
        <v>7.6528861657982783E-2</v>
      </c>
      <c r="R8">
        <v>2.27</v>
      </c>
      <c r="S8">
        <v>2.46</v>
      </c>
      <c r="T8">
        <v>2.59</v>
      </c>
      <c r="U8">
        <v>2.56</v>
      </c>
      <c r="V8">
        <v>2.71</v>
      </c>
      <c r="W8">
        <v>2.25</v>
      </c>
      <c r="X8">
        <f t="shared" si="3"/>
        <v>2.4733333333333332</v>
      </c>
      <c r="Y8">
        <f t="shared" si="4"/>
        <v>0.18359375443262402</v>
      </c>
    </row>
    <row r="9" spans="1:25" x14ac:dyDescent="0.25">
      <c r="A9">
        <v>12</v>
      </c>
      <c r="B9">
        <v>2.23</v>
      </c>
      <c r="C9">
        <v>2.14</v>
      </c>
      <c r="D9">
        <v>2.39</v>
      </c>
      <c r="E9">
        <v>2.35</v>
      </c>
      <c r="F9">
        <v>1.98</v>
      </c>
      <c r="G9">
        <v>2.1800000000000002</v>
      </c>
      <c r="H9">
        <f>AVERAGE(B9:G9)</f>
        <v>2.2116666666666664</v>
      </c>
      <c r="I9">
        <f t="shared" si="0"/>
        <v>0.14905256343540918</v>
      </c>
      <c r="J9">
        <v>0.39</v>
      </c>
      <c r="K9">
        <v>0.46</v>
      </c>
      <c r="L9">
        <v>0.24</v>
      </c>
      <c r="M9">
        <v>0.44</v>
      </c>
      <c r="N9">
        <v>0.39</v>
      </c>
      <c r="O9">
        <v>0.16</v>
      </c>
      <c r="P9">
        <f t="shared" ref="P9:P12" si="6">AVERAGE(J9:O9)</f>
        <v>0.34666666666666668</v>
      </c>
      <c r="Q9">
        <f t="shared" si="2"/>
        <v>0.11961047891663441</v>
      </c>
      <c r="R9">
        <v>2.69</v>
      </c>
      <c r="S9">
        <v>2.87</v>
      </c>
      <c r="T9">
        <v>2.91</v>
      </c>
      <c r="U9">
        <v>2.98</v>
      </c>
      <c r="V9">
        <v>3.14</v>
      </c>
      <c r="W9">
        <v>2.63</v>
      </c>
      <c r="X9">
        <f t="shared" si="3"/>
        <v>2.8700000000000006</v>
      </c>
      <c r="Y9">
        <f t="shared" si="4"/>
        <v>0.18793615937333621</v>
      </c>
    </row>
    <row r="10" spans="1:25" x14ac:dyDescent="0.25">
      <c r="A10">
        <v>13</v>
      </c>
      <c r="B10">
        <v>2.71</v>
      </c>
      <c r="C10">
        <v>2.84</v>
      </c>
      <c r="D10">
        <v>2.89</v>
      </c>
      <c r="E10">
        <v>2.76</v>
      </c>
      <c r="F10">
        <v>2.41</v>
      </c>
      <c r="G10">
        <v>2.57</v>
      </c>
      <c r="H10">
        <f t="shared" si="5"/>
        <v>2.6966666666666668</v>
      </c>
      <c r="I10">
        <f t="shared" si="0"/>
        <v>0.17907168024751052</v>
      </c>
      <c r="J10">
        <v>0.48</v>
      </c>
      <c r="K10">
        <v>0.53</v>
      </c>
      <c r="L10">
        <v>0.31</v>
      </c>
      <c r="M10">
        <v>0.63</v>
      </c>
      <c r="N10">
        <v>0.56999999999999995</v>
      </c>
      <c r="O10">
        <v>0.3</v>
      </c>
      <c r="P10">
        <f>AVERAGE(J10:O10)</f>
        <v>0.47</v>
      </c>
      <c r="Q10">
        <f t="shared" si="2"/>
        <v>0.13696714934611171</v>
      </c>
      <c r="R10">
        <v>3.15</v>
      </c>
      <c r="S10">
        <v>3.56</v>
      </c>
      <c r="T10">
        <v>3.53</v>
      </c>
      <c r="U10">
        <v>3.53</v>
      </c>
      <c r="V10">
        <v>3.68</v>
      </c>
      <c r="W10">
        <v>3.23</v>
      </c>
      <c r="X10">
        <f t="shared" si="3"/>
        <v>3.4466666666666668</v>
      </c>
      <c r="Y10">
        <f t="shared" si="4"/>
        <v>0.20791023704153358</v>
      </c>
    </row>
    <row r="11" spans="1:25" x14ac:dyDescent="0.25">
      <c r="A11">
        <v>14</v>
      </c>
      <c r="B11">
        <v>3.01</v>
      </c>
      <c r="C11">
        <v>2.93</v>
      </c>
      <c r="D11">
        <v>2.97</v>
      </c>
      <c r="E11">
        <v>3.21</v>
      </c>
      <c r="F11">
        <v>2.75</v>
      </c>
      <c r="G11">
        <v>2.94</v>
      </c>
      <c r="H11">
        <f>AVERAGE(B11:G11)</f>
        <v>2.9683333333333337</v>
      </c>
      <c r="I11">
        <f t="shared" si="0"/>
        <v>0.14838014242703321</v>
      </c>
      <c r="J11">
        <v>0.79</v>
      </c>
      <c r="K11">
        <v>0.84</v>
      </c>
      <c r="L11">
        <v>0.66</v>
      </c>
      <c r="M11">
        <v>0.86</v>
      </c>
      <c r="N11">
        <v>0.81</v>
      </c>
      <c r="O11">
        <v>0.52</v>
      </c>
      <c r="P11">
        <f t="shared" si="6"/>
        <v>0.7466666666666667</v>
      </c>
      <c r="Q11">
        <f t="shared" si="2"/>
        <v>0.13140268896284601</v>
      </c>
      <c r="R11">
        <v>3.67</v>
      </c>
      <c r="S11">
        <v>3.79</v>
      </c>
      <c r="T11">
        <v>3.82</v>
      </c>
      <c r="U11">
        <v>3.87</v>
      </c>
      <c r="V11">
        <v>3.91</v>
      </c>
      <c r="W11">
        <v>3.63</v>
      </c>
      <c r="X11">
        <f t="shared" si="3"/>
        <v>3.7816666666666663</v>
      </c>
      <c r="Y11">
        <f t="shared" si="4"/>
        <v>0.11070983093956328</v>
      </c>
    </row>
    <row r="12" spans="1:25" x14ac:dyDescent="0.25">
      <c r="A12">
        <v>15</v>
      </c>
      <c r="B12">
        <v>3.21</v>
      </c>
      <c r="C12">
        <v>3.15</v>
      </c>
      <c r="D12">
        <v>3.29</v>
      </c>
      <c r="E12">
        <v>3.54</v>
      </c>
      <c r="F12">
        <v>3.03</v>
      </c>
      <c r="G12">
        <v>3.25</v>
      </c>
      <c r="H12">
        <f t="shared" si="5"/>
        <v>3.2449999999999997</v>
      </c>
      <c r="I12">
        <f t="shared" si="0"/>
        <v>0.17061652909375463</v>
      </c>
      <c r="J12">
        <v>0.78</v>
      </c>
      <c r="K12">
        <v>0.86</v>
      </c>
      <c r="L12">
        <v>0.83</v>
      </c>
      <c r="M12">
        <v>0.89</v>
      </c>
      <c r="N12">
        <v>0.84</v>
      </c>
      <c r="O12">
        <v>0.56000000000000005</v>
      </c>
      <c r="P12">
        <f t="shared" si="6"/>
        <v>0.79333333333333333</v>
      </c>
      <c r="Q12">
        <f>STDEV(J12:O12)</f>
        <v>0.11994443157840501</v>
      </c>
      <c r="R12">
        <v>3.81</v>
      </c>
      <c r="S12">
        <v>3.87</v>
      </c>
      <c r="T12">
        <v>3.94</v>
      </c>
      <c r="U12">
        <v>4.12</v>
      </c>
      <c r="V12">
        <v>4.26</v>
      </c>
      <c r="W12">
        <v>3.89</v>
      </c>
      <c r="X12">
        <f t="shared" si="3"/>
        <v>3.9816666666666669</v>
      </c>
      <c r="Y12">
        <f t="shared" si="4"/>
        <v>0.1724432273725664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M36" sqref="M36"/>
    </sheetView>
  </sheetViews>
  <sheetFormatPr defaultRowHeight="15" x14ac:dyDescent="0.25"/>
  <sheetData>
    <row r="1" spans="1:14" x14ac:dyDescent="0.25">
      <c r="A1" t="s">
        <v>37</v>
      </c>
      <c r="B1" t="s">
        <v>38</v>
      </c>
      <c r="C1" t="s">
        <v>39</v>
      </c>
      <c r="E1" t="s">
        <v>40</v>
      </c>
      <c r="M1" t="s">
        <v>36</v>
      </c>
      <c r="N1" t="s">
        <v>30</v>
      </c>
    </row>
    <row r="2" spans="1:14" x14ac:dyDescent="0.25">
      <c r="A2">
        <v>7.3</v>
      </c>
      <c r="B2">
        <v>2.1</v>
      </c>
      <c r="C2">
        <v>8.3000000000000007</v>
      </c>
      <c r="F2" t="s">
        <v>37</v>
      </c>
      <c r="G2">
        <v>7.3</v>
      </c>
      <c r="H2">
        <v>7.6</v>
      </c>
      <c r="I2">
        <v>6.8</v>
      </c>
      <c r="J2">
        <v>8.1</v>
      </c>
      <c r="K2">
        <v>7.8</v>
      </c>
      <c r="L2">
        <v>6.3</v>
      </c>
      <c r="M2">
        <f>AVERAGE(G2:L2)</f>
        <v>7.3166666666666655</v>
      </c>
      <c r="N2">
        <f>STDEV(G2:L2)</f>
        <v>0.66758270399004993</v>
      </c>
    </row>
    <row r="3" spans="1:14" x14ac:dyDescent="0.25">
      <c r="A3">
        <v>7.6</v>
      </c>
      <c r="B3">
        <v>3.6</v>
      </c>
      <c r="C3">
        <v>9.6999999999999993</v>
      </c>
      <c r="F3" t="s">
        <v>38</v>
      </c>
      <c r="G3">
        <v>2.1</v>
      </c>
      <c r="H3">
        <v>3.6</v>
      </c>
      <c r="I3">
        <v>2.4</v>
      </c>
      <c r="J3">
        <v>3.4</v>
      </c>
      <c r="K3">
        <v>2.5</v>
      </c>
      <c r="L3">
        <v>3.1</v>
      </c>
      <c r="M3">
        <f>AVERAGE(G3:L3)</f>
        <v>2.85</v>
      </c>
      <c r="N3">
        <f>STDEV(G3:L3)</f>
        <v>0.60249481325568111</v>
      </c>
    </row>
    <row r="4" spans="1:14" x14ac:dyDescent="0.25">
      <c r="A4">
        <v>6.8</v>
      </c>
      <c r="B4">
        <v>2.4</v>
      </c>
      <c r="C4">
        <v>8.6</v>
      </c>
      <c r="F4" t="s">
        <v>39</v>
      </c>
      <c r="G4">
        <v>8.3000000000000007</v>
      </c>
      <c r="H4">
        <v>9.6999999999999993</v>
      </c>
      <c r="I4">
        <v>8.6</v>
      </c>
      <c r="J4">
        <v>7.8</v>
      </c>
      <c r="K4">
        <v>9.4</v>
      </c>
      <c r="L4">
        <v>8.8000000000000007</v>
      </c>
      <c r="M4">
        <f>AVERAGE(G4:L4)</f>
        <v>8.7666666666666657</v>
      </c>
      <c r="N4">
        <f>STDEV(G4:L4)</f>
        <v>0.70047602861673042</v>
      </c>
    </row>
    <row r="5" spans="1:14" x14ac:dyDescent="0.25">
      <c r="A5">
        <v>8.1</v>
      </c>
      <c r="B5">
        <v>3.4</v>
      </c>
      <c r="C5">
        <v>7.8</v>
      </c>
    </row>
    <row r="6" spans="1:14" x14ac:dyDescent="0.25">
      <c r="A6">
        <v>7.8</v>
      </c>
      <c r="B6">
        <v>2.5</v>
      </c>
      <c r="C6">
        <v>9.4</v>
      </c>
    </row>
    <row r="7" spans="1:14" x14ac:dyDescent="0.25">
      <c r="A7">
        <v>6.3</v>
      </c>
      <c r="B7">
        <v>3.1</v>
      </c>
      <c r="C7">
        <v>8.8000000000000007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O35" sqref="O35"/>
    </sheetView>
  </sheetViews>
  <sheetFormatPr defaultRowHeight="15" x14ac:dyDescent="0.25"/>
  <sheetData>
    <row r="1" spans="1:14" x14ac:dyDescent="0.25">
      <c r="A1" s="2" t="s">
        <v>37</v>
      </c>
      <c r="B1" s="2" t="s">
        <v>38</v>
      </c>
      <c r="C1" s="2" t="s">
        <v>39</v>
      </c>
      <c r="M1" t="s">
        <v>36</v>
      </c>
      <c r="N1" t="s">
        <v>30</v>
      </c>
    </row>
    <row r="2" spans="1:14" x14ac:dyDescent="0.25">
      <c r="A2">
        <v>26.315000000000001</v>
      </c>
      <c r="B2">
        <v>31.547999999999998</v>
      </c>
      <c r="C2">
        <v>23.204999999999998</v>
      </c>
      <c r="F2" s="2" t="s">
        <v>37</v>
      </c>
      <c r="G2">
        <v>26.315000000000001</v>
      </c>
      <c r="H2">
        <v>25.614999999999998</v>
      </c>
      <c r="I2">
        <v>24.826000000000001</v>
      </c>
      <c r="J2">
        <v>24.335999999999999</v>
      </c>
      <c r="K2">
        <v>25.875</v>
      </c>
      <c r="L2">
        <v>25.873000000000001</v>
      </c>
      <c r="M2">
        <f>AVERAGE(G2:L2)</f>
        <v>25.473333333333333</v>
      </c>
      <c r="N2">
        <f>STDEV(G2:L2)</f>
        <v>0.74325087733999196</v>
      </c>
    </row>
    <row r="3" spans="1:14" x14ac:dyDescent="0.25">
      <c r="A3">
        <v>25.614999999999998</v>
      </c>
      <c r="B3">
        <v>30.645</v>
      </c>
      <c r="C3">
        <v>22.074999999999999</v>
      </c>
      <c r="F3" s="2" t="s">
        <v>38</v>
      </c>
      <c r="G3">
        <v>31.547999999999998</v>
      </c>
      <c r="H3">
        <v>30.645</v>
      </c>
      <c r="I3">
        <v>30.242999999999999</v>
      </c>
      <c r="J3">
        <v>30.425000000000001</v>
      </c>
      <c r="K3">
        <v>29.965</v>
      </c>
      <c r="L3">
        <v>31.65</v>
      </c>
      <c r="M3">
        <f>AVERAGE(G3:L3)</f>
        <v>30.745999999999999</v>
      </c>
      <c r="N3">
        <f>STDEV(G3:L3)</f>
        <v>0.69808767357689328</v>
      </c>
    </row>
    <row r="4" spans="1:14" x14ac:dyDescent="0.25">
      <c r="A4">
        <v>24.826000000000001</v>
      </c>
      <c r="B4">
        <v>30.242999999999999</v>
      </c>
      <c r="C4">
        <v>25.242999999999999</v>
      </c>
      <c r="F4" s="2" t="s">
        <v>39</v>
      </c>
      <c r="G4">
        <v>23.204999999999998</v>
      </c>
      <c r="H4">
        <v>22.074999999999999</v>
      </c>
      <c r="I4">
        <v>25.242999999999999</v>
      </c>
      <c r="J4">
        <v>21.542999999999999</v>
      </c>
      <c r="K4">
        <v>22.651</v>
      </c>
      <c r="L4">
        <v>24.646999999999998</v>
      </c>
      <c r="M4">
        <f>AVERAGE(G4:L4)</f>
        <v>23.227333333333334</v>
      </c>
      <c r="N4">
        <f>STDEV(G4:L4)</f>
        <v>1.454364145139265</v>
      </c>
    </row>
    <row r="5" spans="1:14" x14ac:dyDescent="0.25">
      <c r="A5">
        <v>24.335999999999999</v>
      </c>
      <c r="B5">
        <v>30.425000000000001</v>
      </c>
      <c r="C5">
        <v>21.542999999999999</v>
      </c>
    </row>
    <row r="6" spans="1:14" x14ac:dyDescent="0.25">
      <c r="A6">
        <v>25.875</v>
      </c>
      <c r="B6">
        <v>29.965</v>
      </c>
      <c r="C6">
        <v>22.651</v>
      </c>
    </row>
    <row r="7" spans="1:14" x14ac:dyDescent="0.25">
      <c r="A7">
        <v>25.873000000000001</v>
      </c>
      <c r="B7">
        <v>31.65</v>
      </c>
      <c r="C7">
        <v>24.646999999999998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F7"/>
    </sheetView>
  </sheetViews>
  <sheetFormatPr defaultRowHeight="15" x14ac:dyDescent="0.25"/>
  <sheetData>
    <row r="1" spans="1:6" x14ac:dyDescent="0.25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</row>
    <row r="2" spans="1:6" x14ac:dyDescent="0.25">
      <c r="A2" s="1">
        <v>1.8</v>
      </c>
      <c r="B2" s="1">
        <v>2.2000000000000002</v>
      </c>
      <c r="C2" s="1">
        <v>3.1</v>
      </c>
      <c r="D2" s="1">
        <v>4.5199999999999996</v>
      </c>
      <c r="E2" s="1">
        <v>1.5</v>
      </c>
      <c r="F2" s="1">
        <v>1.6</v>
      </c>
    </row>
    <row r="3" spans="1:6" x14ac:dyDescent="0.25">
      <c r="A3" s="1">
        <v>1.61</v>
      </c>
      <c r="B3" s="1">
        <v>2.67</v>
      </c>
      <c r="C3" s="1">
        <v>3.54</v>
      </c>
      <c r="D3" s="1">
        <v>4.8</v>
      </c>
      <c r="E3" s="1">
        <v>1.41</v>
      </c>
      <c r="F3" s="1">
        <v>1.62</v>
      </c>
    </row>
    <row r="4" spans="1:6" x14ac:dyDescent="0.25">
      <c r="A4" s="1">
        <v>1.89</v>
      </c>
      <c r="B4" s="1">
        <v>2.12</v>
      </c>
      <c r="C4" s="1">
        <v>3.76</v>
      </c>
      <c r="D4" s="1">
        <v>4.71</v>
      </c>
      <c r="E4" s="1">
        <v>1.62</v>
      </c>
      <c r="F4" s="1">
        <v>1.79</v>
      </c>
    </row>
    <row r="5" spans="1:6" x14ac:dyDescent="0.25">
      <c r="A5" s="1">
        <v>1.56</v>
      </c>
      <c r="B5" s="1">
        <v>2.3199999999999998</v>
      </c>
      <c r="C5" s="1">
        <v>3.74</v>
      </c>
      <c r="D5" s="1">
        <v>4.59</v>
      </c>
      <c r="E5" s="1">
        <v>1.85</v>
      </c>
      <c r="F5" s="1">
        <v>1.9</v>
      </c>
    </row>
    <row r="6" spans="1:6" x14ac:dyDescent="0.25">
      <c r="A6" s="1">
        <v>1.51</v>
      </c>
      <c r="B6" s="1">
        <v>2.78</v>
      </c>
      <c r="C6" s="1">
        <v>2.54</v>
      </c>
      <c r="D6" s="1">
        <v>3.81</v>
      </c>
      <c r="E6" s="1">
        <v>1.61</v>
      </c>
      <c r="F6" s="1">
        <v>1.92</v>
      </c>
    </row>
    <row r="7" spans="1:6" x14ac:dyDescent="0.25">
      <c r="A7" s="1">
        <v>1.9</v>
      </c>
      <c r="B7" s="1">
        <v>2.41</v>
      </c>
      <c r="C7" s="1">
        <v>3.26</v>
      </c>
      <c r="D7" s="1">
        <v>4.12</v>
      </c>
      <c r="E7" s="1">
        <v>1.1200000000000001</v>
      </c>
      <c r="F7" s="1">
        <v>2.17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2" sqref="A2:F7"/>
    </sheetView>
  </sheetViews>
  <sheetFormatPr defaultRowHeight="15" x14ac:dyDescent="0.25"/>
  <sheetData>
    <row r="1" spans="1:6" ht="15.75" thickBot="1" x14ac:dyDescent="0.3">
      <c r="A1" s="7" t="s">
        <v>21</v>
      </c>
      <c r="B1" s="7" t="s">
        <v>22</v>
      </c>
      <c r="C1" s="7" t="s">
        <v>23</v>
      </c>
      <c r="D1" s="7" t="s">
        <v>24</v>
      </c>
      <c r="E1" s="7" t="s">
        <v>25</v>
      </c>
      <c r="F1" s="7" t="s">
        <v>26</v>
      </c>
    </row>
    <row r="2" spans="1:6" ht="15.75" thickBot="1" x14ac:dyDescent="0.3">
      <c r="A2" s="9">
        <v>2.9</v>
      </c>
      <c r="B2" s="9">
        <v>3.5</v>
      </c>
      <c r="C2" s="9">
        <v>3.8</v>
      </c>
      <c r="D2" s="9">
        <v>7.1</v>
      </c>
      <c r="E2" s="9">
        <v>1.9</v>
      </c>
      <c r="F2" s="10">
        <v>2.7</v>
      </c>
    </row>
    <row r="3" spans="1:6" x14ac:dyDescent="0.25">
      <c r="A3" s="11">
        <v>2.4</v>
      </c>
      <c r="B3" s="11">
        <v>3.9</v>
      </c>
      <c r="C3" s="11">
        <v>4.5</v>
      </c>
      <c r="D3" s="11">
        <v>7.7</v>
      </c>
      <c r="E3" s="11">
        <v>1.6</v>
      </c>
      <c r="F3" s="12">
        <v>2.2000000000000002</v>
      </c>
    </row>
    <row r="4" spans="1:6" x14ac:dyDescent="0.25">
      <c r="A4" s="11">
        <v>2.6</v>
      </c>
      <c r="B4" s="11">
        <v>3.6</v>
      </c>
      <c r="C4" s="11">
        <v>4.9000000000000004</v>
      </c>
      <c r="D4" s="11">
        <v>6.8</v>
      </c>
      <c r="E4" s="11">
        <v>1.3</v>
      </c>
      <c r="F4" s="12">
        <v>2.1</v>
      </c>
    </row>
    <row r="5" spans="1:6" x14ac:dyDescent="0.25">
      <c r="A5" s="11">
        <v>1.9</v>
      </c>
      <c r="B5" s="11">
        <v>4.2</v>
      </c>
      <c r="C5" s="11">
        <v>3.7</v>
      </c>
      <c r="D5" s="11">
        <v>5.6</v>
      </c>
      <c r="E5" s="11">
        <v>1.5</v>
      </c>
      <c r="F5" s="12">
        <v>1.9</v>
      </c>
    </row>
    <row r="6" spans="1:6" x14ac:dyDescent="0.25">
      <c r="A6" s="11">
        <v>2.8</v>
      </c>
      <c r="B6" s="11">
        <v>4.5999999999999996</v>
      </c>
      <c r="C6" s="11">
        <v>4.5</v>
      </c>
      <c r="D6" s="11">
        <v>7.2</v>
      </c>
      <c r="E6" s="11">
        <v>1.3</v>
      </c>
      <c r="F6" s="12">
        <v>2.8</v>
      </c>
    </row>
    <row r="7" spans="1:6" x14ac:dyDescent="0.25">
      <c r="A7" s="11">
        <v>2.4</v>
      </c>
      <c r="B7" s="11">
        <v>4.3</v>
      </c>
      <c r="C7" s="11">
        <v>4.9000000000000004</v>
      </c>
      <c r="D7" s="11">
        <v>6.3</v>
      </c>
      <c r="E7" s="11">
        <v>1.5</v>
      </c>
      <c r="F7" s="12">
        <v>2.2000000000000002</v>
      </c>
    </row>
    <row r="8" spans="1:6" x14ac:dyDescent="0.25">
      <c r="A8" s="8"/>
      <c r="B8" s="8"/>
      <c r="C8" s="8"/>
      <c r="D8" s="8"/>
      <c r="E8" s="8"/>
      <c r="F8" s="8"/>
    </row>
    <row r="9" spans="1:6" x14ac:dyDescent="0.25">
      <c r="A9" s="8"/>
      <c r="B9" s="8"/>
      <c r="C9" s="8"/>
      <c r="D9" s="8"/>
      <c r="E9" s="8"/>
      <c r="F9" s="8"/>
    </row>
    <row r="10" spans="1:6" x14ac:dyDescent="0.25">
      <c r="A10" s="8"/>
      <c r="B10" s="8"/>
      <c r="C10" s="8"/>
      <c r="D10" s="8"/>
      <c r="E10" s="8"/>
      <c r="F10" s="8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O32" sqref="O32"/>
    </sheetView>
  </sheetViews>
  <sheetFormatPr defaultRowHeight="15" x14ac:dyDescent="0.25"/>
  <sheetData>
    <row r="1" spans="1:11" x14ac:dyDescent="0.25">
      <c r="B1" t="s">
        <v>27</v>
      </c>
      <c r="F1" t="s">
        <v>41</v>
      </c>
    </row>
    <row r="3" spans="1:11" x14ac:dyDescent="0.25">
      <c r="A3" t="s">
        <v>31</v>
      </c>
      <c r="B3">
        <v>7.2999999999999995E-2</v>
      </c>
      <c r="C3">
        <f>B3/0.073</f>
        <v>1</v>
      </c>
    </row>
    <row r="4" spans="1:11" x14ac:dyDescent="0.25">
      <c r="B4">
        <v>8.1000000000000003E-2</v>
      </c>
      <c r="C4">
        <f t="shared" ref="C4:C38" si="0">B4/0.073</f>
        <v>1.1095890410958904</v>
      </c>
    </row>
    <row r="5" spans="1:11" x14ac:dyDescent="0.25">
      <c r="B5">
        <v>7.4999999999999997E-2</v>
      </c>
      <c r="C5">
        <f t="shared" si="0"/>
        <v>1.0273972602739727</v>
      </c>
    </row>
    <row r="6" spans="1:11" x14ac:dyDescent="0.25">
      <c r="B6">
        <v>7.9000000000000001E-2</v>
      </c>
      <c r="C6">
        <f t="shared" si="0"/>
        <v>1.0821917808219179</v>
      </c>
      <c r="J6" t="s">
        <v>29</v>
      </c>
      <c r="K6" t="s">
        <v>30</v>
      </c>
    </row>
    <row r="7" spans="1:11" x14ac:dyDescent="0.25">
      <c r="B7">
        <v>9.0999999999999998E-2</v>
      </c>
      <c r="C7">
        <f t="shared" si="0"/>
        <v>1.2465753424657535</v>
      </c>
      <c r="F7" t="s">
        <v>31</v>
      </c>
      <c r="G7">
        <v>7.8666666666666676E-2</v>
      </c>
      <c r="H7">
        <v>6.8605150438335672E-3</v>
      </c>
      <c r="I7">
        <f>1/G7</f>
        <v>12.711864406779659</v>
      </c>
      <c r="J7">
        <f>G7*I7</f>
        <v>1</v>
      </c>
      <c r="K7">
        <f>H7*I7</f>
        <v>8.7209936997884319E-2</v>
      </c>
    </row>
    <row r="8" spans="1:11" x14ac:dyDescent="0.25">
      <c r="B8">
        <v>7.2999999999999995E-2</v>
      </c>
      <c r="C8">
        <f t="shared" si="0"/>
        <v>1</v>
      </c>
      <c r="F8" t="s">
        <v>32</v>
      </c>
      <c r="G8">
        <v>9.9166666666666667E-2</v>
      </c>
      <c r="H8">
        <v>1.686910390823021E-2</v>
      </c>
      <c r="J8">
        <f>G8*I7</f>
        <v>1.2605932203389829</v>
      </c>
      <c r="K8">
        <f>H8*I7</f>
        <v>0.21443776154529925</v>
      </c>
    </row>
    <row r="9" spans="1:11" x14ac:dyDescent="0.25">
      <c r="A9" t="s">
        <v>32</v>
      </c>
      <c r="B9">
        <v>9.2999999999999999E-2</v>
      </c>
      <c r="C9">
        <f t="shared" si="0"/>
        <v>1.273972602739726</v>
      </c>
      <c r="F9" t="s">
        <v>33</v>
      </c>
      <c r="G9">
        <v>0.11199999999999999</v>
      </c>
      <c r="H9">
        <v>1.1242775458044156E-2</v>
      </c>
      <c r="J9">
        <f>G9*I7</f>
        <v>1.4237288135593216</v>
      </c>
      <c r="K9">
        <f>H9*I7</f>
        <v>0.1429166371785274</v>
      </c>
    </row>
    <row r="10" spans="1:11" x14ac:dyDescent="0.25">
      <c r="B10">
        <v>8.6999999999999994E-2</v>
      </c>
      <c r="C10">
        <f t="shared" si="0"/>
        <v>1.1917808219178083</v>
      </c>
      <c r="F10" t="s">
        <v>34</v>
      </c>
      <c r="G10">
        <v>0.17683333333333331</v>
      </c>
      <c r="H10">
        <v>2.2885949110025339E-2</v>
      </c>
      <c r="J10">
        <f>G10*I7</f>
        <v>2.2478813559322028</v>
      </c>
      <c r="K10">
        <f>H10*I7</f>
        <v>0.2909230819071017</v>
      </c>
    </row>
    <row r="11" spans="1:11" x14ac:dyDescent="0.25">
      <c r="B11">
        <v>8.5999999999999993E-2</v>
      </c>
      <c r="C11">
        <f t="shared" si="0"/>
        <v>1.178082191780822</v>
      </c>
      <c r="F11" t="s">
        <v>25</v>
      </c>
      <c r="G11">
        <v>6.4666666666666664E-2</v>
      </c>
      <c r="H11">
        <v>8.5479042265731095E-3</v>
      </c>
      <c r="J11">
        <f>G11*I7</f>
        <v>0.82203389830508455</v>
      </c>
      <c r="K11">
        <f>H11*I7</f>
        <v>0.10865979949033612</v>
      </c>
    </row>
    <row r="12" spans="1:11" x14ac:dyDescent="0.25">
      <c r="B12">
        <v>0.104</v>
      </c>
      <c r="C12">
        <f t="shared" si="0"/>
        <v>1.4246575342465753</v>
      </c>
      <c r="F12" t="s">
        <v>35</v>
      </c>
      <c r="G12">
        <v>7.8166666666666662E-2</v>
      </c>
      <c r="H12">
        <v>9.0424922818141719E-3</v>
      </c>
      <c r="J12">
        <f>G12*I7</f>
        <v>0.99364406779660996</v>
      </c>
      <c r="K12">
        <f>H12*I7</f>
        <v>0.11494693578577335</v>
      </c>
    </row>
    <row r="13" spans="1:11" x14ac:dyDescent="0.25">
      <c r="B13">
        <v>9.4E-2</v>
      </c>
      <c r="C13">
        <f t="shared" si="0"/>
        <v>1.2876712328767124</v>
      </c>
    </row>
    <row r="14" spans="1:11" x14ac:dyDescent="0.25">
      <c r="B14">
        <v>0.13100000000000001</v>
      </c>
      <c r="C14">
        <f t="shared" si="0"/>
        <v>1.7945205479452058</v>
      </c>
    </row>
    <row r="15" spans="1:11" x14ac:dyDescent="0.25">
      <c r="A15" t="s">
        <v>33</v>
      </c>
      <c r="B15">
        <v>0.111</v>
      </c>
      <c r="C15">
        <f t="shared" si="0"/>
        <v>1.5205479452054795</v>
      </c>
    </row>
    <row r="16" spans="1:11" x14ac:dyDescent="0.25">
      <c r="B16">
        <v>0.108</v>
      </c>
      <c r="C16">
        <f t="shared" si="0"/>
        <v>1.4794520547945207</v>
      </c>
    </row>
    <row r="17" spans="1:3" x14ac:dyDescent="0.25">
      <c r="B17">
        <v>0.121</v>
      </c>
      <c r="C17">
        <f t="shared" si="0"/>
        <v>1.6575342465753424</v>
      </c>
    </row>
    <row r="18" spans="1:3" x14ac:dyDescent="0.25">
      <c r="B18">
        <v>0.129</v>
      </c>
      <c r="C18">
        <f t="shared" si="0"/>
        <v>1.7671232876712331</v>
      </c>
    </row>
    <row r="19" spans="1:3" x14ac:dyDescent="0.25">
      <c r="B19">
        <v>0.105</v>
      </c>
      <c r="C19">
        <f t="shared" si="0"/>
        <v>1.4383561643835616</v>
      </c>
    </row>
    <row r="20" spans="1:3" x14ac:dyDescent="0.25">
      <c r="B20">
        <v>9.8000000000000004E-2</v>
      </c>
      <c r="C20">
        <f t="shared" si="0"/>
        <v>1.3424657534246576</v>
      </c>
    </row>
    <row r="21" spans="1:3" x14ac:dyDescent="0.25">
      <c r="A21" t="s">
        <v>34</v>
      </c>
      <c r="B21">
        <v>0.19900000000000001</v>
      </c>
      <c r="C21">
        <f t="shared" si="0"/>
        <v>2.7260273972602742</v>
      </c>
    </row>
    <row r="22" spans="1:3" x14ac:dyDescent="0.25">
      <c r="B22">
        <v>0.158</v>
      </c>
      <c r="C22">
        <f t="shared" si="0"/>
        <v>2.1643835616438358</v>
      </c>
    </row>
    <row r="23" spans="1:3" x14ac:dyDescent="0.25">
      <c r="B23">
        <v>0.14499999999999999</v>
      </c>
      <c r="C23">
        <f t="shared" si="0"/>
        <v>1.9863013698630136</v>
      </c>
    </row>
    <row r="24" spans="1:3" x14ac:dyDescent="0.25">
      <c r="B24">
        <v>0.184</v>
      </c>
      <c r="C24">
        <f t="shared" si="0"/>
        <v>2.5205479452054798</v>
      </c>
    </row>
    <row r="25" spans="1:3" x14ac:dyDescent="0.25">
      <c r="B25">
        <v>0.20300000000000001</v>
      </c>
      <c r="C25">
        <f t="shared" si="0"/>
        <v>2.7808219178082196</v>
      </c>
    </row>
    <row r="26" spans="1:3" x14ac:dyDescent="0.25">
      <c r="B26">
        <v>0.17199999999999999</v>
      </c>
      <c r="C26">
        <f t="shared" si="0"/>
        <v>2.3561643835616439</v>
      </c>
    </row>
    <row r="27" spans="1:3" x14ac:dyDescent="0.25">
      <c r="A27" t="s">
        <v>25</v>
      </c>
      <c r="B27">
        <v>6.8000000000000005E-2</v>
      </c>
      <c r="C27">
        <f t="shared" si="0"/>
        <v>0.93150684931506866</v>
      </c>
    </row>
    <row r="28" spans="1:3" x14ac:dyDescent="0.25">
      <c r="B28">
        <v>6.3E-2</v>
      </c>
      <c r="C28">
        <f t="shared" si="0"/>
        <v>0.86301369863013699</v>
      </c>
    </row>
    <row r="29" spans="1:3" x14ac:dyDescent="0.25">
      <c r="B29">
        <v>6.7000000000000004E-2</v>
      </c>
      <c r="C29">
        <f t="shared" si="0"/>
        <v>0.91780821917808231</v>
      </c>
    </row>
    <row r="30" spans="1:3" x14ac:dyDescent="0.25">
      <c r="B30">
        <v>5.2999999999999999E-2</v>
      </c>
      <c r="C30">
        <f t="shared" si="0"/>
        <v>0.72602739726027399</v>
      </c>
    </row>
    <row r="31" spans="1:3" x14ac:dyDescent="0.25">
      <c r="B31">
        <v>7.8E-2</v>
      </c>
      <c r="C31">
        <f t="shared" si="0"/>
        <v>1.0684931506849316</v>
      </c>
    </row>
    <row r="32" spans="1:3" x14ac:dyDescent="0.25">
      <c r="B32">
        <v>5.8999999999999997E-2</v>
      </c>
      <c r="C32">
        <f t="shared" si="0"/>
        <v>0.80821917808219179</v>
      </c>
    </row>
    <row r="33" spans="1:3" x14ac:dyDescent="0.25">
      <c r="A33" t="s">
        <v>35</v>
      </c>
      <c r="B33">
        <v>7.5999999999999998E-2</v>
      </c>
      <c r="C33">
        <f t="shared" si="0"/>
        <v>1.0410958904109588</v>
      </c>
    </row>
    <row r="34" spans="1:3" x14ac:dyDescent="0.25">
      <c r="B34">
        <v>7.2999999999999995E-2</v>
      </c>
      <c r="C34">
        <f t="shared" si="0"/>
        <v>1</v>
      </c>
    </row>
    <row r="35" spans="1:3" x14ac:dyDescent="0.25">
      <c r="B35">
        <v>6.9000000000000006E-2</v>
      </c>
      <c r="C35">
        <f t="shared" si="0"/>
        <v>0.94520547945205491</v>
      </c>
    </row>
    <row r="36" spans="1:3" x14ac:dyDescent="0.25">
      <c r="B36">
        <v>8.5000000000000006E-2</v>
      </c>
      <c r="C36">
        <f t="shared" si="0"/>
        <v>1.1643835616438358</v>
      </c>
    </row>
    <row r="37" spans="1:3" x14ac:dyDescent="0.25">
      <c r="B37">
        <v>7.2999999999999995E-2</v>
      </c>
      <c r="C37">
        <f t="shared" si="0"/>
        <v>1</v>
      </c>
    </row>
    <row r="38" spans="1:3" x14ac:dyDescent="0.25">
      <c r="B38">
        <v>9.2999999999999999E-2</v>
      </c>
      <c r="C38">
        <f t="shared" si="0"/>
        <v>1.273972602739726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E20" sqref="E20"/>
    </sheetView>
  </sheetViews>
  <sheetFormatPr defaultRowHeight="15" x14ac:dyDescent="0.25"/>
  <sheetData>
    <row r="1" spans="1:13" x14ac:dyDescent="0.25">
      <c r="D1" t="s">
        <v>2</v>
      </c>
      <c r="J1" t="s">
        <v>6</v>
      </c>
    </row>
    <row r="2" spans="1:13" x14ac:dyDescent="0.25">
      <c r="A2" s="4" t="s">
        <v>42</v>
      </c>
      <c r="B2" s="5">
        <v>6.6</v>
      </c>
      <c r="C2" s="5">
        <v>7.5</v>
      </c>
      <c r="D2" s="5">
        <v>6.1</v>
      </c>
      <c r="E2" s="5">
        <v>8.2100000000000009</v>
      </c>
      <c r="F2" s="5">
        <v>7.42</v>
      </c>
      <c r="G2" s="5">
        <v>7.16</v>
      </c>
      <c r="H2" s="6">
        <v>4.7</v>
      </c>
      <c r="I2" s="6">
        <v>4.3</v>
      </c>
      <c r="J2" s="6">
        <v>5.6</v>
      </c>
      <c r="K2" s="6">
        <v>5.84</v>
      </c>
      <c r="L2" s="6">
        <v>5.19</v>
      </c>
      <c r="M2" s="6">
        <v>4.2699999999999996</v>
      </c>
    </row>
    <row r="3" spans="1:13" x14ac:dyDescent="0.25">
      <c r="A3" s="4" t="s">
        <v>43</v>
      </c>
      <c r="B3" s="5">
        <v>8.9</v>
      </c>
      <c r="C3" s="5">
        <v>8.1</v>
      </c>
      <c r="D3" s="5">
        <v>7.8</v>
      </c>
      <c r="E3" s="5">
        <v>7.4</v>
      </c>
      <c r="F3" s="5">
        <v>7.89</v>
      </c>
      <c r="G3" s="5">
        <v>7.16</v>
      </c>
      <c r="H3" s="6">
        <v>5.7</v>
      </c>
      <c r="I3" s="6">
        <v>6.5</v>
      </c>
      <c r="J3" s="6">
        <v>5.3</v>
      </c>
      <c r="K3" s="6">
        <v>5.12</v>
      </c>
      <c r="L3" s="6">
        <v>5.87</v>
      </c>
      <c r="M3" s="6">
        <v>6.01</v>
      </c>
    </row>
    <row r="4" spans="1:13" x14ac:dyDescent="0.25">
      <c r="A4" s="4" t="s">
        <v>44</v>
      </c>
      <c r="B4" s="5">
        <v>2.7</v>
      </c>
      <c r="C4" s="5">
        <v>2.1</v>
      </c>
      <c r="D4" s="5">
        <v>2.8</v>
      </c>
      <c r="E4" s="5">
        <v>2.54</v>
      </c>
      <c r="F4" s="5">
        <v>3.15</v>
      </c>
      <c r="G4" s="5">
        <v>3.75</v>
      </c>
      <c r="H4" s="6">
        <v>1.9</v>
      </c>
      <c r="I4" s="6">
        <v>2.1</v>
      </c>
      <c r="J4" s="6">
        <v>2.6</v>
      </c>
      <c r="K4" s="6">
        <v>2.12</v>
      </c>
      <c r="L4" s="6">
        <v>3.7</v>
      </c>
      <c r="M4" s="6">
        <v>2.87</v>
      </c>
    </row>
    <row r="5" spans="1:13" x14ac:dyDescent="0.25">
      <c r="A5" s="4" t="s">
        <v>45</v>
      </c>
      <c r="B5" s="5">
        <v>4.2</v>
      </c>
      <c r="C5" s="5">
        <v>4.7</v>
      </c>
      <c r="D5" s="5">
        <v>5</v>
      </c>
      <c r="E5" s="5">
        <v>3.98</v>
      </c>
      <c r="F5" s="5">
        <v>4.63</v>
      </c>
      <c r="G5" s="5">
        <v>4.8099999999999996</v>
      </c>
      <c r="H5" s="6">
        <v>4.7</v>
      </c>
      <c r="I5" s="6">
        <v>5.3</v>
      </c>
      <c r="J5" s="6">
        <v>4.3</v>
      </c>
      <c r="K5" s="6">
        <v>3.31</v>
      </c>
      <c r="L5" s="6">
        <v>4.7300000000000004</v>
      </c>
      <c r="M5" s="6">
        <v>3.54</v>
      </c>
    </row>
    <row r="6" spans="1:13" x14ac:dyDescent="0.25">
      <c r="A6" s="4" t="s">
        <v>46</v>
      </c>
      <c r="B6" s="5">
        <v>1.7</v>
      </c>
      <c r="C6" s="5">
        <v>1.3</v>
      </c>
      <c r="D6" s="5">
        <v>1.8</v>
      </c>
      <c r="E6" s="5">
        <v>1.19</v>
      </c>
      <c r="F6" s="5">
        <v>1.63</v>
      </c>
      <c r="G6" s="5">
        <v>1.93</v>
      </c>
      <c r="H6" s="6">
        <v>1.5</v>
      </c>
      <c r="I6" s="6">
        <v>1.2</v>
      </c>
      <c r="J6" s="6">
        <v>1.6</v>
      </c>
      <c r="K6" s="6">
        <v>1.76</v>
      </c>
      <c r="L6" s="6">
        <v>2.48</v>
      </c>
      <c r="M6" s="6">
        <v>1.24</v>
      </c>
    </row>
    <row r="7" spans="1:13" x14ac:dyDescent="0.25">
      <c r="A7" s="4" t="s">
        <v>47</v>
      </c>
      <c r="B7" s="5">
        <v>6.9</v>
      </c>
      <c r="C7" s="5">
        <v>7.4</v>
      </c>
      <c r="D7" s="5">
        <v>6.5</v>
      </c>
      <c r="E7" s="5">
        <v>6.26</v>
      </c>
      <c r="F7" s="5">
        <v>6.83</v>
      </c>
      <c r="G7" s="5">
        <v>5.73</v>
      </c>
      <c r="H7" s="6">
        <v>8.4</v>
      </c>
      <c r="I7" s="6">
        <v>7.5</v>
      </c>
      <c r="J7" s="6">
        <v>7.3</v>
      </c>
      <c r="K7" s="6">
        <v>5.45</v>
      </c>
      <c r="L7" s="6">
        <v>6.89</v>
      </c>
      <c r="M7" s="6">
        <v>5.23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S36" sqref="S36"/>
    </sheetView>
  </sheetViews>
  <sheetFormatPr defaultRowHeight="15" x14ac:dyDescent="0.25"/>
  <sheetData>
    <row r="1" spans="1:3" x14ac:dyDescent="0.25">
      <c r="A1" s="2" t="s">
        <v>2</v>
      </c>
      <c r="B1" s="2" t="s">
        <v>4</v>
      </c>
      <c r="C1" s="2" t="s">
        <v>5</v>
      </c>
    </row>
    <row r="2" spans="1:3" x14ac:dyDescent="0.25">
      <c r="A2" s="1">
        <v>0.746</v>
      </c>
      <c r="B2" s="1">
        <v>0.16600000000000001</v>
      </c>
      <c r="C2" s="1">
        <v>0.86399999999999999</v>
      </c>
    </row>
    <row r="3" spans="1:3" x14ac:dyDescent="0.25">
      <c r="A3" s="1">
        <v>0.754</v>
      </c>
      <c r="B3" s="1">
        <v>0.215</v>
      </c>
      <c r="C3" s="1">
        <v>0.95099999999999996</v>
      </c>
    </row>
    <row r="4" spans="1:3" x14ac:dyDescent="0.25">
      <c r="A4" s="1">
        <v>0.73099999999999998</v>
      </c>
      <c r="B4" s="1">
        <v>3.1E-2</v>
      </c>
      <c r="C4" s="1">
        <v>0.86699999999999999</v>
      </c>
    </row>
    <row r="5" spans="1:3" x14ac:dyDescent="0.25">
      <c r="A5" s="1">
        <v>0.82299999999999995</v>
      </c>
      <c r="B5" s="1">
        <v>0.23599999999999999</v>
      </c>
      <c r="C5" s="1">
        <v>0.93100000000000005</v>
      </c>
    </row>
    <row r="6" spans="1:3" x14ac:dyDescent="0.25">
      <c r="A6" s="1">
        <v>0.73299999999999998</v>
      </c>
      <c r="B6" s="1">
        <v>0.04</v>
      </c>
      <c r="C6" s="1">
        <v>0.72299999999999998</v>
      </c>
    </row>
    <row r="7" spans="1:3" x14ac:dyDescent="0.25">
      <c r="A7" s="1">
        <v>0.70799999999999996</v>
      </c>
      <c r="B7" s="1">
        <v>6.8000000000000005E-2</v>
      </c>
      <c r="C7" s="1">
        <v>0.81799999999999995</v>
      </c>
    </row>
    <row r="8" spans="1:3" x14ac:dyDescent="0.25">
      <c r="A8" s="1">
        <v>0.83499999999999996</v>
      </c>
      <c r="B8" s="1">
        <v>0.17199999999999999</v>
      </c>
      <c r="C8" s="1">
        <v>0.55500000000000005</v>
      </c>
    </row>
    <row r="9" spans="1:3" x14ac:dyDescent="0.25">
      <c r="A9" s="1">
        <v>0.749</v>
      </c>
      <c r="B9" s="1">
        <v>0.24299999999999999</v>
      </c>
      <c r="C9" s="1">
        <v>0.83599999999999997</v>
      </c>
    </row>
    <row r="10" spans="1:3" x14ac:dyDescent="0.25">
      <c r="A10" s="1">
        <v>0.621</v>
      </c>
      <c r="B10" s="1">
        <v>0.19</v>
      </c>
      <c r="C10" s="1">
        <v>0.876</v>
      </c>
    </row>
    <row r="11" spans="1:3" x14ac:dyDescent="0.25">
      <c r="A11" s="1">
        <v>0.72699999999999998</v>
      </c>
      <c r="B11" s="1">
        <v>0.122</v>
      </c>
      <c r="C11" s="1">
        <v>0.77300000000000002</v>
      </c>
    </row>
    <row r="12" spans="1:3" x14ac:dyDescent="0.25">
      <c r="A12" s="1">
        <v>0.87</v>
      </c>
      <c r="B12" s="1">
        <v>8.5999999999999993E-2</v>
      </c>
      <c r="C12" s="1">
        <v>0.66700000000000004</v>
      </c>
    </row>
    <row r="13" spans="1:3" x14ac:dyDescent="0.25">
      <c r="A13" s="1">
        <v>0.86399999999999999</v>
      </c>
      <c r="B13" s="1">
        <v>0.222</v>
      </c>
      <c r="C13" s="1">
        <v>0.63700000000000001</v>
      </c>
    </row>
    <row r="14" spans="1:3" x14ac:dyDescent="0.25">
      <c r="A14" s="1">
        <v>0.93200000000000005</v>
      </c>
      <c r="B14" s="1">
        <v>0.126</v>
      </c>
      <c r="C14" s="1">
        <v>0.752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Q34" sqref="Q34"/>
    </sheetView>
  </sheetViews>
  <sheetFormatPr defaultRowHeight="15" x14ac:dyDescent="0.25"/>
  <sheetData>
    <row r="1" spans="1:7" x14ac:dyDescent="0.25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</row>
    <row r="2" spans="1:7" x14ac:dyDescent="0.25">
      <c r="A2" s="1">
        <v>23.998999999999999</v>
      </c>
      <c r="B2" s="1">
        <v>22.73</v>
      </c>
      <c r="C2" s="1">
        <v>22.454999999999998</v>
      </c>
      <c r="D2" s="1">
        <v>20.994</v>
      </c>
      <c r="E2" s="1">
        <v>19.856000000000002</v>
      </c>
      <c r="F2" s="1">
        <v>22.096</v>
      </c>
      <c r="G2" s="1">
        <v>22.76</v>
      </c>
    </row>
    <row r="3" spans="1:7" x14ac:dyDescent="0.25">
      <c r="A3" s="1">
        <v>24.422999999999998</v>
      </c>
      <c r="B3" s="1">
        <v>24.001999999999999</v>
      </c>
      <c r="C3" s="1">
        <v>22.324999999999999</v>
      </c>
      <c r="D3" s="1">
        <v>20.634</v>
      </c>
      <c r="E3" s="1">
        <v>19.774000000000001</v>
      </c>
      <c r="F3" s="1">
        <v>22.102</v>
      </c>
      <c r="G3" s="1">
        <v>19.837</v>
      </c>
    </row>
    <row r="4" spans="1:7" x14ac:dyDescent="0.25">
      <c r="A4" s="1">
        <v>24.858000000000001</v>
      </c>
      <c r="B4" s="1">
        <v>23.436</v>
      </c>
      <c r="C4" s="1">
        <v>21.923999999999999</v>
      </c>
      <c r="D4" s="1">
        <v>21.004000000000001</v>
      </c>
      <c r="E4" s="1">
        <v>20.202999999999999</v>
      </c>
      <c r="F4" s="1">
        <v>22.617999999999999</v>
      </c>
      <c r="G4" s="1">
        <v>24.853000000000002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H4"/>
    </sheetView>
  </sheetViews>
  <sheetFormatPr defaultRowHeight="15" x14ac:dyDescent="0.25"/>
  <sheetData>
    <row r="1" spans="1:8" x14ac:dyDescent="0.25">
      <c r="A1" s="2" t="s">
        <v>48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</row>
    <row r="2" spans="1:8" x14ac:dyDescent="0.25">
      <c r="A2" s="1">
        <v>0.3</v>
      </c>
      <c r="B2" s="1">
        <v>0.27</v>
      </c>
      <c r="C2" s="1">
        <v>0.24</v>
      </c>
      <c r="D2" s="1">
        <v>0.42</v>
      </c>
      <c r="E2" s="1">
        <v>0.61</v>
      </c>
      <c r="F2" s="1">
        <v>1.07</v>
      </c>
      <c r="G2" s="1">
        <v>0.77</v>
      </c>
      <c r="H2" s="1">
        <v>0.66</v>
      </c>
    </row>
    <row r="3" spans="1:8" x14ac:dyDescent="0.25">
      <c r="A3" s="1">
        <v>0.49</v>
      </c>
      <c r="B3" s="1">
        <v>0.31</v>
      </c>
      <c r="C3" s="1">
        <v>0.27</v>
      </c>
      <c r="D3" s="1">
        <v>0.38</v>
      </c>
      <c r="E3" s="1">
        <v>0.54</v>
      </c>
      <c r="F3" s="1">
        <v>0.98</v>
      </c>
      <c r="G3" s="1">
        <v>0.68</v>
      </c>
      <c r="H3" s="1">
        <v>0.54</v>
      </c>
    </row>
    <row r="4" spans="1:8" x14ac:dyDescent="0.25">
      <c r="A4" s="1">
        <v>0.51</v>
      </c>
      <c r="B4" s="1">
        <v>0.24</v>
      </c>
      <c r="C4" s="1">
        <v>0.36</v>
      </c>
      <c r="D4" s="1">
        <v>0.47</v>
      </c>
      <c r="E4" s="1">
        <v>0.44</v>
      </c>
      <c r="F4" s="1">
        <v>0.91</v>
      </c>
      <c r="G4" s="1">
        <v>0.71</v>
      </c>
      <c r="H4" s="1">
        <v>0.56000000000000005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sqref="A1:C13"/>
    </sheetView>
  </sheetViews>
  <sheetFormatPr defaultRowHeight="15" x14ac:dyDescent="0.25"/>
  <sheetData>
    <row r="1" spans="1:3" x14ac:dyDescent="0.25">
      <c r="A1" s="2" t="s">
        <v>21</v>
      </c>
      <c r="B1" s="2" t="s">
        <v>23</v>
      </c>
      <c r="C1" s="2" t="s">
        <v>25</v>
      </c>
    </row>
    <row r="2" spans="1:3" x14ac:dyDescent="0.25">
      <c r="A2" s="1">
        <v>1.94</v>
      </c>
      <c r="B2" s="1">
        <v>3.24</v>
      </c>
      <c r="C2" s="1">
        <v>1.27</v>
      </c>
    </row>
    <row r="3" spans="1:3" x14ac:dyDescent="0.25">
      <c r="A3" s="1">
        <v>1.67</v>
      </c>
      <c r="B3" s="1">
        <v>3.78</v>
      </c>
      <c r="C3" s="1">
        <v>1.44</v>
      </c>
    </row>
    <row r="4" spans="1:3" x14ac:dyDescent="0.25">
      <c r="A4" s="1">
        <v>1.77</v>
      </c>
      <c r="B4" s="1">
        <v>3.41</v>
      </c>
      <c r="C4" s="1">
        <v>1.52</v>
      </c>
    </row>
    <row r="5" spans="1:3" x14ac:dyDescent="0.25">
      <c r="A5" s="1">
        <v>1.53</v>
      </c>
      <c r="B5" s="1">
        <v>2.8</v>
      </c>
      <c r="C5" s="1">
        <v>1.42</v>
      </c>
    </row>
    <row r="6" spans="1:3" x14ac:dyDescent="0.25">
      <c r="A6" s="1">
        <v>1.26</v>
      </c>
      <c r="B6" s="1">
        <v>3.5</v>
      </c>
      <c r="C6" s="1">
        <v>1.08</v>
      </c>
    </row>
    <row r="7" spans="1:3" x14ac:dyDescent="0.25">
      <c r="A7" s="1">
        <v>1.68</v>
      </c>
      <c r="B7" s="1">
        <v>3.76</v>
      </c>
      <c r="C7" s="1">
        <v>1.19</v>
      </c>
    </row>
    <row r="8" spans="1:3" x14ac:dyDescent="0.25">
      <c r="A8" s="1">
        <v>2.15</v>
      </c>
      <c r="B8" s="1">
        <v>2.89</v>
      </c>
      <c r="C8" s="1">
        <v>1.54</v>
      </c>
    </row>
    <row r="9" spans="1:3" x14ac:dyDescent="0.25">
      <c r="A9" s="1">
        <v>1.98</v>
      </c>
      <c r="B9" s="1">
        <v>3.31</v>
      </c>
      <c r="C9" s="1">
        <v>1.32</v>
      </c>
    </row>
    <row r="10" spans="1:3" x14ac:dyDescent="0.25">
      <c r="A10" s="1">
        <v>1.23</v>
      </c>
      <c r="B10" s="1">
        <v>3.85</v>
      </c>
      <c r="C10" s="1">
        <v>1.48</v>
      </c>
    </row>
    <row r="11" spans="1:3" x14ac:dyDescent="0.25">
      <c r="A11" s="1">
        <v>1.52</v>
      </c>
      <c r="B11" s="1">
        <v>3.18</v>
      </c>
      <c r="C11" s="1">
        <v>1.1599999999999999</v>
      </c>
    </row>
    <row r="12" spans="1:3" x14ac:dyDescent="0.25">
      <c r="A12" s="1">
        <v>1.95</v>
      </c>
      <c r="B12" s="1">
        <v>2.79</v>
      </c>
      <c r="C12" s="1">
        <v>1.32</v>
      </c>
    </row>
    <row r="13" spans="1:3" x14ac:dyDescent="0.25">
      <c r="A13" s="1">
        <v>1.64</v>
      </c>
      <c r="B13" s="1">
        <v>2.76</v>
      </c>
      <c r="C13" s="1">
        <v>1.25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workbookViewId="0">
      <selection activeCell="L18" sqref="L18"/>
    </sheetView>
  </sheetViews>
  <sheetFormatPr defaultRowHeight="15" x14ac:dyDescent="0.25"/>
  <sheetData>
    <row r="1" spans="1:18" x14ac:dyDescent="0.25">
      <c r="B1" t="s">
        <v>27</v>
      </c>
      <c r="F1" t="s">
        <v>49</v>
      </c>
    </row>
    <row r="2" spans="1:18" x14ac:dyDescent="0.25">
      <c r="F2" t="s">
        <v>29</v>
      </c>
      <c r="G2" t="s">
        <v>30</v>
      </c>
      <c r="R2" t="s">
        <v>50</v>
      </c>
    </row>
    <row r="3" spans="1:18" x14ac:dyDescent="0.25">
      <c r="A3" t="s">
        <v>21</v>
      </c>
      <c r="B3">
        <v>7.0000000000000007E-2</v>
      </c>
      <c r="C3">
        <f>AVERAGE(B3:B14)</f>
        <v>6.883333333333333E-2</v>
      </c>
      <c r="D3">
        <f>STDEV(B3:B14)</f>
        <v>9.8149545762237049E-3</v>
      </c>
      <c r="E3">
        <f>1/C3</f>
        <v>14.527845036319613</v>
      </c>
      <c r="F3">
        <f>E3*C3</f>
        <v>1</v>
      </c>
      <c r="G3">
        <f>E3*D3</f>
        <v>0.14259013912189403</v>
      </c>
      <c r="P3" t="s">
        <v>21</v>
      </c>
      <c r="Q3">
        <v>7.0000000000000007E-2</v>
      </c>
      <c r="R3">
        <f>Q3/0.07</f>
        <v>1</v>
      </c>
    </row>
    <row r="4" spans="1:18" x14ac:dyDescent="0.25">
      <c r="B4">
        <v>7.1999999999999995E-2</v>
      </c>
      <c r="Q4">
        <v>7.1999999999999995E-2</v>
      </c>
      <c r="R4">
        <f t="shared" ref="R4:R38" si="0">Q4/0.07</f>
        <v>1.0285714285714285</v>
      </c>
    </row>
    <row r="5" spans="1:18" x14ac:dyDescent="0.25">
      <c r="B5">
        <v>8.2000000000000003E-2</v>
      </c>
      <c r="Q5">
        <v>8.2000000000000003E-2</v>
      </c>
      <c r="R5">
        <f t="shared" si="0"/>
        <v>1.1714285714285713</v>
      </c>
    </row>
    <row r="6" spans="1:18" x14ac:dyDescent="0.25">
      <c r="B6">
        <v>6.3E-2</v>
      </c>
      <c r="Q6">
        <v>6.3E-2</v>
      </c>
      <c r="R6">
        <f t="shared" si="0"/>
        <v>0.89999999999999991</v>
      </c>
    </row>
    <row r="7" spans="1:18" x14ac:dyDescent="0.25">
      <c r="B7">
        <v>5.7000000000000002E-2</v>
      </c>
      <c r="Q7">
        <v>5.7000000000000002E-2</v>
      </c>
      <c r="R7">
        <f t="shared" si="0"/>
        <v>0.81428571428571428</v>
      </c>
    </row>
    <row r="8" spans="1:18" x14ac:dyDescent="0.25">
      <c r="B8">
        <v>7.8E-2</v>
      </c>
      <c r="Q8">
        <v>7.8E-2</v>
      </c>
      <c r="R8">
        <f t="shared" si="0"/>
        <v>1.1142857142857141</v>
      </c>
    </row>
    <row r="9" spans="1:18" x14ac:dyDescent="0.25">
      <c r="B9">
        <v>8.4000000000000005E-2</v>
      </c>
      <c r="Q9">
        <v>8.4000000000000005E-2</v>
      </c>
      <c r="R9">
        <f t="shared" si="0"/>
        <v>1.2</v>
      </c>
    </row>
    <row r="10" spans="1:18" x14ac:dyDescent="0.25">
      <c r="B10">
        <v>6.8000000000000005E-2</v>
      </c>
      <c r="Q10">
        <v>6.8000000000000005E-2</v>
      </c>
      <c r="R10">
        <f t="shared" si="0"/>
        <v>0.97142857142857142</v>
      </c>
    </row>
    <row r="11" spans="1:18" x14ac:dyDescent="0.25">
      <c r="B11">
        <v>5.1999999999999998E-2</v>
      </c>
      <c r="Q11">
        <v>5.1999999999999998E-2</v>
      </c>
      <c r="R11">
        <f t="shared" si="0"/>
        <v>0.74285714285714277</v>
      </c>
    </row>
    <row r="12" spans="1:18" x14ac:dyDescent="0.25">
      <c r="B12">
        <v>6.5000000000000002E-2</v>
      </c>
      <c r="Q12">
        <v>6.5000000000000002E-2</v>
      </c>
      <c r="R12">
        <f t="shared" si="0"/>
        <v>0.92857142857142849</v>
      </c>
    </row>
    <row r="13" spans="1:18" x14ac:dyDescent="0.25">
      <c r="B13">
        <v>6.0999999999999999E-2</v>
      </c>
      <c r="Q13">
        <v>6.0999999999999999E-2</v>
      </c>
      <c r="R13">
        <f t="shared" si="0"/>
        <v>0.87142857142857133</v>
      </c>
    </row>
    <row r="14" spans="1:18" x14ac:dyDescent="0.25">
      <c r="B14">
        <v>7.3999999999999996E-2</v>
      </c>
      <c r="Q14">
        <v>7.3999999999999996E-2</v>
      </c>
      <c r="R14">
        <f t="shared" si="0"/>
        <v>1.0571428571428569</v>
      </c>
    </row>
    <row r="15" spans="1:18" x14ac:dyDescent="0.25">
      <c r="A15" t="s">
        <v>33</v>
      </c>
      <c r="B15">
        <v>0.111</v>
      </c>
      <c r="C15">
        <f>AVERAGE(B15:B26)</f>
        <v>0.10016666666666667</v>
      </c>
      <c r="D15">
        <f t="shared" ref="D15:D27" si="1">STDEV(B15:B26)</f>
        <v>1.6436286537764959E-2</v>
      </c>
      <c r="F15">
        <f>E3*C15</f>
        <v>1.4552058111380146</v>
      </c>
      <c r="G15">
        <f>E3*D15</f>
        <v>0.23878382379319554</v>
      </c>
      <c r="P15" t="s">
        <v>33</v>
      </c>
      <c r="Q15">
        <v>0.111</v>
      </c>
      <c r="R15">
        <f t="shared" si="0"/>
        <v>1.5857142857142856</v>
      </c>
    </row>
    <row r="16" spans="1:18" x14ac:dyDescent="0.25">
      <c r="B16">
        <v>9.2999999999999999E-2</v>
      </c>
      <c r="Q16">
        <v>9.2999999999999999E-2</v>
      </c>
      <c r="R16">
        <f t="shared" si="0"/>
        <v>1.3285714285714285</v>
      </c>
    </row>
    <row r="17" spans="1:18" x14ac:dyDescent="0.25">
      <c r="B17">
        <v>8.2000000000000003E-2</v>
      </c>
      <c r="Q17">
        <v>8.2000000000000003E-2</v>
      </c>
      <c r="R17">
        <f t="shared" si="0"/>
        <v>1.1714285714285713</v>
      </c>
    </row>
    <row r="18" spans="1:18" x14ac:dyDescent="0.25">
      <c r="B18">
        <v>0.121</v>
      </c>
      <c r="Q18">
        <v>0.121</v>
      </c>
      <c r="R18">
        <f t="shared" si="0"/>
        <v>1.7285714285714284</v>
      </c>
    </row>
    <row r="19" spans="1:18" x14ac:dyDescent="0.25">
      <c r="B19">
        <v>9.1999999999999998E-2</v>
      </c>
      <c r="Q19">
        <v>9.1999999999999998E-2</v>
      </c>
      <c r="R19">
        <f t="shared" si="0"/>
        <v>1.3142857142857141</v>
      </c>
    </row>
    <row r="20" spans="1:18" x14ac:dyDescent="0.25">
      <c r="B20">
        <v>8.8999999999999996E-2</v>
      </c>
      <c r="Q20">
        <v>8.8999999999999996E-2</v>
      </c>
      <c r="R20">
        <f t="shared" si="0"/>
        <v>1.2714285714285714</v>
      </c>
    </row>
    <row r="21" spans="1:18" x14ac:dyDescent="0.25">
      <c r="B21">
        <v>0.126</v>
      </c>
      <c r="Q21">
        <v>0.126</v>
      </c>
      <c r="R21">
        <f t="shared" si="0"/>
        <v>1.7999999999999998</v>
      </c>
    </row>
    <row r="22" spans="1:18" x14ac:dyDescent="0.25">
      <c r="B22">
        <v>0.107</v>
      </c>
      <c r="Q22">
        <v>0.107</v>
      </c>
      <c r="R22">
        <f t="shared" si="0"/>
        <v>1.5285714285714285</v>
      </c>
    </row>
    <row r="23" spans="1:18" x14ac:dyDescent="0.25">
      <c r="B23">
        <v>9.0999999999999998E-2</v>
      </c>
      <c r="Q23">
        <v>9.0999999999999998E-2</v>
      </c>
      <c r="R23">
        <f t="shared" si="0"/>
        <v>1.2999999999999998</v>
      </c>
    </row>
    <row r="24" spans="1:18" x14ac:dyDescent="0.25">
      <c r="B24">
        <v>7.9000000000000001E-2</v>
      </c>
      <c r="Q24">
        <v>7.9000000000000001E-2</v>
      </c>
      <c r="R24">
        <f t="shared" si="0"/>
        <v>1.1285714285714286</v>
      </c>
    </row>
    <row r="25" spans="1:18" x14ac:dyDescent="0.25">
      <c r="B25">
        <v>8.8999999999999996E-2</v>
      </c>
      <c r="Q25">
        <v>8.8999999999999996E-2</v>
      </c>
      <c r="R25">
        <f t="shared" si="0"/>
        <v>1.2714285714285714</v>
      </c>
    </row>
    <row r="26" spans="1:18" x14ac:dyDescent="0.25">
      <c r="B26">
        <v>0.122</v>
      </c>
      <c r="Q26">
        <v>0.122</v>
      </c>
      <c r="R26">
        <f t="shared" si="0"/>
        <v>1.7428571428571427</v>
      </c>
    </row>
    <row r="27" spans="1:18" x14ac:dyDescent="0.25">
      <c r="A27" t="s">
        <v>25</v>
      </c>
      <c r="B27">
        <v>6.6000000000000003E-2</v>
      </c>
      <c r="C27">
        <f>AVERAGE(B27:B38)</f>
        <v>6.0666666666666681E-2</v>
      </c>
      <c r="D27">
        <f t="shared" si="1"/>
        <v>7.3525917920557841E-3</v>
      </c>
      <c r="F27">
        <f>E3*C27</f>
        <v>0.88135593220339004</v>
      </c>
      <c r="G27">
        <f>E3*D27</f>
        <v>0.10681731417030195</v>
      </c>
      <c r="P27" t="s">
        <v>25</v>
      </c>
      <c r="Q27">
        <v>6.6000000000000003E-2</v>
      </c>
      <c r="R27">
        <f t="shared" si="0"/>
        <v>0.94285714285714284</v>
      </c>
    </row>
    <row r="28" spans="1:18" x14ac:dyDescent="0.25">
      <c r="B28">
        <v>6.3E-2</v>
      </c>
      <c r="Q28">
        <v>6.3E-2</v>
      </c>
      <c r="R28">
        <f t="shared" si="0"/>
        <v>0.89999999999999991</v>
      </c>
    </row>
    <row r="29" spans="1:18" x14ac:dyDescent="0.25">
      <c r="B29">
        <v>6.8000000000000005E-2</v>
      </c>
      <c r="Q29">
        <v>6.8000000000000005E-2</v>
      </c>
      <c r="R29">
        <f t="shared" si="0"/>
        <v>0.97142857142857142</v>
      </c>
    </row>
    <row r="30" spans="1:18" x14ac:dyDescent="0.25">
      <c r="B30">
        <v>5.3999999999999999E-2</v>
      </c>
      <c r="Q30">
        <v>5.3999999999999999E-2</v>
      </c>
      <c r="R30">
        <f t="shared" si="0"/>
        <v>0.77142857142857135</v>
      </c>
    </row>
    <row r="31" spans="1:18" x14ac:dyDescent="0.25">
      <c r="B31">
        <v>6.4000000000000001E-2</v>
      </c>
      <c r="Q31">
        <v>6.4000000000000001E-2</v>
      </c>
      <c r="R31">
        <f t="shared" si="0"/>
        <v>0.91428571428571426</v>
      </c>
    </row>
    <row r="32" spans="1:18" x14ac:dyDescent="0.25">
      <c r="B32">
        <v>5.2999999999999999E-2</v>
      </c>
      <c r="Q32">
        <v>5.2999999999999999E-2</v>
      </c>
      <c r="R32">
        <f t="shared" si="0"/>
        <v>0.75714285714285701</v>
      </c>
    </row>
    <row r="33" spans="2:18" x14ac:dyDescent="0.25">
      <c r="B33">
        <v>6.5000000000000002E-2</v>
      </c>
      <c r="Q33">
        <v>6.5000000000000002E-2</v>
      </c>
      <c r="R33">
        <f t="shared" si="0"/>
        <v>0.92857142857142849</v>
      </c>
    </row>
    <row r="34" spans="2:18" x14ac:dyDescent="0.25">
      <c r="B34">
        <v>4.3999999999999997E-2</v>
      </c>
      <c r="Q34">
        <v>4.3999999999999997E-2</v>
      </c>
      <c r="R34">
        <f t="shared" si="0"/>
        <v>0.62857142857142845</v>
      </c>
    </row>
    <row r="35" spans="2:18" x14ac:dyDescent="0.25">
      <c r="B35">
        <v>5.6000000000000001E-2</v>
      </c>
      <c r="Q35">
        <v>5.6000000000000001E-2</v>
      </c>
      <c r="R35">
        <f t="shared" si="0"/>
        <v>0.79999999999999993</v>
      </c>
    </row>
    <row r="36" spans="2:18" x14ac:dyDescent="0.25">
      <c r="B36">
        <v>6.5000000000000002E-2</v>
      </c>
      <c r="Q36">
        <v>6.5000000000000002E-2</v>
      </c>
      <c r="R36">
        <f t="shared" si="0"/>
        <v>0.92857142857142849</v>
      </c>
    </row>
    <row r="37" spans="2:18" x14ac:dyDescent="0.25">
      <c r="B37">
        <v>6.2E-2</v>
      </c>
      <c r="Q37">
        <v>6.2E-2</v>
      </c>
      <c r="R37">
        <f t="shared" si="0"/>
        <v>0.88571428571428568</v>
      </c>
    </row>
    <row r="38" spans="2:18" x14ac:dyDescent="0.25">
      <c r="B38">
        <v>6.8000000000000005E-2</v>
      </c>
      <c r="Q38">
        <v>6.8000000000000005E-2</v>
      </c>
      <c r="R38">
        <f t="shared" si="0"/>
        <v>0.97142857142857142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13" workbookViewId="0">
      <selection activeCell="M10" sqref="M10"/>
    </sheetView>
  </sheetViews>
  <sheetFormatPr defaultRowHeight="15" x14ac:dyDescent="0.25"/>
  <sheetData>
    <row r="1" spans="1:3" x14ac:dyDescent="0.25">
      <c r="A1" t="s">
        <v>51</v>
      </c>
    </row>
    <row r="2" spans="1:3" x14ac:dyDescent="0.25">
      <c r="A2" t="s">
        <v>31</v>
      </c>
      <c r="B2">
        <v>0.48</v>
      </c>
      <c r="C2">
        <f>36.8*B2</f>
        <v>17.663999999999998</v>
      </c>
    </row>
    <row r="3" spans="1:3" x14ac:dyDescent="0.25">
      <c r="B3">
        <v>0.43</v>
      </c>
      <c r="C3">
        <f t="shared" ref="C3:C13" si="0">36.8*B3</f>
        <v>15.823999999999998</v>
      </c>
    </row>
    <row r="4" spans="1:3" x14ac:dyDescent="0.25">
      <c r="B4">
        <v>0.42</v>
      </c>
      <c r="C4">
        <f t="shared" si="0"/>
        <v>15.455999999999998</v>
      </c>
    </row>
    <row r="5" spans="1:3" x14ac:dyDescent="0.25">
      <c r="B5">
        <v>0.39</v>
      </c>
      <c r="C5">
        <f t="shared" si="0"/>
        <v>14.351999999999999</v>
      </c>
    </row>
    <row r="6" spans="1:3" x14ac:dyDescent="0.25">
      <c r="B6">
        <v>0.45</v>
      </c>
      <c r="C6">
        <f t="shared" si="0"/>
        <v>16.559999999999999</v>
      </c>
    </row>
    <row r="7" spans="1:3" x14ac:dyDescent="0.25">
      <c r="B7">
        <v>0.42</v>
      </c>
      <c r="C7">
        <f t="shared" si="0"/>
        <v>15.455999999999998</v>
      </c>
    </row>
    <row r="8" spans="1:3" x14ac:dyDescent="0.25">
      <c r="B8">
        <v>0.37</v>
      </c>
      <c r="C8">
        <f t="shared" si="0"/>
        <v>13.616</v>
      </c>
    </row>
    <row r="9" spans="1:3" x14ac:dyDescent="0.25">
      <c r="B9">
        <v>0.43</v>
      </c>
      <c r="C9">
        <f t="shared" si="0"/>
        <v>15.823999999999998</v>
      </c>
    </row>
    <row r="10" spans="1:3" x14ac:dyDescent="0.25">
      <c r="B10">
        <v>0.44</v>
      </c>
      <c r="C10">
        <f t="shared" si="0"/>
        <v>16.192</v>
      </c>
    </row>
    <row r="11" spans="1:3" x14ac:dyDescent="0.25">
      <c r="B11">
        <v>0.35</v>
      </c>
      <c r="C11">
        <f t="shared" si="0"/>
        <v>12.879999999999999</v>
      </c>
    </row>
    <row r="12" spans="1:3" x14ac:dyDescent="0.25">
      <c r="B12">
        <v>0.47</v>
      </c>
      <c r="C12">
        <f t="shared" si="0"/>
        <v>17.295999999999999</v>
      </c>
    </row>
    <row r="13" spans="1:3" x14ac:dyDescent="0.25">
      <c r="B13">
        <v>0.38</v>
      </c>
      <c r="C13">
        <f t="shared" si="0"/>
        <v>13.983999999999998</v>
      </c>
    </row>
    <row r="14" spans="1:3" x14ac:dyDescent="0.25">
      <c r="A14" t="s">
        <v>33</v>
      </c>
      <c r="B14" s="3">
        <v>0.45800000000000002</v>
      </c>
      <c r="C14">
        <f>36.8*B14</f>
        <v>16.854399999999998</v>
      </c>
    </row>
    <row r="15" spans="1:3" x14ac:dyDescent="0.25">
      <c r="B15" s="3">
        <v>0.46300000000000002</v>
      </c>
      <c r="C15">
        <f t="shared" ref="C15:C25" si="1">36.8*B15</f>
        <v>17.038399999999999</v>
      </c>
    </row>
    <row r="16" spans="1:3" x14ac:dyDescent="0.25">
      <c r="B16" s="3">
        <v>0.42299999999999999</v>
      </c>
      <c r="C16">
        <f t="shared" si="1"/>
        <v>15.566399999999998</v>
      </c>
    </row>
    <row r="17" spans="1:3" x14ac:dyDescent="0.25">
      <c r="B17">
        <v>0.41</v>
      </c>
      <c r="C17">
        <f t="shared" si="1"/>
        <v>15.087999999999997</v>
      </c>
    </row>
    <row r="18" spans="1:3" x14ac:dyDescent="0.25">
      <c r="B18" s="3">
        <v>0.39</v>
      </c>
      <c r="C18">
        <f t="shared" si="1"/>
        <v>14.351999999999999</v>
      </c>
    </row>
    <row r="19" spans="1:3" x14ac:dyDescent="0.25">
      <c r="B19" s="3">
        <v>0.42</v>
      </c>
      <c r="C19">
        <f t="shared" si="1"/>
        <v>15.455999999999998</v>
      </c>
    </row>
    <row r="20" spans="1:3" x14ac:dyDescent="0.25">
      <c r="B20" s="3">
        <v>0.42</v>
      </c>
      <c r="C20">
        <f t="shared" si="1"/>
        <v>15.455999999999998</v>
      </c>
    </row>
    <row r="21" spans="1:3" x14ac:dyDescent="0.25">
      <c r="B21" s="3">
        <v>0.41</v>
      </c>
      <c r="C21">
        <f t="shared" si="1"/>
        <v>15.087999999999997</v>
      </c>
    </row>
    <row r="22" spans="1:3" x14ac:dyDescent="0.25">
      <c r="B22" s="3">
        <v>0.41</v>
      </c>
      <c r="C22">
        <f t="shared" si="1"/>
        <v>15.087999999999997</v>
      </c>
    </row>
    <row r="23" spans="1:3" x14ac:dyDescent="0.25">
      <c r="B23" s="3">
        <v>0.37</v>
      </c>
      <c r="C23">
        <f t="shared" si="1"/>
        <v>13.616</v>
      </c>
    </row>
    <row r="24" spans="1:3" x14ac:dyDescent="0.25">
      <c r="B24" s="3">
        <v>0.43</v>
      </c>
      <c r="C24">
        <f t="shared" si="1"/>
        <v>15.823999999999998</v>
      </c>
    </row>
    <row r="25" spans="1:3" x14ac:dyDescent="0.25">
      <c r="B25" s="3">
        <v>0.41</v>
      </c>
      <c r="C25">
        <f t="shared" si="1"/>
        <v>15.087999999999997</v>
      </c>
    </row>
    <row r="26" spans="1:3" x14ac:dyDescent="0.25">
      <c r="A26" t="s">
        <v>25</v>
      </c>
      <c r="B26" s="3">
        <v>0.371</v>
      </c>
      <c r="C26">
        <f>36.8*B26</f>
        <v>13.652799999999999</v>
      </c>
    </row>
    <row r="27" spans="1:3" x14ac:dyDescent="0.25">
      <c r="B27" s="3">
        <v>0.39800000000000002</v>
      </c>
      <c r="C27">
        <f t="shared" ref="C27:C37" si="2">36.8*B27</f>
        <v>14.6464</v>
      </c>
    </row>
    <row r="28" spans="1:3" x14ac:dyDescent="0.25">
      <c r="B28" s="3">
        <v>0.45300000000000001</v>
      </c>
      <c r="C28">
        <f t="shared" si="2"/>
        <v>16.670400000000001</v>
      </c>
    </row>
    <row r="29" spans="1:3" x14ac:dyDescent="0.25">
      <c r="B29" s="3">
        <v>0.42</v>
      </c>
      <c r="C29">
        <f t="shared" si="2"/>
        <v>15.455999999999998</v>
      </c>
    </row>
    <row r="30" spans="1:3" x14ac:dyDescent="0.25">
      <c r="B30" s="3">
        <v>0.41</v>
      </c>
      <c r="C30">
        <f t="shared" si="2"/>
        <v>15.087999999999997</v>
      </c>
    </row>
    <row r="31" spans="1:3" x14ac:dyDescent="0.25">
      <c r="B31" s="3">
        <v>0.45</v>
      </c>
      <c r="C31">
        <f t="shared" si="2"/>
        <v>16.559999999999999</v>
      </c>
    </row>
    <row r="32" spans="1:3" x14ac:dyDescent="0.25">
      <c r="B32" s="3">
        <v>0.38</v>
      </c>
      <c r="C32">
        <f t="shared" si="2"/>
        <v>13.983999999999998</v>
      </c>
    </row>
    <row r="33" spans="2:3" x14ac:dyDescent="0.25">
      <c r="B33" s="3">
        <v>0.41</v>
      </c>
      <c r="C33">
        <f t="shared" si="2"/>
        <v>15.087999999999997</v>
      </c>
    </row>
    <row r="34" spans="2:3" x14ac:dyDescent="0.25">
      <c r="B34" s="3">
        <v>0.48</v>
      </c>
      <c r="C34">
        <f t="shared" si="2"/>
        <v>17.663999999999998</v>
      </c>
    </row>
    <row r="35" spans="2:3" x14ac:dyDescent="0.25">
      <c r="B35" s="3">
        <v>0.43</v>
      </c>
      <c r="C35">
        <f t="shared" si="2"/>
        <v>15.823999999999998</v>
      </c>
    </row>
    <row r="36" spans="2:3" x14ac:dyDescent="0.25">
      <c r="B36" s="3">
        <v>0.36</v>
      </c>
      <c r="C36">
        <f t="shared" si="2"/>
        <v>13.247999999999999</v>
      </c>
    </row>
    <row r="37" spans="2:3" x14ac:dyDescent="0.25">
      <c r="B37" s="3">
        <v>0.41</v>
      </c>
      <c r="C37">
        <f t="shared" si="2"/>
        <v>15.087999999999997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1b</vt:lpstr>
      <vt:lpstr>1c</vt:lpstr>
      <vt:lpstr>1f</vt:lpstr>
      <vt:lpstr>1g</vt:lpstr>
      <vt:lpstr>1h</vt:lpstr>
      <vt:lpstr>1i</vt:lpstr>
      <vt:lpstr>2b</vt:lpstr>
      <vt:lpstr>2d</vt:lpstr>
      <vt:lpstr>2e</vt:lpstr>
      <vt:lpstr>4b</vt:lpstr>
      <vt:lpstr>4c</vt:lpstr>
      <vt:lpstr>4f</vt:lpstr>
      <vt:lpstr>5b</vt:lpstr>
      <vt:lpstr>5c</vt:lpstr>
      <vt:lpstr>6a</vt:lpstr>
      <vt:lpstr>6b</vt:lpstr>
      <vt:lpstr>6d</vt:lpstr>
      <vt:lpstr>6e</vt:lpstr>
      <vt:lpstr>6f</vt:lpstr>
      <vt:lpstr>6g</vt:lpstr>
      <vt:lpstr>6I</vt:lpstr>
      <vt:lpstr>6h</vt:lpstr>
      <vt:lpstr>6k</vt:lpstr>
      <vt:lpstr>S1b</vt:lpstr>
      <vt:lpstr>S2a</vt:lpstr>
      <vt:lpstr>S2b</vt:lpstr>
      <vt:lpstr>S6b</vt:lpstr>
      <vt:lpstr>S6c</vt:lpstr>
      <vt:lpstr>S6d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Rupam Paul</cp:lastModifiedBy>
  <dcterms:created xsi:type="dcterms:W3CDTF">2024-02-02T09:26:20Z</dcterms:created>
  <dcterms:modified xsi:type="dcterms:W3CDTF">2024-07-15T18:36:24Z</dcterms:modified>
</cp:coreProperties>
</file>