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g.skku.edu\Desktop\E.coli K1 revsion 2 (not backup)\Revision 2_Figure file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D77" i="1" l="1"/>
  <c r="BA77" i="1"/>
  <c r="AX77" i="1"/>
  <c r="AU77" i="1"/>
  <c r="AR77" i="1"/>
  <c r="AO77" i="1"/>
  <c r="AL77" i="1"/>
  <c r="AI77" i="1"/>
  <c r="AF77" i="1"/>
  <c r="AC77" i="1"/>
  <c r="Z77" i="1"/>
  <c r="W77" i="1"/>
  <c r="T77" i="1"/>
  <c r="Q77" i="1"/>
  <c r="N77" i="1"/>
  <c r="K77" i="1"/>
  <c r="E77" i="1"/>
  <c r="BD76" i="1"/>
  <c r="BA76" i="1"/>
  <c r="AX76" i="1"/>
  <c r="AU76" i="1"/>
  <c r="AR76" i="1"/>
  <c r="AO76" i="1"/>
  <c r="AL76" i="1"/>
  <c r="AI76" i="1"/>
  <c r="AF76" i="1"/>
  <c r="AC76" i="1"/>
  <c r="Z76" i="1"/>
  <c r="W76" i="1"/>
  <c r="T76" i="1"/>
  <c r="Q76" i="1"/>
  <c r="N76" i="1"/>
  <c r="K76" i="1"/>
  <c r="E76" i="1"/>
  <c r="BD75" i="1"/>
  <c r="BA75" i="1"/>
  <c r="AX75" i="1"/>
  <c r="AU75" i="1"/>
  <c r="AR75" i="1"/>
  <c r="AO75" i="1"/>
  <c r="AL75" i="1"/>
  <c r="AI75" i="1"/>
  <c r="AF75" i="1"/>
  <c r="AC75" i="1"/>
  <c r="Z75" i="1"/>
  <c r="W75" i="1"/>
  <c r="T75" i="1"/>
  <c r="Q75" i="1"/>
  <c r="N75" i="1"/>
  <c r="K75" i="1"/>
  <c r="E75" i="1"/>
  <c r="BD74" i="1"/>
  <c r="BC74" i="1"/>
  <c r="BA74" i="1"/>
  <c r="AZ74" i="1"/>
  <c r="AX74" i="1"/>
  <c r="AW74" i="1"/>
  <c r="AU74" i="1"/>
  <c r="AT74" i="1"/>
  <c r="AR74" i="1"/>
  <c r="AQ74" i="1"/>
  <c r="AO74" i="1"/>
  <c r="AN74" i="1"/>
  <c r="AL74" i="1"/>
  <c r="AK74" i="1"/>
  <c r="AI74" i="1"/>
  <c r="AH74" i="1"/>
  <c r="AF74" i="1"/>
  <c r="AE74" i="1"/>
  <c r="AC74" i="1"/>
  <c r="AB74" i="1"/>
  <c r="Z74" i="1"/>
  <c r="Y74" i="1"/>
  <c r="W74" i="1"/>
  <c r="V74" i="1"/>
  <c r="T74" i="1"/>
  <c r="S74" i="1"/>
  <c r="Q74" i="1"/>
  <c r="P74" i="1"/>
  <c r="N74" i="1"/>
  <c r="M74" i="1"/>
  <c r="K74" i="1"/>
  <c r="J74" i="1"/>
  <c r="E74" i="1"/>
  <c r="D74" i="1"/>
  <c r="BD73" i="1"/>
  <c r="AC73" i="1"/>
  <c r="BD72" i="1"/>
  <c r="AC72" i="1"/>
  <c r="BD71" i="1"/>
  <c r="AC71" i="1"/>
  <c r="BD70" i="1"/>
  <c r="BC70" i="1"/>
  <c r="AC70" i="1"/>
  <c r="AB70" i="1"/>
  <c r="BD69" i="1"/>
  <c r="AI69" i="1"/>
  <c r="AC69" i="1"/>
  <c r="Z69" i="1"/>
  <c r="T69" i="1"/>
  <c r="Q69" i="1"/>
  <c r="H69" i="1"/>
  <c r="BD68" i="1"/>
  <c r="AI68" i="1"/>
  <c r="AC68" i="1"/>
  <c r="Z68" i="1"/>
  <c r="T68" i="1"/>
  <c r="Q68" i="1"/>
  <c r="H68" i="1"/>
  <c r="BD67" i="1"/>
  <c r="AI67" i="1"/>
  <c r="AC67" i="1"/>
  <c r="Z67" i="1"/>
  <c r="T67" i="1"/>
  <c r="Q67" i="1"/>
  <c r="H67" i="1"/>
  <c r="BD66" i="1"/>
  <c r="BC66" i="1"/>
  <c r="AI66" i="1"/>
  <c r="AH66" i="1"/>
  <c r="AC66" i="1"/>
  <c r="AB66" i="1"/>
  <c r="Z66" i="1"/>
  <c r="Y66" i="1"/>
  <c r="T66" i="1"/>
  <c r="S66" i="1"/>
  <c r="Q66" i="1"/>
  <c r="P66" i="1"/>
  <c r="H66" i="1"/>
  <c r="G66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S57" i="1"/>
  <c r="R57" i="1"/>
  <c r="Q57" i="1"/>
  <c r="P57" i="1"/>
  <c r="J57" i="1"/>
  <c r="I57" i="1"/>
  <c r="H57" i="1"/>
  <c r="G57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S56" i="1"/>
  <c r="R56" i="1"/>
  <c r="Q56" i="1"/>
  <c r="P56" i="1"/>
  <c r="J56" i="1"/>
  <c r="I56" i="1"/>
  <c r="H56" i="1"/>
  <c r="G56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S55" i="1"/>
  <c r="R55" i="1"/>
  <c r="Q55" i="1"/>
  <c r="P55" i="1"/>
  <c r="J55" i="1"/>
  <c r="I55" i="1"/>
  <c r="H55" i="1"/>
  <c r="G55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S54" i="1"/>
  <c r="R54" i="1"/>
  <c r="Q54" i="1"/>
  <c r="P54" i="1"/>
  <c r="J54" i="1"/>
  <c r="I54" i="1"/>
  <c r="H54" i="1"/>
  <c r="G54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S53" i="1"/>
  <c r="R53" i="1"/>
  <c r="Q53" i="1"/>
  <c r="P53" i="1"/>
  <c r="J53" i="1"/>
  <c r="I53" i="1"/>
  <c r="H53" i="1"/>
  <c r="G53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S52" i="1"/>
  <c r="R52" i="1"/>
  <c r="Q52" i="1"/>
  <c r="P52" i="1"/>
  <c r="J52" i="1"/>
  <c r="I52" i="1"/>
  <c r="H52" i="1"/>
  <c r="G52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S51" i="1"/>
  <c r="R51" i="1"/>
  <c r="Q51" i="1"/>
  <c r="P51" i="1"/>
  <c r="J51" i="1"/>
  <c r="I51" i="1"/>
  <c r="H51" i="1"/>
  <c r="G51" i="1"/>
  <c r="AV50" i="1"/>
  <c r="AU50" i="1"/>
  <c r="AT50" i="1"/>
  <c r="AS50" i="1"/>
  <c r="AR50" i="1"/>
  <c r="AQ50" i="1"/>
  <c r="AP50" i="1"/>
  <c r="AO50" i="1"/>
  <c r="AN50" i="1"/>
  <c r="AM50" i="1"/>
  <c r="AL50" i="1"/>
  <c r="AK50" i="1"/>
  <c r="AJ50" i="1"/>
  <c r="AI50" i="1"/>
  <c r="S50" i="1"/>
  <c r="R50" i="1"/>
  <c r="Q50" i="1"/>
  <c r="P50" i="1"/>
  <c r="J50" i="1"/>
  <c r="I50" i="1"/>
  <c r="H50" i="1"/>
  <c r="G50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I49" i="1"/>
  <c r="S49" i="1"/>
  <c r="R49" i="1"/>
  <c r="Q49" i="1"/>
  <c r="P49" i="1"/>
  <c r="J49" i="1"/>
  <c r="I49" i="1"/>
  <c r="H49" i="1"/>
  <c r="G49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S48" i="1"/>
  <c r="R48" i="1"/>
  <c r="Q48" i="1"/>
  <c r="P48" i="1"/>
  <c r="J48" i="1"/>
  <c r="I48" i="1"/>
  <c r="H48" i="1"/>
  <c r="G48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S47" i="1"/>
  <c r="R47" i="1"/>
  <c r="Q47" i="1"/>
  <c r="P47" i="1"/>
  <c r="J47" i="1"/>
  <c r="I47" i="1"/>
  <c r="H47" i="1"/>
  <c r="G47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S46" i="1"/>
  <c r="R46" i="1"/>
  <c r="Q46" i="1"/>
  <c r="P46" i="1"/>
  <c r="J46" i="1"/>
  <c r="I46" i="1"/>
  <c r="H46" i="1"/>
  <c r="G46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S45" i="1"/>
  <c r="R45" i="1"/>
  <c r="Q45" i="1"/>
  <c r="P45" i="1"/>
  <c r="J45" i="1"/>
  <c r="I45" i="1"/>
  <c r="H45" i="1"/>
  <c r="G45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S44" i="1"/>
  <c r="R44" i="1"/>
  <c r="Q44" i="1"/>
  <c r="P44" i="1"/>
  <c r="J44" i="1"/>
  <c r="I44" i="1"/>
  <c r="H44" i="1"/>
  <c r="G44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S43" i="1"/>
  <c r="R43" i="1"/>
  <c r="Q43" i="1"/>
  <c r="P43" i="1"/>
  <c r="J43" i="1"/>
  <c r="I43" i="1"/>
  <c r="H43" i="1"/>
  <c r="G43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S42" i="1"/>
  <c r="R42" i="1"/>
  <c r="Q42" i="1"/>
  <c r="P42" i="1"/>
  <c r="J42" i="1"/>
  <c r="I42" i="1"/>
  <c r="H42" i="1"/>
  <c r="G42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S41" i="1"/>
  <c r="R41" i="1"/>
  <c r="Q41" i="1"/>
  <c r="P41" i="1"/>
  <c r="J41" i="1"/>
  <c r="I41" i="1"/>
  <c r="H41" i="1"/>
  <c r="G41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S40" i="1"/>
  <c r="R40" i="1"/>
  <c r="Q40" i="1"/>
  <c r="P40" i="1"/>
  <c r="J40" i="1"/>
  <c r="I40" i="1"/>
  <c r="H40" i="1"/>
  <c r="G40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S39" i="1"/>
  <c r="R39" i="1"/>
  <c r="Q39" i="1"/>
  <c r="P39" i="1"/>
  <c r="J39" i="1"/>
  <c r="I39" i="1"/>
  <c r="H39" i="1"/>
  <c r="G39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S38" i="1"/>
  <c r="R38" i="1"/>
  <c r="Q38" i="1"/>
  <c r="P38" i="1"/>
  <c r="J38" i="1"/>
  <c r="I38" i="1"/>
  <c r="H38" i="1"/>
  <c r="G38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S37" i="1"/>
  <c r="R37" i="1"/>
  <c r="Q37" i="1"/>
  <c r="P37" i="1"/>
  <c r="J37" i="1"/>
  <c r="I37" i="1"/>
  <c r="H37" i="1"/>
  <c r="G37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S36" i="1"/>
  <c r="R36" i="1"/>
  <c r="Q36" i="1"/>
  <c r="P36" i="1"/>
  <c r="J36" i="1"/>
  <c r="I36" i="1"/>
  <c r="H36" i="1"/>
  <c r="G36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S35" i="1"/>
  <c r="R35" i="1"/>
  <c r="Q35" i="1"/>
  <c r="P35" i="1"/>
  <c r="J35" i="1"/>
  <c r="I35" i="1"/>
  <c r="H35" i="1"/>
  <c r="G35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S34" i="1"/>
  <c r="R34" i="1"/>
  <c r="Q34" i="1"/>
  <c r="P34" i="1"/>
  <c r="J34" i="1"/>
  <c r="I34" i="1"/>
  <c r="H34" i="1"/>
  <c r="G34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S33" i="1"/>
  <c r="R33" i="1"/>
  <c r="Q33" i="1"/>
  <c r="P33" i="1"/>
  <c r="J33" i="1"/>
  <c r="I33" i="1"/>
  <c r="H33" i="1"/>
  <c r="G33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S32" i="1"/>
  <c r="R32" i="1"/>
  <c r="Q32" i="1"/>
  <c r="P32" i="1"/>
  <c r="J32" i="1"/>
  <c r="I32" i="1"/>
  <c r="H32" i="1"/>
  <c r="G32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S31" i="1"/>
  <c r="R31" i="1"/>
  <c r="Q31" i="1"/>
  <c r="P31" i="1"/>
  <c r="J31" i="1"/>
  <c r="I31" i="1"/>
  <c r="H31" i="1"/>
  <c r="G31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S30" i="1"/>
  <c r="R30" i="1"/>
  <c r="Q30" i="1"/>
  <c r="P30" i="1"/>
  <c r="J30" i="1"/>
  <c r="I30" i="1"/>
  <c r="H30" i="1"/>
  <c r="G30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S29" i="1"/>
  <c r="R29" i="1"/>
  <c r="Q29" i="1"/>
  <c r="P29" i="1"/>
  <c r="J29" i="1"/>
  <c r="I29" i="1"/>
  <c r="H29" i="1"/>
  <c r="G29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S28" i="1"/>
  <c r="R28" i="1"/>
  <c r="Q28" i="1"/>
  <c r="P28" i="1"/>
  <c r="J28" i="1"/>
  <c r="I28" i="1"/>
  <c r="H28" i="1"/>
  <c r="G28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S27" i="1"/>
  <c r="R27" i="1"/>
  <c r="Q27" i="1"/>
  <c r="P27" i="1"/>
  <c r="J27" i="1"/>
  <c r="I27" i="1"/>
  <c r="H27" i="1"/>
  <c r="G27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S26" i="1"/>
  <c r="R26" i="1"/>
  <c r="Q26" i="1"/>
  <c r="P26" i="1"/>
  <c r="J26" i="1"/>
  <c r="I26" i="1"/>
  <c r="H26" i="1"/>
  <c r="G26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S25" i="1"/>
  <c r="R25" i="1"/>
  <c r="Q25" i="1"/>
  <c r="P25" i="1"/>
  <c r="J25" i="1"/>
  <c r="I25" i="1"/>
  <c r="H25" i="1"/>
  <c r="G25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S24" i="1"/>
  <c r="R24" i="1"/>
  <c r="Q24" i="1"/>
  <c r="P24" i="1"/>
  <c r="J24" i="1"/>
  <c r="I24" i="1"/>
  <c r="H24" i="1"/>
  <c r="G24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S23" i="1"/>
  <c r="R23" i="1"/>
  <c r="Q23" i="1"/>
  <c r="P23" i="1"/>
  <c r="J23" i="1"/>
  <c r="I23" i="1"/>
  <c r="H23" i="1"/>
  <c r="G23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S22" i="1"/>
  <c r="R22" i="1"/>
  <c r="Q22" i="1"/>
  <c r="P22" i="1"/>
  <c r="J22" i="1"/>
  <c r="I22" i="1"/>
  <c r="H22" i="1"/>
  <c r="G22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S21" i="1"/>
  <c r="R21" i="1"/>
  <c r="Q21" i="1"/>
  <c r="P21" i="1"/>
  <c r="J21" i="1"/>
  <c r="I21" i="1"/>
  <c r="H21" i="1"/>
  <c r="G21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S20" i="1"/>
  <c r="R20" i="1"/>
  <c r="Q20" i="1"/>
  <c r="P20" i="1"/>
  <c r="J20" i="1"/>
  <c r="I20" i="1"/>
  <c r="H20" i="1"/>
  <c r="G20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S19" i="1"/>
  <c r="R19" i="1"/>
  <c r="Q19" i="1"/>
  <c r="P19" i="1"/>
  <c r="J19" i="1"/>
  <c r="I19" i="1"/>
  <c r="H19" i="1"/>
  <c r="G19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S18" i="1"/>
  <c r="R18" i="1"/>
  <c r="Q18" i="1"/>
  <c r="P18" i="1"/>
  <c r="J18" i="1"/>
  <c r="I18" i="1"/>
  <c r="H18" i="1"/>
  <c r="G18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S17" i="1"/>
  <c r="R17" i="1"/>
  <c r="Q17" i="1"/>
  <c r="P17" i="1"/>
  <c r="J17" i="1"/>
  <c r="I17" i="1"/>
  <c r="H17" i="1"/>
  <c r="G17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S16" i="1"/>
  <c r="R16" i="1"/>
  <c r="Q16" i="1"/>
  <c r="P16" i="1"/>
  <c r="J16" i="1"/>
  <c r="I16" i="1"/>
  <c r="H16" i="1"/>
  <c r="G16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S15" i="1"/>
  <c r="R15" i="1"/>
  <c r="Q15" i="1"/>
  <c r="P15" i="1"/>
  <c r="J15" i="1"/>
  <c r="I15" i="1"/>
  <c r="H15" i="1"/>
  <c r="G15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S14" i="1"/>
  <c r="R14" i="1"/>
  <c r="Q14" i="1"/>
  <c r="P14" i="1"/>
  <c r="J14" i="1"/>
  <c r="I14" i="1"/>
  <c r="H14" i="1"/>
  <c r="G14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S13" i="1"/>
  <c r="R13" i="1"/>
  <c r="Q13" i="1"/>
  <c r="P13" i="1"/>
  <c r="J13" i="1"/>
  <c r="I13" i="1"/>
  <c r="H13" i="1"/>
  <c r="G13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S12" i="1"/>
  <c r="R12" i="1"/>
  <c r="Q12" i="1"/>
  <c r="P12" i="1"/>
  <c r="J12" i="1"/>
  <c r="I12" i="1"/>
  <c r="H12" i="1"/>
  <c r="G12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S11" i="1"/>
  <c r="R11" i="1"/>
  <c r="Q11" i="1"/>
  <c r="P11" i="1"/>
  <c r="J11" i="1"/>
  <c r="I11" i="1"/>
  <c r="H11" i="1"/>
  <c r="G11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S10" i="1"/>
  <c r="R10" i="1"/>
  <c r="Q10" i="1"/>
  <c r="P10" i="1"/>
  <c r="J10" i="1"/>
  <c r="I10" i="1"/>
  <c r="H10" i="1"/>
  <c r="G10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S9" i="1"/>
  <c r="R9" i="1"/>
  <c r="Q9" i="1"/>
  <c r="P9" i="1"/>
  <c r="J9" i="1"/>
  <c r="I9" i="1"/>
  <c r="H9" i="1"/>
  <c r="G9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S8" i="1"/>
  <c r="R8" i="1"/>
  <c r="Q8" i="1"/>
  <c r="P8" i="1"/>
  <c r="J8" i="1"/>
  <c r="I8" i="1"/>
  <c r="H8" i="1"/>
  <c r="G8" i="1"/>
</calcChain>
</file>

<file path=xl/sharedStrings.xml><?xml version="1.0" encoding="utf-8"?>
<sst xmlns="http://schemas.openxmlformats.org/spreadsheetml/2006/main" count="106" uniqueCount="42">
  <si>
    <t>Figure 1f</t>
  </si>
  <si>
    <t>aSyn and pSyn in Gut EP (Single cell plot)</t>
  </si>
  <si>
    <t>Fold change (a.u)</t>
  </si>
  <si>
    <t>aSyn and pSyn in Brain EC (Single cell plot)</t>
  </si>
  <si>
    <t xml:space="preserve"> CNS chamber (Single cell plot)</t>
  </si>
  <si>
    <t>Fold changes (a.u)</t>
  </si>
  <si>
    <t>aSyn</t>
  </si>
  <si>
    <t>p-aSyn</t>
  </si>
  <si>
    <t>GFAP</t>
  </si>
  <si>
    <t>CD86</t>
  </si>
  <si>
    <t>p65</t>
  </si>
  <si>
    <t>H3K4me3</t>
  </si>
  <si>
    <t>NeuN</t>
  </si>
  <si>
    <t>GBA</t>
  </si>
  <si>
    <t>GBA + K1</t>
  </si>
  <si>
    <t>Figure 1g</t>
  </si>
  <si>
    <t>IFN-γ</t>
  </si>
  <si>
    <t>Mean</t>
  </si>
  <si>
    <t>Fold</t>
  </si>
  <si>
    <t>IL-1α</t>
  </si>
  <si>
    <t>IL-1β</t>
  </si>
  <si>
    <t>IL-1ra</t>
  </si>
  <si>
    <t>IL-6</t>
  </si>
  <si>
    <t>IL-8</t>
  </si>
  <si>
    <t>IL-18</t>
  </si>
  <si>
    <t>MIF</t>
  </si>
  <si>
    <t>Serpin E1</t>
  </si>
  <si>
    <t>GM-CFS</t>
  </si>
  <si>
    <t>ICAM-1</t>
  </si>
  <si>
    <t>CCL2</t>
  </si>
  <si>
    <t>CCL3</t>
  </si>
  <si>
    <t>CCL5</t>
  </si>
  <si>
    <t>CXCL1</t>
  </si>
  <si>
    <t>CXCL10</t>
  </si>
  <si>
    <t>CXCL11</t>
  </si>
  <si>
    <t>CXCL12</t>
  </si>
  <si>
    <t>Gut-Crt</t>
  </si>
  <si>
    <t>Gut-K1</t>
  </si>
  <si>
    <t>BBB-Crt</t>
  </si>
  <si>
    <t>BBB-K1</t>
  </si>
  <si>
    <t>CNS-Crt</t>
  </si>
  <si>
    <t>CNS-K1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</si>
</sst>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/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0" fillId="2" borderId="0" xfId="0" applyFont="1" applyFill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D77"/>
  <sheetViews>
    <sheetView tabSelected="1" topLeftCell="A28" zoomScale="69" zoomScaleNormal="69" workbookViewId="0">
      <selection activeCell="B63" sqref="B63:BD64"/>
    </sheetView>
  </sheetViews>
  <sheetFormatPr defaultRowHeight="15" x14ac:dyDescent="0.25"/>
  <cols>
    <col min="1" max="16384" width="9.140625" style="1"/>
  </cols>
  <sheetData>
    <row r="2" spans="2:48" x14ac:dyDescent="0.25">
      <c r="B2" s="20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</row>
    <row r="3" spans="2:48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</row>
    <row r="4" spans="2:48" x14ac:dyDescent="0.25">
      <c r="B4" s="2" t="s">
        <v>1</v>
      </c>
      <c r="C4" s="2"/>
      <c r="D4" s="2"/>
      <c r="E4" s="2"/>
      <c r="F4" s="2"/>
      <c r="G4" s="3" t="s">
        <v>2</v>
      </c>
      <c r="H4" s="4"/>
      <c r="I4" s="4"/>
      <c r="J4" s="5"/>
      <c r="K4" s="2" t="s">
        <v>3</v>
      </c>
      <c r="L4" s="2"/>
      <c r="M4" s="2"/>
      <c r="N4" s="2"/>
      <c r="O4" s="2"/>
      <c r="P4" s="2" t="s">
        <v>2</v>
      </c>
      <c r="Q4" s="2"/>
      <c r="R4" s="2"/>
      <c r="S4" s="2"/>
      <c r="T4" s="2" t="s">
        <v>4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 t="s">
        <v>5</v>
      </c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2:48" x14ac:dyDescent="0.25">
      <c r="B5" s="2"/>
      <c r="C5" s="2"/>
      <c r="D5" s="2"/>
      <c r="E5" s="2"/>
      <c r="F5" s="2"/>
      <c r="G5" s="6"/>
      <c r="H5" s="7"/>
      <c r="I5" s="7"/>
      <c r="J5" s="8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</row>
    <row r="6" spans="2:48" x14ac:dyDescent="0.25">
      <c r="B6" s="9"/>
      <c r="C6" s="2" t="s">
        <v>6</v>
      </c>
      <c r="D6" s="2"/>
      <c r="E6" s="2" t="s">
        <v>7</v>
      </c>
      <c r="F6" s="2"/>
      <c r="G6" s="2" t="s">
        <v>6</v>
      </c>
      <c r="H6" s="2"/>
      <c r="I6" s="2" t="s">
        <v>7</v>
      </c>
      <c r="J6" s="2"/>
      <c r="K6" s="9"/>
      <c r="L6" s="10" t="s">
        <v>6</v>
      </c>
      <c r="M6" s="11"/>
      <c r="N6" s="10" t="s">
        <v>7</v>
      </c>
      <c r="O6" s="11"/>
      <c r="P6" s="12" t="s">
        <v>6</v>
      </c>
      <c r="Q6" s="12"/>
      <c r="R6" s="12" t="s">
        <v>7</v>
      </c>
      <c r="S6" s="12"/>
      <c r="T6" s="9"/>
      <c r="U6" s="10" t="s">
        <v>8</v>
      </c>
      <c r="V6" s="11"/>
      <c r="W6" s="10" t="s">
        <v>9</v>
      </c>
      <c r="X6" s="11"/>
      <c r="Y6" s="10" t="s">
        <v>10</v>
      </c>
      <c r="Z6" s="11"/>
      <c r="AA6" s="10" t="s">
        <v>6</v>
      </c>
      <c r="AB6" s="11"/>
      <c r="AC6" s="10" t="s">
        <v>11</v>
      </c>
      <c r="AD6" s="11"/>
      <c r="AE6" s="10" t="s">
        <v>7</v>
      </c>
      <c r="AF6" s="11"/>
      <c r="AG6" s="12" t="s">
        <v>12</v>
      </c>
      <c r="AH6" s="12"/>
      <c r="AI6" s="12" t="s">
        <v>8</v>
      </c>
      <c r="AJ6" s="12"/>
      <c r="AK6" s="12" t="s">
        <v>9</v>
      </c>
      <c r="AL6" s="12"/>
      <c r="AM6" s="12" t="s">
        <v>10</v>
      </c>
      <c r="AN6" s="12"/>
      <c r="AO6" s="12" t="s">
        <v>6</v>
      </c>
      <c r="AP6" s="12"/>
      <c r="AQ6" s="12" t="s">
        <v>11</v>
      </c>
      <c r="AR6" s="12"/>
      <c r="AS6" s="12" t="s">
        <v>7</v>
      </c>
      <c r="AT6" s="12"/>
      <c r="AU6" s="12" t="s">
        <v>12</v>
      </c>
      <c r="AV6" s="12"/>
    </row>
    <row r="7" spans="2:48" x14ac:dyDescent="0.25">
      <c r="B7" s="13"/>
      <c r="C7" s="14" t="s">
        <v>13</v>
      </c>
      <c r="D7" s="14" t="s">
        <v>14</v>
      </c>
      <c r="E7" s="14" t="s">
        <v>13</v>
      </c>
      <c r="F7" s="14" t="s">
        <v>14</v>
      </c>
      <c r="G7" s="14" t="s">
        <v>13</v>
      </c>
      <c r="H7" s="14" t="s">
        <v>14</v>
      </c>
      <c r="I7" s="14" t="s">
        <v>13</v>
      </c>
      <c r="J7" s="14" t="s">
        <v>14</v>
      </c>
      <c r="K7" s="13"/>
      <c r="L7" s="14" t="s">
        <v>13</v>
      </c>
      <c r="M7" s="14" t="s">
        <v>14</v>
      </c>
      <c r="N7" s="15" t="s">
        <v>13</v>
      </c>
      <c r="O7" s="15" t="s">
        <v>14</v>
      </c>
      <c r="P7" s="14" t="s">
        <v>13</v>
      </c>
      <c r="Q7" s="14" t="s">
        <v>14</v>
      </c>
      <c r="R7" s="15" t="s">
        <v>13</v>
      </c>
      <c r="S7" s="15" t="s">
        <v>14</v>
      </c>
      <c r="T7" s="13"/>
      <c r="U7" s="15" t="s">
        <v>13</v>
      </c>
      <c r="V7" s="15" t="s">
        <v>14</v>
      </c>
      <c r="W7" s="15" t="s">
        <v>13</v>
      </c>
      <c r="X7" s="15" t="s">
        <v>14</v>
      </c>
      <c r="Y7" s="15" t="s">
        <v>13</v>
      </c>
      <c r="Z7" s="15" t="s">
        <v>14</v>
      </c>
      <c r="AA7" s="15" t="s">
        <v>13</v>
      </c>
      <c r="AB7" s="15" t="s">
        <v>14</v>
      </c>
      <c r="AC7" s="15" t="s">
        <v>13</v>
      </c>
      <c r="AD7" s="15" t="s">
        <v>14</v>
      </c>
      <c r="AE7" s="15" t="s">
        <v>13</v>
      </c>
      <c r="AF7" s="15" t="s">
        <v>14</v>
      </c>
      <c r="AG7" s="15" t="s">
        <v>13</v>
      </c>
      <c r="AH7" s="15" t="s">
        <v>14</v>
      </c>
      <c r="AI7" s="15" t="s">
        <v>13</v>
      </c>
      <c r="AJ7" s="15" t="s">
        <v>14</v>
      </c>
      <c r="AK7" s="15" t="s">
        <v>13</v>
      </c>
      <c r="AL7" s="15" t="s">
        <v>14</v>
      </c>
      <c r="AM7" s="15" t="s">
        <v>13</v>
      </c>
      <c r="AN7" s="15" t="s">
        <v>14</v>
      </c>
      <c r="AO7" s="15" t="s">
        <v>13</v>
      </c>
      <c r="AP7" s="15" t="s">
        <v>14</v>
      </c>
      <c r="AQ7" s="15" t="s">
        <v>13</v>
      </c>
      <c r="AR7" s="15" t="s">
        <v>14</v>
      </c>
      <c r="AS7" s="15" t="s">
        <v>13</v>
      </c>
      <c r="AT7" s="15" t="s">
        <v>14</v>
      </c>
      <c r="AU7" s="15" t="s">
        <v>13</v>
      </c>
      <c r="AV7" s="15" t="s">
        <v>14</v>
      </c>
    </row>
    <row r="8" spans="2:48" x14ac:dyDescent="0.25">
      <c r="B8" s="13"/>
      <c r="C8" s="14">
        <v>5813.3609999999999</v>
      </c>
      <c r="D8" s="14">
        <v>1100.1220000000001</v>
      </c>
      <c r="E8" s="16">
        <v>90.893000000000001</v>
      </c>
      <c r="F8" s="14">
        <v>532.83000000000004</v>
      </c>
      <c r="G8" s="16">
        <f>C8/3660.019</f>
        <v>1.5883417545100176</v>
      </c>
      <c r="H8" s="16">
        <f>D8/3660.19</f>
        <v>0.30056417836232546</v>
      </c>
      <c r="I8" s="16">
        <f>E8/63.91334</f>
        <v>1.4221287762460857</v>
      </c>
      <c r="J8" s="16">
        <f>F8/63.91334</f>
        <v>8.3367572403507637</v>
      </c>
      <c r="K8" s="13"/>
      <c r="L8" s="14">
        <v>782.11199999999997</v>
      </c>
      <c r="M8" s="14">
        <v>587.82500000000005</v>
      </c>
      <c r="N8" s="16">
        <v>33.006999999999998</v>
      </c>
      <c r="O8" s="14">
        <v>44.814999999999998</v>
      </c>
      <c r="P8" s="16">
        <f>L8/391.66</f>
        <v>1.9969156921819944</v>
      </c>
      <c r="Q8" s="16">
        <f>M8/391.66</f>
        <v>1.5008553337078079</v>
      </c>
      <c r="R8" s="16">
        <f>N8/54.4728</f>
        <v>0.60593543933853222</v>
      </c>
      <c r="S8" s="16">
        <f>O8/54.4728</f>
        <v>0.82270417529482598</v>
      </c>
      <c r="T8" s="13"/>
      <c r="U8" s="16">
        <v>5230.0450000000001</v>
      </c>
      <c r="V8" s="16">
        <v>8880.973</v>
      </c>
      <c r="W8" s="17">
        <v>1980.29</v>
      </c>
      <c r="X8" s="18">
        <v>7562.9620000000004</v>
      </c>
      <c r="Y8" s="14">
        <v>957.46900000000005</v>
      </c>
      <c r="Z8" s="14">
        <v>1848.5419999999999</v>
      </c>
      <c r="AA8" s="14">
        <v>8151.1890000000003</v>
      </c>
      <c r="AB8" s="14">
        <v>5200.5259999999998</v>
      </c>
      <c r="AC8" s="14">
        <v>393.67200000000003</v>
      </c>
      <c r="AD8" s="14">
        <v>954.25900000000001</v>
      </c>
      <c r="AE8" s="14">
        <v>1019.201</v>
      </c>
      <c r="AF8" s="14">
        <v>2151.6460000000002</v>
      </c>
      <c r="AG8" s="14">
        <v>2259.7910000000002</v>
      </c>
      <c r="AH8" s="14">
        <v>1300.2860000000001</v>
      </c>
      <c r="AI8" s="16">
        <f>U8/1365.62</f>
        <v>3.8297952578316079</v>
      </c>
      <c r="AJ8" s="16">
        <f>V8/1365.62</f>
        <v>6.503253467289583</v>
      </c>
      <c r="AK8" s="16">
        <f>W8/756.612</f>
        <v>2.617312440193917</v>
      </c>
      <c r="AL8" s="16">
        <f>X8/756.612</f>
        <v>9.9958261301697586</v>
      </c>
      <c r="AM8" s="16">
        <f>Y8/250.343</f>
        <v>3.8246286095477009</v>
      </c>
      <c r="AN8" s="16">
        <f>Z8/250.343</f>
        <v>7.3840371010972943</v>
      </c>
      <c r="AO8" s="16">
        <f>AA8/2362.36</f>
        <v>3.4504432008669297</v>
      </c>
      <c r="AP8" s="16">
        <f>AB8/2362.36</f>
        <v>2.2014113005638429</v>
      </c>
      <c r="AQ8" s="16">
        <f>AC8/155.448</f>
        <v>2.5324996140188358</v>
      </c>
      <c r="AR8" s="16">
        <f>AD8/155.4448</f>
        <v>6.1388930346978485</v>
      </c>
      <c r="AS8" s="16">
        <f>AE8/730.36</f>
        <v>1.395477572703872</v>
      </c>
      <c r="AT8" s="16">
        <f>AF8/730.36</f>
        <v>2.9460074483816201</v>
      </c>
      <c r="AU8" s="16">
        <f>AG8/932.791</f>
        <v>2.4226123536783697</v>
      </c>
      <c r="AV8" s="16">
        <f>AH8/932.791</f>
        <v>1.3939735696420741</v>
      </c>
    </row>
    <row r="9" spans="2:48" x14ac:dyDescent="0.25">
      <c r="B9" s="13"/>
      <c r="C9" s="14">
        <v>5919.5749999999998</v>
      </c>
      <c r="D9" s="14">
        <v>1088.18</v>
      </c>
      <c r="E9" s="16">
        <v>118.17</v>
      </c>
      <c r="F9" s="14">
        <v>578.62300000000005</v>
      </c>
      <c r="G9" s="16">
        <f t="shared" ref="G9:G57" si="0">C9/3660.019</f>
        <v>1.6173618224386268</v>
      </c>
      <c r="H9" s="16">
        <f t="shared" ref="H9:H57" si="1">D9/3660.19</f>
        <v>0.29730150620596202</v>
      </c>
      <c r="I9" s="16">
        <f t="shared" ref="I9:J57" si="2">E9/63.91334</f>
        <v>1.8489097894117255</v>
      </c>
      <c r="J9" s="16">
        <f t="shared" si="2"/>
        <v>9.0532430318928743</v>
      </c>
      <c r="K9" s="13"/>
      <c r="L9" s="14">
        <v>780.50199999999995</v>
      </c>
      <c r="M9" s="14">
        <v>567.02800000000002</v>
      </c>
      <c r="N9" s="16">
        <v>33.409999999999997</v>
      </c>
      <c r="O9" s="14">
        <v>50.316000000000003</v>
      </c>
      <c r="P9" s="16">
        <f t="shared" ref="P9:Q57" si="3">L9/391.66</f>
        <v>1.9928049839146196</v>
      </c>
      <c r="Q9" s="16">
        <f t="shared" si="3"/>
        <v>1.4477557064801103</v>
      </c>
      <c r="R9" s="16">
        <f t="shared" ref="R9:S57" si="4">N9/54.4728</f>
        <v>0.61333362705790773</v>
      </c>
      <c r="S9" s="16">
        <f t="shared" si="4"/>
        <v>0.92369035555359746</v>
      </c>
      <c r="T9" s="13"/>
      <c r="U9" s="16">
        <v>4714.4059999999999</v>
      </c>
      <c r="V9" s="16">
        <v>8779.3340000000007</v>
      </c>
      <c r="W9" s="16">
        <v>1972.105</v>
      </c>
      <c r="X9" s="14">
        <v>5548.0420000000004</v>
      </c>
      <c r="Y9" s="14">
        <v>956.67499999999995</v>
      </c>
      <c r="Z9" s="14">
        <v>1440.6469999999999</v>
      </c>
      <c r="AA9" s="14">
        <v>5836.7879999999996</v>
      </c>
      <c r="AB9" s="14">
        <v>4784.9830000000002</v>
      </c>
      <c r="AC9" s="14">
        <v>254.8</v>
      </c>
      <c r="AD9" s="14">
        <v>945.67200000000003</v>
      </c>
      <c r="AE9" s="14">
        <v>1008.198</v>
      </c>
      <c r="AF9" s="14">
        <v>1946.625</v>
      </c>
      <c r="AG9" s="14">
        <v>2257.1080000000002</v>
      </c>
      <c r="AH9" s="14">
        <v>1301.2249999999999</v>
      </c>
      <c r="AI9" s="16">
        <f t="shared" ref="AI9:AJ57" si="5">U9/1365.62</f>
        <v>3.4522092529400568</v>
      </c>
      <c r="AJ9" s="16">
        <f t="shared" si="5"/>
        <v>6.4288264670991939</v>
      </c>
      <c r="AK9" s="16">
        <f t="shared" ref="AK9:AL57" si="6">W9/756.612</f>
        <v>2.606494478015152</v>
      </c>
      <c r="AL9" s="16">
        <f t="shared" si="6"/>
        <v>7.332743863433306</v>
      </c>
      <c r="AM9" s="16">
        <f t="shared" ref="AM9:AN57" si="7">Y9/250.343</f>
        <v>3.82145696104944</v>
      </c>
      <c r="AN9" s="16">
        <f t="shared" si="7"/>
        <v>5.7546925618052036</v>
      </c>
      <c r="AO9" s="16">
        <f t="shared" ref="AO9:AP57" si="8">AA9/2362.36</f>
        <v>2.4707445097275604</v>
      </c>
      <c r="AP9" s="16">
        <f t="shared" si="8"/>
        <v>2.0255096598316937</v>
      </c>
      <c r="AQ9" s="16">
        <f t="shared" ref="AQ9:AQ57" si="9">AC9/155.448</f>
        <v>1.6391333436261644</v>
      </c>
      <c r="AR9" s="16">
        <f t="shared" ref="AR9:AR57" si="10">AD9/155.4448</f>
        <v>6.0836515599106571</v>
      </c>
      <c r="AS9" s="16">
        <f t="shared" ref="AS9:AT57" si="11">AE9/730.36</f>
        <v>1.3804123993646968</v>
      </c>
      <c r="AT9" s="16">
        <f t="shared" si="11"/>
        <v>2.6652951968892054</v>
      </c>
      <c r="AU9" s="16">
        <f t="shared" ref="AU9:AV57" si="12">AG9/932.791</f>
        <v>2.4197360394772249</v>
      </c>
      <c r="AV9" s="16">
        <f t="shared" si="12"/>
        <v>1.3949802260098991</v>
      </c>
    </row>
    <row r="10" spans="2:48" x14ac:dyDescent="0.25">
      <c r="B10" s="13"/>
      <c r="C10" s="14">
        <v>4533.9399999999996</v>
      </c>
      <c r="D10" s="14">
        <v>1921.4</v>
      </c>
      <c r="E10" s="16">
        <v>72.953000000000003</v>
      </c>
      <c r="F10" s="14">
        <v>583.39700000000005</v>
      </c>
      <c r="G10" s="16">
        <f t="shared" si="0"/>
        <v>1.2387749899658991</v>
      </c>
      <c r="H10" s="16">
        <f t="shared" si="1"/>
        <v>0.52494542633032715</v>
      </c>
      <c r="I10" s="16">
        <f t="shared" si="2"/>
        <v>1.141436200955857</v>
      </c>
      <c r="J10" s="16">
        <f t="shared" si="2"/>
        <v>9.1279379234444651</v>
      </c>
      <c r="K10" s="13"/>
      <c r="L10" s="14">
        <v>760.10699999999997</v>
      </c>
      <c r="M10" s="14">
        <v>546.76700000000005</v>
      </c>
      <c r="N10" s="16">
        <v>33.677999999999997</v>
      </c>
      <c r="O10" s="14">
        <v>64.807000000000002</v>
      </c>
      <c r="P10" s="16">
        <f t="shared" si="3"/>
        <v>1.9407317571362914</v>
      </c>
      <c r="Q10" s="16">
        <f t="shared" si="3"/>
        <v>1.3960246131849052</v>
      </c>
      <c r="R10" s="16">
        <f t="shared" si="4"/>
        <v>0.61825351368022197</v>
      </c>
      <c r="S10" s="16">
        <f t="shared" si="4"/>
        <v>1.1897130310907462</v>
      </c>
      <c r="T10" s="13"/>
      <c r="U10" s="16">
        <v>3488.8429999999998</v>
      </c>
      <c r="V10" s="16">
        <v>8657.2340000000004</v>
      </c>
      <c r="W10" s="16">
        <v>1957.748</v>
      </c>
      <c r="X10" s="14">
        <v>5010.2640000000001</v>
      </c>
      <c r="Y10" s="14">
        <v>733.27200000000005</v>
      </c>
      <c r="Z10" s="14">
        <v>970.226</v>
      </c>
      <c r="AA10" s="14">
        <v>5755.7460000000001</v>
      </c>
      <c r="AB10" s="14">
        <v>2440.7950000000001</v>
      </c>
      <c r="AC10" s="14">
        <v>200.727</v>
      </c>
      <c r="AD10" s="14">
        <v>936.41399999999999</v>
      </c>
      <c r="AE10" s="14">
        <v>998.94</v>
      </c>
      <c r="AF10" s="14">
        <v>1920.9970000000001</v>
      </c>
      <c r="AG10" s="14">
        <v>2151.2429999999999</v>
      </c>
      <c r="AH10" s="14">
        <v>1301.7619999999999</v>
      </c>
      <c r="AI10" s="16">
        <f t="shared" si="5"/>
        <v>2.5547685300449614</v>
      </c>
      <c r="AJ10" s="16">
        <f t="shared" si="5"/>
        <v>6.3394165287561703</v>
      </c>
      <c r="AK10" s="16">
        <f t="shared" si="6"/>
        <v>2.5875190982960885</v>
      </c>
      <c r="AL10" s="16">
        <f t="shared" si="6"/>
        <v>6.6219726887757533</v>
      </c>
      <c r="AM10" s="16">
        <f t="shared" si="7"/>
        <v>2.9290693168972175</v>
      </c>
      <c r="AN10" s="16">
        <f t="shared" si="7"/>
        <v>3.8755866950543854</v>
      </c>
      <c r="AO10" s="16">
        <f t="shared" si="8"/>
        <v>2.4364389847440693</v>
      </c>
      <c r="AP10" s="16">
        <f t="shared" si="8"/>
        <v>1.0332019675240014</v>
      </c>
      <c r="AQ10" s="16">
        <f t="shared" si="9"/>
        <v>1.2912806855025474</v>
      </c>
      <c r="AR10" s="16">
        <f t="shared" si="10"/>
        <v>6.0240934402437398</v>
      </c>
      <c r="AS10" s="16">
        <f t="shared" si="11"/>
        <v>1.3677364587326799</v>
      </c>
      <c r="AT10" s="16">
        <f t="shared" si="11"/>
        <v>2.6302056520072292</v>
      </c>
      <c r="AU10" s="16">
        <f t="shared" si="12"/>
        <v>2.3062433063783847</v>
      </c>
      <c r="AV10" s="16">
        <f t="shared" si="12"/>
        <v>1.3955559176707322</v>
      </c>
    </row>
    <row r="11" spans="2:48" x14ac:dyDescent="0.25">
      <c r="B11" s="13"/>
      <c r="C11" s="14">
        <v>3689.0340000000001</v>
      </c>
      <c r="D11" s="14">
        <v>1848.6759999999999</v>
      </c>
      <c r="E11" s="16">
        <v>66.647000000000006</v>
      </c>
      <c r="F11" s="14">
        <v>467.46899999999999</v>
      </c>
      <c r="G11" s="16">
        <f t="shared" si="0"/>
        <v>1.0079275544744442</v>
      </c>
      <c r="H11" s="16">
        <f t="shared" si="1"/>
        <v>0.50507651242148632</v>
      </c>
      <c r="I11" s="16">
        <f t="shared" si="2"/>
        <v>1.0427713525846092</v>
      </c>
      <c r="J11" s="16">
        <f t="shared" si="2"/>
        <v>7.3141068828510605</v>
      </c>
      <c r="K11" s="13"/>
      <c r="L11" s="14">
        <v>758.36300000000006</v>
      </c>
      <c r="M11" s="14">
        <v>540.05799999999999</v>
      </c>
      <c r="N11" s="16">
        <v>35.421999999999997</v>
      </c>
      <c r="O11" s="14">
        <v>66.417000000000002</v>
      </c>
      <c r="P11" s="16">
        <f t="shared" si="3"/>
        <v>1.9362789153857938</v>
      </c>
      <c r="Q11" s="16">
        <f t="shared" si="3"/>
        <v>1.3788949599142113</v>
      </c>
      <c r="R11" s="16">
        <f t="shared" si="4"/>
        <v>0.65026949229707298</v>
      </c>
      <c r="S11" s="16">
        <f t="shared" si="4"/>
        <v>1.2192690663964401</v>
      </c>
      <c r="T11" s="13"/>
      <c r="U11" s="16">
        <v>3247.9969999999998</v>
      </c>
      <c r="V11" s="16">
        <v>8061.4260000000004</v>
      </c>
      <c r="W11" s="16">
        <v>957.74800000000005</v>
      </c>
      <c r="X11" s="14">
        <v>4400.1660000000002</v>
      </c>
      <c r="Y11" s="14">
        <v>613.31799999999998</v>
      </c>
      <c r="Z11" s="14">
        <v>700.66700000000003</v>
      </c>
      <c r="AA11" s="14">
        <v>5567.4970000000003</v>
      </c>
      <c r="AB11" s="14">
        <v>1882.489</v>
      </c>
      <c r="AC11" s="14">
        <v>198.446</v>
      </c>
      <c r="AD11" s="14">
        <v>906.09</v>
      </c>
      <c r="AE11" s="14">
        <v>980.29</v>
      </c>
      <c r="AF11" s="14">
        <v>1659.086</v>
      </c>
      <c r="AG11" s="14">
        <v>2051.1480000000001</v>
      </c>
      <c r="AH11" s="14">
        <v>1303.3720000000001</v>
      </c>
      <c r="AI11" s="16">
        <f t="shared" si="5"/>
        <v>2.3784046806578698</v>
      </c>
      <c r="AJ11" s="16">
        <f t="shared" si="5"/>
        <v>5.9031253203673062</v>
      </c>
      <c r="AK11" s="16">
        <f t="shared" si="6"/>
        <v>1.2658377080987351</v>
      </c>
      <c r="AL11" s="16">
        <f t="shared" si="6"/>
        <v>5.8156175159791283</v>
      </c>
      <c r="AM11" s="16">
        <f t="shared" si="7"/>
        <v>2.4499107224887453</v>
      </c>
      <c r="AN11" s="16">
        <f t="shared" si="7"/>
        <v>2.7988280079730612</v>
      </c>
      <c r="AO11" s="16">
        <f t="shared" si="8"/>
        <v>2.356752146158926</v>
      </c>
      <c r="AP11" s="16">
        <f t="shared" si="8"/>
        <v>0.79686796254592862</v>
      </c>
      <c r="AQ11" s="16">
        <f t="shared" si="9"/>
        <v>1.2766069682466161</v>
      </c>
      <c r="AR11" s="16">
        <f t="shared" si="10"/>
        <v>5.8290145440696639</v>
      </c>
      <c r="AS11" s="16">
        <f t="shared" si="11"/>
        <v>1.3422011063037405</v>
      </c>
      <c r="AT11" s="16">
        <f t="shared" si="11"/>
        <v>2.2716003066980668</v>
      </c>
      <c r="AU11" s="16">
        <f t="shared" si="12"/>
        <v>2.1989363104918467</v>
      </c>
      <c r="AV11" s="16">
        <f t="shared" si="12"/>
        <v>1.3972819206017211</v>
      </c>
    </row>
    <row r="12" spans="2:48" x14ac:dyDescent="0.25">
      <c r="B12" s="13"/>
      <c r="C12" s="14">
        <v>2799.0450000000001</v>
      </c>
      <c r="D12" s="14">
        <v>771.928</v>
      </c>
      <c r="E12" s="16">
        <v>58.058999999999997</v>
      </c>
      <c r="F12" s="14">
        <v>436.60899999999998</v>
      </c>
      <c r="G12" s="16">
        <f t="shared" si="0"/>
        <v>0.76476242336446898</v>
      </c>
      <c r="H12" s="16">
        <f t="shared" si="1"/>
        <v>0.21089834134293575</v>
      </c>
      <c r="I12" s="16">
        <f t="shared" si="2"/>
        <v>0.90840190795849507</v>
      </c>
      <c r="J12" s="16">
        <f t="shared" si="2"/>
        <v>6.8312655855569435</v>
      </c>
      <c r="K12" s="13"/>
      <c r="L12" s="14">
        <v>700.93499999999995</v>
      </c>
      <c r="M12" s="14">
        <v>526.50599999999997</v>
      </c>
      <c r="N12" s="16">
        <v>35.691000000000003</v>
      </c>
      <c r="O12" s="14">
        <v>70.308000000000007</v>
      </c>
      <c r="P12" s="16">
        <f t="shared" si="3"/>
        <v>1.7896517387529998</v>
      </c>
      <c r="Q12" s="16">
        <f t="shared" si="3"/>
        <v>1.3442935198897001</v>
      </c>
      <c r="R12" s="16">
        <f t="shared" si="4"/>
        <v>0.65520773670529153</v>
      </c>
      <c r="S12" s="16">
        <f t="shared" si="4"/>
        <v>1.2906992113495177</v>
      </c>
      <c r="T12" s="13"/>
      <c r="U12" s="16">
        <v>3247.9969999999998</v>
      </c>
      <c r="V12" s="16">
        <v>7589.5290000000005</v>
      </c>
      <c r="W12" s="16">
        <v>954.52800000000002</v>
      </c>
      <c r="X12" s="14">
        <v>3737.605</v>
      </c>
      <c r="Y12" s="14">
        <v>484.50900000000001</v>
      </c>
      <c r="Z12" s="14">
        <v>662.82899999999995</v>
      </c>
      <c r="AA12" s="14">
        <v>4677.1059999999998</v>
      </c>
      <c r="AB12" s="14">
        <v>1706.45</v>
      </c>
      <c r="AC12" s="14">
        <v>194.958</v>
      </c>
      <c r="AD12" s="14">
        <v>893.88</v>
      </c>
      <c r="AE12" s="14">
        <v>972.10500000000002</v>
      </c>
      <c r="AF12" s="14">
        <v>1630.104</v>
      </c>
      <c r="AG12" s="14">
        <v>1806.143</v>
      </c>
      <c r="AH12" s="14">
        <v>1306.5920000000001</v>
      </c>
      <c r="AI12" s="16">
        <f t="shared" si="5"/>
        <v>2.3784046806578698</v>
      </c>
      <c r="AJ12" s="16">
        <f t="shared" si="5"/>
        <v>5.5575701879000023</v>
      </c>
      <c r="AK12" s="16">
        <f t="shared" si="6"/>
        <v>1.2615818940222996</v>
      </c>
      <c r="AL12" s="16">
        <f t="shared" si="6"/>
        <v>4.9399229724085796</v>
      </c>
      <c r="AM12" s="16">
        <f t="shared" si="7"/>
        <v>1.9353806577375843</v>
      </c>
      <c r="AN12" s="16">
        <f t="shared" si="7"/>
        <v>2.6476833784048286</v>
      </c>
      <c r="AO12" s="16">
        <f t="shared" si="8"/>
        <v>1.9798447315396466</v>
      </c>
      <c r="AP12" s="16">
        <f t="shared" si="8"/>
        <v>0.72234968421409096</v>
      </c>
      <c r="AQ12" s="16">
        <f t="shared" si="9"/>
        <v>1.2541685965724871</v>
      </c>
      <c r="AR12" s="16">
        <f t="shared" si="10"/>
        <v>5.7504657601926858</v>
      </c>
      <c r="AS12" s="16">
        <f t="shared" si="11"/>
        <v>1.3309943041787611</v>
      </c>
      <c r="AT12" s="16">
        <f t="shared" si="11"/>
        <v>2.231918505942275</v>
      </c>
      <c r="AU12" s="16">
        <f t="shared" si="12"/>
        <v>1.9362783303012143</v>
      </c>
      <c r="AV12" s="16">
        <f t="shared" si="12"/>
        <v>1.4007339264636987</v>
      </c>
    </row>
    <row r="13" spans="2:48" x14ac:dyDescent="0.25">
      <c r="B13" s="13"/>
      <c r="C13" s="14">
        <v>2085.7649999999999</v>
      </c>
      <c r="D13" s="14">
        <v>1306.471</v>
      </c>
      <c r="E13" s="16">
        <v>43.970999999999997</v>
      </c>
      <c r="F13" s="14">
        <v>386.82900000000001</v>
      </c>
      <c r="G13" s="16">
        <f t="shared" si="0"/>
        <v>0.56987818915694155</v>
      </c>
      <c r="H13" s="16">
        <f t="shared" si="1"/>
        <v>0.35694075990590651</v>
      </c>
      <c r="I13" s="16">
        <f t="shared" si="2"/>
        <v>0.68797844080750592</v>
      </c>
      <c r="J13" s="16">
        <f t="shared" si="2"/>
        <v>6.0523984507772557</v>
      </c>
      <c r="K13" s="13"/>
      <c r="L13" s="14">
        <v>695.03099999999995</v>
      </c>
      <c r="M13" s="14">
        <v>515.77200000000005</v>
      </c>
      <c r="N13" s="16">
        <v>35.825000000000003</v>
      </c>
      <c r="O13" s="14">
        <v>70.978999999999999</v>
      </c>
      <c r="P13" s="16">
        <f t="shared" si="3"/>
        <v>1.7745774396159932</v>
      </c>
      <c r="Q13" s="16">
        <f t="shared" si="3"/>
        <v>1.3168870959505694</v>
      </c>
      <c r="R13" s="16">
        <f t="shared" si="4"/>
        <v>0.6576676800164486</v>
      </c>
      <c r="S13" s="16">
        <f t="shared" si="4"/>
        <v>1.3030172856912074</v>
      </c>
      <c r="T13" s="13"/>
      <c r="U13" s="16">
        <v>2515.1280000000002</v>
      </c>
      <c r="V13" s="16">
        <v>5353.6210000000001</v>
      </c>
      <c r="W13" s="16">
        <v>908.23699999999997</v>
      </c>
      <c r="X13" s="14">
        <v>3716.2719999999999</v>
      </c>
      <c r="Y13" s="14">
        <v>476.72699999999998</v>
      </c>
      <c r="Z13" s="14">
        <v>659.072</v>
      </c>
      <c r="AA13" s="14">
        <v>4627.326</v>
      </c>
      <c r="AB13" s="14">
        <v>1677.7360000000001</v>
      </c>
      <c r="AC13" s="14">
        <v>189.85900000000001</v>
      </c>
      <c r="AD13" s="14">
        <v>888.245</v>
      </c>
      <c r="AE13" s="14">
        <v>957.74800000000005</v>
      </c>
      <c r="AF13" s="14">
        <v>1423.3389999999999</v>
      </c>
      <c r="AG13" s="14">
        <v>1743.482</v>
      </c>
      <c r="AH13" s="14">
        <v>1309.6780000000001</v>
      </c>
      <c r="AI13" s="16">
        <f t="shared" si="5"/>
        <v>1.8417480704734848</v>
      </c>
      <c r="AJ13" s="16">
        <f t="shared" si="5"/>
        <v>3.9202860239305228</v>
      </c>
      <c r="AK13" s="16">
        <f t="shared" si="6"/>
        <v>1.2003999407886736</v>
      </c>
      <c r="AL13" s="16">
        <f t="shared" si="6"/>
        <v>4.9117275433114989</v>
      </c>
      <c r="AM13" s="16">
        <f t="shared" si="7"/>
        <v>1.9042953068390169</v>
      </c>
      <c r="AN13" s="16">
        <f t="shared" si="7"/>
        <v>2.6326759685711205</v>
      </c>
      <c r="AO13" s="16">
        <f t="shared" si="8"/>
        <v>1.9587725833488545</v>
      </c>
      <c r="AP13" s="16">
        <f t="shared" si="8"/>
        <v>0.71019488985590684</v>
      </c>
      <c r="AQ13" s="16">
        <f t="shared" si="9"/>
        <v>1.2213666306417581</v>
      </c>
      <c r="AR13" s="16">
        <f t="shared" si="10"/>
        <v>5.7142149496155552</v>
      </c>
      <c r="AS13" s="16">
        <f t="shared" si="11"/>
        <v>1.3113368749657703</v>
      </c>
      <c r="AT13" s="16">
        <f t="shared" si="11"/>
        <v>1.9488183909304999</v>
      </c>
      <c r="AU13" s="16">
        <f t="shared" si="12"/>
        <v>1.869102510637431</v>
      </c>
      <c r="AV13" s="16">
        <f t="shared" si="12"/>
        <v>1.4040422774233456</v>
      </c>
    </row>
    <row r="14" spans="2:48" x14ac:dyDescent="0.25">
      <c r="B14" s="13"/>
      <c r="C14" s="14">
        <v>2592.1320000000001</v>
      </c>
      <c r="D14" s="14">
        <v>709.36699999999996</v>
      </c>
      <c r="E14" s="16">
        <v>116.062</v>
      </c>
      <c r="F14" s="14">
        <v>378.779</v>
      </c>
      <c r="G14" s="16">
        <f t="shared" si="0"/>
        <v>0.70822911028603952</v>
      </c>
      <c r="H14" s="16">
        <f t="shared" si="1"/>
        <v>0.19380605924829036</v>
      </c>
      <c r="I14" s="16">
        <f t="shared" si="2"/>
        <v>1.8159276295058278</v>
      </c>
      <c r="J14" s="16">
        <f t="shared" si="2"/>
        <v>5.9264466541726657</v>
      </c>
      <c r="K14" s="13"/>
      <c r="L14" s="14">
        <v>640.82399999999996</v>
      </c>
      <c r="M14" s="14">
        <v>494.30399999999997</v>
      </c>
      <c r="N14" s="16">
        <v>36.093000000000004</v>
      </c>
      <c r="O14" s="14">
        <v>74.602000000000004</v>
      </c>
      <c r="P14" s="16">
        <f t="shared" si="3"/>
        <v>1.6361742327528976</v>
      </c>
      <c r="Q14" s="16">
        <f t="shared" si="3"/>
        <v>1.2620742480723075</v>
      </c>
      <c r="R14" s="16">
        <f t="shared" si="4"/>
        <v>0.66258756663876295</v>
      </c>
      <c r="S14" s="16">
        <f t="shared" si="4"/>
        <v>1.3695275440219707</v>
      </c>
      <c r="T14" s="13"/>
      <c r="U14" s="16">
        <v>2346.335</v>
      </c>
      <c r="V14" s="16">
        <v>4349.4480000000003</v>
      </c>
      <c r="W14" s="16">
        <v>894.81899999999996</v>
      </c>
      <c r="X14" s="14">
        <v>3386.87</v>
      </c>
      <c r="Y14" s="14">
        <v>441.976</v>
      </c>
      <c r="Z14" s="14">
        <v>600.16899999999998</v>
      </c>
      <c r="AA14" s="14">
        <v>4243.3149999999996</v>
      </c>
      <c r="AB14" s="14">
        <v>1658.146</v>
      </c>
      <c r="AC14" s="14">
        <v>188.38300000000001</v>
      </c>
      <c r="AD14" s="14">
        <v>887.70799999999997</v>
      </c>
      <c r="AE14" s="14">
        <v>957.74800000000005</v>
      </c>
      <c r="AF14" s="14">
        <v>1420.521</v>
      </c>
      <c r="AG14" s="14">
        <v>1710.6089999999999</v>
      </c>
      <c r="AH14" s="14">
        <v>1320.546</v>
      </c>
      <c r="AI14" s="16">
        <f t="shared" si="5"/>
        <v>1.7181463364625593</v>
      </c>
      <c r="AJ14" s="16">
        <f t="shared" si="5"/>
        <v>3.1849621417378193</v>
      </c>
      <c r="AK14" s="16">
        <f t="shared" si="6"/>
        <v>1.1826656198950056</v>
      </c>
      <c r="AL14" s="16">
        <f t="shared" si="6"/>
        <v>4.476363050017711</v>
      </c>
      <c r="AM14" s="16">
        <f t="shared" si="7"/>
        <v>1.7654817590266156</v>
      </c>
      <c r="AN14" s="16">
        <f t="shared" si="7"/>
        <v>2.3973867853305264</v>
      </c>
      <c r="AO14" s="16">
        <f t="shared" si="8"/>
        <v>1.7962186118965777</v>
      </c>
      <c r="AP14" s="16">
        <f t="shared" si="8"/>
        <v>0.70190233495318233</v>
      </c>
      <c r="AQ14" s="16">
        <f t="shared" si="9"/>
        <v>1.211871494004426</v>
      </c>
      <c r="AR14" s="16">
        <f t="shared" si="10"/>
        <v>5.7107603470814077</v>
      </c>
      <c r="AS14" s="16">
        <f t="shared" si="11"/>
        <v>1.3113368749657703</v>
      </c>
      <c r="AT14" s="16">
        <f t="shared" si="11"/>
        <v>1.9449600197163042</v>
      </c>
      <c r="AU14" s="16">
        <f t="shared" si="12"/>
        <v>1.8338609613514709</v>
      </c>
      <c r="AV14" s="16">
        <f t="shared" si="12"/>
        <v>1.4156933332332751</v>
      </c>
    </row>
    <row r="15" spans="2:48" x14ac:dyDescent="0.25">
      <c r="B15" s="13"/>
      <c r="C15" s="14">
        <v>3200.4720000000002</v>
      </c>
      <c r="D15" s="14">
        <v>976.93499999999995</v>
      </c>
      <c r="E15" s="16">
        <v>112.708</v>
      </c>
      <c r="F15" s="14">
        <v>365.495</v>
      </c>
      <c r="G15" s="16">
        <f t="shared" si="0"/>
        <v>0.87444136218964996</v>
      </c>
      <c r="H15" s="16">
        <f t="shared" si="1"/>
        <v>0.26690827525347044</v>
      </c>
      <c r="I15" s="16">
        <f t="shared" si="2"/>
        <v>1.7634503219515676</v>
      </c>
      <c r="J15" s="16">
        <f t="shared" si="2"/>
        <v>5.7186027204962224</v>
      </c>
      <c r="K15" s="13"/>
      <c r="L15" s="14">
        <v>622.44200000000001</v>
      </c>
      <c r="M15" s="14">
        <v>464.517</v>
      </c>
      <c r="N15" s="16">
        <v>36.898000000000003</v>
      </c>
      <c r="O15" s="14">
        <v>74.736000000000004</v>
      </c>
      <c r="P15" s="16">
        <f t="shared" si="3"/>
        <v>1.5892406679262625</v>
      </c>
      <c r="Q15" s="16">
        <f t="shared" si="3"/>
        <v>1.1860210386559771</v>
      </c>
      <c r="R15" s="16">
        <f t="shared" si="4"/>
        <v>0.67736558429160987</v>
      </c>
      <c r="S15" s="16">
        <f t="shared" si="4"/>
        <v>1.3719874873331279</v>
      </c>
      <c r="T15" s="13"/>
      <c r="U15" s="16">
        <v>2330.2339999999999</v>
      </c>
      <c r="V15" s="16">
        <v>4132.4849999999997</v>
      </c>
      <c r="W15" s="16">
        <v>867.04499999999996</v>
      </c>
      <c r="X15" s="14">
        <v>3104.8319999999999</v>
      </c>
      <c r="Y15" s="14">
        <v>331.012</v>
      </c>
      <c r="Z15" s="14">
        <v>583.12900000000002</v>
      </c>
      <c r="AA15" s="14">
        <v>3856.7539999999999</v>
      </c>
      <c r="AB15" s="14">
        <v>1528.9349999999999</v>
      </c>
      <c r="AC15" s="14">
        <v>181.13800000000001</v>
      </c>
      <c r="AD15" s="14">
        <v>859.26300000000003</v>
      </c>
      <c r="AE15" s="14">
        <v>954.52800000000002</v>
      </c>
      <c r="AF15" s="14">
        <v>1376.511</v>
      </c>
      <c r="AG15" s="14">
        <v>1534.3019999999999</v>
      </c>
      <c r="AH15" s="14">
        <v>1331.683</v>
      </c>
      <c r="AI15" s="16">
        <f t="shared" si="5"/>
        <v>1.7063560873449424</v>
      </c>
      <c r="AJ15" s="16">
        <f t="shared" si="5"/>
        <v>3.0260870520349732</v>
      </c>
      <c r="AK15" s="16">
        <f t="shared" si="6"/>
        <v>1.1459572409636642</v>
      </c>
      <c r="AL15" s="16">
        <f t="shared" si="6"/>
        <v>4.1035986740892296</v>
      </c>
      <c r="AM15" s="16">
        <f t="shared" si="7"/>
        <v>1.3222338950959285</v>
      </c>
      <c r="AN15" s="16">
        <f t="shared" si="7"/>
        <v>2.3293201727230244</v>
      </c>
      <c r="AO15" s="16">
        <f t="shared" si="8"/>
        <v>1.6325852113987707</v>
      </c>
      <c r="AP15" s="16">
        <f t="shared" si="8"/>
        <v>0.64720660695236965</v>
      </c>
      <c r="AQ15" s="16">
        <f t="shared" si="9"/>
        <v>1.1652642684370336</v>
      </c>
      <c r="AR15" s="16">
        <f t="shared" si="10"/>
        <v>5.5277693432009309</v>
      </c>
      <c r="AS15" s="16">
        <f t="shared" si="11"/>
        <v>1.3069280902568596</v>
      </c>
      <c r="AT15" s="16">
        <f t="shared" si="11"/>
        <v>1.8847020647351991</v>
      </c>
      <c r="AU15" s="16">
        <f t="shared" si="12"/>
        <v>1.644850775790075</v>
      </c>
      <c r="AV15" s="16">
        <f t="shared" si="12"/>
        <v>1.4276327708993761</v>
      </c>
    </row>
    <row r="16" spans="2:48" x14ac:dyDescent="0.25">
      <c r="B16" s="13"/>
      <c r="C16" s="14">
        <v>4124.3950000000004</v>
      </c>
      <c r="D16" s="14">
        <v>856.71299999999997</v>
      </c>
      <c r="E16" s="16">
        <v>110.29300000000001</v>
      </c>
      <c r="F16" s="14">
        <v>352.21199999999999</v>
      </c>
      <c r="G16" s="16">
        <f t="shared" si="0"/>
        <v>1.1268780298681511</v>
      </c>
      <c r="H16" s="16">
        <f t="shared" si="1"/>
        <v>0.23406243938156215</v>
      </c>
      <c r="I16" s="16">
        <f t="shared" si="2"/>
        <v>1.7256647829701908</v>
      </c>
      <c r="J16" s="16">
        <f t="shared" si="2"/>
        <v>5.5107744330056914</v>
      </c>
      <c r="K16" s="13"/>
      <c r="L16" s="14">
        <v>554.41499999999996</v>
      </c>
      <c r="M16" s="14">
        <v>459.82100000000003</v>
      </c>
      <c r="N16" s="16">
        <v>37.703000000000003</v>
      </c>
      <c r="O16" s="14">
        <v>80.370999999999995</v>
      </c>
      <c r="P16" s="16">
        <f t="shared" si="3"/>
        <v>1.4155517540724096</v>
      </c>
      <c r="Q16" s="16">
        <f t="shared" si="3"/>
        <v>1.1740310473369759</v>
      </c>
      <c r="R16" s="16">
        <f t="shared" si="4"/>
        <v>0.69214360194445679</v>
      </c>
      <c r="S16" s="16">
        <f t="shared" si="4"/>
        <v>1.4754336109030561</v>
      </c>
      <c r="T16" s="13"/>
      <c r="U16" s="16">
        <v>2313.9989999999998</v>
      </c>
      <c r="V16" s="16">
        <v>4038.16</v>
      </c>
      <c r="W16" s="16">
        <v>850.81</v>
      </c>
      <c r="X16" s="14">
        <v>2936.3069999999998</v>
      </c>
      <c r="Y16" s="14">
        <v>282.709</v>
      </c>
      <c r="Z16" s="14">
        <v>554.81799999999998</v>
      </c>
      <c r="AA16" s="14">
        <v>3414.3760000000002</v>
      </c>
      <c r="AB16" s="14">
        <v>1511.626</v>
      </c>
      <c r="AC16" s="14">
        <v>178.72200000000001</v>
      </c>
      <c r="AD16" s="14">
        <v>854.298</v>
      </c>
      <c r="AE16" s="14">
        <v>908.23699999999997</v>
      </c>
      <c r="AF16" s="14">
        <v>1266.3530000000001</v>
      </c>
      <c r="AG16" s="14">
        <v>1422.6679999999999</v>
      </c>
      <c r="AH16" s="14">
        <v>1332.4880000000001</v>
      </c>
      <c r="AI16" s="16">
        <f t="shared" si="5"/>
        <v>1.6944677142982674</v>
      </c>
      <c r="AJ16" s="16">
        <f t="shared" si="5"/>
        <v>2.9570158609276374</v>
      </c>
      <c r="AK16" s="16">
        <f t="shared" si="6"/>
        <v>1.1244997435938102</v>
      </c>
      <c r="AL16" s="16">
        <f t="shared" si="6"/>
        <v>3.88086231780622</v>
      </c>
      <c r="AM16" s="16">
        <f t="shared" si="7"/>
        <v>1.1292866187590627</v>
      </c>
      <c r="AN16" s="16">
        <f t="shared" si="7"/>
        <v>2.2162313306143973</v>
      </c>
      <c r="AO16" s="16">
        <f t="shared" si="8"/>
        <v>1.4453241673580657</v>
      </c>
      <c r="AP16" s="16">
        <f t="shared" si="8"/>
        <v>0.63987961191351017</v>
      </c>
      <c r="AQ16" s="16">
        <f t="shared" si="9"/>
        <v>1.1497220935618342</v>
      </c>
      <c r="AR16" s="16">
        <f t="shared" si="10"/>
        <v>5.4958287443516936</v>
      </c>
      <c r="AS16" s="16">
        <f t="shared" si="11"/>
        <v>1.2435470179089763</v>
      </c>
      <c r="AT16" s="16">
        <f t="shared" si="11"/>
        <v>1.7338750753053289</v>
      </c>
      <c r="AU16" s="16">
        <f t="shared" si="12"/>
        <v>1.5251733775304435</v>
      </c>
      <c r="AV16" s="16">
        <f t="shared" si="12"/>
        <v>1.4284957723648706</v>
      </c>
    </row>
    <row r="17" spans="2:48" x14ac:dyDescent="0.25">
      <c r="B17" s="13"/>
      <c r="C17" s="14">
        <v>5112.1850000000004</v>
      </c>
      <c r="D17" s="14">
        <v>840.21</v>
      </c>
      <c r="E17" s="16">
        <v>102.108</v>
      </c>
      <c r="F17" s="14">
        <v>327.65800000000002</v>
      </c>
      <c r="G17" s="16">
        <f t="shared" si="0"/>
        <v>1.3967646069596908</v>
      </c>
      <c r="H17" s="16">
        <f t="shared" si="1"/>
        <v>0.22955365705059028</v>
      </c>
      <c r="I17" s="16">
        <f t="shared" si="2"/>
        <v>1.597600751267263</v>
      </c>
      <c r="J17" s="16">
        <f t="shared" si="2"/>
        <v>5.1265979840828226</v>
      </c>
      <c r="K17" s="13"/>
      <c r="L17" s="14">
        <v>534.82500000000005</v>
      </c>
      <c r="M17" s="14">
        <v>442.24400000000003</v>
      </c>
      <c r="N17" s="16">
        <v>38.106000000000002</v>
      </c>
      <c r="O17" s="14">
        <v>82.25</v>
      </c>
      <c r="P17" s="16">
        <f t="shared" si="3"/>
        <v>1.3655338814277691</v>
      </c>
      <c r="Q17" s="16">
        <f t="shared" si="3"/>
        <v>1.129152836644028</v>
      </c>
      <c r="R17" s="16">
        <f t="shared" si="4"/>
        <v>0.69954178966383229</v>
      </c>
      <c r="S17" s="16">
        <f t="shared" si="4"/>
        <v>1.5099278906169684</v>
      </c>
      <c r="T17" s="13"/>
      <c r="U17" s="16">
        <v>2167.8809999999999</v>
      </c>
      <c r="V17" s="16">
        <v>3604.1</v>
      </c>
      <c r="W17" s="16">
        <v>850.13900000000001</v>
      </c>
      <c r="X17" s="14">
        <v>2883.0390000000002</v>
      </c>
      <c r="Y17" s="14">
        <v>267.68099999999998</v>
      </c>
      <c r="Z17" s="14">
        <v>461.834</v>
      </c>
      <c r="AA17" s="14">
        <v>3411.1550000000002</v>
      </c>
      <c r="AB17" s="14">
        <v>1424.68</v>
      </c>
      <c r="AC17" s="14">
        <v>172.148</v>
      </c>
      <c r="AD17" s="14">
        <v>813.50900000000001</v>
      </c>
      <c r="AE17" s="14">
        <v>894.81899999999996</v>
      </c>
      <c r="AF17" s="14">
        <v>1251.5930000000001</v>
      </c>
      <c r="AG17" s="14">
        <v>1409.787</v>
      </c>
      <c r="AH17" s="14">
        <v>1343.625</v>
      </c>
      <c r="AI17" s="16">
        <f t="shared" si="5"/>
        <v>1.5874701600738126</v>
      </c>
      <c r="AJ17" s="16">
        <f t="shared" si="5"/>
        <v>2.6391675575928883</v>
      </c>
      <c r="AK17" s="16">
        <f t="shared" si="6"/>
        <v>1.1236128953809879</v>
      </c>
      <c r="AL17" s="16">
        <f t="shared" si="6"/>
        <v>3.8104589935131883</v>
      </c>
      <c r="AM17" s="16">
        <f t="shared" si="7"/>
        <v>1.0692569794242299</v>
      </c>
      <c r="AN17" s="16">
        <f t="shared" si="7"/>
        <v>1.8448049276392791</v>
      </c>
      <c r="AO17" s="16">
        <f t="shared" si="8"/>
        <v>1.4439607003166326</v>
      </c>
      <c r="AP17" s="16">
        <f t="shared" si="8"/>
        <v>0.60307489121048441</v>
      </c>
      <c r="AQ17" s="16">
        <f t="shared" si="9"/>
        <v>1.1074314240131748</v>
      </c>
      <c r="AR17" s="16">
        <f t="shared" si="10"/>
        <v>5.2334269142486596</v>
      </c>
      <c r="AS17" s="16">
        <f t="shared" si="11"/>
        <v>1.2251752560381182</v>
      </c>
      <c r="AT17" s="16">
        <f t="shared" si="11"/>
        <v>1.7136658634098254</v>
      </c>
      <c r="AU17" s="16">
        <f t="shared" si="12"/>
        <v>1.5113642820310229</v>
      </c>
      <c r="AV17" s="16">
        <f t="shared" si="12"/>
        <v>1.4404352100309714</v>
      </c>
    </row>
    <row r="18" spans="2:48" x14ac:dyDescent="0.25">
      <c r="B18" s="13"/>
      <c r="C18" s="14">
        <v>5096.3519999999999</v>
      </c>
      <c r="D18" s="14">
        <v>835.51400000000001</v>
      </c>
      <c r="E18" s="16">
        <v>93.117999999999995</v>
      </c>
      <c r="F18" s="14">
        <v>320.27800000000002</v>
      </c>
      <c r="G18" s="16">
        <f t="shared" si="0"/>
        <v>1.3924386731325713</v>
      </c>
      <c r="H18" s="16">
        <f t="shared" si="1"/>
        <v>0.22827066354478867</v>
      </c>
      <c r="I18" s="16">
        <f t="shared" si="2"/>
        <v>1.4569415399038761</v>
      </c>
      <c r="J18" s="16">
        <f t="shared" si="2"/>
        <v>5.0111291320403542</v>
      </c>
      <c r="K18" s="13"/>
      <c r="L18" s="14">
        <v>517.38199999999995</v>
      </c>
      <c r="M18" s="14">
        <v>438.755</v>
      </c>
      <c r="N18" s="16">
        <v>39.582000000000001</v>
      </c>
      <c r="O18" s="14">
        <v>82.384</v>
      </c>
      <c r="P18" s="16">
        <f t="shared" si="3"/>
        <v>1.320997804217944</v>
      </c>
      <c r="Q18" s="16">
        <f t="shared" si="3"/>
        <v>1.1202445999080834</v>
      </c>
      <c r="R18" s="16">
        <f t="shared" si="4"/>
        <v>0.72663788165836896</v>
      </c>
      <c r="S18" s="16">
        <f t="shared" si="4"/>
        <v>1.5123878339281256</v>
      </c>
      <c r="T18" s="13"/>
      <c r="U18" s="16">
        <v>2140.643</v>
      </c>
      <c r="V18" s="16">
        <v>3590.0120000000002</v>
      </c>
      <c r="W18" s="16">
        <v>843.43</v>
      </c>
      <c r="X18" s="14">
        <v>2832.991</v>
      </c>
      <c r="Y18" s="14">
        <v>254.12899999999999</v>
      </c>
      <c r="Z18" s="14">
        <v>432.18099999999998</v>
      </c>
      <c r="AA18" s="14">
        <v>3178.2260000000001</v>
      </c>
      <c r="AB18" s="14">
        <v>1421.8630000000001</v>
      </c>
      <c r="AC18" s="14">
        <v>170.80600000000001</v>
      </c>
      <c r="AD18" s="14">
        <v>807.73900000000003</v>
      </c>
      <c r="AE18" s="14">
        <v>867.04499999999996</v>
      </c>
      <c r="AF18" s="14">
        <v>1158.8779999999999</v>
      </c>
      <c r="AG18" s="14">
        <v>1363.2280000000001</v>
      </c>
      <c r="AH18" s="14">
        <v>1044.6980000000001</v>
      </c>
      <c r="AI18" s="16">
        <f t="shared" si="5"/>
        <v>1.5675246408224837</v>
      </c>
      <c r="AJ18" s="16">
        <f t="shared" si="5"/>
        <v>2.6288513642155213</v>
      </c>
      <c r="AK18" s="16">
        <f t="shared" si="6"/>
        <v>1.1147457349341539</v>
      </c>
      <c r="AL18" s="16">
        <f t="shared" si="6"/>
        <v>3.7443114832965909</v>
      </c>
      <c r="AM18" s="16">
        <f t="shared" si="7"/>
        <v>1.0151232508997656</v>
      </c>
      <c r="AN18" s="16">
        <f t="shared" si="7"/>
        <v>1.7263554403358592</v>
      </c>
      <c r="AO18" s="16">
        <f t="shared" si="8"/>
        <v>1.345360571631758</v>
      </c>
      <c r="AP18" s="16">
        <f t="shared" si="8"/>
        <v>0.60188243959430399</v>
      </c>
      <c r="AQ18" s="16">
        <f t="shared" si="9"/>
        <v>1.098798311975709</v>
      </c>
      <c r="AR18" s="16">
        <f t="shared" si="10"/>
        <v>5.1963076281741181</v>
      </c>
      <c r="AS18" s="16">
        <f t="shared" si="11"/>
        <v>1.1871474341420669</v>
      </c>
      <c r="AT18" s="16">
        <f t="shared" si="11"/>
        <v>1.5867216167369516</v>
      </c>
      <c r="AU18" s="16">
        <f t="shared" si="12"/>
        <v>1.461450635780148</v>
      </c>
      <c r="AV18" s="16">
        <f t="shared" si="12"/>
        <v>1.1199700683218428</v>
      </c>
    </row>
    <row r="19" spans="2:48" x14ac:dyDescent="0.25">
      <c r="B19" s="13"/>
      <c r="C19" s="14">
        <v>4086.5569999999998</v>
      </c>
      <c r="D19" s="14">
        <v>755.81299999999999</v>
      </c>
      <c r="E19" s="16">
        <v>89.227000000000004</v>
      </c>
      <c r="F19" s="14">
        <v>310.483</v>
      </c>
      <c r="G19" s="16">
        <f t="shared" si="0"/>
        <v>1.1165398321702702</v>
      </c>
      <c r="H19" s="16">
        <f t="shared" si="1"/>
        <v>0.2064955644379117</v>
      </c>
      <c r="I19" s="16">
        <f t="shared" si="2"/>
        <v>1.3960622305140056</v>
      </c>
      <c r="J19" s="16">
        <f t="shared" si="2"/>
        <v>4.8578747410165075</v>
      </c>
      <c r="K19" s="13"/>
      <c r="L19" s="14">
        <v>508.12400000000002</v>
      </c>
      <c r="M19" s="14">
        <v>425.47199999999998</v>
      </c>
      <c r="N19" s="16">
        <v>39.85</v>
      </c>
      <c r="O19" s="14">
        <v>82.921000000000006</v>
      </c>
      <c r="P19" s="16">
        <f t="shared" si="3"/>
        <v>1.2973599550630648</v>
      </c>
      <c r="Q19" s="16">
        <f t="shared" si="3"/>
        <v>1.0863299800847672</v>
      </c>
      <c r="R19" s="16">
        <f t="shared" si="4"/>
        <v>0.7315577682806832</v>
      </c>
      <c r="S19" s="16">
        <f t="shared" si="4"/>
        <v>1.5222459649586584</v>
      </c>
      <c r="T19" s="13"/>
      <c r="U19" s="16">
        <v>1971.4469999999999</v>
      </c>
      <c r="V19" s="16">
        <v>3318.7080000000001</v>
      </c>
      <c r="W19" s="16">
        <v>825.98699999999997</v>
      </c>
      <c r="X19" s="14">
        <v>2151.6460000000002</v>
      </c>
      <c r="Y19" s="14">
        <v>237.089</v>
      </c>
      <c r="Z19" s="14">
        <v>430.16800000000001</v>
      </c>
      <c r="AA19" s="14">
        <v>3072.3609999999999</v>
      </c>
      <c r="AB19" s="14">
        <v>1384.5619999999999</v>
      </c>
      <c r="AC19" s="14">
        <v>170.001</v>
      </c>
      <c r="AD19" s="14">
        <v>796.46799999999996</v>
      </c>
      <c r="AE19" s="14">
        <v>850.81</v>
      </c>
      <c r="AF19" s="14">
        <v>1100.645</v>
      </c>
      <c r="AG19" s="14">
        <v>1236.163</v>
      </c>
      <c r="AH19" s="14">
        <v>1049.797</v>
      </c>
      <c r="AI19" s="16">
        <f t="shared" si="5"/>
        <v>1.4436278027562572</v>
      </c>
      <c r="AJ19" s="16">
        <f t="shared" si="5"/>
        <v>2.4301840922072029</v>
      </c>
      <c r="AK19" s="16">
        <f t="shared" si="6"/>
        <v>1.0916916464449413</v>
      </c>
      <c r="AL19" s="16">
        <f t="shared" si="6"/>
        <v>2.843790476492575</v>
      </c>
      <c r="AM19" s="16">
        <f t="shared" si="7"/>
        <v>0.94705663829226305</v>
      </c>
      <c r="AN19" s="16">
        <f t="shared" si="7"/>
        <v>1.7183144725436701</v>
      </c>
      <c r="AO19" s="16">
        <f t="shared" si="8"/>
        <v>1.3005473340219103</v>
      </c>
      <c r="AP19" s="16">
        <f t="shared" si="8"/>
        <v>0.58609272083848352</v>
      </c>
      <c r="AQ19" s="16">
        <f t="shared" si="9"/>
        <v>1.0936197313571097</v>
      </c>
      <c r="AR19" s="16">
        <f t="shared" si="10"/>
        <v>5.1237995738680224</v>
      </c>
      <c r="AS19" s="16">
        <f t="shared" si="11"/>
        <v>1.1649186702448107</v>
      </c>
      <c r="AT19" s="16">
        <f t="shared" si="11"/>
        <v>1.5069897037077604</v>
      </c>
      <c r="AU19" s="16">
        <f t="shared" si="12"/>
        <v>1.3252304106707717</v>
      </c>
      <c r="AV19" s="16">
        <f t="shared" si="12"/>
        <v>1.1254364589709807</v>
      </c>
    </row>
    <row r="20" spans="2:48" x14ac:dyDescent="0.25">
      <c r="B20" s="13"/>
      <c r="C20" s="14">
        <v>4076.36</v>
      </c>
      <c r="D20" s="14">
        <v>731.25900000000001</v>
      </c>
      <c r="E20" s="16">
        <v>88.555999999999997</v>
      </c>
      <c r="F20" s="14">
        <v>308.60500000000002</v>
      </c>
      <c r="G20" s="16">
        <f t="shared" si="0"/>
        <v>1.1137537810596065</v>
      </c>
      <c r="H20" s="16">
        <f t="shared" si="1"/>
        <v>0.19978716951852227</v>
      </c>
      <c r="I20" s="16">
        <f t="shared" si="2"/>
        <v>1.3855636397659705</v>
      </c>
      <c r="J20" s="16">
        <f t="shared" si="2"/>
        <v>4.8284912038707413</v>
      </c>
      <c r="K20" s="13"/>
      <c r="L20" s="14">
        <v>506.38</v>
      </c>
      <c r="M20" s="14">
        <v>405.74799999999999</v>
      </c>
      <c r="N20" s="16">
        <v>40.119</v>
      </c>
      <c r="O20" s="14">
        <v>83.322999999999993</v>
      </c>
      <c r="P20" s="16">
        <f t="shared" si="3"/>
        <v>1.2929071133125669</v>
      </c>
      <c r="Q20" s="16">
        <f t="shared" si="3"/>
        <v>1.0359699739570034</v>
      </c>
      <c r="R20" s="16">
        <f t="shared" si="4"/>
        <v>0.73649601268890164</v>
      </c>
      <c r="S20" s="16">
        <f t="shared" si="4"/>
        <v>1.5296257948921295</v>
      </c>
      <c r="T20" s="13"/>
      <c r="U20" s="16">
        <v>1802.654</v>
      </c>
      <c r="V20" s="16">
        <v>3177.4209999999998</v>
      </c>
      <c r="W20" s="16">
        <v>821.82799999999997</v>
      </c>
      <c r="X20" s="14">
        <v>1946.625</v>
      </c>
      <c r="Y20" s="14">
        <v>213.47399999999999</v>
      </c>
      <c r="Z20" s="14">
        <v>411.65199999999999</v>
      </c>
      <c r="AA20" s="14">
        <v>2402.9569999999999</v>
      </c>
      <c r="AB20" s="14">
        <v>1370.2049999999999</v>
      </c>
      <c r="AC20" s="14">
        <v>168.12200000000001</v>
      </c>
      <c r="AD20" s="14">
        <v>772.58500000000004</v>
      </c>
      <c r="AE20" s="14">
        <v>850.13900000000001</v>
      </c>
      <c r="AF20" s="14">
        <v>1093.1320000000001</v>
      </c>
      <c r="AG20" s="14">
        <v>991.82899999999995</v>
      </c>
      <c r="AH20" s="14">
        <v>950.33299999999997</v>
      </c>
      <c r="AI20" s="16">
        <f t="shared" si="5"/>
        <v>1.3200260687453318</v>
      </c>
      <c r="AJ20" s="16">
        <f t="shared" si="5"/>
        <v>2.3267241253057218</v>
      </c>
      <c r="AK20" s="16">
        <f t="shared" si="6"/>
        <v>1.0861947735431106</v>
      </c>
      <c r="AL20" s="16">
        <f t="shared" si="6"/>
        <v>2.5728180361929232</v>
      </c>
      <c r="AM20" s="16">
        <f t="shared" si="7"/>
        <v>0.85272605984589145</v>
      </c>
      <c r="AN20" s="16">
        <f t="shared" si="7"/>
        <v>1.6443519491257994</v>
      </c>
      <c r="AO20" s="16">
        <f t="shared" si="8"/>
        <v>1.0171849337103573</v>
      </c>
      <c r="AP20" s="16">
        <f t="shared" si="8"/>
        <v>0.58001532365939135</v>
      </c>
      <c r="AQ20" s="16">
        <f t="shared" si="9"/>
        <v>1.081532087900777</v>
      </c>
      <c r="AR20" s="16">
        <f t="shared" si="10"/>
        <v>4.9701566086482156</v>
      </c>
      <c r="AS20" s="16">
        <f t="shared" si="11"/>
        <v>1.1639999452324881</v>
      </c>
      <c r="AT20" s="16">
        <f t="shared" si="11"/>
        <v>1.4967029957829017</v>
      </c>
      <c r="AU20" s="16">
        <f t="shared" si="12"/>
        <v>1.0632917770433032</v>
      </c>
      <c r="AV20" s="16">
        <f t="shared" si="12"/>
        <v>1.0188059275872086</v>
      </c>
    </row>
    <row r="21" spans="2:48" x14ac:dyDescent="0.25">
      <c r="B21" s="13"/>
      <c r="C21" s="14">
        <v>4040.9369999999999</v>
      </c>
      <c r="D21" s="14">
        <v>727.23400000000004</v>
      </c>
      <c r="E21" s="16">
        <v>83.591999999999999</v>
      </c>
      <c r="F21" s="14">
        <v>301.22500000000002</v>
      </c>
      <c r="G21" s="16">
        <f t="shared" si="0"/>
        <v>1.1040754160019388</v>
      </c>
      <c r="H21" s="16">
        <f t="shared" si="1"/>
        <v>0.19868749982924386</v>
      </c>
      <c r="I21" s="16">
        <f t="shared" si="2"/>
        <v>1.3078959728907924</v>
      </c>
      <c r="J21" s="16">
        <f t="shared" si="2"/>
        <v>4.7130223518282728</v>
      </c>
      <c r="K21" s="13"/>
      <c r="L21" s="14">
        <v>477.26400000000001</v>
      </c>
      <c r="M21" s="14">
        <v>405.077</v>
      </c>
      <c r="N21" s="16">
        <v>43.204999999999998</v>
      </c>
      <c r="O21" s="14">
        <v>85.335999999999999</v>
      </c>
      <c r="P21" s="16">
        <f t="shared" si="3"/>
        <v>1.2185671245468008</v>
      </c>
      <c r="Q21" s="16">
        <f t="shared" si="3"/>
        <v>1.0342567533064393</v>
      </c>
      <c r="R21" s="16">
        <f t="shared" si="4"/>
        <v>0.79314813998913214</v>
      </c>
      <c r="S21" s="16">
        <f t="shared" si="4"/>
        <v>1.5665800179171991</v>
      </c>
      <c r="T21" s="13"/>
      <c r="U21" s="16">
        <v>1741.336</v>
      </c>
      <c r="V21" s="16">
        <v>2773.4169999999999</v>
      </c>
      <c r="W21" s="16">
        <v>777.41600000000005</v>
      </c>
      <c r="X21" s="14">
        <v>1920.9970000000001</v>
      </c>
      <c r="Y21" s="14">
        <v>211.73</v>
      </c>
      <c r="Z21" s="14">
        <v>398.77100000000002</v>
      </c>
      <c r="AA21" s="14">
        <v>2384.1729999999998</v>
      </c>
      <c r="AB21" s="14">
        <v>1290.3699999999999</v>
      </c>
      <c r="AC21" s="14">
        <v>167.04900000000001</v>
      </c>
      <c r="AD21" s="14">
        <v>766.95</v>
      </c>
      <c r="AE21" s="14">
        <v>843.43</v>
      </c>
      <c r="AF21" s="14">
        <v>1090.7159999999999</v>
      </c>
      <c r="AG21" s="14">
        <v>978.00900000000001</v>
      </c>
      <c r="AH21" s="14">
        <v>364.01900000000001</v>
      </c>
      <c r="AI21" s="16">
        <f t="shared" si="5"/>
        <v>1.2751248517157043</v>
      </c>
      <c r="AJ21" s="16">
        <f t="shared" si="5"/>
        <v>2.0308848728050264</v>
      </c>
      <c r="AK21" s="16">
        <f t="shared" si="6"/>
        <v>1.0274962596416659</v>
      </c>
      <c r="AL21" s="16">
        <f t="shared" si="6"/>
        <v>2.5389459855249457</v>
      </c>
      <c r="AM21" s="16">
        <f t="shared" si="7"/>
        <v>0.84575961780437237</v>
      </c>
      <c r="AN21" s="16">
        <f t="shared" si="7"/>
        <v>1.5928985431987315</v>
      </c>
      <c r="AO21" s="16">
        <f t="shared" si="8"/>
        <v>1.0092335630471223</v>
      </c>
      <c r="AP21" s="16">
        <f t="shared" si="8"/>
        <v>0.54622072842411817</v>
      </c>
      <c r="AQ21" s="16">
        <f t="shared" si="9"/>
        <v>1.0746294580824456</v>
      </c>
      <c r="AR21" s="16">
        <f t="shared" si="10"/>
        <v>4.9339057980710841</v>
      </c>
      <c r="AS21" s="16">
        <f t="shared" si="11"/>
        <v>1.1548140642970588</v>
      </c>
      <c r="AT21" s="16">
        <f t="shared" si="11"/>
        <v>1.4933950380634207</v>
      </c>
      <c r="AU21" s="16">
        <f t="shared" si="12"/>
        <v>1.0484760251760576</v>
      </c>
      <c r="AV21" s="16">
        <f t="shared" si="12"/>
        <v>0.39024711859355415</v>
      </c>
    </row>
    <row r="22" spans="2:48" x14ac:dyDescent="0.25">
      <c r="B22" s="13"/>
      <c r="C22" s="14">
        <v>4004.1729999999998</v>
      </c>
      <c r="D22" s="14">
        <v>660.68200000000002</v>
      </c>
      <c r="E22" s="16">
        <v>79.164000000000001</v>
      </c>
      <c r="F22" s="14">
        <v>286.06299999999999</v>
      </c>
      <c r="G22" s="16">
        <f t="shared" si="0"/>
        <v>1.0940306594036806</v>
      </c>
      <c r="H22" s="16">
        <f t="shared" si="1"/>
        <v>0.18050483718058352</v>
      </c>
      <c r="I22" s="16">
        <f t="shared" si="2"/>
        <v>1.2386146616653113</v>
      </c>
      <c r="J22" s="16">
        <f t="shared" si="2"/>
        <v>4.4757948810060624</v>
      </c>
      <c r="K22" s="13"/>
      <c r="L22" s="14">
        <v>476.19</v>
      </c>
      <c r="M22" s="14">
        <v>357.04199999999997</v>
      </c>
      <c r="N22" s="16">
        <v>43.204999999999998</v>
      </c>
      <c r="O22" s="14">
        <v>89.763999999999996</v>
      </c>
      <c r="P22" s="16">
        <f t="shared" si="3"/>
        <v>1.2158249502119185</v>
      </c>
      <c r="Q22" s="16">
        <f t="shared" si="3"/>
        <v>0.91161211254659646</v>
      </c>
      <c r="R22" s="16">
        <f t="shared" si="4"/>
        <v>0.79314813998913214</v>
      </c>
      <c r="S22" s="16">
        <f t="shared" si="4"/>
        <v>1.6478682939008091</v>
      </c>
      <c r="T22" s="13"/>
      <c r="U22" s="16">
        <v>1607.16</v>
      </c>
      <c r="V22" s="16">
        <v>2742.9589999999998</v>
      </c>
      <c r="W22" s="16">
        <v>768.69399999999996</v>
      </c>
      <c r="X22" s="14">
        <v>1659.086</v>
      </c>
      <c r="Y22" s="14">
        <v>211.46100000000001</v>
      </c>
      <c r="Z22" s="14">
        <v>391.25700000000001</v>
      </c>
      <c r="AA22" s="14">
        <v>2241.0070000000001</v>
      </c>
      <c r="AB22" s="14">
        <v>1288.0889999999999</v>
      </c>
      <c r="AC22" s="14">
        <v>161.41399999999999</v>
      </c>
      <c r="AD22" s="14">
        <v>738.90700000000004</v>
      </c>
      <c r="AE22" s="14">
        <v>825.98699999999997</v>
      </c>
      <c r="AF22" s="14">
        <v>1063.21</v>
      </c>
      <c r="AG22" s="14">
        <v>968.34799999999996</v>
      </c>
      <c r="AH22" s="14">
        <v>365.09300000000002</v>
      </c>
      <c r="AI22" s="16">
        <f t="shared" si="5"/>
        <v>1.1768720434674362</v>
      </c>
      <c r="AJ22" s="16">
        <f t="shared" si="5"/>
        <v>2.0085814501837995</v>
      </c>
      <c r="AK22" s="16">
        <f t="shared" si="6"/>
        <v>1.0159685545563644</v>
      </c>
      <c r="AL22" s="16">
        <f t="shared" si="6"/>
        <v>2.1927830909369663</v>
      </c>
      <c r="AM22" s="16">
        <f t="shared" si="7"/>
        <v>0.84468509205370246</v>
      </c>
      <c r="AN22" s="16">
        <f t="shared" si="7"/>
        <v>1.5628837235313151</v>
      </c>
      <c r="AO22" s="16">
        <f t="shared" si="8"/>
        <v>0.94863060668145416</v>
      </c>
      <c r="AP22" s="16">
        <f t="shared" si="8"/>
        <v>0.54525516856025324</v>
      </c>
      <c r="AQ22" s="16">
        <f t="shared" si="9"/>
        <v>1.0383793937522514</v>
      </c>
      <c r="AR22" s="16">
        <f t="shared" si="10"/>
        <v>4.7535009212273431</v>
      </c>
      <c r="AS22" s="16">
        <f t="shared" si="11"/>
        <v>1.1309313215400623</v>
      </c>
      <c r="AT22" s="16">
        <f t="shared" si="11"/>
        <v>1.4557341584971795</v>
      </c>
      <c r="AU22" s="16">
        <f t="shared" si="12"/>
        <v>1.0381189355386147</v>
      </c>
      <c r="AV22" s="16">
        <f t="shared" si="12"/>
        <v>0.39139850191522002</v>
      </c>
    </row>
    <row r="23" spans="2:48" x14ac:dyDescent="0.25">
      <c r="B23" s="13"/>
      <c r="C23" s="14">
        <v>3969.2869999999998</v>
      </c>
      <c r="D23" s="14">
        <v>602.18200000000002</v>
      </c>
      <c r="E23" s="16">
        <v>76.212000000000003</v>
      </c>
      <c r="F23" s="14">
        <v>277.87799999999999</v>
      </c>
      <c r="G23" s="16">
        <f t="shared" si="0"/>
        <v>1.0844990148958242</v>
      </c>
      <c r="H23" s="16">
        <f t="shared" si="1"/>
        <v>0.16452206033020145</v>
      </c>
      <c r="I23" s="16">
        <f t="shared" si="2"/>
        <v>1.1924271208483237</v>
      </c>
      <c r="J23" s="16">
        <f t="shared" si="2"/>
        <v>4.3477308493031348</v>
      </c>
      <c r="K23" s="13"/>
      <c r="L23" s="14">
        <v>463.041</v>
      </c>
      <c r="M23" s="14">
        <v>328.06</v>
      </c>
      <c r="N23" s="16">
        <v>43.472999999999999</v>
      </c>
      <c r="O23" s="14">
        <v>90.435000000000002</v>
      </c>
      <c r="P23" s="16">
        <f t="shared" si="3"/>
        <v>1.1822524638717253</v>
      </c>
      <c r="Q23" s="16">
        <f t="shared" si="3"/>
        <v>0.83761425726395333</v>
      </c>
      <c r="R23" s="16">
        <f t="shared" si="4"/>
        <v>0.79806802661144649</v>
      </c>
      <c r="S23" s="16">
        <f t="shared" si="4"/>
        <v>1.6601863682424991</v>
      </c>
      <c r="T23" s="13"/>
      <c r="U23" s="16">
        <v>1599.5119999999999</v>
      </c>
      <c r="V23" s="16">
        <v>2627.5680000000002</v>
      </c>
      <c r="W23" s="16">
        <v>759.57</v>
      </c>
      <c r="X23" s="14">
        <v>1630.104</v>
      </c>
      <c r="Y23" s="14">
        <v>209.98500000000001</v>
      </c>
      <c r="Z23" s="14">
        <v>385.35300000000001</v>
      </c>
      <c r="AA23" s="14">
        <v>2144.4</v>
      </c>
      <c r="AB23" s="14">
        <v>1184.2370000000001</v>
      </c>
      <c r="AC23" s="14">
        <v>159.267</v>
      </c>
      <c r="AD23" s="14">
        <v>709.52200000000005</v>
      </c>
      <c r="AE23" s="14">
        <v>821.82799999999997</v>
      </c>
      <c r="AF23" s="14">
        <v>1045.499</v>
      </c>
      <c r="AG23" s="14">
        <v>966.60400000000004</v>
      </c>
      <c r="AH23" s="14">
        <v>380.52300000000002</v>
      </c>
      <c r="AI23" s="16">
        <f t="shared" si="5"/>
        <v>1.1712716568298649</v>
      </c>
      <c r="AJ23" s="16">
        <f t="shared" si="5"/>
        <v>1.9240842987068147</v>
      </c>
      <c r="AK23" s="16">
        <f t="shared" si="6"/>
        <v>1.0039095335522039</v>
      </c>
      <c r="AL23" s="16">
        <f t="shared" si="6"/>
        <v>2.1544781208862669</v>
      </c>
      <c r="AM23" s="16">
        <f t="shared" si="7"/>
        <v>0.83878918124333424</v>
      </c>
      <c r="AN23" s="16">
        <f t="shared" si="7"/>
        <v>1.5393000802898424</v>
      </c>
      <c r="AO23" s="16">
        <f t="shared" si="8"/>
        <v>0.90773633146514499</v>
      </c>
      <c r="AP23" s="16">
        <f t="shared" si="8"/>
        <v>0.50129404493811269</v>
      </c>
      <c r="AQ23" s="16">
        <f t="shared" si="9"/>
        <v>1.0245677010961864</v>
      </c>
      <c r="AR23" s="16">
        <f t="shared" si="10"/>
        <v>4.5644627546241505</v>
      </c>
      <c r="AS23" s="16">
        <f t="shared" si="11"/>
        <v>1.1252368694890191</v>
      </c>
      <c r="AT23" s="16">
        <f t="shared" si="11"/>
        <v>1.4314844734103729</v>
      </c>
      <c r="AU23" s="16">
        <f t="shared" si="12"/>
        <v>1.0362492777052952</v>
      </c>
      <c r="AV23" s="16">
        <f t="shared" si="12"/>
        <v>0.40794025671345457</v>
      </c>
    </row>
    <row r="24" spans="2:48" x14ac:dyDescent="0.25">
      <c r="B24" s="13"/>
      <c r="C24" s="14">
        <v>1901.26</v>
      </c>
      <c r="D24" s="14">
        <v>597.08299999999997</v>
      </c>
      <c r="E24" s="16">
        <v>74.87</v>
      </c>
      <c r="F24" s="14">
        <v>269.42500000000001</v>
      </c>
      <c r="G24" s="16">
        <f t="shared" si="0"/>
        <v>0.51946724866728833</v>
      </c>
      <c r="H24" s="16">
        <f t="shared" si="1"/>
        <v>0.16312896325054163</v>
      </c>
      <c r="I24" s="16">
        <f t="shared" si="2"/>
        <v>1.1714299393522543</v>
      </c>
      <c r="J24" s="16">
        <f t="shared" si="2"/>
        <v>4.2154736397753583</v>
      </c>
      <c r="K24" s="13"/>
      <c r="L24" s="14">
        <v>462.63900000000001</v>
      </c>
      <c r="M24" s="14">
        <v>314.50799999999998</v>
      </c>
      <c r="N24" s="16">
        <v>43.606999999999999</v>
      </c>
      <c r="O24" s="14">
        <v>90.703000000000003</v>
      </c>
      <c r="P24" s="16">
        <f t="shared" si="3"/>
        <v>1.1812260634223561</v>
      </c>
      <c r="Q24" s="16">
        <f t="shared" si="3"/>
        <v>0.80301281723944229</v>
      </c>
      <c r="R24" s="16">
        <f t="shared" si="4"/>
        <v>0.80052796992260356</v>
      </c>
      <c r="S24" s="16">
        <f t="shared" si="4"/>
        <v>1.6651062548648132</v>
      </c>
      <c r="T24" s="13"/>
      <c r="U24" s="16">
        <v>1514.847</v>
      </c>
      <c r="V24" s="16">
        <v>2283.4059999999999</v>
      </c>
      <c r="W24" s="16">
        <v>758.63099999999997</v>
      </c>
      <c r="X24" s="14">
        <v>1423.3389999999999</v>
      </c>
      <c r="Y24" s="14">
        <v>205.02099999999999</v>
      </c>
      <c r="Z24" s="14">
        <v>361.202</v>
      </c>
      <c r="AA24" s="14">
        <v>2139.0329999999999</v>
      </c>
      <c r="AB24" s="14">
        <v>1162.366</v>
      </c>
      <c r="AC24" s="14">
        <v>155.376</v>
      </c>
      <c r="AD24" s="14">
        <v>671.68499999999995</v>
      </c>
      <c r="AE24" s="14">
        <v>777.41600000000005</v>
      </c>
      <c r="AF24" s="14">
        <v>1026.3119999999999</v>
      </c>
      <c r="AG24" s="14">
        <v>943.39099999999996</v>
      </c>
      <c r="AH24" s="14">
        <v>385.35300000000001</v>
      </c>
      <c r="AI24" s="16">
        <f t="shared" si="5"/>
        <v>1.1092741758322229</v>
      </c>
      <c r="AJ24" s="16">
        <f t="shared" si="5"/>
        <v>1.6720654354798554</v>
      </c>
      <c r="AK24" s="16">
        <f t="shared" si="6"/>
        <v>1.0026684747268084</v>
      </c>
      <c r="AL24" s="16">
        <f t="shared" si="6"/>
        <v>1.881200668242111</v>
      </c>
      <c r="AM24" s="16">
        <f t="shared" si="7"/>
        <v>0.81896038634992785</v>
      </c>
      <c r="AN24" s="16">
        <f t="shared" si="7"/>
        <v>1.442828439381169</v>
      </c>
      <c r="AO24" s="16">
        <f t="shared" si="8"/>
        <v>0.90546445080343374</v>
      </c>
      <c r="AP24" s="16">
        <f t="shared" si="8"/>
        <v>0.49203593017152336</v>
      </c>
      <c r="AQ24" s="16">
        <f t="shared" si="9"/>
        <v>0.99953682260305698</v>
      </c>
      <c r="AR24" s="16">
        <f t="shared" si="10"/>
        <v>4.3210515887311765</v>
      </c>
      <c r="AS24" s="16">
        <f t="shared" si="11"/>
        <v>1.0644285010131991</v>
      </c>
      <c r="AT24" s="16">
        <f t="shared" si="11"/>
        <v>1.405213867134016</v>
      </c>
      <c r="AU24" s="16">
        <f t="shared" si="12"/>
        <v>1.011363746005268</v>
      </c>
      <c r="AV24" s="16">
        <f t="shared" si="12"/>
        <v>0.41311826550642106</v>
      </c>
    </row>
    <row r="25" spans="2:48" x14ac:dyDescent="0.25">
      <c r="B25" s="13"/>
      <c r="C25" s="14">
        <v>1860.336</v>
      </c>
      <c r="D25" s="14">
        <v>587.82500000000005</v>
      </c>
      <c r="E25" s="16">
        <v>73.126000000000005</v>
      </c>
      <c r="F25" s="14">
        <v>267.68099999999998</v>
      </c>
      <c r="G25" s="16">
        <f t="shared" si="0"/>
        <v>0.50828588594758661</v>
      </c>
      <c r="H25" s="16">
        <f t="shared" si="1"/>
        <v>0.16059958636027091</v>
      </c>
      <c r="I25" s="16">
        <f t="shared" si="2"/>
        <v>1.144142991118912</v>
      </c>
      <c r="J25" s="16">
        <f t="shared" si="2"/>
        <v>4.1881866915420156</v>
      </c>
      <c r="K25" s="13"/>
      <c r="L25" s="14">
        <v>445.464</v>
      </c>
      <c r="M25" s="14">
        <v>310.08100000000002</v>
      </c>
      <c r="N25" s="16">
        <v>44.680999999999997</v>
      </c>
      <c r="O25" s="14">
        <v>91.105000000000004</v>
      </c>
      <c r="P25" s="16">
        <f t="shared" si="3"/>
        <v>1.1373742531787774</v>
      </c>
      <c r="Q25" s="16">
        <f t="shared" si="3"/>
        <v>0.79170964612163608</v>
      </c>
      <c r="R25" s="16">
        <f t="shared" si="4"/>
        <v>0.82024423198366891</v>
      </c>
      <c r="S25" s="16">
        <f t="shared" si="4"/>
        <v>1.6724860847982848</v>
      </c>
      <c r="T25" s="13"/>
      <c r="U25" s="16">
        <v>1435.951</v>
      </c>
      <c r="V25" s="16">
        <v>2259.7910000000002</v>
      </c>
      <c r="W25" s="16">
        <v>733.00300000000004</v>
      </c>
      <c r="X25" s="14">
        <v>1420.521</v>
      </c>
      <c r="Y25" s="14">
        <v>204.887</v>
      </c>
      <c r="Z25" s="14">
        <v>343.08800000000002</v>
      </c>
      <c r="AA25" s="14">
        <v>2128.165</v>
      </c>
      <c r="AB25" s="14">
        <v>1148.8150000000001</v>
      </c>
      <c r="AC25" s="14">
        <v>154.16800000000001</v>
      </c>
      <c r="AD25" s="14">
        <v>668.46500000000003</v>
      </c>
      <c r="AE25" s="14">
        <v>768.69399999999996</v>
      </c>
      <c r="AF25" s="14">
        <v>1008.064</v>
      </c>
      <c r="AG25" s="14">
        <v>885.02499999999998</v>
      </c>
      <c r="AH25" s="14">
        <v>385.75599999999997</v>
      </c>
      <c r="AI25" s="16">
        <f t="shared" si="5"/>
        <v>1.0515011496609599</v>
      </c>
      <c r="AJ25" s="16">
        <f t="shared" si="5"/>
        <v>1.6547729236537254</v>
      </c>
      <c r="AK25" s="16">
        <f t="shared" si="6"/>
        <v>0.96879642405883082</v>
      </c>
      <c r="AL25" s="16">
        <f t="shared" si="6"/>
        <v>1.8774761700845348</v>
      </c>
      <c r="AM25" s="16">
        <f t="shared" si="7"/>
        <v>0.81842512073435247</v>
      </c>
      <c r="AN25" s="16">
        <f t="shared" si="7"/>
        <v>1.3704717128100248</v>
      </c>
      <c r="AO25" s="16">
        <f t="shared" si="8"/>
        <v>0.90086396654193257</v>
      </c>
      <c r="AP25" s="16">
        <f t="shared" si="8"/>
        <v>0.48629971723192061</v>
      </c>
      <c r="AQ25" s="16">
        <f t="shared" si="9"/>
        <v>0.9917657351654573</v>
      </c>
      <c r="AR25" s="16">
        <f t="shared" si="10"/>
        <v>4.3003368398299591</v>
      </c>
      <c r="AS25" s="16">
        <f t="shared" si="11"/>
        <v>1.0524864450408018</v>
      </c>
      <c r="AT25" s="16">
        <f t="shared" si="11"/>
        <v>1.3802289281997917</v>
      </c>
      <c r="AU25" s="16">
        <f t="shared" si="12"/>
        <v>0.9487923875766382</v>
      </c>
      <c r="AV25" s="16">
        <f t="shared" si="12"/>
        <v>0.41355030226492318</v>
      </c>
    </row>
    <row r="26" spans="2:48" x14ac:dyDescent="0.25">
      <c r="B26" s="13"/>
      <c r="C26" s="14">
        <v>2847.7240000000002</v>
      </c>
      <c r="D26" s="14">
        <v>1567.028</v>
      </c>
      <c r="E26" s="16">
        <v>69.771000000000001</v>
      </c>
      <c r="F26" s="14">
        <v>254.26300000000001</v>
      </c>
      <c r="G26" s="16">
        <f t="shared" si="0"/>
        <v>0.7780626275437369</v>
      </c>
      <c r="H26" s="16">
        <f t="shared" si="1"/>
        <v>0.42812750157778695</v>
      </c>
      <c r="I26" s="16">
        <f t="shared" si="2"/>
        <v>1.0916500373787381</v>
      </c>
      <c r="J26" s="16">
        <f t="shared" si="2"/>
        <v>3.9782461689531483</v>
      </c>
      <c r="K26" s="13"/>
      <c r="L26" s="14">
        <v>427.35</v>
      </c>
      <c r="M26" s="14">
        <v>306.45800000000003</v>
      </c>
      <c r="N26" s="16">
        <v>44.680999999999997</v>
      </c>
      <c r="O26" s="14">
        <v>91.373999999999995</v>
      </c>
      <c r="P26" s="16">
        <f t="shared" si="3"/>
        <v>1.0911249553183884</v>
      </c>
      <c r="Q26" s="16">
        <f t="shared" si="3"/>
        <v>0.78245927590256859</v>
      </c>
      <c r="R26" s="16">
        <f t="shared" si="4"/>
        <v>0.82024423198366891</v>
      </c>
      <c r="S26" s="16">
        <f t="shared" si="4"/>
        <v>1.677424329206503</v>
      </c>
      <c r="T26" s="13"/>
      <c r="U26" s="16">
        <v>1371.278</v>
      </c>
      <c r="V26" s="16">
        <v>2257.1080000000002</v>
      </c>
      <c r="W26" s="16">
        <v>722.00099999999998</v>
      </c>
      <c r="X26" s="14">
        <v>1376.511</v>
      </c>
      <c r="Y26" s="14">
        <v>199.654</v>
      </c>
      <c r="Z26" s="14">
        <v>342.149</v>
      </c>
      <c r="AA26" s="14">
        <v>2101.732</v>
      </c>
      <c r="AB26" s="14">
        <v>1135.665</v>
      </c>
      <c r="AC26" s="14">
        <v>149.74</v>
      </c>
      <c r="AD26" s="14">
        <v>666.18399999999997</v>
      </c>
      <c r="AE26" s="14">
        <v>759.57</v>
      </c>
      <c r="AF26" s="14">
        <v>954.25900000000001</v>
      </c>
      <c r="AG26" s="14">
        <v>879.65800000000002</v>
      </c>
      <c r="AH26" s="14">
        <v>386.024</v>
      </c>
      <c r="AI26" s="16">
        <f t="shared" si="5"/>
        <v>1.0041431730642494</v>
      </c>
      <c r="AJ26" s="16">
        <f t="shared" si="5"/>
        <v>1.6528082482681861</v>
      </c>
      <c r="AK26" s="16">
        <f t="shared" si="6"/>
        <v>0.95425528540387938</v>
      </c>
      <c r="AL26" s="16">
        <f t="shared" si="6"/>
        <v>1.8193089721019493</v>
      </c>
      <c r="AM26" s="16">
        <f t="shared" si="7"/>
        <v>0.79752180009027618</v>
      </c>
      <c r="AN26" s="16">
        <f t="shared" si="7"/>
        <v>1.3667208589814774</v>
      </c>
      <c r="AO26" s="16">
        <f t="shared" si="8"/>
        <v>0.88967473204761338</v>
      </c>
      <c r="AP26" s="16">
        <f t="shared" si="8"/>
        <v>0.48073324980104637</v>
      </c>
      <c r="AQ26" s="16">
        <f t="shared" si="9"/>
        <v>0.96328032525346097</v>
      </c>
      <c r="AR26" s="16">
        <f t="shared" si="10"/>
        <v>4.2856628204996241</v>
      </c>
      <c r="AS26" s="16">
        <f t="shared" si="11"/>
        <v>1.0399939755736898</v>
      </c>
      <c r="AT26" s="16">
        <f t="shared" si="11"/>
        <v>1.3065597787392518</v>
      </c>
      <c r="AU26" s="16">
        <f t="shared" si="12"/>
        <v>0.94303868712283889</v>
      </c>
      <c r="AV26" s="16">
        <f t="shared" si="12"/>
        <v>0.41383761206958469</v>
      </c>
    </row>
    <row r="27" spans="2:48" x14ac:dyDescent="0.25">
      <c r="B27" s="13"/>
      <c r="C27" s="14">
        <v>3828.8049999999998</v>
      </c>
      <c r="D27" s="14">
        <v>1546.7670000000001</v>
      </c>
      <c r="E27" s="16">
        <v>68.161000000000001</v>
      </c>
      <c r="F27" s="14">
        <v>248.89599999999999</v>
      </c>
      <c r="G27" s="16">
        <f t="shared" si="0"/>
        <v>1.0461161540418233</v>
      </c>
      <c r="H27" s="16">
        <f t="shared" si="1"/>
        <v>0.42259199659034097</v>
      </c>
      <c r="I27" s="16">
        <f t="shared" si="2"/>
        <v>1.0664596780578202</v>
      </c>
      <c r="J27" s="16">
        <f t="shared" si="2"/>
        <v>3.8942730891547837</v>
      </c>
      <c r="K27" s="13"/>
      <c r="L27" s="14">
        <v>414.06700000000001</v>
      </c>
      <c r="M27" s="14">
        <v>302.16399999999999</v>
      </c>
      <c r="N27" s="16">
        <v>45.485999999999997</v>
      </c>
      <c r="O27" s="14">
        <v>92.313000000000002</v>
      </c>
      <c r="P27" s="16">
        <f t="shared" si="3"/>
        <v>1.0572103354950722</v>
      </c>
      <c r="Q27" s="16">
        <f t="shared" si="3"/>
        <v>0.77149568503293664</v>
      </c>
      <c r="R27" s="16">
        <f t="shared" si="4"/>
        <v>0.83502224963651583</v>
      </c>
      <c r="S27" s="16">
        <f t="shared" si="4"/>
        <v>1.6946622901705071</v>
      </c>
      <c r="T27" s="13"/>
      <c r="U27" s="16">
        <v>1342.43</v>
      </c>
      <c r="V27" s="16">
        <v>2151.2429999999999</v>
      </c>
      <c r="W27" s="16">
        <v>712.74300000000005</v>
      </c>
      <c r="X27" s="14">
        <v>1266.3530000000001</v>
      </c>
      <c r="Y27" s="14">
        <v>197.10400000000001</v>
      </c>
      <c r="Z27" s="14">
        <v>341.209</v>
      </c>
      <c r="AA27" s="14">
        <v>2063.4920000000002</v>
      </c>
      <c r="AB27" s="14">
        <v>1123.8579999999999</v>
      </c>
      <c r="AC27" s="14">
        <v>148.935</v>
      </c>
      <c r="AD27" s="14">
        <v>662.42700000000002</v>
      </c>
      <c r="AE27" s="14">
        <v>758.63099999999997</v>
      </c>
      <c r="AF27" s="14">
        <v>945.67200000000003</v>
      </c>
      <c r="AG27" s="14">
        <v>818.87599999999998</v>
      </c>
      <c r="AH27" s="14">
        <v>387.76900000000001</v>
      </c>
      <c r="AI27" s="16">
        <f t="shared" si="5"/>
        <v>0.98301870212797127</v>
      </c>
      <c r="AJ27" s="16">
        <f t="shared" si="5"/>
        <v>1.575286682971837</v>
      </c>
      <c r="AK27" s="16">
        <f t="shared" si="6"/>
        <v>0.94201915909343237</v>
      </c>
      <c r="AL27" s="16">
        <f t="shared" si="6"/>
        <v>1.6737151935205894</v>
      </c>
      <c r="AM27" s="16">
        <f t="shared" si="7"/>
        <v>0.7873357753162662</v>
      </c>
      <c r="AN27" s="16">
        <f t="shared" si="7"/>
        <v>1.3629660106334109</v>
      </c>
      <c r="AO27" s="16">
        <f t="shared" si="8"/>
        <v>0.87348752941973284</v>
      </c>
      <c r="AP27" s="16">
        <f t="shared" si="8"/>
        <v>0.47573528166748502</v>
      </c>
      <c r="AQ27" s="16">
        <f t="shared" si="9"/>
        <v>0.95810174463486175</v>
      </c>
      <c r="AR27" s="16">
        <f t="shared" si="10"/>
        <v>4.2614934690642601</v>
      </c>
      <c r="AS27" s="16">
        <f t="shared" si="11"/>
        <v>1.0387083082315569</v>
      </c>
      <c r="AT27" s="16">
        <f t="shared" si="11"/>
        <v>1.2948025631195574</v>
      </c>
      <c r="AU27" s="16">
        <f t="shared" si="12"/>
        <v>0.87787725224621582</v>
      </c>
      <c r="AV27" s="16">
        <f t="shared" si="12"/>
        <v>0.4157083419544142</v>
      </c>
    </row>
    <row r="28" spans="2:48" x14ac:dyDescent="0.25">
      <c r="B28" s="13"/>
      <c r="C28" s="14">
        <v>3984.1239999999998</v>
      </c>
      <c r="D28" s="14">
        <v>1540.058</v>
      </c>
      <c r="E28" s="16">
        <v>63.734000000000002</v>
      </c>
      <c r="F28" s="14">
        <v>247.68899999999999</v>
      </c>
      <c r="G28" s="16">
        <f t="shared" si="0"/>
        <v>1.0885528189880982</v>
      </c>
      <c r="H28" s="16">
        <f t="shared" si="1"/>
        <v>0.42075903163496975</v>
      </c>
      <c r="I28" s="16">
        <f t="shared" si="2"/>
        <v>0.99719401301825261</v>
      </c>
      <c r="J28" s="16">
        <f t="shared" si="2"/>
        <v>3.875388142757052</v>
      </c>
      <c r="K28" s="13"/>
      <c r="L28" s="14">
        <v>413.53</v>
      </c>
      <c r="M28" s="14">
        <v>274.524</v>
      </c>
      <c r="N28" s="16">
        <v>45.62</v>
      </c>
      <c r="O28" s="14">
        <v>92.983999999999995</v>
      </c>
      <c r="P28" s="16">
        <f t="shared" si="3"/>
        <v>1.0558392483276309</v>
      </c>
      <c r="Q28" s="16">
        <f t="shared" si="3"/>
        <v>0.70092427105142208</v>
      </c>
      <c r="R28" s="16">
        <f t="shared" si="4"/>
        <v>0.8374821929476729</v>
      </c>
      <c r="S28" s="16">
        <f t="shared" si="4"/>
        <v>1.7069803645121968</v>
      </c>
      <c r="T28" s="13"/>
      <c r="U28" s="16">
        <v>1250.654</v>
      </c>
      <c r="V28" s="16">
        <v>2051.1480000000001</v>
      </c>
      <c r="W28" s="16">
        <v>706.03399999999999</v>
      </c>
      <c r="X28" s="14">
        <v>1251.5930000000001</v>
      </c>
      <c r="Y28" s="14">
        <v>196.29900000000001</v>
      </c>
      <c r="Z28" s="14">
        <v>340.27</v>
      </c>
      <c r="AA28" s="14">
        <v>1975.741</v>
      </c>
      <c r="AB28" s="14">
        <v>1057.441</v>
      </c>
      <c r="AC28" s="14">
        <v>144.642</v>
      </c>
      <c r="AD28" s="14">
        <v>661.62199999999996</v>
      </c>
      <c r="AE28" s="14">
        <v>733.00300000000004</v>
      </c>
      <c r="AF28" s="14">
        <v>936.41399999999999</v>
      </c>
      <c r="AG28" s="14">
        <v>784.12400000000002</v>
      </c>
      <c r="AH28" s="14">
        <v>389.78100000000001</v>
      </c>
      <c r="AI28" s="16">
        <f t="shared" si="5"/>
        <v>0.91581406247711672</v>
      </c>
      <c r="AJ28" s="16">
        <f t="shared" si="5"/>
        <v>1.5019903047699947</v>
      </c>
      <c r="AK28" s="16">
        <f t="shared" si="6"/>
        <v>0.93315199864659826</v>
      </c>
      <c r="AL28" s="16">
        <f t="shared" si="6"/>
        <v>1.6542071762012764</v>
      </c>
      <c r="AM28" s="16">
        <f t="shared" si="7"/>
        <v>0.78412018710329434</v>
      </c>
      <c r="AN28" s="16">
        <f t="shared" si="7"/>
        <v>1.3592151568048638</v>
      </c>
      <c r="AO28" s="16">
        <f t="shared" si="8"/>
        <v>0.83634204778272569</v>
      </c>
      <c r="AP28" s="16">
        <f t="shared" si="8"/>
        <v>0.44762059973924379</v>
      </c>
      <c r="AQ28" s="16">
        <f t="shared" si="9"/>
        <v>0.93048479234213366</v>
      </c>
      <c r="AR28" s="16">
        <f t="shared" si="10"/>
        <v>4.2563147818389551</v>
      </c>
      <c r="AS28" s="16">
        <f t="shared" si="11"/>
        <v>1.003618763349581</v>
      </c>
      <c r="AT28" s="16">
        <f t="shared" si="11"/>
        <v>1.2821266224875403</v>
      </c>
      <c r="AU28" s="16">
        <f t="shared" si="12"/>
        <v>0.8406213181730956</v>
      </c>
      <c r="AV28" s="16">
        <f t="shared" si="12"/>
        <v>0.41786530959239526</v>
      </c>
    </row>
    <row r="29" spans="2:48" x14ac:dyDescent="0.25">
      <c r="B29" s="13"/>
      <c r="C29" s="14">
        <v>3982.1120000000001</v>
      </c>
      <c r="D29" s="14">
        <v>2526.5059999999999</v>
      </c>
      <c r="E29" s="16">
        <v>63.598999999999997</v>
      </c>
      <c r="F29" s="14">
        <v>240.577</v>
      </c>
      <c r="G29" s="16">
        <f t="shared" si="0"/>
        <v>1.0880030950659001</v>
      </c>
      <c r="H29" s="16">
        <f t="shared" si="1"/>
        <v>0.69026635229318689</v>
      </c>
      <c r="I29" s="16">
        <f t="shared" si="2"/>
        <v>0.9950817779199147</v>
      </c>
      <c r="J29" s="16">
        <f t="shared" si="2"/>
        <v>3.7641124685394316</v>
      </c>
      <c r="K29" s="13"/>
      <c r="L29" s="14">
        <v>394.74599999999998</v>
      </c>
      <c r="M29" s="14">
        <v>264.327</v>
      </c>
      <c r="N29" s="16">
        <v>45.753999999999998</v>
      </c>
      <c r="O29" s="14">
        <v>93.117999999999995</v>
      </c>
      <c r="P29" s="16">
        <f t="shared" si="3"/>
        <v>1.0078792830516263</v>
      </c>
      <c r="Q29" s="16">
        <f t="shared" si="3"/>
        <v>0.6748889342797324</v>
      </c>
      <c r="R29" s="16">
        <f t="shared" si="4"/>
        <v>0.83994213625883007</v>
      </c>
      <c r="S29" s="16">
        <f t="shared" si="4"/>
        <v>1.709440307823354</v>
      </c>
      <c r="T29" s="13"/>
      <c r="U29" s="16">
        <v>1030.069</v>
      </c>
      <c r="V29" s="16">
        <v>1806.143</v>
      </c>
      <c r="W29" s="16">
        <v>701.87400000000002</v>
      </c>
      <c r="X29" s="14">
        <v>1158.8779999999999</v>
      </c>
      <c r="Y29" s="14">
        <v>189.18799999999999</v>
      </c>
      <c r="Z29" s="14">
        <v>333.83</v>
      </c>
      <c r="AA29" s="14">
        <v>1964.604</v>
      </c>
      <c r="AB29" s="14">
        <v>1027.117</v>
      </c>
      <c r="AC29" s="14">
        <v>144.239</v>
      </c>
      <c r="AD29" s="14">
        <v>657.46199999999999</v>
      </c>
      <c r="AE29" s="14">
        <v>722.00099999999998</v>
      </c>
      <c r="AF29" s="14">
        <v>906.09</v>
      </c>
      <c r="AG29" s="14">
        <v>769.23099999999999</v>
      </c>
      <c r="AH29" s="16">
        <v>397.96600000000001</v>
      </c>
      <c r="AI29" s="16">
        <f t="shared" si="5"/>
        <v>0.75428669761719958</v>
      </c>
      <c r="AJ29" s="16">
        <f t="shared" si="5"/>
        <v>1.3225809522414729</v>
      </c>
      <c r="AK29" s="16">
        <f t="shared" si="6"/>
        <v>0.92765380406337739</v>
      </c>
      <c r="AL29" s="16">
        <f t="shared" si="6"/>
        <v>1.5316674861091286</v>
      </c>
      <c r="AM29" s="16">
        <f t="shared" si="7"/>
        <v>0.75571515880212348</v>
      </c>
      <c r="AN29" s="16">
        <f t="shared" si="7"/>
        <v>1.3334904511010892</v>
      </c>
      <c r="AO29" s="16">
        <f t="shared" si="8"/>
        <v>0.83162769433955874</v>
      </c>
      <c r="AP29" s="16">
        <f t="shared" si="8"/>
        <v>0.43478428351309706</v>
      </c>
      <c r="AQ29" s="16">
        <f t="shared" si="9"/>
        <v>0.92789228552313308</v>
      </c>
      <c r="AR29" s="16">
        <f t="shared" si="10"/>
        <v>4.2295528702150218</v>
      </c>
      <c r="AS29" s="16">
        <f t="shared" si="11"/>
        <v>0.98855495919820358</v>
      </c>
      <c r="AT29" s="16">
        <f t="shared" si="11"/>
        <v>1.2406073717071033</v>
      </c>
      <c r="AU29" s="16">
        <f t="shared" si="12"/>
        <v>0.82465525503569392</v>
      </c>
      <c r="AV29" s="16">
        <f t="shared" si="12"/>
        <v>0.42664005120118009</v>
      </c>
    </row>
    <row r="30" spans="2:48" x14ac:dyDescent="0.25">
      <c r="B30" s="13"/>
      <c r="C30" s="14">
        <v>3980.502</v>
      </c>
      <c r="D30" s="14">
        <v>2515.7719999999999</v>
      </c>
      <c r="E30" s="16">
        <v>61.988999999999997</v>
      </c>
      <c r="F30" s="14">
        <v>235.07599999999999</v>
      </c>
      <c r="G30" s="16">
        <f t="shared" si="0"/>
        <v>1.0875632066390912</v>
      </c>
      <c r="H30" s="16">
        <f t="shared" si="1"/>
        <v>0.68733371764853735</v>
      </c>
      <c r="I30" s="16">
        <f t="shared" si="2"/>
        <v>0.96989141859899664</v>
      </c>
      <c r="J30" s="16">
        <f t="shared" si="2"/>
        <v>3.6780427998286429</v>
      </c>
      <c r="K30" s="13"/>
      <c r="L30" s="14">
        <v>391.25700000000001</v>
      </c>
      <c r="M30" s="14">
        <v>261.77699999999999</v>
      </c>
      <c r="N30" s="16">
        <v>46.424999999999997</v>
      </c>
      <c r="O30" s="14">
        <v>94.997</v>
      </c>
      <c r="P30" s="16">
        <f t="shared" si="3"/>
        <v>0.9989710463156819</v>
      </c>
      <c r="Q30" s="16">
        <f t="shared" si="3"/>
        <v>0.66837818516059844</v>
      </c>
      <c r="R30" s="16">
        <f t="shared" si="4"/>
        <v>0.85226021060051982</v>
      </c>
      <c r="S30" s="16">
        <f t="shared" si="4"/>
        <v>1.7439345875372663</v>
      </c>
      <c r="T30" s="13"/>
      <c r="U30" s="16">
        <v>903.94299999999998</v>
      </c>
      <c r="V30" s="16">
        <v>1743.482</v>
      </c>
      <c r="W30" s="16">
        <v>698.923</v>
      </c>
      <c r="X30" s="14">
        <v>1100.645</v>
      </c>
      <c r="Y30" s="14">
        <v>187.44399999999999</v>
      </c>
      <c r="Z30" s="14">
        <v>329.93900000000002</v>
      </c>
      <c r="AA30" s="14">
        <v>1931.463</v>
      </c>
      <c r="AB30" s="14">
        <v>1022.421</v>
      </c>
      <c r="AC30" s="14">
        <v>141.82400000000001</v>
      </c>
      <c r="AD30" s="14">
        <v>643.10500000000002</v>
      </c>
      <c r="AE30" s="14">
        <v>712.74300000000005</v>
      </c>
      <c r="AF30" s="14">
        <v>893.88</v>
      </c>
      <c r="AG30" s="14">
        <v>753.93499999999995</v>
      </c>
      <c r="AH30" s="16">
        <v>401.32</v>
      </c>
      <c r="AI30" s="16">
        <f t="shared" si="5"/>
        <v>0.66192864779367622</v>
      </c>
      <c r="AJ30" s="16">
        <f t="shared" si="5"/>
        <v>1.2766962991168846</v>
      </c>
      <c r="AK30" s="16">
        <f t="shared" si="6"/>
        <v>0.9237535222809049</v>
      </c>
      <c r="AL30" s="16">
        <f t="shared" si="6"/>
        <v>1.4547020137137661</v>
      </c>
      <c r="AM30" s="16">
        <f t="shared" si="7"/>
        <v>0.74874871676060439</v>
      </c>
      <c r="AN30" s="16">
        <f t="shared" si="7"/>
        <v>1.3179477756518059</v>
      </c>
      <c r="AO30" s="16">
        <f t="shared" si="8"/>
        <v>0.81759892649723154</v>
      </c>
      <c r="AP30" s="16">
        <f t="shared" si="8"/>
        <v>0.4327964408472883</v>
      </c>
      <c r="AQ30" s="16">
        <f t="shared" si="9"/>
        <v>0.91235654366733576</v>
      </c>
      <c r="AR30" s="16">
        <f t="shared" si="10"/>
        <v>4.1371921093532888</v>
      </c>
      <c r="AS30" s="16">
        <f t="shared" si="11"/>
        <v>0.97587901856618664</v>
      </c>
      <c r="AT30" s="16">
        <f t="shared" si="11"/>
        <v>1.2238895886959855</v>
      </c>
      <c r="AU30" s="16">
        <f t="shared" si="12"/>
        <v>0.80825715513979002</v>
      </c>
      <c r="AV30" s="16">
        <f t="shared" si="12"/>
        <v>0.43023571196548849</v>
      </c>
    </row>
    <row r="31" spans="2:48" x14ac:dyDescent="0.25">
      <c r="B31" s="13"/>
      <c r="C31" s="14">
        <v>3860.107</v>
      </c>
      <c r="D31" s="14">
        <v>2494.3040000000001</v>
      </c>
      <c r="E31" s="16">
        <v>60.915999999999997</v>
      </c>
      <c r="F31" s="14">
        <v>228.904</v>
      </c>
      <c r="G31" s="16">
        <f t="shared" si="0"/>
        <v>1.054668568660436</v>
      </c>
      <c r="H31" s="16">
        <f t="shared" si="1"/>
        <v>0.68146844835923814</v>
      </c>
      <c r="I31" s="16">
        <f t="shared" si="2"/>
        <v>0.95310306111368925</v>
      </c>
      <c r="J31" s="16">
        <f t="shared" si="2"/>
        <v>3.5814745403698196</v>
      </c>
      <c r="K31" s="13"/>
      <c r="L31" s="14">
        <v>388.43900000000002</v>
      </c>
      <c r="M31" s="14">
        <v>246.61500000000001</v>
      </c>
      <c r="N31" s="16">
        <v>47.767000000000003</v>
      </c>
      <c r="O31" s="14">
        <v>98.350999999999999</v>
      </c>
      <c r="P31" s="16">
        <f t="shared" si="3"/>
        <v>0.99177603023030181</v>
      </c>
      <c r="Q31" s="16">
        <f t="shared" si="3"/>
        <v>0.6296660368687127</v>
      </c>
      <c r="R31" s="16">
        <f t="shared" si="4"/>
        <v>0.87689635928389953</v>
      </c>
      <c r="S31" s="16">
        <f t="shared" si="4"/>
        <v>1.8055066014598111</v>
      </c>
      <c r="T31" s="13"/>
      <c r="U31" s="16">
        <v>881.80399999999997</v>
      </c>
      <c r="V31" s="16">
        <v>1710.6089999999999</v>
      </c>
      <c r="W31" s="16">
        <v>698.25199999999995</v>
      </c>
      <c r="X31" s="14">
        <v>1093.1320000000001</v>
      </c>
      <c r="Y31" s="14">
        <v>186.63900000000001</v>
      </c>
      <c r="Z31" s="14">
        <v>329.13400000000001</v>
      </c>
      <c r="AA31" s="14">
        <v>1914.691</v>
      </c>
      <c r="AB31" s="14">
        <v>1022.287</v>
      </c>
      <c r="AC31" s="14">
        <v>141.69</v>
      </c>
      <c r="AD31" s="14">
        <v>634.65200000000004</v>
      </c>
      <c r="AE31" s="16">
        <v>706.03399999999999</v>
      </c>
      <c r="AF31" s="14">
        <v>888.245</v>
      </c>
      <c r="AG31" s="14">
        <v>741.85900000000004</v>
      </c>
      <c r="AH31" s="16">
        <v>402.125</v>
      </c>
      <c r="AI31" s="16">
        <f t="shared" si="5"/>
        <v>0.64571696372343701</v>
      </c>
      <c r="AJ31" s="16">
        <f t="shared" si="5"/>
        <v>1.2526244489682343</v>
      </c>
      <c r="AK31" s="16">
        <f t="shared" si="6"/>
        <v>0.92286667406808243</v>
      </c>
      <c r="AL31" s="16">
        <f t="shared" si="6"/>
        <v>1.4447722214292136</v>
      </c>
      <c r="AM31" s="16">
        <f t="shared" si="7"/>
        <v>0.74553312854763276</v>
      </c>
      <c r="AN31" s="16">
        <f t="shared" si="7"/>
        <v>1.314732187438834</v>
      </c>
      <c r="AO31" s="16">
        <f t="shared" si="8"/>
        <v>0.81049924651619565</v>
      </c>
      <c r="AP31" s="16">
        <f t="shared" si="8"/>
        <v>0.4327397179092094</v>
      </c>
      <c r="AQ31" s="16">
        <f t="shared" si="9"/>
        <v>0.91149451906746948</v>
      </c>
      <c r="AR31" s="16">
        <f t="shared" si="10"/>
        <v>4.0828126769116757</v>
      </c>
      <c r="AS31" s="16">
        <f t="shared" si="11"/>
        <v>0.96669313763075737</v>
      </c>
      <c r="AT31" s="16">
        <f t="shared" si="11"/>
        <v>1.2161742154553918</v>
      </c>
      <c r="AU31" s="16">
        <f t="shared" si="12"/>
        <v>0.79531106110586403</v>
      </c>
      <c r="AV31" s="16">
        <f t="shared" si="12"/>
        <v>0.43109871343098288</v>
      </c>
    </row>
    <row r="32" spans="2:48" x14ac:dyDescent="0.25">
      <c r="B32" s="13"/>
      <c r="C32" s="14">
        <v>2858.3629999999998</v>
      </c>
      <c r="D32" s="14">
        <v>2164.5169999999998</v>
      </c>
      <c r="E32" s="16">
        <v>59.707999999999998</v>
      </c>
      <c r="F32" s="14">
        <v>227.56200000000001</v>
      </c>
      <c r="G32" s="16">
        <f t="shared" si="0"/>
        <v>0.78096944305480387</v>
      </c>
      <c r="H32" s="16">
        <f t="shared" si="1"/>
        <v>0.5913673880317688</v>
      </c>
      <c r="I32" s="16">
        <f t="shared" si="2"/>
        <v>0.93420246853004396</v>
      </c>
      <c r="J32" s="16">
        <f t="shared" si="2"/>
        <v>3.5604773588737504</v>
      </c>
      <c r="K32" s="13"/>
      <c r="L32" s="14">
        <v>386.024</v>
      </c>
      <c r="M32" s="14">
        <v>246.34700000000001</v>
      </c>
      <c r="N32" s="16">
        <v>48.572000000000003</v>
      </c>
      <c r="O32" s="14">
        <v>98.484999999999999</v>
      </c>
      <c r="P32" s="16">
        <f t="shared" si="3"/>
        <v>0.9856099678292396</v>
      </c>
      <c r="Q32" s="16">
        <f t="shared" si="3"/>
        <v>0.62898176990246646</v>
      </c>
      <c r="R32" s="16">
        <f t="shared" si="4"/>
        <v>0.89167437693674645</v>
      </c>
      <c r="S32" s="16">
        <f t="shared" si="4"/>
        <v>1.8079665447709683</v>
      </c>
      <c r="T32" s="13"/>
      <c r="U32" s="16">
        <v>866.50800000000004</v>
      </c>
      <c r="V32" s="16">
        <v>1534.3019999999999</v>
      </c>
      <c r="W32" s="16">
        <v>688.85900000000004</v>
      </c>
      <c r="X32" s="14">
        <v>1090.7159999999999</v>
      </c>
      <c r="Y32" s="14">
        <v>181.00299999999999</v>
      </c>
      <c r="Z32" s="14">
        <v>326.45</v>
      </c>
      <c r="AA32" s="14">
        <v>1868.4</v>
      </c>
      <c r="AB32" s="14">
        <v>1018.664</v>
      </c>
      <c r="AC32" s="14">
        <v>141.69</v>
      </c>
      <c r="AD32" s="14">
        <v>610.50099999999998</v>
      </c>
      <c r="AE32" s="16">
        <v>701.87400000000002</v>
      </c>
      <c r="AF32" s="14">
        <v>887.70799999999997</v>
      </c>
      <c r="AG32" s="14">
        <v>719.85400000000004</v>
      </c>
      <c r="AH32" s="16">
        <v>404.94299999999998</v>
      </c>
      <c r="AI32" s="16">
        <f t="shared" si="5"/>
        <v>0.63451619044829466</v>
      </c>
      <c r="AJ32" s="16">
        <f t="shared" si="5"/>
        <v>1.1235204522487954</v>
      </c>
      <c r="AK32" s="16">
        <f t="shared" si="6"/>
        <v>0.91045212076995885</v>
      </c>
      <c r="AL32" s="16">
        <f t="shared" si="6"/>
        <v>1.4415790391904966</v>
      </c>
      <c r="AM32" s="16">
        <f t="shared" si="7"/>
        <v>0.72302001653731074</v>
      </c>
      <c r="AN32" s="16">
        <f t="shared" si="7"/>
        <v>1.3040108970492486</v>
      </c>
      <c r="AO32" s="16">
        <f t="shared" si="8"/>
        <v>0.79090401124299425</v>
      </c>
      <c r="AP32" s="16">
        <f t="shared" si="8"/>
        <v>0.43120608205353966</v>
      </c>
      <c r="AQ32" s="16">
        <f t="shared" si="9"/>
        <v>0.91149451906746948</v>
      </c>
      <c r="AR32" s="16">
        <f t="shared" si="10"/>
        <v>3.9274456270007105</v>
      </c>
      <c r="AS32" s="16">
        <f t="shared" si="11"/>
        <v>0.96099731639191632</v>
      </c>
      <c r="AT32" s="16">
        <f t="shared" si="11"/>
        <v>1.2154389616079742</v>
      </c>
      <c r="AU32" s="16">
        <f t="shared" si="12"/>
        <v>0.77172056762983343</v>
      </c>
      <c r="AV32" s="16">
        <f t="shared" si="12"/>
        <v>0.4341197545859683</v>
      </c>
    </row>
    <row r="33" spans="2:48" x14ac:dyDescent="0.25">
      <c r="B33" s="13"/>
      <c r="C33" s="14">
        <v>800.93499999999995</v>
      </c>
      <c r="D33" s="14">
        <v>1459.8209999999999</v>
      </c>
      <c r="E33" s="16">
        <v>59.171999999999997</v>
      </c>
      <c r="F33" s="14">
        <v>225.81800000000001</v>
      </c>
      <c r="G33" s="16">
        <f t="shared" si="0"/>
        <v>0.21883356343232097</v>
      </c>
      <c r="H33" s="16">
        <f t="shared" si="1"/>
        <v>0.39883749204276275</v>
      </c>
      <c r="I33" s="16">
        <f t="shared" si="2"/>
        <v>0.92581611288034704</v>
      </c>
      <c r="J33" s="16">
        <f t="shared" si="2"/>
        <v>3.5331904106404082</v>
      </c>
      <c r="K33" s="13"/>
      <c r="L33" s="14">
        <v>381.596</v>
      </c>
      <c r="M33" s="14">
        <v>246.34700000000001</v>
      </c>
      <c r="N33" s="16">
        <v>49.511000000000003</v>
      </c>
      <c r="O33" s="14">
        <v>101.974</v>
      </c>
      <c r="P33" s="16">
        <f t="shared" si="3"/>
        <v>0.9743042434764847</v>
      </c>
      <c r="Q33" s="16">
        <f t="shared" si="3"/>
        <v>0.62898176990246646</v>
      </c>
      <c r="R33" s="16">
        <f t="shared" si="4"/>
        <v>0.90891233790075054</v>
      </c>
      <c r="S33" s="16">
        <f t="shared" si="4"/>
        <v>1.8720168597905744</v>
      </c>
      <c r="T33" s="13"/>
      <c r="U33" s="16">
        <v>804.51900000000001</v>
      </c>
      <c r="V33" s="16">
        <v>1422.6679999999999</v>
      </c>
      <c r="W33" s="16">
        <v>685.77300000000002</v>
      </c>
      <c r="X33" s="14">
        <v>1063.21</v>
      </c>
      <c r="Y33" s="14">
        <v>179.393</v>
      </c>
      <c r="Z33" s="14">
        <v>321.75400000000002</v>
      </c>
      <c r="AA33" s="14">
        <v>1854.0429999999999</v>
      </c>
      <c r="AB33" s="14">
        <v>986.86400000000003</v>
      </c>
      <c r="AC33" s="14">
        <v>140.34800000000001</v>
      </c>
      <c r="AD33" s="14">
        <v>601.51099999999997</v>
      </c>
      <c r="AE33" s="16">
        <v>698.923</v>
      </c>
      <c r="AF33" s="14">
        <v>859.26300000000003</v>
      </c>
      <c r="AG33" s="14">
        <v>712.74300000000005</v>
      </c>
      <c r="AH33" s="16">
        <v>417.55599999999998</v>
      </c>
      <c r="AI33" s="16">
        <f t="shared" si="5"/>
        <v>0.58912362150525044</v>
      </c>
      <c r="AJ33" s="16">
        <f t="shared" si="5"/>
        <v>1.0417744321260674</v>
      </c>
      <c r="AK33" s="16">
        <f t="shared" si="6"/>
        <v>0.9063734119998097</v>
      </c>
      <c r="AL33" s="16">
        <f t="shared" si="6"/>
        <v>1.4052248708717283</v>
      </c>
      <c r="AM33" s="16">
        <f t="shared" si="7"/>
        <v>0.71658884011136725</v>
      </c>
      <c r="AN33" s="16">
        <f t="shared" si="7"/>
        <v>1.2852526333869931</v>
      </c>
      <c r="AO33" s="16">
        <f t="shared" si="8"/>
        <v>0.78482661406390208</v>
      </c>
      <c r="AP33" s="16">
        <f t="shared" si="8"/>
        <v>0.41774496689750928</v>
      </c>
      <c r="AQ33" s="16">
        <f t="shared" si="9"/>
        <v>0.90286140703000362</v>
      </c>
      <c r="AR33" s="16">
        <f t="shared" si="10"/>
        <v>3.8696115920249503</v>
      </c>
      <c r="AS33" s="16">
        <f t="shared" si="11"/>
        <v>0.95695684320061336</v>
      </c>
      <c r="AT33" s="16">
        <f t="shared" si="11"/>
        <v>1.1764924146996003</v>
      </c>
      <c r="AU33" s="16">
        <f t="shared" si="12"/>
        <v>0.76409720934271452</v>
      </c>
      <c r="AV33" s="16">
        <f t="shared" si="12"/>
        <v>0.44764154028072739</v>
      </c>
    </row>
    <row r="34" spans="2:48" x14ac:dyDescent="0.25">
      <c r="B34" s="13"/>
      <c r="C34" s="14">
        <v>5995.0309999999999</v>
      </c>
      <c r="D34" s="14">
        <v>1442.2439999999999</v>
      </c>
      <c r="E34" s="16">
        <v>59.036999999999999</v>
      </c>
      <c r="F34" s="14">
        <v>225.416</v>
      </c>
      <c r="G34" s="16">
        <f t="shared" si="0"/>
        <v>1.6379781088568119</v>
      </c>
      <c r="H34" s="16">
        <f t="shared" si="1"/>
        <v>0.3940352823214095</v>
      </c>
      <c r="I34" s="16">
        <f t="shared" si="2"/>
        <v>0.92370387778200924</v>
      </c>
      <c r="J34" s="16">
        <f t="shared" si="2"/>
        <v>3.5269006439031352</v>
      </c>
      <c r="K34" s="13"/>
      <c r="L34" s="14">
        <v>359.86</v>
      </c>
      <c r="M34" s="14">
        <v>242.99299999999999</v>
      </c>
      <c r="N34" s="16">
        <v>49.645000000000003</v>
      </c>
      <c r="O34" s="14">
        <v>106.938</v>
      </c>
      <c r="P34" s="16">
        <f t="shared" si="3"/>
        <v>0.91880712863197667</v>
      </c>
      <c r="Q34" s="16">
        <f t="shared" si="3"/>
        <v>0.62041821988459378</v>
      </c>
      <c r="R34" s="16">
        <f t="shared" si="4"/>
        <v>0.91137228121190761</v>
      </c>
      <c r="S34" s="16">
        <f t="shared" si="4"/>
        <v>1.9631449090188131</v>
      </c>
      <c r="T34" s="13"/>
      <c r="U34" s="16">
        <v>771.10900000000004</v>
      </c>
      <c r="V34" s="16">
        <v>1409.787</v>
      </c>
      <c r="W34" s="16">
        <v>679.33299999999997</v>
      </c>
      <c r="X34" s="14">
        <v>1045.499</v>
      </c>
      <c r="Y34" s="14">
        <v>176.71</v>
      </c>
      <c r="Z34" s="14">
        <v>315.31400000000002</v>
      </c>
      <c r="AA34" s="14">
        <v>1831.904</v>
      </c>
      <c r="AB34" s="14">
        <v>956.67499999999995</v>
      </c>
      <c r="AC34" s="14">
        <v>139.81100000000001</v>
      </c>
      <c r="AD34" s="14">
        <v>600.97400000000005</v>
      </c>
      <c r="AE34" s="16">
        <v>698.25199999999995</v>
      </c>
      <c r="AF34" s="14">
        <v>854.298</v>
      </c>
      <c r="AG34" s="14">
        <v>692.75</v>
      </c>
      <c r="AH34" s="16">
        <v>429.09500000000003</v>
      </c>
      <c r="AI34" s="16">
        <f t="shared" si="5"/>
        <v>0.56465854337224131</v>
      </c>
      <c r="AJ34" s="16">
        <f t="shared" si="5"/>
        <v>1.0323420863783483</v>
      </c>
      <c r="AK34" s="16">
        <f t="shared" si="6"/>
        <v>0.89786178384693871</v>
      </c>
      <c r="AL34" s="16">
        <f t="shared" si="6"/>
        <v>1.3818165717699429</v>
      </c>
      <c r="AM34" s="16">
        <f t="shared" si="7"/>
        <v>0.70587154424130105</v>
      </c>
      <c r="AN34" s="16">
        <f t="shared" si="7"/>
        <v>1.2595279276832188</v>
      </c>
      <c r="AO34" s="16">
        <f t="shared" si="8"/>
        <v>0.77545505342115506</v>
      </c>
      <c r="AP34" s="16">
        <f t="shared" si="8"/>
        <v>0.40496579691494944</v>
      </c>
      <c r="AQ34" s="16">
        <f t="shared" si="9"/>
        <v>0.89940687561113686</v>
      </c>
      <c r="AR34" s="16">
        <f t="shared" si="10"/>
        <v>3.8661569894908037</v>
      </c>
      <c r="AS34" s="16">
        <f t="shared" si="11"/>
        <v>0.95603811818829065</v>
      </c>
      <c r="AT34" s="16">
        <f t="shared" si="11"/>
        <v>1.1696943972835314</v>
      </c>
      <c r="AU34" s="16">
        <f t="shared" si="12"/>
        <v>0.74266368350466494</v>
      </c>
      <c r="AV34" s="16">
        <f t="shared" si="12"/>
        <v>0.46001194265382062</v>
      </c>
    </row>
    <row r="35" spans="2:48" x14ac:dyDescent="0.25">
      <c r="B35" s="13"/>
      <c r="C35" s="14">
        <v>2840.8240000000001</v>
      </c>
      <c r="D35" s="14">
        <v>1438.7550000000001</v>
      </c>
      <c r="E35" s="16">
        <v>58.902999999999999</v>
      </c>
      <c r="F35" s="14">
        <v>221.52500000000001</v>
      </c>
      <c r="G35" s="16">
        <f t="shared" si="0"/>
        <v>0.77617739142884234</v>
      </c>
      <c r="H35" s="16">
        <f t="shared" si="1"/>
        <v>0.39308205311746114</v>
      </c>
      <c r="I35" s="16">
        <f t="shared" si="2"/>
        <v>0.92160728886958498</v>
      </c>
      <c r="J35" s="16">
        <f t="shared" si="2"/>
        <v>3.4660213345132647</v>
      </c>
      <c r="K35" s="13"/>
      <c r="L35" s="14">
        <v>359.18900000000002</v>
      </c>
      <c r="M35" s="14">
        <v>220.58500000000001</v>
      </c>
      <c r="N35" s="16">
        <v>50.45</v>
      </c>
      <c r="O35" s="14">
        <v>107.34099999999999</v>
      </c>
      <c r="P35" s="16">
        <f t="shared" si="3"/>
        <v>0.91709390798141244</v>
      </c>
      <c r="Q35" s="16">
        <f t="shared" si="3"/>
        <v>0.56320533115457283</v>
      </c>
      <c r="R35" s="16">
        <f t="shared" si="4"/>
        <v>0.92615029886475453</v>
      </c>
      <c r="S35" s="16">
        <f t="shared" si="4"/>
        <v>1.9705430967381885</v>
      </c>
      <c r="T35" s="13"/>
      <c r="U35" s="16">
        <v>752.45899999999995</v>
      </c>
      <c r="V35" s="16">
        <v>1363.2280000000001</v>
      </c>
      <c r="W35" s="16">
        <v>677.85699999999997</v>
      </c>
      <c r="X35" s="14">
        <v>1026.3119999999999</v>
      </c>
      <c r="Y35" s="14">
        <v>174.29499999999999</v>
      </c>
      <c r="Z35" s="14">
        <v>307.53100000000001</v>
      </c>
      <c r="AA35" s="14">
        <v>1800.91</v>
      </c>
      <c r="AB35" s="14">
        <v>943.928</v>
      </c>
      <c r="AC35" s="14">
        <v>139.54300000000001</v>
      </c>
      <c r="AD35" s="14">
        <v>592.11900000000003</v>
      </c>
      <c r="AE35" s="16">
        <v>688.85900000000004</v>
      </c>
      <c r="AF35" s="14">
        <v>813.50900000000001</v>
      </c>
      <c r="AG35" s="14">
        <v>687.11500000000001</v>
      </c>
      <c r="AH35" s="16">
        <v>449.08699999999999</v>
      </c>
      <c r="AI35" s="16">
        <f t="shared" si="5"/>
        <v>0.55100174279814296</v>
      </c>
      <c r="AJ35" s="16">
        <f t="shared" si="5"/>
        <v>0.99824841463950453</v>
      </c>
      <c r="AK35" s="16">
        <f t="shared" si="6"/>
        <v>0.89591098211500741</v>
      </c>
      <c r="AL35" s="16">
        <f t="shared" si="6"/>
        <v>1.3564574709362263</v>
      </c>
      <c r="AM35" s="16">
        <f t="shared" si="7"/>
        <v>0.69622477960238549</v>
      </c>
      <c r="AN35" s="16">
        <f t="shared" si="7"/>
        <v>1.2284385822651323</v>
      </c>
      <c r="AO35" s="16">
        <f t="shared" si="8"/>
        <v>0.76233512250461399</v>
      </c>
      <c r="AP35" s="16">
        <f t="shared" si="8"/>
        <v>0.39956992160381988</v>
      </c>
      <c r="AQ35" s="16">
        <f t="shared" si="9"/>
        <v>0.8976828264114044</v>
      </c>
      <c r="AR35" s="16">
        <f t="shared" si="10"/>
        <v>3.8091914300124552</v>
      </c>
      <c r="AS35" s="16">
        <f t="shared" si="11"/>
        <v>0.94317733720357089</v>
      </c>
      <c r="AT35" s="16">
        <f t="shared" si="11"/>
        <v>1.1138465961991346</v>
      </c>
      <c r="AU35" s="16">
        <f t="shared" si="12"/>
        <v>0.73662267324620412</v>
      </c>
      <c r="AV35" s="16">
        <f t="shared" si="12"/>
        <v>0.48144439644036013</v>
      </c>
    </row>
    <row r="36" spans="2:48" x14ac:dyDescent="0.25">
      <c r="B36" s="13"/>
      <c r="C36" s="14">
        <v>3822.442</v>
      </c>
      <c r="D36" s="14">
        <v>1425.472</v>
      </c>
      <c r="E36" s="16">
        <v>58.902999999999999</v>
      </c>
      <c r="F36" s="14">
        <v>216.15700000000001</v>
      </c>
      <c r="G36" s="16">
        <f t="shared" si="0"/>
        <v>1.0443776384767403</v>
      </c>
      <c r="H36" s="16">
        <f t="shared" si="1"/>
        <v>0.38945300653791193</v>
      </c>
      <c r="I36" s="16">
        <f t="shared" si="2"/>
        <v>0.92160728886958498</v>
      </c>
      <c r="J36" s="16">
        <f t="shared" si="2"/>
        <v>3.3820326085289865</v>
      </c>
      <c r="K36" s="13"/>
      <c r="L36" s="14">
        <v>341.74599999999998</v>
      </c>
      <c r="M36" s="14">
        <v>218.036</v>
      </c>
      <c r="N36" s="16">
        <v>53.805</v>
      </c>
      <c r="O36" s="14">
        <v>108.548</v>
      </c>
      <c r="P36" s="16">
        <f t="shared" si="3"/>
        <v>0.87255783077158755</v>
      </c>
      <c r="Q36" s="16">
        <f t="shared" si="3"/>
        <v>0.55669713527038756</v>
      </c>
      <c r="R36" s="16">
        <f t="shared" si="4"/>
        <v>0.98774067057320347</v>
      </c>
      <c r="S36" s="16">
        <f t="shared" si="4"/>
        <v>1.992700944324507</v>
      </c>
      <c r="T36" s="13"/>
      <c r="U36" s="16">
        <v>740.78499999999997</v>
      </c>
      <c r="V36" s="16">
        <v>1236.163</v>
      </c>
      <c r="W36" s="16">
        <v>670.74599999999998</v>
      </c>
      <c r="X36" s="14">
        <v>1008.064</v>
      </c>
      <c r="Y36" s="14">
        <v>165.976</v>
      </c>
      <c r="Z36" s="14">
        <v>305.65300000000002</v>
      </c>
      <c r="AA36" s="14">
        <v>1697.9970000000001</v>
      </c>
      <c r="AB36" s="14">
        <v>938.56100000000004</v>
      </c>
      <c r="AC36" s="14">
        <v>138.60400000000001</v>
      </c>
      <c r="AD36" s="14">
        <v>580.57899999999995</v>
      </c>
      <c r="AE36" s="16">
        <v>685.77300000000002</v>
      </c>
      <c r="AF36" s="14">
        <v>807.73900000000003</v>
      </c>
      <c r="AG36" s="14">
        <v>659.20600000000002</v>
      </c>
      <c r="AH36" s="16">
        <v>453.24599999999998</v>
      </c>
      <c r="AI36" s="16">
        <f t="shared" si="5"/>
        <v>0.54245324468007206</v>
      </c>
      <c r="AJ36" s="16">
        <f t="shared" si="5"/>
        <v>0.90520276504444874</v>
      </c>
      <c r="AK36" s="16">
        <f t="shared" si="6"/>
        <v>0.88651250574931406</v>
      </c>
      <c r="AL36" s="16">
        <f t="shared" si="6"/>
        <v>1.3323394289279049</v>
      </c>
      <c r="AM36" s="16">
        <f t="shared" si="7"/>
        <v>0.66299437172199749</v>
      </c>
      <c r="AN36" s="16">
        <f t="shared" si="7"/>
        <v>1.220936874608038</v>
      </c>
      <c r="AO36" s="16">
        <f t="shared" si="8"/>
        <v>0.71877148275453362</v>
      </c>
      <c r="AP36" s="16">
        <f t="shared" si="8"/>
        <v>0.39729804094210874</v>
      </c>
      <c r="AQ36" s="16">
        <f t="shared" si="9"/>
        <v>0.89164222119293912</v>
      </c>
      <c r="AR36" s="16">
        <f t="shared" si="10"/>
        <v>3.7349528578633699</v>
      </c>
      <c r="AS36" s="16">
        <f t="shared" si="11"/>
        <v>0.9389520236595652</v>
      </c>
      <c r="AT36" s="16">
        <f t="shared" si="11"/>
        <v>1.1059463826058382</v>
      </c>
      <c r="AU36" s="16">
        <f t="shared" si="12"/>
        <v>0.70670278765554129</v>
      </c>
      <c r="AV36" s="16">
        <f t="shared" si="12"/>
        <v>0.48590305867016292</v>
      </c>
    </row>
    <row r="37" spans="2:48" x14ac:dyDescent="0.25">
      <c r="B37" s="13"/>
      <c r="C37" s="14">
        <v>3954.415</v>
      </c>
      <c r="D37" s="14">
        <v>1405.748</v>
      </c>
      <c r="E37" s="16">
        <v>58.500999999999998</v>
      </c>
      <c r="F37" s="14">
        <v>206.899</v>
      </c>
      <c r="G37" s="16">
        <f t="shared" si="0"/>
        <v>1.0804356480116635</v>
      </c>
      <c r="H37" s="16">
        <f t="shared" si="1"/>
        <v>0.38406421524565665</v>
      </c>
      <c r="I37" s="16">
        <f t="shared" si="2"/>
        <v>0.91531752213231232</v>
      </c>
      <c r="J37" s="16">
        <f t="shared" si="2"/>
        <v>3.2371802193407513</v>
      </c>
      <c r="K37" s="13"/>
      <c r="L37" s="14">
        <v>328.59699999999998</v>
      </c>
      <c r="M37" s="14">
        <v>216.96299999999999</v>
      </c>
      <c r="N37" s="16">
        <v>58.500999999999998</v>
      </c>
      <c r="O37" s="14">
        <v>109.488</v>
      </c>
      <c r="P37" s="16">
        <f t="shared" si="3"/>
        <v>0.8389853444313945</v>
      </c>
      <c r="Q37" s="16">
        <f t="shared" si="3"/>
        <v>0.55395751417045391</v>
      </c>
      <c r="R37" s="16">
        <f t="shared" si="4"/>
        <v>1.0739488331791278</v>
      </c>
      <c r="S37" s="16">
        <f t="shared" si="4"/>
        <v>2.0099572630744151</v>
      </c>
      <c r="T37" s="13"/>
      <c r="U37" s="16">
        <v>733.40599999999995</v>
      </c>
      <c r="V37" s="16">
        <v>991.82899999999995</v>
      </c>
      <c r="W37" s="16">
        <v>666.72</v>
      </c>
      <c r="X37" s="14">
        <v>954.25900000000001</v>
      </c>
      <c r="Y37" s="14">
        <v>165.43899999999999</v>
      </c>
      <c r="Z37" s="14">
        <v>300.15199999999999</v>
      </c>
      <c r="AA37" s="14">
        <v>1598.3040000000001</v>
      </c>
      <c r="AB37" s="14">
        <v>888.245</v>
      </c>
      <c r="AC37" s="14">
        <v>138.20099999999999</v>
      </c>
      <c r="AD37" s="14">
        <v>577.35900000000004</v>
      </c>
      <c r="AE37" s="16">
        <v>679.33299999999997</v>
      </c>
      <c r="AF37" s="14">
        <v>796.46799999999996</v>
      </c>
      <c r="AG37" s="14">
        <v>655.98599999999999</v>
      </c>
      <c r="AH37" s="16">
        <v>456.601</v>
      </c>
      <c r="AI37" s="16">
        <f t="shared" si="5"/>
        <v>0.53704983816874385</v>
      </c>
      <c r="AJ37" s="16">
        <f t="shared" si="5"/>
        <v>0.72628476442934342</v>
      </c>
      <c r="AK37" s="16">
        <f t="shared" si="6"/>
        <v>0.88119141647237953</v>
      </c>
      <c r="AL37" s="16">
        <f t="shared" si="6"/>
        <v>1.2612263617283364</v>
      </c>
      <c r="AM37" s="16">
        <f t="shared" si="7"/>
        <v>0.6608493147401765</v>
      </c>
      <c r="AN37" s="16">
        <f t="shared" si="7"/>
        <v>1.1989630227328105</v>
      </c>
      <c r="AO37" s="16">
        <f t="shared" si="8"/>
        <v>0.67657088674037824</v>
      </c>
      <c r="AP37" s="16">
        <f t="shared" si="8"/>
        <v>0.37599900099900097</v>
      </c>
      <c r="AQ37" s="16">
        <f t="shared" si="9"/>
        <v>0.88904971437393843</v>
      </c>
      <c r="AR37" s="16">
        <f t="shared" si="10"/>
        <v>3.714238108962153</v>
      </c>
      <c r="AS37" s="16">
        <f t="shared" si="11"/>
        <v>0.93013445424174379</v>
      </c>
      <c r="AT37" s="16">
        <f t="shared" si="11"/>
        <v>1.090514266936853</v>
      </c>
      <c r="AU37" s="16">
        <f t="shared" si="12"/>
        <v>0.7032507817935636</v>
      </c>
      <c r="AV37" s="16">
        <f t="shared" si="12"/>
        <v>0.48949979148598127</v>
      </c>
    </row>
    <row r="38" spans="2:48" x14ac:dyDescent="0.25">
      <c r="B38" s="13"/>
      <c r="C38" s="14">
        <v>3934.8249999999998</v>
      </c>
      <c r="D38" s="14">
        <v>1405.077</v>
      </c>
      <c r="E38" s="16">
        <v>53.805</v>
      </c>
      <c r="F38" s="14">
        <v>199.922</v>
      </c>
      <c r="G38" s="16">
        <f t="shared" si="0"/>
        <v>1.0750832167811151</v>
      </c>
      <c r="H38" s="16">
        <f t="shared" si="1"/>
        <v>0.38388089142913345</v>
      </c>
      <c r="I38" s="16">
        <f t="shared" si="2"/>
        <v>0.84184303308198261</v>
      </c>
      <c r="J38" s="16">
        <f t="shared" si="2"/>
        <v>3.1280167802214689</v>
      </c>
      <c r="K38" s="13"/>
      <c r="L38" s="14">
        <v>325.108</v>
      </c>
      <c r="M38" s="14">
        <v>214.41300000000001</v>
      </c>
      <c r="N38" s="16">
        <v>58.902999999999999</v>
      </c>
      <c r="O38" s="14">
        <v>110.29300000000001</v>
      </c>
      <c r="P38" s="16">
        <f t="shared" si="3"/>
        <v>0.83007710769545007</v>
      </c>
      <c r="Q38" s="16">
        <f t="shared" si="3"/>
        <v>0.54744676505132006</v>
      </c>
      <c r="R38" s="16">
        <f t="shared" si="4"/>
        <v>1.0813286631125993</v>
      </c>
      <c r="S38" s="16">
        <f t="shared" si="4"/>
        <v>2.0247352807272621</v>
      </c>
      <c r="T38" s="13"/>
      <c r="U38" s="16">
        <v>653.83900000000006</v>
      </c>
      <c r="V38" s="16">
        <v>978.00900000000001</v>
      </c>
      <c r="W38" s="16">
        <v>648.20399999999995</v>
      </c>
      <c r="X38" s="14">
        <v>945.67200000000003</v>
      </c>
      <c r="Y38" s="14">
        <v>164.90199999999999</v>
      </c>
      <c r="Z38" s="14">
        <v>296.93099999999998</v>
      </c>
      <c r="AA38" s="14">
        <v>1595.8889999999999</v>
      </c>
      <c r="AB38" s="14">
        <v>884.75599999999997</v>
      </c>
      <c r="AC38" s="14">
        <v>137.79900000000001</v>
      </c>
      <c r="AD38" s="14">
        <v>561.12400000000002</v>
      </c>
      <c r="AE38" s="16">
        <v>677.85699999999997</v>
      </c>
      <c r="AF38" s="14">
        <v>772.58500000000004</v>
      </c>
      <c r="AG38" s="14">
        <v>642.56899999999996</v>
      </c>
      <c r="AH38" s="16">
        <v>477.13</v>
      </c>
      <c r="AI38" s="16">
        <f t="shared" si="5"/>
        <v>0.47878546008406447</v>
      </c>
      <c r="AJ38" s="16">
        <f t="shared" si="5"/>
        <v>0.7161648189100922</v>
      </c>
      <c r="AK38" s="16">
        <f t="shared" si="6"/>
        <v>0.85671916385148528</v>
      </c>
      <c r="AL38" s="16">
        <f t="shared" si="6"/>
        <v>1.2498770836307118</v>
      </c>
      <c r="AM38" s="16">
        <f t="shared" si="7"/>
        <v>0.6587042577583555</v>
      </c>
      <c r="AN38" s="16">
        <f t="shared" si="7"/>
        <v>1.1860966753614042</v>
      </c>
      <c r="AO38" s="16">
        <f t="shared" si="8"/>
        <v>0.67554860393843441</v>
      </c>
      <c r="AP38" s="16">
        <f t="shared" si="8"/>
        <v>0.37452208808141008</v>
      </c>
      <c r="AQ38" s="16">
        <f t="shared" si="9"/>
        <v>0.88646364057434002</v>
      </c>
      <c r="AR38" s="16">
        <f t="shared" si="10"/>
        <v>3.6097958889586534</v>
      </c>
      <c r="AS38" s="16">
        <f t="shared" si="11"/>
        <v>0.92811353305219335</v>
      </c>
      <c r="AT38" s="16">
        <f t="shared" si="11"/>
        <v>1.0578139547620351</v>
      </c>
      <c r="AU38" s="16">
        <f t="shared" si="12"/>
        <v>0.68886706668482001</v>
      </c>
      <c r="AV38" s="16">
        <f t="shared" si="12"/>
        <v>0.51150793693335372</v>
      </c>
    </row>
    <row r="39" spans="2:48" x14ac:dyDescent="0.25">
      <c r="B39" s="13"/>
      <c r="C39" s="14">
        <v>3917.3820000000001</v>
      </c>
      <c r="D39" s="14">
        <v>1357.0419999999999</v>
      </c>
      <c r="E39" s="16">
        <v>50.45</v>
      </c>
      <c r="F39" s="14">
        <v>193.34800000000001</v>
      </c>
      <c r="G39" s="16">
        <f t="shared" si="0"/>
        <v>1.0703173945271869</v>
      </c>
      <c r="H39" s="16">
        <f t="shared" si="1"/>
        <v>0.37075725577087526</v>
      </c>
      <c r="I39" s="16">
        <f t="shared" si="2"/>
        <v>0.78935007934180879</v>
      </c>
      <c r="J39" s="16">
        <f t="shared" si="2"/>
        <v>3.0251587540253726</v>
      </c>
      <c r="K39" s="13"/>
      <c r="L39" s="14">
        <v>316.92399999999998</v>
      </c>
      <c r="M39" s="14">
        <v>212.93700000000001</v>
      </c>
      <c r="N39" s="16">
        <v>58.902999999999999</v>
      </c>
      <c r="O39" s="14">
        <v>111.098</v>
      </c>
      <c r="P39" s="16">
        <f t="shared" si="3"/>
        <v>0.80918143287545308</v>
      </c>
      <c r="Q39" s="16">
        <f t="shared" si="3"/>
        <v>0.54367819026706832</v>
      </c>
      <c r="R39" s="16">
        <f t="shared" si="4"/>
        <v>1.0813286631125993</v>
      </c>
      <c r="S39" s="16">
        <f t="shared" si="4"/>
        <v>2.039513298380109</v>
      </c>
      <c r="T39" s="13"/>
      <c r="U39" s="16">
        <v>653.83900000000006</v>
      </c>
      <c r="V39" s="16">
        <v>968.34799999999996</v>
      </c>
      <c r="W39" s="16">
        <v>644.31299999999999</v>
      </c>
      <c r="X39" s="14">
        <v>936.41399999999999</v>
      </c>
      <c r="Y39" s="14">
        <v>162.88999999999999</v>
      </c>
      <c r="Z39" s="14">
        <v>291.56400000000002</v>
      </c>
      <c r="AA39" s="14">
        <v>1465.604</v>
      </c>
      <c r="AB39" s="14">
        <v>871.60699999999997</v>
      </c>
      <c r="AC39" s="14">
        <v>137.39599999999999</v>
      </c>
      <c r="AD39" s="14">
        <v>554.952</v>
      </c>
      <c r="AE39" s="16">
        <v>670.74599999999998</v>
      </c>
      <c r="AF39" s="14">
        <v>766.95</v>
      </c>
      <c r="AG39" s="14">
        <v>635.726</v>
      </c>
      <c r="AH39" s="16">
        <v>479.67899999999997</v>
      </c>
      <c r="AI39" s="16">
        <f t="shared" si="5"/>
        <v>0.47878546008406447</v>
      </c>
      <c r="AJ39" s="16">
        <f t="shared" si="5"/>
        <v>0.70909037653227103</v>
      </c>
      <c r="AK39" s="16">
        <f t="shared" si="6"/>
        <v>0.85157650156222742</v>
      </c>
      <c r="AL39" s="16">
        <f t="shared" si="6"/>
        <v>1.2376409573202647</v>
      </c>
      <c r="AM39" s="16">
        <f t="shared" si="7"/>
        <v>0.65066728448568556</v>
      </c>
      <c r="AN39" s="16">
        <f t="shared" si="7"/>
        <v>1.1646580891017526</v>
      </c>
      <c r="AO39" s="16">
        <f t="shared" si="8"/>
        <v>0.62039824582197467</v>
      </c>
      <c r="AP39" s="16">
        <f t="shared" si="8"/>
        <v>0.36895604395604392</v>
      </c>
      <c r="AQ39" s="16">
        <f t="shared" si="9"/>
        <v>0.88387113375533932</v>
      </c>
      <c r="AR39" s="16">
        <f t="shared" si="10"/>
        <v>3.5700904758473753</v>
      </c>
      <c r="AS39" s="16">
        <f t="shared" si="11"/>
        <v>0.91837723862204934</v>
      </c>
      <c r="AT39" s="16">
        <f t="shared" si="11"/>
        <v>1.0500985815214414</v>
      </c>
      <c r="AU39" s="16">
        <f t="shared" si="12"/>
        <v>0.6815310182023625</v>
      </c>
      <c r="AV39" s="16">
        <f t="shared" si="12"/>
        <v>0.51424059623216767</v>
      </c>
    </row>
    <row r="40" spans="2:48" x14ac:dyDescent="0.25">
      <c r="B40" s="13"/>
      <c r="C40" s="14">
        <v>3808.1239999999998</v>
      </c>
      <c r="D40" s="14">
        <v>11328.06</v>
      </c>
      <c r="E40" s="16">
        <v>49.645000000000003</v>
      </c>
      <c r="F40" s="14">
        <v>190.262</v>
      </c>
      <c r="G40" s="16">
        <f t="shared" si="0"/>
        <v>1.0404656369270213</v>
      </c>
      <c r="H40" s="16">
        <f t="shared" si="1"/>
        <v>3.0949376944912692</v>
      </c>
      <c r="I40" s="16">
        <f t="shared" si="2"/>
        <v>0.77675489968134981</v>
      </c>
      <c r="J40" s="16">
        <f t="shared" si="2"/>
        <v>2.9768746242959607</v>
      </c>
      <c r="K40" s="13"/>
      <c r="L40" s="14">
        <v>316.78899999999999</v>
      </c>
      <c r="M40" s="14">
        <v>210.12</v>
      </c>
      <c r="N40" s="16">
        <v>59.036999999999999</v>
      </c>
      <c r="O40" s="14">
        <v>113.51300000000001</v>
      </c>
      <c r="P40" s="16">
        <f t="shared" si="3"/>
        <v>0.80883674615738133</v>
      </c>
      <c r="Q40" s="16">
        <f t="shared" si="3"/>
        <v>0.5364857274166368</v>
      </c>
      <c r="R40" s="16">
        <f t="shared" si="4"/>
        <v>1.0837886064237565</v>
      </c>
      <c r="S40" s="16">
        <f t="shared" si="4"/>
        <v>2.0838473513386497</v>
      </c>
      <c r="T40" s="13"/>
      <c r="U40" s="16">
        <v>651.02200000000005</v>
      </c>
      <c r="V40" s="16">
        <v>966.60400000000004</v>
      </c>
      <c r="W40" s="16">
        <v>633.44500000000005</v>
      </c>
      <c r="X40" s="14">
        <v>906.09</v>
      </c>
      <c r="Y40" s="14">
        <v>162.62100000000001</v>
      </c>
      <c r="Z40" s="14">
        <v>289.68599999999998</v>
      </c>
      <c r="AA40" s="14">
        <v>1456.614</v>
      </c>
      <c r="AB40" s="14">
        <v>851.07799999999997</v>
      </c>
      <c r="AC40" s="14">
        <v>136.054</v>
      </c>
      <c r="AD40" s="14">
        <v>544.88900000000001</v>
      </c>
      <c r="AE40" s="16">
        <v>666.72</v>
      </c>
      <c r="AF40" s="14">
        <v>738.90700000000004</v>
      </c>
      <c r="AG40" s="14">
        <v>634.78599999999994</v>
      </c>
      <c r="AH40" s="16">
        <v>488.66899999999998</v>
      </c>
      <c r="AI40" s="16">
        <f t="shared" si="5"/>
        <v>0.4767226607694674</v>
      </c>
      <c r="AJ40" s="16">
        <f t="shared" si="5"/>
        <v>0.70781330091826433</v>
      </c>
      <c r="AK40" s="16">
        <f t="shared" si="6"/>
        <v>0.83721246821356265</v>
      </c>
      <c r="AL40" s="16">
        <f t="shared" si="6"/>
        <v>1.1975622908439201</v>
      </c>
      <c r="AM40" s="16">
        <f t="shared" si="7"/>
        <v>0.64959275873501565</v>
      </c>
      <c r="AN40" s="16">
        <f t="shared" si="7"/>
        <v>1.1571563814446579</v>
      </c>
      <c r="AO40" s="16">
        <f t="shared" si="8"/>
        <v>0.61659272930459375</v>
      </c>
      <c r="AP40" s="16">
        <f t="shared" si="8"/>
        <v>0.3602660051812594</v>
      </c>
      <c r="AQ40" s="16">
        <f t="shared" si="9"/>
        <v>0.87523802171787346</v>
      </c>
      <c r="AR40" s="16">
        <f t="shared" si="10"/>
        <v>3.5053536689551534</v>
      </c>
      <c r="AS40" s="16">
        <f t="shared" si="11"/>
        <v>0.91286488854811332</v>
      </c>
      <c r="AT40" s="16">
        <f t="shared" si="11"/>
        <v>1.0117024481077825</v>
      </c>
      <c r="AU40" s="16">
        <f t="shared" si="12"/>
        <v>0.68052328978302734</v>
      </c>
      <c r="AV40" s="16">
        <f t="shared" si="12"/>
        <v>0.52387833930644689</v>
      </c>
    </row>
    <row r="41" spans="2:48" x14ac:dyDescent="0.25">
      <c r="B41" s="13"/>
      <c r="C41" s="14">
        <v>3906.38</v>
      </c>
      <c r="D41" s="14">
        <v>1314.508</v>
      </c>
      <c r="E41" s="16">
        <v>49.511000000000003</v>
      </c>
      <c r="F41" s="14">
        <v>189.054</v>
      </c>
      <c r="G41" s="16">
        <f t="shared" si="0"/>
        <v>1.0673113992031189</v>
      </c>
      <c r="H41" s="16">
        <f t="shared" si="1"/>
        <v>0.35913654755627439</v>
      </c>
      <c r="I41" s="16">
        <f t="shared" si="2"/>
        <v>0.77465831076892566</v>
      </c>
      <c r="J41" s="16">
        <f t="shared" si="2"/>
        <v>2.9579740317123155</v>
      </c>
      <c r="K41" s="13"/>
      <c r="L41" s="14">
        <v>309.00700000000001</v>
      </c>
      <c r="M41" s="14">
        <v>207.57</v>
      </c>
      <c r="N41" s="16">
        <v>59.171999999999997</v>
      </c>
      <c r="O41" s="14">
        <v>115.123</v>
      </c>
      <c r="P41" s="16">
        <f t="shared" si="3"/>
        <v>0.78896747178675375</v>
      </c>
      <c r="Q41" s="16">
        <f t="shared" si="3"/>
        <v>0.52997497829750284</v>
      </c>
      <c r="R41" s="16">
        <f t="shared" si="4"/>
        <v>1.0862669075208178</v>
      </c>
      <c r="S41" s="16">
        <f t="shared" si="4"/>
        <v>2.1134033866443436</v>
      </c>
      <c r="T41" s="13"/>
      <c r="U41" s="16">
        <v>650.351</v>
      </c>
      <c r="V41" s="16">
        <v>943.39099999999996</v>
      </c>
      <c r="W41" s="16">
        <v>627.13800000000003</v>
      </c>
      <c r="X41" s="14">
        <v>893.88</v>
      </c>
      <c r="Y41" s="14">
        <v>162.48699999999999</v>
      </c>
      <c r="Z41" s="14">
        <v>273.048</v>
      </c>
      <c r="AA41" s="14">
        <v>1417.703</v>
      </c>
      <c r="AB41" s="14">
        <v>793.38199999999995</v>
      </c>
      <c r="AC41" s="14">
        <v>135.11500000000001</v>
      </c>
      <c r="AD41" s="14">
        <v>539.52200000000005</v>
      </c>
      <c r="AE41" s="16">
        <v>648.20399999999995</v>
      </c>
      <c r="AF41" s="14">
        <v>709.52200000000005</v>
      </c>
      <c r="AG41" s="14">
        <v>626.87</v>
      </c>
      <c r="AH41" s="16">
        <v>489.34</v>
      </c>
      <c r="AI41" s="16">
        <f t="shared" si="5"/>
        <v>0.47623130885605075</v>
      </c>
      <c r="AJ41" s="16">
        <f t="shared" si="5"/>
        <v>0.69081516087930761</v>
      </c>
      <c r="AK41" s="16">
        <f t="shared" si="6"/>
        <v>0.8288766236855879</v>
      </c>
      <c r="AL41" s="16">
        <f t="shared" si="6"/>
        <v>1.1814245610696104</v>
      </c>
      <c r="AM41" s="16">
        <f t="shared" si="7"/>
        <v>0.64905749311944017</v>
      </c>
      <c r="AN41" s="16">
        <f t="shared" si="7"/>
        <v>1.0906955656838817</v>
      </c>
      <c r="AO41" s="16">
        <f t="shared" si="8"/>
        <v>0.60012148868081072</v>
      </c>
      <c r="AP41" s="16">
        <f t="shared" si="8"/>
        <v>0.33584297058873325</v>
      </c>
      <c r="AQ41" s="16">
        <f t="shared" si="9"/>
        <v>0.86919741649940818</v>
      </c>
      <c r="AR41" s="16">
        <f t="shared" si="10"/>
        <v>3.4708269430691803</v>
      </c>
      <c r="AS41" s="16">
        <f t="shared" si="11"/>
        <v>0.887513007284079</v>
      </c>
      <c r="AT41" s="16">
        <f t="shared" si="11"/>
        <v>0.97146886466947813</v>
      </c>
      <c r="AU41" s="16">
        <f t="shared" si="12"/>
        <v>0.67203693003041409</v>
      </c>
      <c r="AV41" s="16">
        <f t="shared" si="12"/>
        <v>0.52459768586961064</v>
      </c>
    </row>
    <row r="42" spans="2:48" x14ac:dyDescent="0.25">
      <c r="B42" s="13"/>
      <c r="C42" s="14">
        <v>4077.2640000000001</v>
      </c>
      <c r="D42" s="14">
        <v>1310.0809999999999</v>
      </c>
      <c r="E42" s="16">
        <v>48.572000000000003</v>
      </c>
      <c r="F42" s="14">
        <v>186.37</v>
      </c>
      <c r="G42" s="16">
        <f t="shared" si="0"/>
        <v>1.1140007743129203</v>
      </c>
      <c r="H42" s="16">
        <f t="shared" si="1"/>
        <v>0.35792704750299842</v>
      </c>
      <c r="I42" s="16">
        <f t="shared" si="2"/>
        <v>0.75996654219604243</v>
      </c>
      <c r="J42" s="16">
        <f t="shared" si="2"/>
        <v>2.9159796687201767</v>
      </c>
      <c r="K42" s="13"/>
      <c r="L42" s="14">
        <v>279.75700000000001</v>
      </c>
      <c r="M42" s="14">
        <v>206.09399999999999</v>
      </c>
      <c r="N42" s="16">
        <v>59.707999999999998</v>
      </c>
      <c r="O42" s="14">
        <v>116.062</v>
      </c>
      <c r="P42" s="16">
        <f t="shared" si="3"/>
        <v>0.71428534953786449</v>
      </c>
      <c r="Q42" s="16">
        <f t="shared" si="3"/>
        <v>0.52620640351325121</v>
      </c>
      <c r="R42" s="16">
        <f t="shared" si="4"/>
        <v>1.0961066807654463</v>
      </c>
      <c r="S42" s="16">
        <f t="shared" si="4"/>
        <v>2.1306413476083477</v>
      </c>
      <c r="T42" s="13"/>
      <c r="U42" s="16">
        <v>639.48299999999995</v>
      </c>
      <c r="V42" s="16">
        <v>885.02499999999998</v>
      </c>
      <c r="W42" s="16">
        <v>626.33299999999997</v>
      </c>
      <c r="X42" s="14">
        <v>888.245</v>
      </c>
      <c r="Y42" s="14">
        <v>161.41399999999999</v>
      </c>
      <c r="Z42" s="14">
        <v>271.17</v>
      </c>
      <c r="AA42" s="14">
        <v>1415.9590000000001</v>
      </c>
      <c r="AB42" s="14">
        <v>782.38</v>
      </c>
      <c r="AC42" s="14">
        <v>134.44399999999999</v>
      </c>
      <c r="AD42" s="14">
        <v>536.30100000000004</v>
      </c>
      <c r="AE42" s="16">
        <v>644.31299999999999</v>
      </c>
      <c r="AF42" s="14">
        <v>671.68499999999995</v>
      </c>
      <c r="AG42" s="14">
        <v>612.51300000000003</v>
      </c>
      <c r="AH42" s="16">
        <v>489.34</v>
      </c>
      <c r="AI42" s="16">
        <f t="shared" si="5"/>
        <v>0.46827301884858158</v>
      </c>
      <c r="AJ42" s="16">
        <f t="shared" si="5"/>
        <v>0.6480755993614622</v>
      </c>
      <c r="AK42" s="16">
        <f t="shared" si="6"/>
        <v>0.82781267016647897</v>
      </c>
      <c r="AL42" s="16">
        <f t="shared" si="6"/>
        <v>1.1739768864358482</v>
      </c>
      <c r="AM42" s="16">
        <f t="shared" si="7"/>
        <v>0.64477137367531745</v>
      </c>
      <c r="AN42" s="16">
        <f t="shared" si="7"/>
        <v>1.0831938580267872</v>
      </c>
      <c r="AO42" s="16">
        <f t="shared" si="8"/>
        <v>0.59938324387476927</v>
      </c>
      <c r="AP42" s="16">
        <f t="shared" si="8"/>
        <v>0.33118576338915318</v>
      </c>
      <c r="AQ42" s="16">
        <f t="shared" si="9"/>
        <v>0.86488086048067514</v>
      </c>
      <c r="AR42" s="16">
        <f t="shared" si="10"/>
        <v>3.4501057610161299</v>
      </c>
      <c r="AS42" s="16">
        <f t="shared" si="11"/>
        <v>0.8821854975628457</v>
      </c>
      <c r="AT42" s="16">
        <f t="shared" si="11"/>
        <v>0.91966290596418199</v>
      </c>
      <c r="AU42" s="16">
        <f t="shared" si="12"/>
        <v>0.65664548650233545</v>
      </c>
      <c r="AV42" s="16">
        <f t="shared" si="12"/>
        <v>0.52459768586961064</v>
      </c>
    </row>
    <row r="43" spans="2:48" x14ac:dyDescent="0.25">
      <c r="B43" s="13"/>
      <c r="C43" s="14">
        <v>5076.1899999999996</v>
      </c>
      <c r="D43" s="14">
        <v>1306.4580000000001</v>
      </c>
      <c r="E43" s="16">
        <v>47.767000000000003</v>
      </c>
      <c r="F43" s="14">
        <v>182.88200000000001</v>
      </c>
      <c r="G43" s="16">
        <f t="shared" si="0"/>
        <v>1.3869299585603243</v>
      </c>
      <c r="H43" s="16">
        <f t="shared" si="1"/>
        <v>0.35693720817771757</v>
      </c>
      <c r="I43" s="16">
        <f t="shared" si="2"/>
        <v>0.74737136253558345</v>
      </c>
      <c r="J43" s="16">
        <f t="shared" si="2"/>
        <v>2.8614057722534922</v>
      </c>
      <c r="K43" s="13"/>
      <c r="L43" s="14">
        <v>261.64299999999997</v>
      </c>
      <c r="M43" s="14">
        <v>204.08199999999999</v>
      </c>
      <c r="N43" s="16">
        <v>60.915999999999997</v>
      </c>
      <c r="O43" s="14">
        <v>119.417</v>
      </c>
      <c r="P43" s="16">
        <f t="shared" si="3"/>
        <v>0.66803605167747526</v>
      </c>
      <c r="Q43" s="16">
        <f t="shared" si="3"/>
        <v>0.5210692947965071</v>
      </c>
      <c r="R43" s="16">
        <f t="shared" si="4"/>
        <v>1.1182828861376686</v>
      </c>
      <c r="S43" s="16">
        <f t="shared" si="4"/>
        <v>2.1922317193167968</v>
      </c>
      <c r="T43" s="13"/>
      <c r="U43" s="16">
        <v>617.61199999999997</v>
      </c>
      <c r="V43" s="16">
        <v>879.65800000000002</v>
      </c>
      <c r="W43" s="16">
        <v>624.58900000000006</v>
      </c>
      <c r="X43" s="14">
        <v>887.70799999999997</v>
      </c>
      <c r="Y43" s="14">
        <v>160.072</v>
      </c>
      <c r="Z43" s="14">
        <v>268.35199999999998</v>
      </c>
      <c r="AA43" s="14">
        <v>1382.2809999999999</v>
      </c>
      <c r="AB43" s="14">
        <v>780.77</v>
      </c>
      <c r="AC43" s="14">
        <v>133.773</v>
      </c>
      <c r="AD43" s="14">
        <v>534.55700000000002</v>
      </c>
      <c r="AE43" s="16">
        <v>633.44500000000005</v>
      </c>
      <c r="AF43" s="14">
        <v>668.46500000000003</v>
      </c>
      <c r="AG43" s="14">
        <v>594.66800000000001</v>
      </c>
      <c r="AH43" s="16">
        <v>490.95</v>
      </c>
      <c r="AI43" s="16">
        <f t="shared" si="5"/>
        <v>0.45225758263645816</v>
      </c>
      <c r="AJ43" s="16">
        <f t="shared" si="5"/>
        <v>0.64414551632225658</v>
      </c>
      <c r="AK43" s="16">
        <f t="shared" si="6"/>
        <v>0.82550765782197488</v>
      </c>
      <c r="AL43" s="16">
        <f t="shared" si="6"/>
        <v>1.1732671435293123</v>
      </c>
      <c r="AM43" s="16">
        <f t="shared" si="7"/>
        <v>0.63941072848052471</v>
      </c>
      <c r="AN43" s="16">
        <f t="shared" si="7"/>
        <v>1.0719373020216263</v>
      </c>
      <c r="AO43" s="16">
        <f t="shared" si="8"/>
        <v>0.58512716097461859</v>
      </c>
      <c r="AP43" s="16">
        <f t="shared" si="8"/>
        <v>0.33050424152119062</v>
      </c>
      <c r="AQ43" s="16">
        <f t="shared" si="9"/>
        <v>0.86056430446194221</v>
      </c>
      <c r="AR43" s="16">
        <f t="shared" si="10"/>
        <v>3.438886344219942</v>
      </c>
      <c r="AS43" s="16">
        <f t="shared" si="11"/>
        <v>0.8673051645763733</v>
      </c>
      <c r="AT43" s="16">
        <f t="shared" si="11"/>
        <v>0.91525412125527139</v>
      </c>
      <c r="AU43" s="16">
        <f t="shared" si="12"/>
        <v>0.6375147273076176</v>
      </c>
      <c r="AV43" s="16">
        <f t="shared" si="12"/>
        <v>0.52632368880059943</v>
      </c>
    </row>
    <row r="44" spans="2:48" x14ac:dyDescent="0.25">
      <c r="B44" s="13"/>
      <c r="C44" s="14">
        <v>4063.0410000000002</v>
      </c>
      <c r="D44" s="14">
        <v>1302.164</v>
      </c>
      <c r="E44" s="16">
        <v>46.424999999999997</v>
      </c>
      <c r="F44" s="14">
        <v>181.13800000000001</v>
      </c>
      <c r="G44" s="16">
        <f t="shared" si="0"/>
        <v>1.1101147289126096</v>
      </c>
      <c r="H44" s="16">
        <f t="shared" si="1"/>
        <v>0.35576404503591341</v>
      </c>
      <c r="I44" s="16">
        <f t="shared" si="2"/>
        <v>0.72637418103951379</v>
      </c>
      <c r="J44" s="16">
        <f t="shared" si="2"/>
        <v>2.83411882402015</v>
      </c>
      <c r="K44" s="13"/>
      <c r="L44" s="14">
        <v>227.16</v>
      </c>
      <c r="M44" s="14">
        <v>194.28700000000001</v>
      </c>
      <c r="N44" s="16">
        <v>61.988999999999997</v>
      </c>
      <c r="O44" s="14">
        <v>121.161</v>
      </c>
      <c r="P44" s="16">
        <f t="shared" si="3"/>
        <v>0.5799928509421437</v>
      </c>
      <c r="Q44" s="16">
        <f t="shared" si="3"/>
        <v>0.49606035847418678</v>
      </c>
      <c r="R44" s="16">
        <f t="shared" si="4"/>
        <v>1.1379807904128298</v>
      </c>
      <c r="S44" s="16">
        <f t="shared" si="4"/>
        <v>2.2242476979336478</v>
      </c>
      <c r="T44" s="13"/>
      <c r="U44" s="16">
        <v>616.94100000000003</v>
      </c>
      <c r="V44" s="16">
        <v>818.87599999999998</v>
      </c>
      <c r="W44" s="16">
        <v>602.71799999999996</v>
      </c>
      <c r="X44" s="14">
        <v>859.26300000000003</v>
      </c>
      <c r="Y44" s="14">
        <v>158.999</v>
      </c>
      <c r="Z44" s="14">
        <v>265.13200000000001</v>
      </c>
      <c r="AA44" s="14">
        <v>1363.63</v>
      </c>
      <c r="AB44" s="14">
        <v>779.29399999999998</v>
      </c>
      <c r="AC44" s="14">
        <v>132.834</v>
      </c>
      <c r="AD44" s="16">
        <v>534.154</v>
      </c>
      <c r="AE44" s="16">
        <v>627.13800000000003</v>
      </c>
      <c r="AF44" s="14">
        <v>666.18399999999997</v>
      </c>
      <c r="AG44" s="14">
        <v>589.03200000000004</v>
      </c>
      <c r="AH44" s="16">
        <v>509.33199999999999</v>
      </c>
      <c r="AI44" s="16">
        <f t="shared" si="5"/>
        <v>0.45176623072304162</v>
      </c>
      <c r="AJ44" s="16">
        <f t="shared" si="5"/>
        <v>0.59963679500886047</v>
      </c>
      <c r="AK44" s="16">
        <f t="shared" si="6"/>
        <v>0.79660116413696846</v>
      </c>
      <c r="AL44" s="16">
        <f t="shared" si="6"/>
        <v>1.1356719163851485</v>
      </c>
      <c r="AM44" s="16">
        <f t="shared" si="7"/>
        <v>0.63512460903640211</v>
      </c>
      <c r="AN44" s="16">
        <f t="shared" si="7"/>
        <v>1.0590749491697391</v>
      </c>
      <c r="AO44" s="16">
        <f t="shared" si="8"/>
        <v>0.57723208994395436</v>
      </c>
      <c r="AP44" s="16">
        <f t="shared" si="8"/>
        <v>0.32987944259130697</v>
      </c>
      <c r="AQ44" s="16">
        <f t="shared" si="9"/>
        <v>0.85452369924347693</v>
      </c>
      <c r="AR44" s="16">
        <f t="shared" si="10"/>
        <v>3.4362937840313736</v>
      </c>
      <c r="AS44" s="16">
        <f t="shared" si="11"/>
        <v>0.8586696971356591</v>
      </c>
      <c r="AT44" s="16">
        <f t="shared" si="11"/>
        <v>0.91213100388849333</v>
      </c>
      <c r="AU44" s="16">
        <f t="shared" si="12"/>
        <v>0.63147264499764688</v>
      </c>
      <c r="AV44" s="16">
        <f t="shared" si="12"/>
        <v>0.54603013965615022</v>
      </c>
    </row>
    <row r="45" spans="2:48" x14ac:dyDescent="0.25">
      <c r="B45" s="13"/>
      <c r="C45" s="14">
        <v>3962.6390000000001</v>
      </c>
      <c r="D45" s="14">
        <v>1274.5239999999999</v>
      </c>
      <c r="E45" s="16">
        <v>45.753999999999998</v>
      </c>
      <c r="F45" s="14">
        <v>179.52699999999999</v>
      </c>
      <c r="G45" s="16">
        <f t="shared" si="0"/>
        <v>1.0826826308825175</v>
      </c>
      <c r="H45" s="16">
        <f t="shared" si="1"/>
        <v>0.34821252448643375</v>
      </c>
      <c r="I45" s="16">
        <f t="shared" si="2"/>
        <v>0.71587559029147907</v>
      </c>
      <c r="J45" s="16">
        <f t="shared" si="2"/>
        <v>2.8089128185133179</v>
      </c>
      <c r="K45" s="13"/>
      <c r="L45" s="14">
        <v>219.10900000000001</v>
      </c>
      <c r="M45" s="14">
        <v>192.67699999999999</v>
      </c>
      <c r="N45" s="16">
        <v>63.598999999999997</v>
      </c>
      <c r="O45" s="14">
        <v>123.039</v>
      </c>
      <c r="P45" s="16">
        <f t="shared" si="3"/>
        <v>0.5594367563703212</v>
      </c>
      <c r="Q45" s="16">
        <f t="shared" si="3"/>
        <v>0.49194965020681197</v>
      </c>
      <c r="R45" s="16">
        <f t="shared" si="4"/>
        <v>1.1675368257185237</v>
      </c>
      <c r="S45" s="16">
        <f t="shared" si="4"/>
        <v>2.2587236198616556</v>
      </c>
      <c r="T45" s="13"/>
      <c r="U45" s="16">
        <v>589.97199999999998</v>
      </c>
      <c r="V45" s="16">
        <v>784.12400000000002</v>
      </c>
      <c r="W45" s="16">
        <v>561.66099999999994</v>
      </c>
      <c r="X45" s="14">
        <v>854.298</v>
      </c>
      <c r="Y45" s="14">
        <v>158.596</v>
      </c>
      <c r="Z45" s="14">
        <v>264.863</v>
      </c>
      <c r="AA45" s="14">
        <v>1360.2760000000001</v>
      </c>
      <c r="AB45" s="14">
        <v>765.74199999999996</v>
      </c>
      <c r="AC45" s="14">
        <v>132.566</v>
      </c>
      <c r="AD45" s="16">
        <v>507.45299999999997</v>
      </c>
      <c r="AE45" s="16">
        <v>626.33299999999997</v>
      </c>
      <c r="AF45" s="14">
        <v>662.42700000000002</v>
      </c>
      <c r="AG45" s="14">
        <v>578.56700000000001</v>
      </c>
      <c r="AH45" s="16">
        <v>511.21</v>
      </c>
      <c r="AI45" s="16">
        <f t="shared" si="5"/>
        <v>0.4320176915979555</v>
      </c>
      <c r="AJ45" s="16">
        <f t="shared" si="5"/>
        <v>0.57418901304901804</v>
      </c>
      <c r="AK45" s="16">
        <f t="shared" si="6"/>
        <v>0.74233689129963576</v>
      </c>
      <c r="AL45" s="16">
        <f t="shared" si="6"/>
        <v>1.1291097682828186</v>
      </c>
      <c r="AM45" s="16">
        <f t="shared" si="7"/>
        <v>0.6335148176701566</v>
      </c>
      <c r="AN45" s="16">
        <f t="shared" si="7"/>
        <v>1.0580004234190692</v>
      </c>
      <c r="AO45" s="16">
        <f t="shared" si="8"/>
        <v>0.57581232326995035</v>
      </c>
      <c r="AP45" s="16">
        <f t="shared" si="8"/>
        <v>0.32414280634619613</v>
      </c>
      <c r="AQ45" s="16">
        <f t="shared" si="9"/>
        <v>0.85279965004374447</v>
      </c>
      <c r="AR45" s="16">
        <f t="shared" si="10"/>
        <v>3.2645221969470835</v>
      </c>
      <c r="AS45" s="16">
        <f t="shared" si="11"/>
        <v>0.85756750095843137</v>
      </c>
      <c r="AT45" s="16">
        <f t="shared" si="11"/>
        <v>0.90698696533216494</v>
      </c>
      <c r="AU45" s="16">
        <f t="shared" si="12"/>
        <v>0.62025362594621947</v>
      </c>
      <c r="AV45" s="16">
        <f t="shared" si="12"/>
        <v>0.54804345239180052</v>
      </c>
    </row>
    <row r="46" spans="2:48" x14ac:dyDescent="0.25">
      <c r="B46" s="13"/>
      <c r="C46" s="14">
        <v>3945.4639999999999</v>
      </c>
      <c r="D46" s="14">
        <v>1264.327</v>
      </c>
      <c r="E46" s="16">
        <v>45.62</v>
      </c>
      <c r="F46" s="14">
        <v>172.148</v>
      </c>
      <c r="G46" s="16">
        <f t="shared" si="0"/>
        <v>1.077990032292182</v>
      </c>
      <c r="H46" s="16">
        <f t="shared" si="1"/>
        <v>0.34542660353697485</v>
      </c>
      <c r="I46" s="16">
        <f t="shared" si="2"/>
        <v>0.71377900137905481</v>
      </c>
      <c r="J46" s="16">
        <f t="shared" si="2"/>
        <v>2.6934596126567629</v>
      </c>
      <c r="K46" s="13"/>
      <c r="L46" s="14">
        <v>212.40100000000001</v>
      </c>
      <c r="M46" s="14">
        <v>187.17500000000001</v>
      </c>
      <c r="N46" s="16">
        <v>63.734000000000002</v>
      </c>
      <c r="O46" s="14">
        <v>124.113</v>
      </c>
      <c r="P46" s="16">
        <f t="shared" si="3"/>
        <v>0.54230965633457595</v>
      </c>
      <c r="Q46" s="16">
        <f t="shared" si="3"/>
        <v>0.4779017515191748</v>
      </c>
      <c r="R46" s="16">
        <f t="shared" si="4"/>
        <v>1.1700151268155852</v>
      </c>
      <c r="S46" s="16">
        <f t="shared" si="4"/>
        <v>2.2784398819227212</v>
      </c>
      <c r="T46" s="13"/>
      <c r="U46" s="16">
        <v>589.16700000000003</v>
      </c>
      <c r="V46" s="16">
        <v>769.23099999999999</v>
      </c>
      <c r="W46" s="16">
        <v>558.70899999999995</v>
      </c>
      <c r="X46" s="14">
        <v>813.50900000000001</v>
      </c>
      <c r="Y46" s="14">
        <v>157.92500000000001</v>
      </c>
      <c r="Z46" s="14">
        <v>263.52199999999999</v>
      </c>
      <c r="AA46" s="14">
        <v>1346.992</v>
      </c>
      <c r="AB46" s="14">
        <v>765.20500000000004</v>
      </c>
      <c r="AC46" s="14">
        <v>131.761</v>
      </c>
      <c r="AD46" s="16">
        <v>505.44099999999997</v>
      </c>
      <c r="AE46" s="16">
        <v>624.58900000000006</v>
      </c>
      <c r="AF46" s="14">
        <v>661.62199999999996</v>
      </c>
      <c r="AG46" s="14">
        <v>577.76199999999994</v>
      </c>
      <c r="AH46" s="16">
        <v>523.15200000000004</v>
      </c>
      <c r="AI46" s="16">
        <f t="shared" si="5"/>
        <v>0.43142821575548107</v>
      </c>
      <c r="AJ46" s="16">
        <f t="shared" si="5"/>
        <v>0.56328334382917655</v>
      </c>
      <c r="AK46" s="16">
        <f t="shared" si="6"/>
        <v>0.73843528783577317</v>
      </c>
      <c r="AL46" s="16">
        <f t="shared" si="6"/>
        <v>1.0751997060580589</v>
      </c>
      <c r="AM46" s="16">
        <f t="shared" si="7"/>
        <v>0.63083449507276024</v>
      </c>
      <c r="AN46" s="16">
        <f t="shared" si="7"/>
        <v>1.0526437727437956</v>
      </c>
      <c r="AO46" s="16">
        <f t="shared" si="8"/>
        <v>0.57018913290099726</v>
      </c>
      <c r="AP46" s="16">
        <f t="shared" si="8"/>
        <v>0.32391549128837266</v>
      </c>
      <c r="AQ46" s="16">
        <f t="shared" si="9"/>
        <v>0.84762106942514537</v>
      </c>
      <c r="AR46" s="16">
        <f t="shared" si="10"/>
        <v>3.251578695459739</v>
      </c>
      <c r="AS46" s="16">
        <f t="shared" si="11"/>
        <v>0.85517963743907122</v>
      </c>
      <c r="AT46" s="16">
        <f t="shared" si="11"/>
        <v>0.90588476915493721</v>
      </c>
      <c r="AU46" s="16">
        <f t="shared" si="12"/>
        <v>0.61939062448072491</v>
      </c>
      <c r="AV46" s="16">
        <f t="shared" si="12"/>
        <v>0.56084589152339592</v>
      </c>
    </row>
    <row r="47" spans="2:48" x14ac:dyDescent="0.25">
      <c r="B47" s="13"/>
      <c r="C47" s="14">
        <v>3927.35</v>
      </c>
      <c r="D47" s="14">
        <v>1261.777</v>
      </c>
      <c r="E47" s="16">
        <v>45.485999999999997</v>
      </c>
      <c r="F47" s="14">
        <v>171.209</v>
      </c>
      <c r="G47" s="16">
        <f t="shared" si="0"/>
        <v>1.073040877656646</v>
      </c>
      <c r="H47" s="16">
        <f t="shared" si="1"/>
        <v>0.34472991839221462</v>
      </c>
      <c r="I47" s="16">
        <f t="shared" si="2"/>
        <v>0.71168241246663055</v>
      </c>
      <c r="J47" s="16">
        <f t="shared" si="2"/>
        <v>2.6787678440838798</v>
      </c>
      <c r="K47" s="13"/>
      <c r="L47" s="14">
        <v>201.935</v>
      </c>
      <c r="M47" s="14">
        <v>183.821</v>
      </c>
      <c r="N47" s="16">
        <v>68.161000000000001</v>
      </c>
      <c r="O47" s="14">
        <v>126.93</v>
      </c>
      <c r="P47" s="16">
        <f t="shared" si="3"/>
        <v>0.51558749936169124</v>
      </c>
      <c r="Q47" s="16">
        <f t="shared" si="3"/>
        <v>0.46933820150130212</v>
      </c>
      <c r="R47" s="16">
        <f t="shared" si="4"/>
        <v>1.2512850450132911</v>
      </c>
      <c r="S47" s="16">
        <f t="shared" si="4"/>
        <v>2.3301537648147335</v>
      </c>
      <c r="T47" s="13"/>
      <c r="U47" s="16">
        <v>559.51400000000001</v>
      </c>
      <c r="V47" s="16">
        <v>753.93499999999995</v>
      </c>
      <c r="W47" s="16">
        <v>554.68299999999999</v>
      </c>
      <c r="X47" s="14">
        <v>807.73900000000003</v>
      </c>
      <c r="Y47" s="14">
        <v>151.08199999999999</v>
      </c>
      <c r="Z47" s="14">
        <v>260.16699999999997</v>
      </c>
      <c r="AA47" s="14">
        <v>1329.55</v>
      </c>
      <c r="AB47" s="14">
        <v>764.803</v>
      </c>
      <c r="AC47" s="14">
        <v>131.62700000000001</v>
      </c>
      <c r="AD47" s="16">
        <v>499.53699999999998</v>
      </c>
      <c r="AE47" s="16">
        <v>602.71799999999996</v>
      </c>
      <c r="AF47" s="14">
        <v>657.46199999999999</v>
      </c>
      <c r="AG47" s="14">
        <v>573.87099999999998</v>
      </c>
      <c r="AH47" s="16">
        <v>537.50900000000001</v>
      </c>
      <c r="AI47" s="16">
        <f t="shared" si="5"/>
        <v>0.40971426897672858</v>
      </c>
      <c r="AJ47" s="16">
        <f t="shared" si="5"/>
        <v>0.55208257055403409</v>
      </c>
      <c r="AK47" s="16">
        <f t="shared" si="6"/>
        <v>0.73311419855883864</v>
      </c>
      <c r="AL47" s="16">
        <f t="shared" si="6"/>
        <v>1.0675736044366202</v>
      </c>
      <c r="AM47" s="16">
        <f t="shared" si="7"/>
        <v>0.60349999800274023</v>
      </c>
      <c r="AN47" s="16">
        <f t="shared" si="7"/>
        <v>1.0392421597568136</v>
      </c>
      <c r="AO47" s="16">
        <f t="shared" si="8"/>
        <v>0.56280583822956698</v>
      </c>
      <c r="AP47" s="16">
        <f t="shared" si="8"/>
        <v>0.32374532247413601</v>
      </c>
      <c r="AQ47" s="16">
        <f t="shared" si="9"/>
        <v>0.84675904482527919</v>
      </c>
      <c r="AR47" s="16">
        <f t="shared" si="10"/>
        <v>3.2135973670396178</v>
      </c>
      <c r="AS47" s="16">
        <f t="shared" si="11"/>
        <v>0.82523413111342347</v>
      </c>
      <c r="AT47" s="16">
        <f t="shared" si="11"/>
        <v>0.90018894791609616</v>
      </c>
      <c r="AU47" s="16">
        <f t="shared" si="12"/>
        <v>0.61521927205558369</v>
      </c>
      <c r="AV47" s="16">
        <f t="shared" si="12"/>
        <v>0.57623733505147456</v>
      </c>
    </row>
    <row r="48" spans="2:48" x14ac:dyDescent="0.25">
      <c r="B48" s="13"/>
      <c r="C48" s="14">
        <v>3914.067</v>
      </c>
      <c r="D48" s="14">
        <v>1246.615</v>
      </c>
      <c r="E48" s="16">
        <v>44.680999999999997</v>
      </c>
      <c r="F48" s="14">
        <v>168.39099999999999</v>
      </c>
      <c r="G48" s="16">
        <f t="shared" si="0"/>
        <v>1.0694116615241616</v>
      </c>
      <c r="H48" s="16">
        <f t="shared" si="1"/>
        <v>0.34058751048442842</v>
      </c>
      <c r="I48" s="16">
        <f t="shared" si="2"/>
        <v>0.69908723280617158</v>
      </c>
      <c r="J48" s="16">
        <f t="shared" si="2"/>
        <v>2.6346768921793164</v>
      </c>
      <c r="K48" s="13"/>
      <c r="L48" s="14">
        <v>180.19800000000001</v>
      </c>
      <c r="M48" s="14">
        <v>179.25899999999999</v>
      </c>
      <c r="N48" s="16">
        <v>69.771000000000001</v>
      </c>
      <c r="O48" s="14">
        <v>128.94300000000001</v>
      </c>
      <c r="P48" s="16">
        <f t="shared" si="3"/>
        <v>0.46008783128223457</v>
      </c>
      <c r="Q48" s="16">
        <f t="shared" si="3"/>
        <v>0.45769034366542405</v>
      </c>
      <c r="R48" s="16">
        <f t="shared" si="4"/>
        <v>1.2808410803189849</v>
      </c>
      <c r="S48" s="16">
        <f t="shared" si="4"/>
        <v>2.3671079878398027</v>
      </c>
      <c r="T48" s="13"/>
      <c r="U48" s="16">
        <v>558.57500000000005</v>
      </c>
      <c r="V48" s="16">
        <v>741.85900000000004</v>
      </c>
      <c r="W48" s="16">
        <v>552.26800000000003</v>
      </c>
      <c r="X48" s="14">
        <v>796.46799999999996</v>
      </c>
      <c r="Y48" s="14">
        <v>151.08199999999999</v>
      </c>
      <c r="Z48" s="14">
        <v>258.55700000000002</v>
      </c>
      <c r="AA48" s="14">
        <v>1299.7629999999999</v>
      </c>
      <c r="AB48" s="14">
        <v>748.83600000000001</v>
      </c>
      <c r="AC48" s="14">
        <v>129.74799999999999</v>
      </c>
      <c r="AD48" s="16">
        <v>496.988</v>
      </c>
      <c r="AE48" s="16">
        <v>561.66099999999994</v>
      </c>
      <c r="AF48" s="14">
        <v>643.10500000000002</v>
      </c>
      <c r="AG48" s="14">
        <v>547.84</v>
      </c>
      <c r="AH48" s="16">
        <v>537.77700000000004</v>
      </c>
      <c r="AI48" s="16">
        <f t="shared" si="5"/>
        <v>0.40902666920519626</v>
      </c>
      <c r="AJ48" s="16">
        <f t="shared" si="5"/>
        <v>0.54323970064878968</v>
      </c>
      <c r="AK48" s="16">
        <f t="shared" si="6"/>
        <v>0.72992233800151207</v>
      </c>
      <c r="AL48" s="16">
        <f t="shared" si="6"/>
        <v>1.0526769334877057</v>
      </c>
      <c r="AM48" s="16">
        <f t="shared" si="7"/>
        <v>0.60349999800274023</v>
      </c>
      <c r="AN48" s="16">
        <f t="shared" si="7"/>
        <v>1.0328109833308701</v>
      </c>
      <c r="AO48" s="16">
        <f t="shared" si="8"/>
        <v>0.55019683706124378</v>
      </c>
      <c r="AP48" s="16">
        <f t="shared" si="8"/>
        <v>0.3169864034270814</v>
      </c>
      <c r="AQ48" s="16">
        <f t="shared" si="9"/>
        <v>0.83467140136894646</v>
      </c>
      <c r="AR48" s="16">
        <f t="shared" si="10"/>
        <v>3.1971992630181263</v>
      </c>
      <c r="AS48" s="16">
        <f t="shared" si="11"/>
        <v>0.76901938769921674</v>
      </c>
      <c r="AT48" s="16">
        <f t="shared" si="11"/>
        <v>0.88053151870310531</v>
      </c>
      <c r="AU48" s="16">
        <f t="shared" si="12"/>
        <v>0.58731269920057116</v>
      </c>
      <c r="AV48" s="16">
        <f t="shared" si="12"/>
        <v>0.57652464485613608</v>
      </c>
    </row>
    <row r="49" spans="2:56" x14ac:dyDescent="0.25">
      <c r="B49" s="13"/>
      <c r="C49" s="14">
        <v>3913.53</v>
      </c>
      <c r="D49" s="14">
        <v>1246.347</v>
      </c>
      <c r="E49" s="16">
        <v>44.680999999999997</v>
      </c>
      <c r="F49" s="14">
        <v>168.39099999999999</v>
      </c>
      <c r="G49" s="16">
        <f t="shared" si="0"/>
        <v>1.0692649409743502</v>
      </c>
      <c r="H49" s="16">
        <f t="shared" si="1"/>
        <v>0.34051429024176338</v>
      </c>
      <c r="I49" s="16">
        <f t="shared" si="2"/>
        <v>0.69908723280617158</v>
      </c>
      <c r="J49" s="16">
        <f t="shared" si="2"/>
        <v>2.6346768921793164</v>
      </c>
      <c r="K49" s="13"/>
      <c r="L49" s="14">
        <v>179.25899999999999</v>
      </c>
      <c r="M49" s="14">
        <v>177.917</v>
      </c>
      <c r="N49" s="16">
        <v>73.126000000000005</v>
      </c>
      <c r="O49" s="14">
        <v>130.95599999999999</v>
      </c>
      <c r="P49" s="16">
        <f t="shared" si="3"/>
        <v>0.45769034366542405</v>
      </c>
      <c r="Q49" s="16">
        <f t="shared" si="3"/>
        <v>0.45426390236429554</v>
      </c>
      <c r="R49" s="16">
        <f t="shared" si="4"/>
        <v>1.3424314520274341</v>
      </c>
      <c r="S49" s="16">
        <f t="shared" si="4"/>
        <v>2.4040622108648719</v>
      </c>
      <c r="T49" s="13"/>
      <c r="U49" s="16">
        <v>546.63300000000004</v>
      </c>
      <c r="V49" s="16">
        <v>719.85400000000004</v>
      </c>
      <c r="W49" s="16">
        <v>532.947</v>
      </c>
      <c r="X49" s="14">
        <v>772.58500000000004</v>
      </c>
      <c r="Y49" s="14">
        <v>148.53299999999999</v>
      </c>
      <c r="Z49" s="14">
        <v>255.06800000000001</v>
      </c>
      <c r="AA49" s="14">
        <v>1294.261</v>
      </c>
      <c r="AB49" s="14">
        <v>728.03899999999999</v>
      </c>
      <c r="AC49" s="14">
        <v>128.809</v>
      </c>
      <c r="AD49" s="16">
        <v>496.71899999999999</v>
      </c>
      <c r="AE49" s="16">
        <v>558.70899999999995</v>
      </c>
      <c r="AF49" s="14">
        <v>634.65200000000004</v>
      </c>
      <c r="AG49" s="14">
        <v>534.82500000000005</v>
      </c>
      <c r="AH49" s="16">
        <v>546.63300000000004</v>
      </c>
      <c r="AI49" s="16">
        <f t="shared" si="5"/>
        <v>0.40028192322900957</v>
      </c>
      <c r="AJ49" s="16">
        <f t="shared" si="5"/>
        <v>0.52712614050760831</v>
      </c>
      <c r="AK49" s="16">
        <f t="shared" si="6"/>
        <v>0.704386131861509</v>
      </c>
      <c r="AL49" s="16">
        <f t="shared" si="6"/>
        <v>1.0211112168456224</v>
      </c>
      <c r="AM49" s="16">
        <f t="shared" si="7"/>
        <v>0.59331796774824941</v>
      </c>
      <c r="AN49" s="16">
        <f t="shared" si="7"/>
        <v>1.0188741047283127</v>
      </c>
      <c r="AO49" s="16">
        <f t="shared" si="8"/>
        <v>0.54786781015594566</v>
      </c>
      <c r="AP49" s="16">
        <f t="shared" si="8"/>
        <v>0.30818291877613907</v>
      </c>
      <c r="AQ49" s="16">
        <f t="shared" si="9"/>
        <v>0.82863079615048119</v>
      </c>
      <c r="AR49" s="16">
        <f t="shared" si="10"/>
        <v>3.1954687451751362</v>
      </c>
      <c r="AS49" s="16">
        <f t="shared" si="11"/>
        <v>0.76497754532011597</v>
      </c>
      <c r="AT49" s="16">
        <f t="shared" si="11"/>
        <v>0.868957774248316</v>
      </c>
      <c r="AU49" s="16">
        <f t="shared" si="12"/>
        <v>0.57335994879881991</v>
      </c>
      <c r="AV49" s="16">
        <f t="shared" si="12"/>
        <v>0.58601873302808449</v>
      </c>
    </row>
    <row r="50" spans="2:56" x14ac:dyDescent="0.25">
      <c r="B50" s="13"/>
      <c r="C50" s="14">
        <v>3894.7460000000001</v>
      </c>
      <c r="D50" s="14">
        <v>1246.347</v>
      </c>
      <c r="E50" s="16">
        <v>43.606999999999999</v>
      </c>
      <c r="F50" s="14">
        <v>165.30500000000001</v>
      </c>
      <c r="G50" s="16">
        <f t="shared" si="0"/>
        <v>1.0641327271798318</v>
      </c>
      <c r="H50" s="16">
        <f t="shared" si="1"/>
        <v>0.34051429024176338</v>
      </c>
      <c r="I50" s="16">
        <f t="shared" si="2"/>
        <v>0.68228322913495054</v>
      </c>
      <c r="J50" s="16">
        <f t="shared" si="2"/>
        <v>2.586392762449905</v>
      </c>
      <c r="K50" s="13"/>
      <c r="L50" s="14">
        <v>174.965</v>
      </c>
      <c r="M50" s="14">
        <v>174.29499999999999</v>
      </c>
      <c r="N50" s="16">
        <v>74.87</v>
      </c>
      <c r="O50" s="14">
        <v>132.566</v>
      </c>
      <c r="P50" s="16">
        <f t="shared" si="3"/>
        <v>0.44672675279579227</v>
      </c>
      <c r="Q50" s="16">
        <f t="shared" si="3"/>
        <v>0.44501608538017662</v>
      </c>
      <c r="R50" s="16">
        <f t="shared" si="4"/>
        <v>1.3744474306442849</v>
      </c>
      <c r="S50" s="16">
        <f t="shared" si="4"/>
        <v>2.4336182461705658</v>
      </c>
      <c r="T50" s="13"/>
      <c r="U50" s="16">
        <v>537.77700000000004</v>
      </c>
      <c r="V50" s="16">
        <v>712.74300000000005</v>
      </c>
      <c r="W50" s="16">
        <v>520.60299999999995</v>
      </c>
      <c r="X50" s="14">
        <v>766.95</v>
      </c>
      <c r="Y50" s="14">
        <v>144.50800000000001</v>
      </c>
      <c r="Z50" s="14">
        <v>251.58</v>
      </c>
      <c r="AA50" s="14">
        <v>1269.9749999999999</v>
      </c>
      <c r="AB50" s="14">
        <v>711.13300000000004</v>
      </c>
      <c r="AC50" s="14">
        <v>128.541</v>
      </c>
      <c r="AD50" s="16">
        <v>495.78</v>
      </c>
      <c r="AE50" s="16">
        <v>554.68299999999999</v>
      </c>
      <c r="AF50" s="14">
        <v>610.50099999999998</v>
      </c>
      <c r="AG50" s="14">
        <v>531.20299999999997</v>
      </c>
      <c r="AH50" s="16">
        <v>558.57500000000005</v>
      </c>
      <c r="AI50" s="16">
        <f t="shared" si="5"/>
        <v>0.39379695669366299</v>
      </c>
      <c r="AJ50" s="16">
        <f t="shared" si="5"/>
        <v>0.52191898185439589</v>
      </c>
      <c r="AK50" s="16">
        <f t="shared" si="6"/>
        <v>0.68807129678091272</v>
      </c>
      <c r="AL50" s="16">
        <f t="shared" si="6"/>
        <v>1.0136635422118603</v>
      </c>
      <c r="AM50" s="16">
        <f t="shared" si="7"/>
        <v>0.57724002668339047</v>
      </c>
      <c r="AN50" s="16">
        <f t="shared" si="7"/>
        <v>1.0049412206452748</v>
      </c>
      <c r="AO50" s="16">
        <f t="shared" si="8"/>
        <v>0.53758741258741249</v>
      </c>
      <c r="AP50" s="16">
        <f t="shared" si="8"/>
        <v>0.30102651585702433</v>
      </c>
      <c r="AQ50" s="16">
        <f t="shared" si="9"/>
        <v>0.82690674695074873</v>
      </c>
      <c r="AR50" s="16">
        <f t="shared" si="10"/>
        <v>3.1894280156042534</v>
      </c>
      <c r="AS50" s="16">
        <f t="shared" si="11"/>
        <v>0.75946519524617995</v>
      </c>
      <c r="AT50" s="16">
        <f t="shared" si="11"/>
        <v>0.835890519743688</v>
      </c>
      <c r="AU50" s="16">
        <f t="shared" si="12"/>
        <v>0.56947697822984988</v>
      </c>
      <c r="AV50" s="16">
        <f t="shared" si="12"/>
        <v>0.59882117215967989</v>
      </c>
    </row>
    <row r="51" spans="2:56" x14ac:dyDescent="0.25">
      <c r="B51" s="13"/>
      <c r="C51" s="14">
        <v>4391.2569999999996</v>
      </c>
      <c r="D51" s="14">
        <v>1242.9929999999999</v>
      </c>
      <c r="E51" s="16">
        <v>43.472999999999999</v>
      </c>
      <c r="F51" s="14">
        <v>157.791</v>
      </c>
      <c r="G51" s="16">
        <f t="shared" si="0"/>
        <v>1.1997907661135092</v>
      </c>
      <c r="H51" s="16">
        <f t="shared" si="1"/>
        <v>0.33959794436900814</v>
      </c>
      <c r="I51" s="16">
        <f t="shared" si="2"/>
        <v>0.68018664022252628</v>
      </c>
      <c r="J51" s="16">
        <f t="shared" si="2"/>
        <v>2.4688273214950121</v>
      </c>
      <c r="K51" s="13"/>
      <c r="L51" s="14">
        <v>169.86699999999999</v>
      </c>
      <c r="M51" s="14">
        <v>168.65899999999999</v>
      </c>
      <c r="N51" s="16">
        <v>76.212000000000003</v>
      </c>
      <c r="O51" s="14">
        <v>133.90799999999999</v>
      </c>
      <c r="P51" s="16">
        <f t="shared" si="3"/>
        <v>0.43371036102742166</v>
      </c>
      <c r="Q51" s="16">
        <f t="shared" si="3"/>
        <v>0.43062605320941627</v>
      </c>
      <c r="R51" s="16">
        <f t="shared" si="4"/>
        <v>1.3990835793276646</v>
      </c>
      <c r="S51" s="16">
        <f t="shared" si="4"/>
        <v>2.4582543948539453</v>
      </c>
      <c r="T51" s="13"/>
      <c r="U51" s="16">
        <v>537.50900000000001</v>
      </c>
      <c r="V51" s="16">
        <v>692.75</v>
      </c>
      <c r="W51" s="16">
        <v>515.10199999999998</v>
      </c>
      <c r="X51" s="14">
        <v>738.90700000000004</v>
      </c>
      <c r="Y51" s="14">
        <v>143.03200000000001</v>
      </c>
      <c r="Z51" s="14">
        <v>250.37200000000001</v>
      </c>
      <c r="AA51" s="14">
        <v>1217.1099999999999</v>
      </c>
      <c r="AB51" s="14">
        <v>704.69200000000001</v>
      </c>
      <c r="AC51" s="14">
        <v>128.27199999999999</v>
      </c>
      <c r="AD51" s="16">
        <v>492.82799999999997</v>
      </c>
      <c r="AE51" s="16">
        <v>552.26800000000003</v>
      </c>
      <c r="AF51" s="14">
        <v>601.51099999999997</v>
      </c>
      <c r="AG51" s="14">
        <v>520.60299999999995</v>
      </c>
      <c r="AH51" s="16">
        <v>559.51400000000001</v>
      </c>
      <c r="AI51" s="16">
        <f t="shared" si="5"/>
        <v>0.39360070883554726</v>
      </c>
      <c r="AJ51" s="16">
        <f t="shared" si="5"/>
        <v>0.50727874518533711</v>
      </c>
      <c r="AK51" s="16">
        <f t="shared" si="6"/>
        <v>0.68080072745343712</v>
      </c>
      <c r="AL51" s="16">
        <f t="shared" si="6"/>
        <v>0.976599630986556</v>
      </c>
      <c r="AM51" s="16">
        <f t="shared" si="7"/>
        <v>0.57134411587302225</v>
      </c>
      <c r="AN51" s="16">
        <f t="shared" si="7"/>
        <v>1.0001158410660576</v>
      </c>
      <c r="AO51" s="16">
        <f t="shared" si="8"/>
        <v>0.5152093669042821</v>
      </c>
      <c r="AP51" s="16">
        <f t="shared" si="8"/>
        <v>0.29830000507966609</v>
      </c>
      <c r="AQ51" s="16">
        <f t="shared" si="9"/>
        <v>0.82517626473161432</v>
      </c>
      <c r="AR51" s="16">
        <f t="shared" si="10"/>
        <v>3.1704373513941926</v>
      </c>
      <c r="AS51" s="16">
        <f t="shared" si="11"/>
        <v>0.75615860671449697</v>
      </c>
      <c r="AT51" s="16">
        <f t="shared" si="11"/>
        <v>0.82358152144148089</v>
      </c>
      <c r="AU51" s="16">
        <f t="shared" si="12"/>
        <v>0.55811323222458187</v>
      </c>
      <c r="AV51" s="16">
        <f t="shared" si="12"/>
        <v>0.59982782852750505</v>
      </c>
    </row>
    <row r="52" spans="2:56" x14ac:dyDescent="0.25">
      <c r="B52" s="13"/>
      <c r="C52" s="14">
        <v>3388.4389999999999</v>
      </c>
      <c r="D52" s="14">
        <v>1220.585</v>
      </c>
      <c r="E52" s="16">
        <v>43.204999999999998</v>
      </c>
      <c r="F52" s="14">
        <v>152.69200000000001</v>
      </c>
      <c r="G52" s="16">
        <f t="shared" si="0"/>
        <v>0.92579819940825447</v>
      </c>
      <c r="H52" s="16">
        <f t="shared" si="1"/>
        <v>0.33347585781066008</v>
      </c>
      <c r="I52" s="16">
        <f t="shared" si="2"/>
        <v>0.67599346239767788</v>
      </c>
      <c r="J52" s="16">
        <f t="shared" si="2"/>
        <v>2.3890474195214959</v>
      </c>
      <c r="K52" s="13"/>
      <c r="L52" s="14">
        <v>168.12200000000001</v>
      </c>
      <c r="M52" s="14">
        <v>166.91499999999999</v>
      </c>
      <c r="N52" s="16">
        <v>79.164000000000001</v>
      </c>
      <c r="O52" s="14">
        <v>134.31</v>
      </c>
      <c r="P52" s="16">
        <f t="shared" si="3"/>
        <v>0.42925496604197522</v>
      </c>
      <c r="Q52" s="16">
        <f t="shared" si="3"/>
        <v>0.4261732114589184</v>
      </c>
      <c r="R52" s="16">
        <f t="shared" si="4"/>
        <v>1.4532757633167379</v>
      </c>
      <c r="S52" s="16">
        <f t="shared" si="4"/>
        <v>2.4656342247874168</v>
      </c>
      <c r="T52" s="13"/>
      <c r="U52" s="16">
        <v>523.15200000000004</v>
      </c>
      <c r="V52" s="16">
        <v>687.11500000000001</v>
      </c>
      <c r="W52" s="16">
        <v>507.45299999999997</v>
      </c>
      <c r="X52" s="14">
        <v>709.52200000000005</v>
      </c>
      <c r="Y52" s="14">
        <v>143.03200000000001</v>
      </c>
      <c r="Z52" s="14">
        <v>250.37200000000001</v>
      </c>
      <c r="AA52" s="14">
        <v>1214.2919999999999</v>
      </c>
      <c r="AB52" s="14">
        <v>685.10199999999998</v>
      </c>
      <c r="AC52" s="14">
        <v>127.601</v>
      </c>
      <c r="AD52" s="16">
        <v>486.65600000000001</v>
      </c>
      <c r="AE52" s="16">
        <v>532.947</v>
      </c>
      <c r="AF52" s="14">
        <v>600.97400000000005</v>
      </c>
      <c r="AG52" s="14">
        <v>516.44299999999998</v>
      </c>
      <c r="AH52" s="16">
        <v>589.16700000000003</v>
      </c>
      <c r="AI52" s="16">
        <f t="shared" si="5"/>
        <v>0.38308753533193718</v>
      </c>
      <c r="AJ52" s="16">
        <f t="shared" si="5"/>
        <v>0.50315241428801571</v>
      </c>
      <c r="AK52" s="16">
        <f t="shared" si="6"/>
        <v>0.67069118649981763</v>
      </c>
      <c r="AL52" s="16">
        <f t="shared" si="6"/>
        <v>0.93776202333560676</v>
      </c>
      <c r="AM52" s="16">
        <f t="shared" si="7"/>
        <v>0.57134411587302225</v>
      </c>
      <c r="AN52" s="16">
        <f t="shared" si="7"/>
        <v>1.0001158410660576</v>
      </c>
      <c r="AO52" s="16">
        <f t="shared" si="8"/>
        <v>0.51401649198259358</v>
      </c>
      <c r="AP52" s="16">
        <f t="shared" si="8"/>
        <v>0.29000745017694168</v>
      </c>
      <c r="AQ52" s="16">
        <f t="shared" si="9"/>
        <v>0.82085970871288139</v>
      </c>
      <c r="AR52" s="16">
        <f t="shared" si="10"/>
        <v>3.1307319382829149</v>
      </c>
      <c r="AS52" s="16">
        <f t="shared" si="11"/>
        <v>0.72970452927323515</v>
      </c>
      <c r="AT52" s="16">
        <f t="shared" si="11"/>
        <v>0.82284626759406321</v>
      </c>
      <c r="AU52" s="16">
        <f t="shared" si="12"/>
        <v>0.55365349794326912</v>
      </c>
      <c r="AV52" s="16">
        <f t="shared" si="12"/>
        <v>0.63161737195148748</v>
      </c>
    </row>
    <row r="53" spans="2:56" x14ac:dyDescent="0.25">
      <c r="B53" s="13"/>
      <c r="C53" s="14">
        <v>3386.0239999999999</v>
      </c>
      <c r="D53" s="14">
        <v>1218.0360000000001</v>
      </c>
      <c r="E53" s="16">
        <v>43.204999999999998</v>
      </c>
      <c r="F53" s="14">
        <v>150.81399999999999</v>
      </c>
      <c r="G53" s="16">
        <f t="shared" si="0"/>
        <v>0.9251383667680414</v>
      </c>
      <c r="H53" s="16">
        <f t="shared" si="1"/>
        <v>0.33277944587576058</v>
      </c>
      <c r="I53" s="16">
        <f t="shared" si="2"/>
        <v>0.67599346239767788</v>
      </c>
      <c r="J53" s="16">
        <f t="shared" si="2"/>
        <v>2.3596638823757292</v>
      </c>
      <c r="K53" s="13"/>
      <c r="L53" s="14">
        <v>160.74299999999999</v>
      </c>
      <c r="M53" s="14">
        <v>161.816</v>
      </c>
      <c r="N53" s="16">
        <v>83.591999999999999</v>
      </c>
      <c r="O53" s="14">
        <v>137.79900000000001</v>
      </c>
      <c r="P53" s="16">
        <f t="shared" si="3"/>
        <v>0.41041464535566557</v>
      </c>
      <c r="Q53" s="16">
        <f t="shared" si="3"/>
        <v>0.41315426645559922</v>
      </c>
      <c r="R53" s="16">
        <f t="shared" si="4"/>
        <v>1.5345640393003481</v>
      </c>
      <c r="S53" s="16">
        <f t="shared" si="4"/>
        <v>2.5296845398070231</v>
      </c>
      <c r="T53" s="13"/>
      <c r="U53" s="16">
        <v>511.21</v>
      </c>
      <c r="V53" s="16">
        <v>659.20600000000002</v>
      </c>
      <c r="W53" s="16">
        <v>505.709</v>
      </c>
      <c r="X53" s="14">
        <v>671.68499999999995</v>
      </c>
      <c r="Y53" s="14">
        <v>142.89699999999999</v>
      </c>
      <c r="Z53" s="14">
        <v>232.393</v>
      </c>
      <c r="AA53" s="14">
        <v>1206.376</v>
      </c>
      <c r="AB53" s="14">
        <v>676.91800000000001</v>
      </c>
      <c r="AC53" s="14">
        <v>125.589</v>
      </c>
      <c r="AD53" s="16">
        <v>480.61799999999999</v>
      </c>
      <c r="AE53" s="16">
        <v>520.60299999999995</v>
      </c>
      <c r="AF53" s="14">
        <v>592.11900000000003</v>
      </c>
      <c r="AG53" s="14">
        <v>489.74200000000002</v>
      </c>
      <c r="AH53" s="16">
        <v>589.97199999999998</v>
      </c>
      <c r="AI53" s="16">
        <f t="shared" si="5"/>
        <v>0.37434278935575049</v>
      </c>
      <c r="AJ53" s="16">
        <f t="shared" si="5"/>
        <v>0.48271554312327009</v>
      </c>
      <c r="AK53" s="16">
        <f t="shared" si="6"/>
        <v>0.66838617415531343</v>
      </c>
      <c r="AL53" s="16">
        <f t="shared" si="6"/>
        <v>0.88775356457470933</v>
      </c>
      <c r="AM53" s="16">
        <f t="shared" si="7"/>
        <v>0.57080485573792761</v>
      </c>
      <c r="AN53" s="16">
        <f t="shared" si="7"/>
        <v>0.92829837463000764</v>
      </c>
      <c r="AO53" s="16">
        <f t="shared" si="8"/>
        <v>0.51066560558085983</v>
      </c>
      <c r="AP53" s="16">
        <f t="shared" si="8"/>
        <v>0.28654311789905007</v>
      </c>
      <c r="AQ53" s="16">
        <f t="shared" si="9"/>
        <v>0.80791647367608455</v>
      </c>
      <c r="AR53" s="16">
        <f t="shared" si="10"/>
        <v>3.0918885675172154</v>
      </c>
      <c r="AS53" s="16">
        <f t="shared" si="11"/>
        <v>0.71280327509721231</v>
      </c>
      <c r="AT53" s="16">
        <f t="shared" si="11"/>
        <v>0.81072210964455882</v>
      </c>
      <c r="AU53" s="16">
        <f t="shared" si="12"/>
        <v>0.52502865057660286</v>
      </c>
      <c r="AV53" s="16">
        <f t="shared" si="12"/>
        <v>0.63248037341698193</v>
      </c>
    </row>
    <row r="54" spans="2:56" x14ac:dyDescent="0.25">
      <c r="B54" s="13"/>
      <c r="C54" s="14">
        <v>1981.596</v>
      </c>
      <c r="D54" s="14">
        <v>1216.963</v>
      </c>
      <c r="E54" s="16">
        <v>40.119</v>
      </c>
      <c r="F54" s="14">
        <v>150.68</v>
      </c>
      <c r="G54" s="16">
        <f t="shared" si="0"/>
        <v>0.54141686149716717</v>
      </c>
      <c r="H54" s="16">
        <f t="shared" si="1"/>
        <v>0.33248629169523986</v>
      </c>
      <c r="I54" s="16">
        <f t="shared" si="2"/>
        <v>0.62770933266826612</v>
      </c>
      <c r="J54" s="16">
        <f t="shared" si="2"/>
        <v>2.3575672934633052</v>
      </c>
      <c r="K54" s="13"/>
      <c r="L54" s="14">
        <v>160.60900000000001</v>
      </c>
      <c r="M54" s="14">
        <v>153.363</v>
      </c>
      <c r="N54" s="16">
        <v>88.555999999999997</v>
      </c>
      <c r="O54" s="14">
        <v>138.87200000000001</v>
      </c>
      <c r="P54" s="16">
        <f t="shared" si="3"/>
        <v>0.41007251187254251</v>
      </c>
      <c r="Q54" s="16">
        <f t="shared" si="3"/>
        <v>0.39157177143440736</v>
      </c>
      <c r="R54" s="16">
        <f t="shared" si="4"/>
        <v>1.6256920885285868</v>
      </c>
      <c r="S54" s="16">
        <f t="shared" si="4"/>
        <v>2.5493824440821844</v>
      </c>
      <c r="T54" s="13"/>
      <c r="U54" s="16">
        <v>509.33199999999999</v>
      </c>
      <c r="V54" s="16">
        <v>655.98599999999999</v>
      </c>
      <c r="W54" s="16">
        <v>484.64400000000001</v>
      </c>
      <c r="X54" s="14">
        <v>668.46500000000003</v>
      </c>
      <c r="Y54" s="14">
        <v>139.54300000000001</v>
      </c>
      <c r="Z54" s="14">
        <v>222.19499999999999</v>
      </c>
      <c r="AA54" s="14">
        <v>1180.212</v>
      </c>
      <c r="AB54" s="14">
        <v>647.93600000000004</v>
      </c>
      <c r="AC54" s="14">
        <v>124.381</v>
      </c>
      <c r="AD54" s="16">
        <v>471.62799999999999</v>
      </c>
      <c r="AE54" s="16">
        <v>515.10199999999998</v>
      </c>
      <c r="AF54" s="14">
        <v>580.57899999999995</v>
      </c>
      <c r="AG54" s="14">
        <v>487.99799999999999</v>
      </c>
      <c r="AH54" s="16">
        <v>616.94100000000003</v>
      </c>
      <c r="AI54" s="16">
        <f t="shared" si="5"/>
        <v>0.37296758981268585</v>
      </c>
      <c r="AJ54" s="16">
        <f t="shared" si="5"/>
        <v>0.48035763975337215</v>
      </c>
      <c r="AK54" s="16">
        <f t="shared" si="6"/>
        <v>0.64054495567080616</v>
      </c>
      <c r="AL54" s="16">
        <f t="shared" si="6"/>
        <v>0.88349775049827395</v>
      </c>
      <c r="AM54" s="16">
        <f t="shared" si="7"/>
        <v>0.55740723727046493</v>
      </c>
      <c r="AN54" s="16">
        <f t="shared" si="7"/>
        <v>0.8875622645730058</v>
      </c>
      <c r="AO54" s="16">
        <f t="shared" si="8"/>
        <v>0.49959024026820636</v>
      </c>
      <c r="AP54" s="16">
        <f t="shared" si="8"/>
        <v>0.27427487766470815</v>
      </c>
      <c r="AQ54" s="16">
        <f t="shared" si="9"/>
        <v>0.80014538623848486</v>
      </c>
      <c r="AR54" s="16">
        <f t="shared" si="10"/>
        <v>3.0340545325414552</v>
      </c>
      <c r="AS54" s="16">
        <f t="shared" si="11"/>
        <v>0.70527137302152354</v>
      </c>
      <c r="AT54" s="16">
        <f t="shared" si="11"/>
        <v>0.79492168245796591</v>
      </c>
      <c r="AU54" s="16">
        <f t="shared" si="12"/>
        <v>0.52315899274328326</v>
      </c>
      <c r="AV54" s="16">
        <f t="shared" si="12"/>
        <v>0.66139253058830971</v>
      </c>
    </row>
    <row r="55" spans="2:56" x14ac:dyDescent="0.25">
      <c r="B55" s="13"/>
      <c r="C55" s="14">
        <v>1959.86</v>
      </c>
      <c r="D55" s="14">
        <v>214.41300000000001</v>
      </c>
      <c r="E55" s="16">
        <v>39.85</v>
      </c>
      <c r="F55" s="14">
        <v>150.00899999999999</v>
      </c>
      <c r="G55" s="16">
        <f t="shared" si="0"/>
        <v>0.53547809451262407</v>
      </c>
      <c r="H55" s="16">
        <f t="shared" si="1"/>
        <v>5.857974586018759E-2</v>
      </c>
      <c r="I55" s="16">
        <f t="shared" si="2"/>
        <v>0.62350050865750406</v>
      </c>
      <c r="J55" s="16">
        <f t="shared" si="2"/>
        <v>2.3470687027152701</v>
      </c>
      <c r="K55" s="13"/>
      <c r="L55" s="14">
        <v>157.38800000000001</v>
      </c>
      <c r="M55" s="14">
        <v>146.52000000000001</v>
      </c>
      <c r="N55" s="16">
        <v>89.227000000000004</v>
      </c>
      <c r="O55" s="14">
        <v>140.61600000000001</v>
      </c>
      <c r="P55" s="16">
        <f t="shared" si="3"/>
        <v>0.40184854210284426</v>
      </c>
      <c r="Q55" s="16">
        <f t="shared" si="3"/>
        <v>0.3740999846805903</v>
      </c>
      <c r="R55" s="16">
        <f t="shared" si="4"/>
        <v>1.6380101628702766</v>
      </c>
      <c r="S55" s="16">
        <f t="shared" si="4"/>
        <v>2.5813984226990354</v>
      </c>
      <c r="T55" s="13"/>
      <c r="U55" s="16">
        <v>490.95</v>
      </c>
      <c r="V55" s="16">
        <v>642.56899999999996</v>
      </c>
      <c r="W55" s="16">
        <v>480.61799999999999</v>
      </c>
      <c r="X55" s="14">
        <v>666.18399999999997</v>
      </c>
      <c r="Y55" s="14">
        <v>139.006</v>
      </c>
      <c r="Z55" s="14">
        <v>221.65899999999999</v>
      </c>
      <c r="AA55" s="14">
        <v>1167.8679999999999</v>
      </c>
      <c r="AB55" s="14">
        <v>647.53300000000002</v>
      </c>
      <c r="AC55" s="14">
        <v>123.71</v>
      </c>
      <c r="AD55" s="16">
        <v>470.15300000000002</v>
      </c>
      <c r="AE55" s="16">
        <v>507.45299999999997</v>
      </c>
      <c r="AF55" s="14">
        <v>577.35900000000004</v>
      </c>
      <c r="AG55" s="14">
        <v>487.99799999999999</v>
      </c>
      <c r="AH55" s="16">
        <v>617.61199999999997</v>
      </c>
      <c r="AI55" s="16">
        <f t="shared" si="5"/>
        <v>0.35950703709670334</v>
      </c>
      <c r="AJ55" s="16">
        <f t="shared" si="5"/>
        <v>0.47053279828942168</v>
      </c>
      <c r="AK55" s="16">
        <f t="shared" si="6"/>
        <v>0.63522386639387163</v>
      </c>
      <c r="AL55" s="16">
        <f t="shared" si="6"/>
        <v>0.88048299524723372</v>
      </c>
      <c r="AM55" s="16">
        <f t="shared" si="7"/>
        <v>0.55526218028864405</v>
      </c>
      <c r="AN55" s="16">
        <f t="shared" si="7"/>
        <v>0.88542120211070408</v>
      </c>
      <c r="AO55" s="16">
        <f t="shared" si="8"/>
        <v>0.49436495707682143</v>
      </c>
      <c r="AP55" s="16">
        <f t="shared" si="8"/>
        <v>0.27410428554496352</v>
      </c>
      <c r="AQ55" s="16">
        <f t="shared" si="9"/>
        <v>0.79582883021975181</v>
      </c>
      <c r="AR55" s="16">
        <f t="shared" si="10"/>
        <v>3.0245656335882583</v>
      </c>
      <c r="AS55" s="16">
        <f t="shared" si="11"/>
        <v>0.69479845555616404</v>
      </c>
      <c r="AT55" s="16">
        <f t="shared" si="11"/>
        <v>0.79051289774905531</v>
      </c>
      <c r="AU55" s="16">
        <f t="shared" si="12"/>
        <v>0.52315899274328326</v>
      </c>
      <c r="AV55" s="16">
        <f t="shared" si="12"/>
        <v>0.66211187715147335</v>
      </c>
    </row>
    <row r="56" spans="2:56" x14ac:dyDescent="0.25">
      <c r="B56" s="13"/>
      <c r="C56" s="14">
        <v>1959.1890000000001</v>
      </c>
      <c r="D56" s="14">
        <v>1212.9369999999999</v>
      </c>
      <c r="E56" s="16">
        <v>39.582000000000001</v>
      </c>
      <c r="F56" s="14">
        <v>146.923</v>
      </c>
      <c r="G56" s="16">
        <f t="shared" si="0"/>
        <v>0.53529476213101634</v>
      </c>
      <c r="H56" s="16">
        <f t="shared" si="1"/>
        <v>0.33138634879610074</v>
      </c>
      <c r="I56" s="16">
        <f t="shared" si="2"/>
        <v>0.61930733083265566</v>
      </c>
      <c r="J56" s="16">
        <f t="shared" si="2"/>
        <v>2.2987845729858587</v>
      </c>
      <c r="K56" s="13"/>
      <c r="L56" s="14">
        <v>147.32499999999999</v>
      </c>
      <c r="M56" s="14">
        <v>137.79900000000001</v>
      </c>
      <c r="N56" s="16">
        <v>93.117999999999995</v>
      </c>
      <c r="O56" s="14">
        <v>141.15299999999999</v>
      </c>
      <c r="P56" s="16">
        <f t="shared" si="3"/>
        <v>0.37615533881427765</v>
      </c>
      <c r="Q56" s="16">
        <f t="shared" si="3"/>
        <v>0.3518332226931522</v>
      </c>
      <c r="R56" s="16">
        <f t="shared" si="4"/>
        <v>1.709440307823354</v>
      </c>
      <c r="S56" s="16">
        <f t="shared" si="4"/>
        <v>2.5912565537295675</v>
      </c>
      <c r="T56" s="13"/>
      <c r="U56" s="16">
        <v>489.34</v>
      </c>
      <c r="V56" s="16">
        <v>635.726</v>
      </c>
      <c r="W56" s="16">
        <v>466.798</v>
      </c>
      <c r="X56" s="14">
        <v>662.42700000000002</v>
      </c>
      <c r="Y56" s="14">
        <v>137.12799999999999</v>
      </c>
      <c r="Z56" s="14">
        <v>220.31700000000001</v>
      </c>
      <c r="AA56" s="14">
        <v>1153.779</v>
      </c>
      <c r="AB56" s="14">
        <v>639.08000000000004</v>
      </c>
      <c r="AC56" s="14">
        <v>122.503</v>
      </c>
      <c r="AD56" s="16">
        <v>467.87200000000001</v>
      </c>
      <c r="AE56" s="16">
        <v>505.709</v>
      </c>
      <c r="AF56" s="14">
        <v>561.12400000000002</v>
      </c>
      <c r="AG56" s="14">
        <v>477.13</v>
      </c>
      <c r="AH56" s="16">
        <v>639.48299999999995</v>
      </c>
      <c r="AI56" s="16">
        <f t="shared" si="5"/>
        <v>0.35832808541175437</v>
      </c>
      <c r="AJ56" s="16">
        <f t="shared" si="5"/>
        <v>0.46552188749432494</v>
      </c>
      <c r="AK56" s="16">
        <f t="shared" si="6"/>
        <v>0.61695822958134428</v>
      </c>
      <c r="AL56" s="16">
        <f t="shared" si="6"/>
        <v>0.87551743826426232</v>
      </c>
      <c r="AM56" s="16">
        <f t="shared" si="7"/>
        <v>0.54776047263154948</v>
      </c>
      <c r="AN56" s="16">
        <f t="shared" si="7"/>
        <v>0.88006055691591145</v>
      </c>
      <c r="AO56" s="16">
        <f t="shared" si="8"/>
        <v>0.48840100577388712</v>
      </c>
      <c r="AP56" s="16">
        <f t="shared" si="8"/>
        <v>0.27052608408540613</v>
      </c>
      <c r="AQ56" s="16">
        <f t="shared" si="9"/>
        <v>0.78806417580155419</v>
      </c>
      <c r="AR56" s="16">
        <f t="shared" si="10"/>
        <v>3.0098916142579233</v>
      </c>
      <c r="AS56" s="16">
        <f t="shared" si="11"/>
        <v>0.69241059203680377</v>
      </c>
      <c r="AT56" s="16">
        <f t="shared" si="11"/>
        <v>0.76828413385179917</v>
      </c>
      <c r="AU56" s="16">
        <f t="shared" si="12"/>
        <v>0.51150793693335372</v>
      </c>
      <c r="AV56" s="16">
        <f t="shared" si="12"/>
        <v>0.68555871572517302</v>
      </c>
    </row>
    <row r="57" spans="2:56" x14ac:dyDescent="0.25">
      <c r="B57" s="19"/>
      <c r="C57" s="14">
        <v>1941.7460000000001</v>
      </c>
      <c r="D57" s="14">
        <v>1210.1199999999999</v>
      </c>
      <c r="E57" s="16">
        <v>38.106000000000002</v>
      </c>
      <c r="F57" s="14">
        <v>145.58099999999999</v>
      </c>
      <c r="G57" s="16">
        <f t="shared" si="0"/>
        <v>0.53052893987708816</v>
      </c>
      <c r="H57" s="16">
        <f t="shared" si="1"/>
        <v>0.33061671661853614</v>
      </c>
      <c r="I57" s="16">
        <f t="shared" si="2"/>
        <v>0.59621356042416185</v>
      </c>
      <c r="J57" s="16">
        <f t="shared" si="2"/>
        <v>2.277787391489789</v>
      </c>
      <c r="K57" s="19"/>
      <c r="L57" s="14">
        <v>142.227</v>
      </c>
      <c r="M57" s="14">
        <v>134.98099999999999</v>
      </c>
      <c r="N57" s="16">
        <v>102.108</v>
      </c>
      <c r="O57" s="14">
        <v>143.434</v>
      </c>
      <c r="P57" s="16">
        <f t="shared" si="3"/>
        <v>0.36313894704590716</v>
      </c>
      <c r="Q57" s="16">
        <f t="shared" si="3"/>
        <v>0.344638206607772</v>
      </c>
      <c r="R57" s="16">
        <f t="shared" si="4"/>
        <v>1.8744768031017316</v>
      </c>
      <c r="S57" s="16">
        <f t="shared" si="4"/>
        <v>2.6331306633769516</v>
      </c>
      <c r="T57" s="19"/>
      <c r="U57" s="16">
        <v>489.34</v>
      </c>
      <c r="V57" s="16">
        <v>634.78599999999994</v>
      </c>
      <c r="W57" s="16">
        <v>391.52499999999998</v>
      </c>
      <c r="X57" s="14">
        <v>661.62199999999996</v>
      </c>
      <c r="Y57" s="14">
        <v>135.11500000000001</v>
      </c>
      <c r="Z57" s="14">
        <v>220.04900000000001</v>
      </c>
      <c r="AA57" s="14">
        <v>1144.923</v>
      </c>
      <c r="AB57" s="14">
        <v>615.197</v>
      </c>
      <c r="AC57" s="14">
        <v>121.563</v>
      </c>
      <c r="AD57" s="16">
        <v>451.77</v>
      </c>
      <c r="AE57" s="16">
        <v>484.64400000000001</v>
      </c>
      <c r="AF57" s="14">
        <v>554.952</v>
      </c>
      <c r="AG57" s="14">
        <v>425.20400000000001</v>
      </c>
      <c r="AH57" s="16">
        <v>650.351</v>
      </c>
      <c r="AI57" s="16">
        <f t="shared" si="5"/>
        <v>0.35832808541175437</v>
      </c>
      <c r="AJ57" s="16">
        <f t="shared" si="5"/>
        <v>0.46483355545466526</v>
      </c>
      <c r="AK57" s="16">
        <f t="shared" si="6"/>
        <v>0.51747130629701876</v>
      </c>
      <c r="AL57" s="16">
        <f t="shared" si="6"/>
        <v>0.87445348474515339</v>
      </c>
      <c r="AM57" s="16">
        <f t="shared" si="7"/>
        <v>0.53971950483936049</v>
      </c>
      <c r="AN57" s="16">
        <f t="shared" si="7"/>
        <v>0.87899002568476059</v>
      </c>
      <c r="AO57" s="16">
        <f t="shared" si="8"/>
        <v>0.48465221219458504</v>
      </c>
      <c r="AP57" s="16">
        <f t="shared" si="8"/>
        <v>0.26041627863661759</v>
      </c>
      <c r="AQ57" s="16">
        <f t="shared" si="9"/>
        <v>0.78201713756368685</v>
      </c>
      <c r="AR57" s="16">
        <f t="shared" si="10"/>
        <v>2.9063050034481694</v>
      </c>
      <c r="AS57" s="16">
        <f t="shared" si="11"/>
        <v>0.66356865107618157</v>
      </c>
      <c r="AT57" s="16">
        <f t="shared" si="11"/>
        <v>0.75983350676378769</v>
      </c>
      <c r="AU57" s="16">
        <f t="shared" si="12"/>
        <v>0.45584059022867929</v>
      </c>
      <c r="AV57" s="16">
        <f t="shared" si="12"/>
        <v>0.69720977153510266</v>
      </c>
    </row>
    <row r="63" spans="2:56" x14ac:dyDescent="0.25">
      <c r="B63" s="23" t="s">
        <v>15</v>
      </c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</row>
    <row r="64" spans="2:56" x14ac:dyDescent="0.2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</row>
    <row r="65" spans="2:56" x14ac:dyDescent="0.25">
      <c r="B65" s="14"/>
      <c r="C65" s="21" t="s">
        <v>16</v>
      </c>
      <c r="D65" s="21" t="s">
        <v>17</v>
      </c>
      <c r="E65" s="21" t="s">
        <v>18</v>
      </c>
      <c r="F65" s="21" t="s">
        <v>19</v>
      </c>
      <c r="G65" s="21"/>
      <c r="H65" s="21"/>
      <c r="I65" s="21" t="s">
        <v>20</v>
      </c>
      <c r="J65" s="21"/>
      <c r="K65" s="21"/>
      <c r="L65" s="21" t="s">
        <v>21</v>
      </c>
      <c r="M65" s="21"/>
      <c r="N65" s="21"/>
      <c r="O65" s="21" t="s">
        <v>22</v>
      </c>
      <c r="P65" s="21"/>
      <c r="Q65" s="21"/>
      <c r="R65" s="21" t="s">
        <v>23</v>
      </c>
      <c r="S65" s="21"/>
      <c r="T65" s="21"/>
      <c r="U65" s="21" t="s">
        <v>24</v>
      </c>
      <c r="V65" s="21"/>
      <c r="W65" s="21"/>
      <c r="X65" s="21" t="s">
        <v>25</v>
      </c>
      <c r="Y65" s="21"/>
      <c r="Z65" s="21"/>
      <c r="AA65" s="21" t="s">
        <v>26</v>
      </c>
      <c r="AB65" s="21"/>
      <c r="AC65" s="21"/>
      <c r="AD65" s="21" t="s">
        <v>27</v>
      </c>
      <c r="AE65" s="21"/>
      <c r="AF65" s="21"/>
      <c r="AG65" s="21" t="s">
        <v>28</v>
      </c>
      <c r="AH65" s="21"/>
      <c r="AI65" s="21"/>
      <c r="AJ65" s="21" t="s">
        <v>29</v>
      </c>
      <c r="AK65" s="21"/>
      <c r="AL65" s="21"/>
      <c r="AM65" s="21" t="s">
        <v>30</v>
      </c>
      <c r="AN65" s="21"/>
      <c r="AO65" s="21"/>
      <c r="AP65" s="21" t="s">
        <v>31</v>
      </c>
      <c r="AQ65" s="21"/>
      <c r="AR65" s="21"/>
      <c r="AS65" s="21" t="s">
        <v>32</v>
      </c>
      <c r="AT65" s="21"/>
      <c r="AU65" s="21"/>
      <c r="AV65" s="21" t="s">
        <v>33</v>
      </c>
      <c r="AW65" s="21"/>
      <c r="AX65" s="21"/>
      <c r="AY65" s="21" t="s">
        <v>34</v>
      </c>
      <c r="AZ65" s="21"/>
      <c r="BA65" s="21"/>
      <c r="BB65" s="21" t="s">
        <v>35</v>
      </c>
      <c r="BC65" s="21"/>
      <c r="BD65" s="16"/>
    </row>
    <row r="66" spans="2:56" x14ac:dyDescent="0.25">
      <c r="B66" s="21" t="s">
        <v>36</v>
      </c>
      <c r="C66" s="14">
        <v>0</v>
      </c>
      <c r="D66" s="14"/>
      <c r="E66" s="14">
        <v>0</v>
      </c>
      <c r="F66" s="14">
        <v>11654</v>
      </c>
      <c r="G66" s="14">
        <f>(F66+F67)/2</f>
        <v>11611.5</v>
      </c>
      <c r="H66" s="14">
        <f>F66/11611.5</f>
        <v>1.0036601644920984</v>
      </c>
      <c r="I66" s="14">
        <v>0</v>
      </c>
      <c r="J66" s="14">
        <v>0</v>
      </c>
      <c r="K66" s="14"/>
      <c r="L66" s="14">
        <v>0</v>
      </c>
      <c r="M66" s="14"/>
      <c r="N66" s="14">
        <v>0</v>
      </c>
      <c r="O66" s="16">
        <v>9324</v>
      </c>
      <c r="P66" s="16">
        <f>(O66+O67)/2</f>
        <v>9139</v>
      </c>
      <c r="Q66" s="14">
        <f>O66/9139</f>
        <v>1.0202429149797572</v>
      </c>
      <c r="R66" s="14">
        <v>8461</v>
      </c>
      <c r="S66" s="14">
        <f>(R66+R67)/2</f>
        <v>9003.5</v>
      </c>
      <c r="T66" s="14">
        <f>R66/9003.5</f>
        <v>0.93974565446770697</v>
      </c>
      <c r="U66" s="14">
        <v>0</v>
      </c>
      <c r="V66" s="14">
        <v>0</v>
      </c>
      <c r="W66" s="14"/>
      <c r="X66" s="16">
        <v>21675</v>
      </c>
      <c r="Y66" s="16">
        <f>(X66+X67)/2</f>
        <v>21165</v>
      </c>
      <c r="Z66" s="14">
        <f>X66/21165</f>
        <v>1.0240963855421688</v>
      </c>
      <c r="AA66" s="16">
        <v>6120</v>
      </c>
      <c r="AB66" s="14">
        <f>(AA66+AA67)/2</f>
        <v>6375</v>
      </c>
      <c r="AC66" s="14">
        <f>AA66/6375</f>
        <v>0.96</v>
      </c>
      <c r="AD66" s="14">
        <v>0</v>
      </c>
      <c r="AE66" s="14"/>
      <c r="AF66" s="14">
        <v>0</v>
      </c>
      <c r="AG66" s="16">
        <v>13260</v>
      </c>
      <c r="AH66" s="16">
        <f>(AG66+AG67)/2</f>
        <v>11092.5</v>
      </c>
      <c r="AI66" s="14">
        <f>AG66/11092.5</f>
        <v>1.1954022988505748</v>
      </c>
      <c r="AJ66" s="14">
        <v>0</v>
      </c>
      <c r="AK66" s="14"/>
      <c r="AL66" s="14">
        <v>0</v>
      </c>
      <c r="AM66" s="14">
        <v>0</v>
      </c>
      <c r="AN66" s="14"/>
      <c r="AO66" s="14">
        <v>0</v>
      </c>
      <c r="AP66" s="14">
        <v>0</v>
      </c>
      <c r="AQ66" s="14"/>
      <c r="AR66" s="14">
        <v>0</v>
      </c>
      <c r="AS66" s="14">
        <v>0</v>
      </c>
      <c r="AT66" s="14"/>
      <c r="AU66" s="14">
        <v>0</v>
      </c>
      <c r="AV66" s="14">
        <v>0</v>
      </c>
      <c r="AW66" s="14"/>
      <c r="AX66" s="14">
        <v>0</v>
      </c>
      <c r="AY66" s="14">
        <v>0</v>
      </c>
      <c r="AZ66" s="14"/>
      <c r="BA66" s="14">
        <v>0</v>
      </c>
      <c r="BB66" s="16">
        <v>2085</v>
      </c>
      <c r="BC66" s="16">
        <f>(BB66+BB67)/2</f>
        <v>2475</v>
      </c>
      <c r="BD66" s="16">
        <f>BB66/2475</f>
        <v>0.84242424242424241</v>
      </c>
    </row>
    <row r="67" spans="2:56" x14ac:dyDescent="0.25">
      <c r="B67" s="21" t="s">
        <v>36</v>
      </c>
      <c r="C67" s="14">
        <v>0</v>
      </c>
      <c r="D67" s="14"/>
      <c r="E67" s="14">
        <v>0</v>
      </c>
      <c r="F67" s="14">
        <v>11569</v>
      </c>
      <c r="G67" s="14"/>
      <c r="H67" s="14">
        <f t="shared" ref="H67:H69" si="13">F67/11611.5</f>
        <v>0.99633983550790162</v>
      </c>
      <c r="I67" s="14">
        <v>0</v>
      </c>
      <c r="J67" s="14">
        <v>0</v>
      </c>
      <c r="K67" s="14"/>
      <c r="L67" s="14">
        <v>0</v>
      </c>
      <c r="M67" s="14"/>
      <c r="N67" s="14">
        <v>0</v>
      </c>
      <c r="O67" s="16">
        <v>8954</v>
      </c>
      <c r="P67" s="16"/>
      <c r="Q67" s="14">
        <f t="shared" ref="Q67:Q69" si="14">O67/9139</f>
        <v>0.97975708502024295</v>
      </c>
      <c r="R67" s="14">
        <v>9546</v>
      </c>
      <c r="S67" s="14"/>
      <c r="T67" s="14">
        <f t="shared" ref="T67:T69" si="15">R67/9003.5</f>
        <v>1.060254345532293</v>
      </c>
      <c r="U67" s="14">
        <v>0</v>
      </c>
      <c r="V67" s="14">
        <v>0</v>
      </c>
      <c r="W67" s="14"/>
      <c r="X67" s="16">
        <v>20655</v>
      </c>
      <c r="Y67" s="16"/>
      <c r="Z67" s="14">
        <f t="shared" ref="Z67:Z69" si="16">X67/21165</f>
        <v>0.97590361445783136</v>
      </c>
      <c r="AA67" s="16">
        <v>6630</v>
      </c>
      <c r="AB67" s="14"/>
      <c r="AC67" s="14">
        <f t="shared" ref="AC67:AC69" si="17">AA67/6375</f>
        <v>1.04</v>
      </c>
      <c r="AD67" s="14">
        <v>0</v>
      </c>
      <c r="AE67" s="14"/>
      <c r="AF67" s="14">
        <v>0</v>
      </c>
      <c r="AG67" s="16">
        <v>8925</v>
      </c>
      <c r="AH67" s="16"/>
      <c r="AI67" s="14">
        <f t="shared" ref="AI67:AI69" si="18">AG67/11092.5</f>
        <v>0.8045977011494253</v>
      </c>
      <c r="AJ67" s="14">
        <v>0</v>
      </c>
      <c r="AK67" s="14"/>
      <c r="AL67" s="14">
        <v>0</v>
      </c>
      <c r="AM67" s="14">
        <v>0</v>
      </c>
      <c r="AN67" s="14"/>
      <c r="AO67" s="14">
        <v>0</v>
      </c>
      <c r="AP67" s="14">
        <v>0</v>
      </c>
      <c r="AQ67" s="14"/>
      <c r="AR67" s="14">
        <v>0</v>
      </c>
      <c r="AS67" s="14">
        <v>0</v>
      </c>
      <c r="AT67" s="14"/>
      <c r="AU67" s="14">
        <v>0</v>
      </c>
      <c r="AV67" s="14">
        <v>0</v>
      </c>
      <c r="AW67" s="14"/>
      <c r="AX67" s="14">
        <v>0</v>
      </c>
      <c r="AY67" s="14">
        <v>0</v>
      </c>
      <c r="AZ67" s="14"/>
      <c r="BA67" s="14">
        <v>0</v>
      </c>
      <c r="BB67" s="16">
        <v>2865</v>
      </c>
      <c r="BC67" s="16"/>
      <c r="BD67" s="16">
        <f t="shared" ref="BD67:BD69" si="19">BB67/2475</f>
        <v>1.1575757575757575</v>
      </c>
    </row>
    <row r="68" spans="2:56" x14ac:dyDescent="0.25">
      <c r="B68" s="21" t="s">
        <v>37</v>
      </c>
      <c r="C68" s="14">
        <v>0</v>
      </c>
      <c r="D68" s="14"/>
      <c r="E68" s="14">
        <v>0</v>
      </c>
      <c r="F68" s="14">
        <v>21165</v>
      </c>
      <c r="G68" s="14"/>
      <c r="H68" s="14">
        <f t="shared" si="13"/>
        <v>1.8227619170649787</v>
      </c>
      <c r="I68" s="14">
        <v>0</v>
      </c>
      <c r="J68" s="14">
        <v>0</v>
      </c>
      <c r="K68" s="14"/>
      <c r="L68" s="14">
        <v>0</v>
      </c>
      <c r="M68" s="14"/>
      <c r="N68" s="14">
        <v>0</v>
      </c>
      <c r="O68" s="16">
        <v>19125</v>
      </c>
      <c r="P68" s="16"/>
      <c r="Q68" s="14">
        <f t="shared" si="14"/>
        <v>2.0926797242586717</v>
      </c>
      <c r="R68" s="16">
        <v>15810</v>
      </c>
      <c r="S68" s="14"/>
      <c r="T68" s="14">
        <f t="shared" si="15"/>
        <v>1.7559837840839674</v>
      </c>
      <c r="U68" s="14">
        <v>0</v>
      </c>
      <c r="V68" s="14">
        <v>0</v>
      </c>
      <c r="W68" s="14"/>
      <c r="X68" s="16">
        <v>31365</v>
      </c>
      <c r="Y68" s="16"/>
      <c r="Z68" s="14">
        <f t="shared" si="16"/>
        <v>1.4819277108433735</v>
      </c>
      <c r="AA68" s="16">
        <v>19125</v>
      </c>
      <c r="AB68" s="14"/>
      <c r="AC68" s="14">
        <f t="shared" si="17"/>
        <v>3</v>
      </c>
      <c r="AD68" s="14">
        <v>0</v>
      </c>
      <c r="AE68" s="14"/>
      <c r="AF68" s="14">
        <v>0</v>
      </c>
      <c r="AG68" s="16">
        <v>17850</v>
      </c>
      <c r="AH68" s="16"/>
      <c r="AI68" s="14">
        <f t="shared" si="18"/>
        <v>1.6091954022988506</v>
      </c>
      <c r="AJ68" s="14">
        <v>0</v>
      </c>
      <c r="AK68" s="14"/>
      <c r="AL68" s="14">
        <v>0</v>
      </c>
      <c r="AM68" s="14">
        <v>0</v>
      </c>
      <c r="AN68" s="14"/>
      <c r="AO68" s="14">
        <v>0</v>
      </c>
      <c r="AP68" s="14">
        <v>0</v>
      </c>
      <c r="AQ68" s="14"/>
      <c r="AR68" s="14">
        <v>0</v>
      </c>
      <c r="AS68" s="14">
        <v>0</v>
      </c>
      <c r="AT68" s="14"/>
      <c r="AU68" s="14">
        <v>0</v>
      </c>
      <c r="AV68" s="14">
        <v>0</v>
      </c>
      <c r="AW68" s="14"/>
      <c r="AX68" s="14">
        <v>0</v>
      </c>
      <c r="AY68" s="14">
        <v>0</v>
      </c>
      <c r="AZ68" s="14"/>
      <c r="BA68" s="14">
        <v>0</v>
      </c>
      <c r="BB68" s="14">
        <v>5695</v>
      </c>
      <c r="BC68" s="14"/>
      <c r="BD68" s="16">
        <f t="shared" si="19"/>
        <v>2.3010101010101009</v>
      </c>
    </row>
    <row r="69" spans="2:56" x14ac:dyDescent="0.25">
      <c r="B69" s="21" t="s">
        <v>37</v>
      </c>
      <c r="C69" s="14">
        <v>0</v>
      </c>
      <c r="D69" s="14"/>
      <c r="E69" s="14">
        <v>0</v>
      </c>
      <c r="F69" s="14">
        <v>21675</v>
      </c>
      <c r="G69" s="14"/>
      <c r="H69" s="14">
        <f t="shared" si="13"/>
        <v>1.8666838909701589</v>
      </c>
      <c r="I69" s="14">
        <v>0</v>
      </c>
      <c r="J69" s="14">
        <v>0</v>
      </c>
      <c r="K69" s="14"/>
      <c r="L69" s="14">
        <v>0</v>
      </c>
      <c r="M69" s="14"/>
      <c r="N69" s="14">
        <v>0</v>
      </c>
      <c r="O69" s="16">
        <v>18870</v>
      </c>
      <c r="P69" s="16"/>
      <c r="Q69" s="14">
        <f t="shared" si="14"/>
        <v>2.0647773279352228</v>
      </c>
      <c r="R69" s="16">
        <v>15555</v>
      </c>
      <c r="S69" s="14"/>
      <c r="T69" s="14">
        <f t="shared" si="15"/>
        <v>1.7276614649858388</v>
      </c>
      <c r="U69" s="14">
        <v>0</v>
      </c>
      <c r="V69" s="14">
        <v>0</v>
      </c>
      <c r="W69" s="14"/>
      <c r="X69" s="16">
        <v>24225</v>
      </c>
      <c r="Y69" s="16"/>
      <c r="Z69" s="14">
        <f t="shared" si="16"/>
        <v>1.1445783132530121</v>
      </c>
      <c r="AA69" s="16">
        <v>21165</v>
      </c>
      <c r="AB69" s="14"/>
      <c r="AC69" s="14">
        <f t="shared" si="17"/>
        <v>3.32</v>
      </c>
      <c r="AD69" s="14">
        <v>0</v>
      </c>
      <c r="AE69" s="14"/>
      <c r="AF69" s="14">
        <v>0</v>
      </c>
      <c r="AG69" s="16">
        <v>13770</v>
      </c>
      <c r="AH69" s="16"/>
      <c r="AI69" s="14">
        <f t="shared" si="18"/>
        <v>1.2413793103448276</v>
      </c>
      <c r="AJ69" s="14">
        <v>0</v>
      </c>
      <c r="AK69" s="14"/>
      <c r="AL69" s="14">
        <v>0</v>
      </c>
      <c r="AM69" s="14">
        <v>0</v>
      </c>
      <c r="AN69" s="14"/>
      <c r="AO69" s="14">
        <v>0</v>
      </c>
      <c r="AP69" s="14">
        <v>0</v>
      </c>
      <c r="AQ69" s="14"/>
      <c r="AR69" s="14">
        <v>0</v>
      </c>
      <c r="AS69" s="14">
        <v>0</v>
      </c>
      <c r="AT69" s="14"/>
      <c r="AU69" s="14">
        <v>0</v>
      </c>
      <c r="AV69" s="14">
        <v>0</v>
      </c>
      <c r="AW69" s="14"/>
      <c r="AX69" s="14">
        <v>0</v>
      </c>
      <c r="AY69" s="14">
        <v>0</v>
      </c>
      <c r="AZ69" s="14"/>
      <c r="BA69" s="14">
        <v>0</v>
      </c>
      <c r="BB69" s="14">
        <v>3568</v>
      </c>
      <c r="BC69" s="14"/>
      <c r="BD69" s="16">
        <f t="shared" si="19"/>
        <v>1.4416161616161616</v>
      </c>
    </row>
    <row r="70" spans="2:56" x14ac:dyDescent="0.25">
      <c r="B70" s="21" t="s">
        <v>38</v>
      </c>
      <c r="C70" s="14">
        <v>0</v>
      </c>
      <c r="D70" s="14"/>
      <c r="E70" s="14">
        <v>0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6">
        <v>5555</v>
      </c>
      <c r="AB70" s="14">
        <f>(AA70+AA71)/2</f>
        <v>4790</v>
      </c>
      <c r="AC70" s="14">
        <f>AA70/4790</f>
        <v>1.1597077244258873</v>
      </c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6">
        <v>7395</v>
      </c>
      <c r="BC70" s="16">
        <f>(BB70+BB71)/2</f>
        <v>7140</v>
      </c>
      <c r="BD70" s="16">
        <f>BB70/7140</f>
        <v>1.0357142857142858</v>
      </c>
    </row>
    <row r="71" spans="2:56" x14ac:dyDescent="0.25">
      <c r="B71" s="21" t="s">
        <v>38</v>
      </c>
      <c r="C71" s="14">
        <v>0</v>
      </c>
      <c r="D71" s="14"/>
      <c r="E71" s="14">
        <v>0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6">
        <v>4025</v>
      </c>
      <c r="AB71" s="14"/>
      <c r="AC71" s="14">
        <f t="shared" ref="AC71:AC73" si="20">AA71/4790</f>
        <v>0.84029227557411279</v>
      </c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6">
        <v>6885</v>
      </c>
      <c r="BC71" s="16"/>
      <c r="BD71" s="16">
        <f t="shared" ref="BD71:BD73" si="21">BB71/7140</f>
        <v>0.9642857142857143</v>
      </c>
    </row>
    <row r="72" spans="2:56" x14ac:dyDescent="0.25">
      <c r="B72" s="21" t="s">
        <v>39</v>
      </c>
      <c r="C72" s="14">
        <v>0</v>
      </c>
      <c r="D72" s="14"/>
      <c r="E72" s="14">
        <v>0</v>
      </c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6">
        <v>15300</v>
      </c>
      <c r="AB72" s="14"/>
      <c r="AC72" s="14">
        <f t="shared" si="20"/>
        <v>3.1941544885177451</v>
      </c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6">
        <v>15045</v>
      </c>
      <c r="BC72" s="16"/>
      <c r="BD72" s="16">
        <f t="shared" si="21"/>
        <v>2.1071428571428572</v>
      </c>
    </row>
    <row r="73" spans="2:56" x14ac:dyDescent="0.25">
      <c r="B73" s="21" t="s">
        <v>39</v>
      </c>
      <c r="C73" s="14">
        <v>0</v>
      </c>
      <c r="D73" s="14"/>
      <c r="E73" s="14">
        <v>0</v>
      </c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6">
        <v>14790</v>
      </c>
      <c r="AB73" s="14"/>
      <c r="AC73" s="14">
        <f t="shared" si="20"/>
        <v>3.0876826722338206</v>
      </c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6">
        <v>15810</v>
      </c>
      <c r="BC73" s="16"/>
      <c r="BD73" s="16">
        <f t="shared" si="21"/>
        <v>2.2142857142857144</v>
      </c>
    </row>
    <row r="74" spans="2:56" x14ac:dyDescent="0.25">
      <c r="B74" s="21" t="s">
        <v>40</v>
      </c>
      <c r="C74" s="14">
        <v>10959</v>
      </c>
      <c r="D74" s="14">
        <f>(C74+C75)/2</f>
        <v>11306.5</v>
      </c>
      <c r="E74" s="14">
        <f>C74/11306.5</f>
        <v>0.96926546676690395</v>
      </c>
      <c r="F74" s="14"/>
      <c r="G74" s="14"/>
      <c r="H74" s="14"/>
      <c r="I74" s="16">
        <v>5610</v>
      </c>
      <c r="J74" s="14">
        <f>(I74+I75)/2</f>
        <v>5917</v>
      </c>
      <c r="K74" s="14">
        <f>I74/5917</f>
        <v>0.94811559912117627</v>
      </c>
      <c r="L74" s="14">
        <v>9764</v>
      </c>
      <c r="M74" s="14">
        <f>(L74+L75)/2</f>
        <v>9814.5</v>
      </c>
      <c r="N74" s="14">
        <f>L74/9814.5</f>
        <v>0.9948545519384584</v>
      </c>
      <c r="O74" s="16">
        <v>10535</v>
      </c>
      <c r="P74" s="16">
        <f>(O74+O75)/2</f>
        <v>12312.5</v>
      </c>
      <c r="Q74" s="14">
        <f>O74/12312.5</f>
        <v>0.85563451776649746</v>
      </c>
      <c r="R74" s="16">
        <v>13675</v>
      </c>
      <c r="S74" s="14">
        <f>(R74+R75)/2</f>
        <v>14430</v>
      </c>
      <c r="T74" s="14">
        <f>R74/14430</f>
        <v>0.94767844767844767</v>
      </c>
      <c r="U74" s="16">
        <v>5165</v>
      </c>
      <c r="V74" s="14">
        <f>(U74+U75)/2</f>
        <v>5360</v>
      </c>
      <c r="W74" s="14">
        <f>U74/5360</f>
        <v>0.96361940298507465</v>
      </c>
      <c r="X74" s="16">
        <v>10515</v>
      </c>
      <c r="Y74" s="16">
        <f>(X74+X75)/2</f>
        <v>10642.5</v>
      </c>
      <c r="Z74" s="14">
        <f>X74/10642.5</f>
        <v>0.98801973220577877</v>
      </c>
      <c r="AA74" s="16">
        <v>21165</v>
      </c>
      <c r="AB74" s="14">
        <f>(AA74+AA75)/2</f>
        <v>49342.5</v>
      </c>
      <c r="AC74" s="14">
        <f>AA74/49342.5</f>
        <v>0.4289405684754522</v>
      </c>
      <c r="AD74" s="22">
        <v>5468</v>
      </c>
      <c r="AE74" s="22">
        <f>(AD74+AD75)/2</f>
        <v>5466.5</v>
      </c>
      <c r="AF74" s="14">
        <f>AD74/5466.5</f>
        <v>1.0002743986097138</v>
      </c>
      <c r="AG74" s="14">
        <v>1651</v>
      </c>
      <c r="AH74" s="14">
        <f>(AG74+AG75)/2</f>
        <v>1816.5</v>
      </c>
      <c r="AI74" s="14">
        <f>AG74/1816.5</f>
        <v>0.90889072391962566</v>
      </c>
      <c r="AJ74" s="16">
        <v>18340</v>
      </c>
      <c r="AK74" s="16">
        <f>(AJ74+AJ75)/2</f>
        <v>17340</v>
      </c>
      <c r="AL74" s="14">
        <f>AJ74/17340</f>
        <v>1.0576701268742792</v>
      </c>
      <c r="AM74" s="16">
        <v>10655</v>
      </c>
      <c r="AN74" s="16">
        <f>(AM74+AM75)/2</f>
        <v>11400</v>
      </c>
      <c r="AO74" s="14">
        <f>AM74/11400</f>
        <v>0.93464912280701751</v>
      </c>
      <c r="AP74" s="16">
        <v>23600</v>
      </c>
      <c r="AQ74" s="16">
        <f>(AP74+AP75)/2</f>
        <v>25952.5</v>
      </c>
      <c r="AR74" s="14">
        <f>AP74/25952.5</f>
        <v>0.90935362681822562</v>
      </c>
      <c r="AS74" s="16">
        <v>12185</v>
      </c>
      <c r="AT74" s="16">
        <f>(AS74+AS75)/2</f>
        <v>12950</v>
      </c>
      <c r="AU74" s="14">
        <f>AS74/12950</f>
        <v>0.94092664092664091</v>
      </c>
      <c r="AV74" s="16">
        <v>19325</v>
      </c>
      <c r="AW74" s="16">
        <f>(AV74+AV75)/2</f>
        <v>14835</v>
      </c>
      <c r="AX74" s="14">
        <f>AV74/14835</f>
        <v>1.3026626221772835</v>
      </c>
      <c r="AY74" s="16">
        <v>13515</v>
      </c>
      <c r="AZ74" s="16">
        <f>(AY74+AY75)/2</f>
        <v>13642.5</v>
      </c>
      <c r="BA74" s="14">
        <f>AY74/13642</f>
        <v>0.99069051458730395</v>
      </c>
      <c r="BB74" s="14">
        <v>1354</v>
      </c>
      <c r="BC74" s="14">
        <f>(BB74+BB75)/2</f>
        <v>1800.5</v>
      </c>
      <c r="BD74" s="16">
        <f>BB74/1800.5</f>
        <v>0.75201332963065814</v>
      </c>
    </row>
    <row r="75" spans="2:56" x14ac:dyDescent="0.25">
      <c r="B75" s="21" t="s">
        <v>40</v>
      </c>
      <c r="C75" s="14">
        <v>11654</v>
      </c>
      <c r="D75" s="14"/>
      <c r="E75" s="14">
        <f t="shared" ref="E75:E77" si="22">C75/11306.5</f>
        <v>1.0307345332330959</v>
      </c>
      <c r="F75" s="14"/>
      <c r="G75" s="14"/>
      <c r="H75" s="14"/>
      <c r="I75" s="16">
        <v>6224</v>
      </c>
      <c r="J75" s="14"/>
      <c r="K75" s="14">
        <f t="shared" ref="K75:K77" si="23">I75/5917</f>
        <v>1.0518844008788237</v>
      </c>
      <c r="L75" s="14">
        <v>9865</v>
      </c>
      <c r="M75" s="14"/>
      <c r="N75" s="14">
        <f t="shared" ref="N75:N77" si="24">L75/9814.5</f>
        <v>1.0051454480615416</v>
      </c>
      <c r="O75" s="16">
        <v>14090</v>
      </c>
      <c r="P75" s="16"/>
      <c r="Q75" s="14">
        <f t="shared" ref="Q75:Q77" si="25">O75/12312.5</f>
        <v>1.1443654822335025</v>
      </c>
      <c r="R75" s="16">
        <v>15185</v>
      </c>
      <c r="S75" s="14"/>
      <c r="T75" s="14">
        <f t="shared" ref="T75:T77" si="26">R75/14430</f>
        <v>1.0523215523215523</v>
      </c>
      <c r="U75" s="16">
        <v>5555</v>
      </c>
      <c r="V75" s="14"/>
      <c r="W75" s="14">
        <f t="shared" ref="W75:W77" si="27">U75/5360</f>
        <v>1.0363805970149254</v>
      </c>
      <c r="X75" s="16">
        <v>10770</v>
      </c>
      <c r="Y75" s="16"/>
      <c r="Z75" s="14">
        <f t="shared" ref="Z75:Z77" si="28">X75/10642.5</f>
        <v>1.0119802677942213</v>
      </c>
      <c r="AA75" s="16">
        <v>77520</v>
      </c>
      <c r="AB75" s="14"/>
      <c r="AC75" s="14">
        <f t="shared" ref="AC75:AC77" si="29">AA75/49342.5</f>
        <v>1.5710594315245479</v>
      </c>
      <c r="AD75" s="22">
        <v>5465</v>
      </c>
      <c r="AE75" s="22"/>
      <c r="AF75" s="14">
        <f t="shared" ref="AF75:AF77" si="30">AD75/5466.5</f>
        <v>0.99972560139028632</v>
      </c>
      <c r="AG75" s="14">
        <v>1982</v>
      </c>
      <c r="AH75" s="14"/>
      <c r="AI75" s="14">
        <f t="shared" ref="AI75:AI77" si="31">AG75/1816.5</f>
        <v>1.0911092760803744</v>
      </c>
      <c r="AJ75" s="16">
        <v>16340</v>
      </c>
      <c r="AK75" s="16"/>
      <c r="AL75" s="14">
        <f t="shared" ref="AL75:AL77" si="32">AJ75/17340</f>
        <v>0.94232987312572092</v>
      </c>
      <c r="AM75" s="16">
        <v>12145</v>
      </c>
      <c r="AN75" s="16"/>
      <c r="AO75" s="14">
        <f t="shared" ref="AO75:AO77" si="33">AM75/11400</f>
        <v>1.0653508771929825</v>
      </c>
      <c r="AP75" s="16">
        <v>28305</v>
      </c>
      <c r="AQ75" s="16"/>
      <c r="AR75" s="14">
        <f t="shared" ref="AR75:AR77" si="34">AP75/25952.5</f>
        <v>1.0906463731817744</v>
      </c>
      <c r="AS75" s="16">
        <v>13715</v>
      </c>
      <c r="AT75" s="16"/>
      <c r="AU75" s="14">
        <f t="shared" ref="AU75:AU77" si="35">AS75/12950</f>
        <v>1.059073359073359</v>
      </c>
      <c r="AV75" s="16">
        <v>10345</v>
      </c>
      <c r="AW75" s="16"/>
      <c r="AX75" s="14">
        <f t="shared" ref="AX75:AX77" si="36">AV75/14835</f>
        <v>0.69733737782271654</v>
      </c>
      <c r="AY75" s="16">
        <v>13770</v>
      </c>
      <c r="AZ75" s="16"/>
      <c r="BA75" s="14">
        <f t="shared" ref="BA75:BA77" si="37">AY75/13642</f>
        <v>1.0093827884474418</v>
      </c>
      <c r="BB75" s="14">
        <v>2247</v>
      </c>
      <c r="BC75" s="14"/>
      <c r="BD75" s="16">
        <f t="shared" ref="BD75:BD77" si="38">BB75/1800.5</f>
        <v>1.2479866703693419</v>
      </c>
    </row>
    <row r="76" spans="2:56" x14ac:dyDescent="0.25">
      <c r="B76" s="21" t="s">
        <v>41</v>
      </c>
      <c r="C76" s="14">
        <v>24990</v>
      </c>
      <c r="D76" s="14"/>
      <c r="E76" s="14">
        <f t="shared" si="22"/>
        <v>2.210233051784372</v>
      </c>
      <c r="F76" s="14"/>
      <c r="G76" s="14"/>
      <c r="H76" s="14"/>
      <c r="I76" s="16">
        <v>11475</v>
      </c>
      <c r="J76" s="14"/>
      <c r="K76" s="14">
        <f t="shared" si="23"/>
        <v>1.9393273618387696</v>
      </c>
      <c r="L76" s="16">
        <v>11475</v>
      </c>
      <c r="M76" s="16"/>
      <c r="N76" s="14">
        <f t="shared" si="24"/>
        <v>1.1691884456671251</v>
      </c>
      <c r="O76" s="16">
        <v>16575</v>
      </c>
      <c r="P76" s="16"/>
      <c r="Q76" s="14">
        <f t="shared" si="25"/>
        <v>1.3461928934010152</v>
      </c>
      <c r="R76" s="16">
        <v>20910</v>
      </c>
      <c r="S76" s="14"/>
      <c r="T76" s="14">
        <f t="shared" si="26"/>
        <v>1.4490644490644491</v>
      </c>
      <c r="U76" s="16">
        <v>12240</v>
      </c>
      <c r="V76" s="14"/>
      <c r="W76" s="14">
        <f t="shared" si="27"/>
        <v>2.283582089552239</v>
      </c>
      <c r="X76" s="16">
        <v>17850</v>
      </c>
      <c r="Y76" s="16"/>
      <c r="Z76" s="14">
        <f t="shared" si="28"/>
        <v>1.6772374911909795</v>
      </c>
      <c r="AA76" s="16">
        <v>19635</v>
      </c>
      <c r="AB76" s="14"/>
      <c r="AC76" s="14">
        <f t="shared" si="29"/>
        <v>0.3979328165374677</v>
      </c>
      <c r="AD76" s="16">
        <v>12495</v>
      </c>
      <c r="AE76" s="16"/>
      <c r="AF76" s="14">
        <f t="shared" si="30"/>
        <v>2.2857404189152106</v>
      </c>
      <c r="AG76" s="16">
        <v>5610</v>
      </c>
      <c r="AH76" s="16"/>
      <c r="AI76" s="14">
        <f t="shared" si="31"/>
        <v>3.088356729975227</v>
      </c>
      <c r="AJ76" s="16">
        <v>30345</v>
      </c>
      <c r="AK76" s="16"/>
      <c r="AL76" s="14">
        <f t="shared" si="32"/>
        <v>1.75</v>
      </c>
      <c r="AM76" s="16">
        <v>20655</v>
      </c>
      <c r="AN76" s="16"/>
      <c r="AO76" s="14">
        <f t="shared" si="33"/>
        <v>1.8118421052631579</v>
      </c>
      <c r="AP76" s="16">
        <v>33405</v>
      </c>
      <c r="AQ76" s="16"/>
      <c r="AR76" s="14">
        <f t="shared" si="34"/>
        <v>1.2871592332145265</v>
      </c>
      <c r="AS76" s="16">
        <v>21165</v>
      </c>
      <c r="AT76" s="16"/>
      <c r="AU76" s="14">
        <f t="shared" si="35"/>
        <v>1.6343629343629344</v>
      </c>
      <c r="AV76" s="16">
        <v>23205</v>
      </c>
      <c r="AW76" s="16"/>
      <c r="AX76" s="14">
        <f t="shared" si="36"/>
        <v>1.5642062689585441</v>
      </c>
      <c r="AY76" s="16">
        <v>23460</v>
      </c>
      <c r="AZ76" s="16"/>
      <c r="BA76" s="14">
        <f t="shared" si="37"/>
        <v>1.7196891951326785</v>
      </c>
      <c r="BB76" s="16">
        <v>4945</v>
      </c>
      <c r="BC76" s="16"/>
      <c r="BD76" s="16">
        <f t="shared" si="38"/>
        <v>2.7464593168564289</v>
      </c>
    </row>
    <row r="77" spans="2:56" x14ac:dyDescent="0.25">
      <c r="B77" s="21" t="s">
        <v>41</v>
      </c>
      <c r="C77" s="14">
        <v>22950</v>
      </c>
      <c r="D77" s="14"/>
      <c r="E77" s="14">
        <f t="shared" si="22"/>
        <v>2.029805863883607</v>
      </c>
      <c r="F77" s="14"/>
      <c r="G77" s="14"/>
      <c r="H77" s="14"/>
      <c r="I77" s="16">
        <v>11985</v>
      </c>
      <c r="J77" s="14"/>
      <c r="K77" s="14">
        <f t="shared" si="23"/>
        <v>2.0255196890316038</v>
      </c>
      <c r="L77" s="16">
        <v>13770</v>
      </c>
      <c r="M77" s="16"/>
      <c r="N77" s="14">
        <f t="shared" si="24"/>
        <v>1.4030261348005502</v>
      </c>
      <c r="O77" s="16">
        <v>15300</v>
      </c>
      <c r="P77" s="16"/>
      <c r="Q77" s="14">
        <f t="shared" si="25"/>
        <v>1.2426395939086294</v>
      </c>
      <c r="R77" s="16">
        <v>21675</v>
      </c>
      <c r="S77" s="14"/>
      <c r="T77" s="14">
        <f t="shared" si="26"/>
        <v>1.502079002079002</v>
      </c>
      <c r="U77" s="16">
        <v>17085</v>
      </c>
      <c r="V77" s="14"/>
      <c r="W77" s="14">
        <f t="shared" si="27"/>
        <v>3.1875</v>
      </c>
      <c r="X77" s="16">
        <v>16320</v>
      </c>
      <c r="Y77" s="16"/>
      <c r="Z77" s="14">
        <f t="shared" si="28"/>
        <v>1.5334742776603241</v>
      </c>
      <c r="AA77" s="16">
        <v>21165</v>
      </c>
      <c r="AB77" s="14"/>
      <c r="AC77" s="14">
        <f t="shared" si="29"/>
        <v>0.4289405684754522</v>
      </c>
      <c r="AD77" s="16">
        <v>12750</v>
      </c>
      <c r="AE77" s="16"/>
      <c r="AF77" s="14">
        <f t="shared" si="30"/>
        <v>2.3323881825665418</v>
      </c>
      <c r="AG77" s="16">
        <v>3020</v>
      </c>
      <c r="AH77" s="16"/>
      <c r="AI77" s="14">
        <f t="shared" si="31"/>
        <v>1.6625378475089458</v>
      </c>
      <c r="AJ77" s="16">
        <v>28560</v>
      </c>
      <c r="AK77" s="16"/>
      <c r="AL77" s="14">
        <f t="shared" si="32"/>
        <v>1.6470588235294117</v>
      </c>
      <c r="AM77" s="16">
        <v>20145</v>
      </c>
      <c r="AN77" s="16"/>
      <c r="AO77" s="14">
        <f t="shared" si="33"/>
        <v>1.7671052631578947</v>
      </c>
      <c r="AP77" s="16">
        <v>31875</v>
      </c>
      <c r="AQ77" s="16"/>
      <c r="AR77" s="14">
        <f t="shared" si="34"/>
        <v>1.2282053752047009</v>
      </c>
      <c r="AS77" s="16">
        <v>20400</v>
      </c>
      <c r="AT77" s="16"/>
      <c r="AU77" s="14">
        <f t="shared" si="35"/>
        <v>1.5752895752895753</v>
      </c>
      <c r="AV77" s="16">
        <v>24480</v>
      </c>
      <c r="AW77" s="16"/>
      <c r="AX77" s="14">
        <f t="shared" si="36"/>
        <v>1.6501516683518707</v>
      </c>
      <c r="AY77" s="16">
        <v>28305</v>
      </c>
      <c r="AZ77" s="16"/>
      <c r="BA77" s="14">
        <f t="shared" si="37"/>
        <v>2.0748423984752971</v>
      </c>
      <c r="BB77" s="16">
        <v>4845</v>
      </c>
      <c r="BC77" s="16"/>
      <c r="BD77" s="16">
        <f t="shared" si="38"/>
        <v>2.6909191891141351</v>
      </c>
    </row>
  </sheetData>
  <mergeCells count="33">
    <mergeCell ref="AU6:AV6"/>
    <mergeCell ref="B63:BD64"/>
    <mergeCell ref="AI6:AJ6"/>
    <mergeCell ref="AK6:AL6"/>
    <mergeCell ref="AM6:AN6"/>
    <mergeCell ref="AO6:AP6"/>
    <mergeCell ref="AQ6:AR6"/>
    <mergeCell ref="AS6:AT6"/>
    <mergeCell ref="W6:X6"/>
    <mergeCell ref="Y6:Z6"/>
    <mergeCell ref="AA6:AB6"/>
    <mergeCell ref="AC6:AD6"/>
    <mergeCell ref="AE6:AF6"/>
    <mergeCell ref="AG6:AH6"/>
    <mergeCell ref="L6:M6"/>
    <mergeCell ref="N6:O6"/>
    <mergeCell ref="P6:Q6"/>
    <mergeCell ref="R6:S6"/>
    <mergeCell ref="T6:T57"/>
    <mergeCell ref="U6:V6"/>
    <mergeCell ref="B6:B57"/>
    <mergeCell ref="C6:D6"/>
    <mergeCell ref="E6:F6"/>
    <mergeCell ref="G6:H6"/>
    <mergeCell ref="I6:J6"/>
    <mergeCell ref="K6:K57"/>
    <mergeCell ref="B2:AV3"/>
    <mergeCell ref="B4:F5"/>
    <mergeCell ref="G4:J5"/>
    <mergeCell ref="K4:O5"/>
    <mergeCell ref="P4:S5"/>
    <mergeCell ref="T4:AH5"/>
    <mergeCell ref="AI4:AV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Tran</dc:creator>
  <cp:lastModifiedBy>Van Tran</cp:lastModifiedBy>
  <dcterms:created xsi:type="dcterms:W3CDTF">2025-02-12T06:43:57Z</dcterms:created>
  <dcterms:modified xsi:type="dcterms:W3CDTF">2025-02-12T06:45:01Z</dcterms:modified>
</cp:coreProperties>
</file>