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ine/Desktop/Papier Tex51/Tex51 V16 AZ-SB/"/>
    </mc:Choice>
  </mc:AlternateContent>
  <xr:revisionPtr revIDLastSave="0" documentId="13_ncr:1_{1AD085BE-FD52-4641-924D-BC7B5E390C4D}" xr6:coauthVersionLast="47" xr6:coauthVersionMax="47" xr10:uidLastSave="{00000000-0000-0000-0000-000000000000}"/>
  <bookViews>
    <workbookView xWindow="7700" yWindow="5060" windowWidth="14900" windowHeight="22600" activeTab="2" xr2:uid="{E62DCB1E-CF9B-C244-A754-228EA4905652}"/>
  </bookViews>
  <sheets>
    <sheet name="Fig 3a Litters" sheetId="2" r:id="rId1"/>
    <sheet name="Fig 3b Superovulation" sheetId="4" r:id="rId2"/>
    <sheet name="Fig 3c ZP+ IVF" sheetId="5" r:id="rId3"/>
    <sheet name="Fig3d ZP- IVF" sheetId="3" r:id="rId4"/>
    <sheet name="Fig4b Sperm counts" sheetId="8" r:id="rId5"/>
    <sheet name="Fig4c Motility" sheetId="9" r:id="rId6"/>
    <sheet name="Fig 5b Anomalies" sheetId="1" r:id="rId7"/>
    <sheet name="Fig 6b ME anomalies" sheetId="6" r:id="rId8"/>
    <sheet name="Fig 6d AR counts" sheetId="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3" l="1"/>
  <c r="D71" i="3"/>
  <c r="D115" i="3"/>
  <c r="D177" i="3"/>
  <c r="D316" i="3"/>
  <c r="C318" i="3"/>
  <c r="H308" i="3"/>
  <c r="H177" i="3"/>
  <c r="H130" i="3"/>
  <c r="H74" i="3"/>
  <c r="H24" i="3"/>
  <c r="J8" i="5"/>
  <c r="J11" i="5"/>
  <c r="J12" i="5"/>
  <c r="J13" i="5"/>
  <c r="J16" i="5"/>
  <c r="J17" i="5"/>
  <c r="J7" i="5"/>
  <c r="E8" i="5"/>
  <c r="E11" i="5"/>
  <c r="E12" i="5"/>
  <c r="E13" i="5"/>
  <c r="E16" i="5"/>
  <c r="E17" i="5"/>
  <c r="E7" i="5"/>
  <c r="K8" i="4"/>
  <c r="K9" i="4"/>
  <c r="K13" i="4"/>
  <c r="K14" i="4"/>
  <c r="K17" i="4"/>
  <c r="K18" i="4"/>
  <c r="K7" i="4"/>
  <c r="E8" i="4"/>
  <c r="E9" i="4"/>
  <c r="E10" i="4"/>
  <c r="E13" i="4"/>
  <c r="E14" i="4"/>
  <c r="E7" i="4"/>
  <c r="K14" i="6"/>
  <c r="L18" i="6" s="1"/>
  <c r="I12" i="6"/>
  <c r="J16" i="6" s="1"/>
  <c r="E14" i="6"/>
  <c r="F18" i="6" s="1"/>
  <c r="C12" i="6"/>
  <c r="D16" i="6" s="1"/>
  <c r="F25" i="2" l="1"/>
  <c r="D16" i="7" l="1"/>
  <c r="E16" i="7"/>
  <c r="H16" i="7"/>
  <c r="I16" i="7"/>
  <c r="J16" i="7"/>
  <c r="C16" i="7"/>
  <c r="I18" i="7" l="1"/>
  <c r="D18" i="7"/>
  <c r="C18" i="7"/>
  <c r="J18" i="7"/>
  <c r="H18" i="7"/>
  <c r="E18" i="7"/>
  <c r="D19" i="1"/>
  <c r="E19" i="1"/>
  <c r="F19" i="1"/>
  <c r="G19" i="1"/>
  <c r="J19" i="1"/>
  <c r="K19" i="1"/>
  <c r="L19" i="1"/>
  <c r="M19" i="1"/>
  <c r="N19" i="1"/>
  <c r="C19" i="1"/>
  <c r="F21" i="1" l="1"/>
  <c r="E21" i="1"/>
  <c r="C21" i="1"/>
  <c r="K21" i="1"/>
  <c r="N21" i="1"/>
  <c r="G21" i="1"/>
  <c r="L21" i="1"/>
  <c r="M21" i="1"/>
  <c r="J21" i="1"/>
  <c r="D21" i="1"/>
  <c r="G318" i="3"/>
  <c r="C25" i="2"/>
  <c r="D19" i="5"/>
  <c r="H19" i="5"/>
  <c r="I19" i="5"/>
  <c r="C19" i="5"/>
  <c r="D20" i="4"/>
  <c r="I20" i="4"/>
  <c r="J20" i="4"/>
  <c r="C20" i="4"/>
</calcChain>
</file>

<file path=xl/sharedStrings.xml><?xml version="1.0" encoding="utf-8"?>
<sst xmlns="http://schemas.openxmlformats.org/spreadsheetml/2006/main" count="337" uniqueCount="214">
  <si>
    <t>Normal</t>
  </si>
  <si>
    <t>MP-PP
thinning</t>
  </si>
  <si>
    <t>MP-PP
disjunction</t>
  </si>
  <si>
    <t>Severe
bending</t>
  </si>
  <si>
    <t>Cytoplasmic 
droplets</t>
  </si>
  <si>
    <t xml:space="preserve">WT
</t>
  </si>
  <si>
    <t>Litter size</t>
  </si>
  <si>
    <t>Fertilized</t>
  </si>
  <si>
    <t>Not fertilized</t>
  </si>
  <si>
    <t>Total</t>
  </si>
  <si>
    <t>Exp #1</t>
  </si>
  <si>
    <t>Exp #2</t>
  </si>
  <si>
    <t>Exp #3</t>
  </si>
  <si>
    <t>Fertilization rate</t>
  </si>
  <si>
    <t>Number of fertilized or not fertilized oocytes after natural mating of superovulated WT females</t>
  </si>
  <si>
    <t>WT males</t>
  </si>
  <si>
    <t>Tex51/Gm KO males</t>
  </si>
  <si>
    <t>KO : (99/(99+31))=76,1%</t>
  </si>
  <si>
    <t>WT : (68/68+42))=61,8%</t>
  </si>
  <si>
    <t>WT : (98/(98+13))=88,3%</t>
  </si>
  <si>
    <t>KO : (13/(13+141))=8,4%</t>
  </si>
  <si>
    <t>Exp#1</t>
  </si>
  <si>
    <t>Exp#2</t>
  </si>
  <si>
    <t>Exp#3</t>
  </si>
  <si>
    <t>Exp#4</t>
  </si>
  <si>
    <t>% WT</t>
  </si>
  <si>
    <t>% KO</t>
  </si>
  <si>
    <t>Intact</t>
  </si>
  <si>
    <t>Reacted</t>
  </si>
  <si>
    <t>Abnormal</t>
  </si>
  <si>
    <t>WT (E123)</t>
  </si>
  <si>
    <t>KO (E124)</t>
  </si>
  <si>
    <t>WT (C181)</t>
  </si>
  <si>
    <t>KO (E131)</t>
  </si>
  <si>
    <t>WT (C192)</t>
  </si>
  <si>
    <t>KO (E141)</t>
  </si>
  <si>
    <t>WT (C275)</t>
  </si>
  <si>
    <t>KO (C245)</t>
  </si>
  <si>
    <t>WT (E236)</t>
  </si>
  <si>
    <t>KO (E235)</t>
  </si>
  <si>
    <t>KO (C183)</t>
  </si>
  <si>
    <t>KO (E78)</t>
  </si>
  <si>
    <t>KO (E132)</t>
  </si>
  <si>
    <t>WT (E134)</t>
  </si>
  <si>
    <t>KO (E93)</t>
  </si>
  <si>
    <t>KO (E92)</t>
  </si>
  <si>
    <t>KO (E98)</t>
  </si>
  <si>
    <t>WT (C184)</t>
  </si>
  <si>
    <t>WT (E188)</t>
  </si>
  <si>
    <t>KO (E147)</t>
  </si>
  <si>
    <t>WT (E163)</t>
  </si>
  <si>
    <t>KO (E160)</t>
  </si>
  <si>
    <t>WT (E161)</t>
  </si>
  <si>
    <t>KO (C231)</t>
  </si>
  <si>
    <t>WT (M186)</t>
  </si>
  <si>
    <t>KO (C230)</t>
  </si>
  <si>
    <t>Exp#5</t>
  </si>
  <si>
    <r>
      <t>Tex51/Gm</t>
    </r>
    <r>
      <rPr>
        <b/>
        <sz val="12"/>
        <rFont val="Calibri"/>
        <family val="2"/>
        <scheme val="minor"/>
      </rPr>
      <t>-KO</t>
    </r>
  </si>
  <si>
    <t>Fertilization</t>
  </si>
  <si>
    <t>Index</t>
  </si>
  <si>
    <t>WT (E300) (smear)</t>
  </si>
  <si>
    <t>WT (E300)  (suspension)</t>
  </si>
  <si>
    <t>KO (E296) (smear)</t>
  </si>
  <si>
    <t>KO (E296)  (suspension)</t>
  </si>
  <si>
    <t>KO (E81)</t>
  </si>
  <si>
    <t>KO (E79)</t>
  </si>
  <si>
    <t>KO (C180)</t>
  </si>
  <si>
    <t>KO (E299) (smear)</t>
  </si>
  <si>
    <t>WT (E297) (smear)</t>
  </si>
  <si>
    <t>WT (E297) (suspension)</t>
  </si>
  <si>
    <t>KO (E299) (suspension)</t>
  </si>
  <si>
    <t>C181</t>
  </si>
  <si>
    <t>C184</t>
  </si>
  <si>
    <t>E82</t>
  </si>
  <si>
    <t>E94</t>
  </si>
  <si>
    <t>E97</t>
  </si>
  <si>
    <t>Mean</t>
  </si>
  <si>
    <r>
      <rPr>
        <b/>
        <i/>
        <sz val="12"/>
        <rFont val="Calibri"/>
        <family val="2"/>
        <scheme val="minor"/>
      </rPr>
      <t>Tex51/Gm</t>
    </r>
    <r>
      <rPr>
        <b/>
        <sz val="12"/>
        <rFont val="Calibri"/>
        <family val="2"/>
        <scheme val="minor"/>
      </rPr>
      <t>-KO males</t>
    </r>
  </si>
  <si>
    <r>
      <rPr>
        <b/>
        <i/>
        <sz val="12"/>
        <color theme="1"/>
        <rFont val="Calibri"/>
        <family val="2"/>
        <scheme val="minor"/>
      </rPr>
      <t>Tex51/Gm</t>
    </r>
    <r>
      <rPr>
        <b/>
        <sz val="12"/>
        <color theme="1"/>
        <rFont val="Calibri"/>
        <family val="2"/>
        <scheme val="minor"/>
      </rPr>
      <t xml:space="preserve"> KO males</t>
    </r>
  </si>
  <si>
    <t>WT</t>
  </si>
  <si>
    <r>
      <rPr>
        <b/>
        <i/>
        <sz val="12"/>
        <color theme="1"/>
        <rFont val="Calibri"/>
        <family val="2"/>
        <scheme val="minor"/>
      </rPr>
      <t>Tex51/Gm</t>
    </r>
    <r>
      <rPr>
        <b/>
        <sz val="12"/>
        <color theme="1"/>
        <rFont val="Calibri"/>
        <family val="2"/>
        <scheme val="minor"/>
      </rPr>
      <t xml:space="preserve"> KO</t>
    </r>
  </si>
  <si>
    <t>Tex51/Gm KO</t>
  </si>
  <si>
    <t>56.7</t>
  </si>
  <si>
    <t>75.1</t>
  </si>
  <si>
    <t>67.9</t>
  </si>
  <si>
    <t>68.6</t>
  </si>
  <si>
    <t>68.4</t>
  </si>
  <si>
    <t>48.5</t>
  </si>
  <si>
    <t>58.6</t>
  </si>
  <si>
    <t>83.1</t>
  </si>
  <si>
    <t>23.8</t>
  </si>
  <si>
    <t>39.7</t>
  </si>
  <si>
    <t>69.3</t>
  </si>
  <si>
    <t>56.5</t>
  </si>
  <si>
    <t>36.6</t>
  </si>
  <si>
    <t>Sperm count</t>
  </si>
  <si>
    <t>NA</t>
  </si>
  <si>
    <t>WT (E82)</t>
  </si>
  <si>
    <t xml:space="preserve">Normal </t>
  </si>
  <si>
    <t>head</t>
  </si>
  <si>
    <t>No cytoplasmic</t>
  </si>
  <si>
    <t>remnants</t>
  </si>
  <si>
    <t>Cytoplasmic</t>
  </si>
  <si>
    <t>Total heads</t>
  </si>
  <si>
    <t>Total remnants</t>
  </si>
  <si>
    <t>KO (E140)</t>
  </si>
  <si>
    <t>% head anomalies</t>
  </si>
  <si>
    <t>% remnants anomalies</t>
  </si>
  <si>
    <r>
      <rPr>
        <b/>
        <i/>
        <sz val="12"/>
        <color theme="1"/>
        <rFont val="Calibri"/>
        <family val="2"/>
        <scheme val="minor"/>
      </rPr>
      <t>Tex51/Gm</t>
    </r>
    <r>
      <rPr>
        <b/>
        <sz val="12"/>
        <color theme="1"/>
        <rFont val="Calibri"/>
        <family val="2"/>
        <scheme val="minor"/>
      </rPr>
      <t>-KO</t>
    </r>
  </si>
  <si>
    <r>
      <t>Tex/Gm-</t>
    </r>
    <r>
      <rPr>
        <b/>
        <sz val="12"/>
        <rFont val="Calibri"/>
        <family val="2"/>
        <scheme val="minor"/>
      </rPr>
      <t>KO </t>
    </r>
  </si>
  <si>
    <t>WT (E180)</t>
  </si>
  <si>
    <t>KO (E181)</t>
  </si>
  <si>
    <t>WT(E82)</t>
  </si>
  <si>
    <t>WT (E97)</t>
  </si>
  <si>
    <t>WT (E94)</t>
  </si>
  <si>
    <t>42.0</t>
  </si>
  <si>
    <t>36.0</t>
  </si>
  <si>
    <t>44.0</t>
  </si>
  <si>
    <t>45.4</t>
  </si>
  <si>
    <t>37.1</t>
  </si>
  <si>
    <t>54.1</t>
  </si>
  <si>
    <t>Static cells (%)</t>
  </si>
  <si>
    <t>45.3</t>
  </si>
  <si>
    <t>49.5</t>
  </si>
  <si>
    <t>54.7</t>
  </si>
  <si>
    <t>50.6</t>
  </si>
  <si>
    <t>Motile cells (%)</t>
  </si>
  <si>
    <t>50.5</t>
  </si>
  <si>
    <t>62.9</t>
  </si>
  <si>
    <t>49.4</t>
  </si>
  <si>
    <t>Progressive cells (%)</t>
  </si>
  <si>
    <t>30.3</t>
  </si>
  <si>
    <t>32.6</t>
  </si>
  <si>
    <t>12.9</t>
  </si>
  <si>
    <t>29.8</t>
  </si>
  <si>
    <t>30.0</t>
  </si>
  <si>
    <t>11.7</t>
  </si>
  <si>
    <t>Slow cells (%)</t>
  </si>
  <si>
    <t>20.9</t>
  </si>
  <si>
    <t>13.6</t>
  </si>
  <si>
    <t>12.5</t>
  </si>
  <si>
    <t>28.6</t>
  </si>
  <si>
    <t>12.0</t>
  </si>
  <si>
    <t>9.4</t>
  </si>
  <si>
    <t>72.8</t>
  </si>
  <si>
    <t>82.6</t>
  </si>
  <si>
    <t>66.1</t>
  </si>
  <si>
    <t>67.3</t>
  </si>
  <si>
    <t>81.7</t>
  </si>
  <si>
    <t>75.3</t>
  </si>
  <si>
    <t>148.2</t>
  </si>
  <si>
    <t>175.2</t>
  </si>
  <si>
    <t>128.0</t>
  </si>
  <si>
    <t>126.5</t>
  </si>
  <si>
    <t>168.5</t>
  </si>
  <si>
    <t>146.8</t>
  </si>
  <si>
    <t>46.3</t>
  </si>
  <si>
    <t>53.6</t>
  </si>
  <si>
    <t>44.8</t>
  </si>
  <si>
    <t>41.5</t>
  </si>
  <si>
    <t>54.4</t>
  </si>
  <si>
    <t>49.6</t>
  </si>
  <si>
    <t>8.8</t>
  </si>
  <si>
    <t>10.0</t>
  </si>
  <si>
    <t>7.7</t>
  </si>
  <si>
    <t>8.7</t>
  </si>
  <si>
    <t>9.1</t>
  </si>
  <si>
    <t>BCF (beat/s)</t>
  </si>
  <si>
    <t>25.0</t>
  </si>
  <si>
    <t>23.3</t>
  </si>
  <si>
    <t>27.1</t>
  </si>
  <si>
    <t>23.0</t>
  </si>
  <si>
    <t>LIN (%)</t>
  </si>
  <si>
    <t>31.1</t>
  </si>
  <si>
    <t>31.6</t>
  </si>
  <si>
    <t>36.2</t>
  </si>
  <si>
    <t>32.2</t>
  </si>
  <si>
    <t>33.6</t>
  </si>
  <si>
    <t>34.7</t>
  </si>
  <si>
    <t>STR (%)</t>
  </si>
  <si>
    <t>61.5</t>
  </si>
  <si>
    <t>63.6</t>
  </si>
  <si>
    <t>66.9</t>
  </si>
  <si>
    <t>59.5</t>
  </si>
  <si>
    <t>65.4</t>
  </si>
  <si>
    <t>64.8</t>
  </si>
  <si>
    <t>VCL: Curvilinear velocity</t>
  </si>
  <si>
    <t>VSL: Velocity along straight path</t>
  </si>
  <si>
    <t>ALH: Amplitude of lateral sperm head displacement</t>
  </si>
  <si>
    <t>BCF: Beat cross frequency</t>
  </si>
  <si>
    <t>LIN: Linearity</t>
  </si>
  <si>
    <t>STR: Straightness</t>
  </si>
  <si>
    <t>VAP: Velocity along average path</t>
  </si>
  <si>
    <t>VAP (mm/s)</t>
  </si>
  <si>
    <t>VCL (mm/s)</t>
  </si>
  <si>
    <t>VSL (mm/s)</t>
  </si>
  <si>
    <t>ALH (mm)</t>
  </si>
  <si>
    <r>
      <t>Total cells (10</t>
    </r>
    <r>
      <rPr>
        <b/>
        <vertAlign val="superscript"/>
        <sz val="12"/>
        <color rgb="FF000000"/>
        <rFont val="Calibri"/>
        <family val="2"/>
        <scheme val="minor"/>
      </rPr>
      <t>6</t>
    </r>
    <r>
      <rPr>
        <b/>
        <sz val="12"/>
        <color rgb="FF000000"/>
        <rFont val="Calibri"/>
        <family val="2"/>
        <scheme val="minor"/>
      </rPr>
      <t>/ml)</t>
    </r>
  </si>
  <si>
    <r>
      <rPr>
        <b/>
        <i/>
        <sz val="12"/>
        <color theme="1"/>
        <rFont val="Calibri"/>
        <family val="2"/>
        <scheme val="minor"/>
      </rPr>
      <t>Tex51/GM</t>
    </r>
    <r>
      <rPr>
        <b/>
        <sz val="12"/>
        <color theme="1"/>
        <rFont val="Calibri"/>
        <family val="2"/>
        <scheme val="minor"/>
      </rPr>
      <t>-KO</t>
    </r>
  </si>
  <si>
    <t>KO (E160</t>
  </si>
  <si>
    <r>
      <t xml:space="preserve">Number of pups per litter for WT and </t>
    </r>
    <r>
      <rPr>
        <i/>
        <sz val="12"/>
        <color theme="1"/>
        <rFont val="Calibri"/>
        <family val="2"/>
        <scheme val="minor"/>
      </rPr>
      <t>Tex51/Gm</t>
    </r>
    <r>
      <rPr>
        <sz val="12"/>
        <color theme="1"/>
        <rFont val="Calibri"/>
        <family val="2"/>
        <scheme val="minor"/>
      </rPr>
      <t>-KO males mated with WT females</t>
    </r>
  </si>
  <si>
    <t>KO (C180 )</t>
  </si>
  <si>
    <t>WT(E180)</t>
  </si>
  <si>
    <t>KO( E124)</t>
  </si>
  <si>
    <t>KO 5E235)</t>
  </si>
  <si>
    <t xml:space="preserve">Sperm counts </t>
  </si>
  <si>
    <t>Number of fertilized or not fertilized oocytes after cumulus-intact IVF</t>
  </si>
  <si>
    <t>Number of decondensed sperm heads in each oocyte after zona-free IVF</t>
  </si>
  <si>
    <t>Sperm parameters after CASA analysis</t>
  </si>
  <si>
    <t>Sperm morphological anomalies after Papanicolaou staining</t>
  </si>
  <si>
    <t>Structural anomalies observed by electron microscopy</t>
  </si>
  <si>
    <t>Counts of acrosome-intact, acrosome-reacted and acrosome-abnormal sperm heads</t>
  </si>
  <si>
    <t>Fertilization rate per exp</t>
  </si>
  <si>
    <t>Fertilization index per exp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</si>
</sst>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5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0" fillId="0" borderId="3" xfId="0" applyBorder="1"/>
    <xf numFmtId="0" fontId="7" fillId="0" borderId="4" xfId="0" applyFont="1" applyBorder="1" applyAlignment="1">
      <alignment horizontal="center"/>
    </xf>
    <xf numFmtId="0" fontId="0" fillId="0" borderId="5" xfId="0" applyBorder="1"/>
    <xf numFmtId="0" fontId="7" fillId="0" borderId="6" xfId="0" applyFont="1" applyBorder="1" applyAlignment="1">
      <alignment horizontal="center"/>
    </xf>
    <xf numFmtId="0" fontId="7" fillId="0" borderId="3" xfId="0" applyFont="1" applyBorder="1"/>
    <xf numFmtId="0" fontId="7" fillId="0" borderId="5" xfId="0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7" xfId="0" applyFont="1" applyBorder="1"/>
    <xf numFmtId="0" fontId="4" fillId="0" borderId="2" xfId="0" applyFont="1" applyBorder="1"/>
    <xf numFmtId="0" fontId="0" fillId="0" borderId="4" xfId="0" applyBorder="1"/>
    <xf numFmtId="0" fontId="4" fillId="0" borderId="4" xfId="0" applyFont="1" applyBorder="1"/>
    <xf numFmtId="0" fontId="0" fillId="0" borderId="8" xfId="0" applyBorder="1"/>
    <xf numFmtId="0" fontId="0" fillId="0" borderId="6" xfId="0" applyBorder="1"/>
    <xf numFmtId="0" fontId="5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left"/>
    </xf>
    <xf numFmtId="0" fontId="1" fillId="0" borderId="0" xfId="0" applyFont="1"/>
    <xf numFmtId="0" fontId="2" fillId="0" borderId="3" xfId="0" applyFont="1" applyBorder="1" applyAlignment="1">
      <alignment horizontal="left"/>
    </xf>
    <xf numFmtId="14" fontId="0" fillId="0" borderId="3" xfId="0" applyNumberFormat="1" applyBorder="1"/>
    <xf numFmtId="0" fontId="3" fillId="0" borderId="3" xfId="0" applyFont="1" applyBorder="1"/>
    <xf numFmtId="14" fontId="3" fillId="0" borderId="3" xfId="0" applyNumberFormat="1" applyFont="1" applyBorder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4" xfId="0" applyFont="1" applyBorder="1"/>
    <xf numFmtId="0" fontId="0" fillId="0" borderId="0" xfId="0" applyAlignment="1" applyProtection="1">
      <alignment vertical="top"/>
      <protection locked="0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0" fillId="0" borderId="0" xfId="0" applyFont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4" xfId="0" applyFont="1" applyBorder="1"/>
    <xf numFmtId="0" fontId="7" fillId="0" borderId="6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/>
    <xf numFmtId="0" fontId="5" fillId="0" borderId="7" xfId="0" applyFont="1" applyBorder="1" applyAlignment="1">
      <alignment horizontal="center"/>
    </xf>
    <xf numFmtId="0" fontId="7" fillId="0" borderId="8" xfId="0" applyFont="1" applyBorder="1"/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24A4F-8690-FC4E-B1D7-86E6FFBE3860}">
  <dimension ref="B1:F25"/>
  <sheetViews>
    <sheetView workbookViewId="0">
      <selection activeCell="I5" sqref="I5"/>
    </sheetView>
  </sheetViews>
  <sheetFormatPr baseColWidth="10" defaultRowHeight="16" x14ac:dyDescent="0.2"/>
  <cols>
    <col min="1" max="1" width="3.6640625" customWidth="1"/>
    <col min="3" max="3" width="9" style="3" customWidth="1"/>
    <col min="4" max="4" width="6" customWidth="1"/>
    <col min="5" max="5" width="19.33203125" customWidth="1"/>
    <col min="6" max="6" width="11.1640625" style="3" customWidth="1"/>
  </cols>
  <sheetData>
    <row r="1" spans="2:6" x14ac:dyDescent="0.2">
      <c r="B1" t="s">
        <v>200</v>
      </c>
    </row>
    <row r="3" spans="2:6" s="4" customFormat="1" x14ac:dyDescent="0.2">
      <c r="B3" s="6" t="s">
        <v>79</v>
      </c>
      <c r="C3" s="7"/>
      <c r="E3" s="6" t="s">
        <v>81</v>
      </c>
      <c r="F3" s="7"/>
    </row>
    <row r="4" spans="2:6" x14ac:dyDescent="0.2">
      <c r="B4" s="8"/>
      <c r="C4" s="23"/>
      <c r="E4" s="8"/>
      <c r="F4" s="23"/>
    </row>
    <row r="5" spans="2:6" s="4" customFormat="1" x14ac:dyDescent="0.2">
      <c r="B5" s="24" t="s">
        <v>15</v>
      </c>
      <c r="C5" s="25" t="s">
        <v>6</v>
      </c>
      <c r="D5" s="1"/>
      <c r="E5" s="33" t="s">
        <v>77</v>
      </c>
      <c r="F5" s="25" t="s">
        <v>6</v>
      </c>
    </row>
    <row r="6" spans="2:6" x14ac:dyDescent="0.2">
      <c r="B6" s="8" t="s">
        <v>74</v>
      </c>
      <c r="C6" s="9">
        <v>7</v>
      </c>
      <c r="D6" s="2"/>
      <c r="E6" s="12" t="s">
        <v>46</v>
      </c>
      <c r="F6" s="9">
        <v>7</v>
      </c>
    </row>
    <row r="7" spans="2:6" x14ac:dyDescent="0.2">
      <c r="B7" s="8" t="s">
        <v>71</v>
      </c>
      <c r="C7" s="9">
        <v>9</v>
      </c>
      <c r="D7" s="2"/>
      <c r="E7" s="12" t="s">
        <v>64</v>
      </c>
      <c r="F7" s="9">
        <v>0</v>
      </c>
    </row>
    <row r="8" spans="2:6" x14ac:dyDescent="0.2">
      <c r="B8" s="8" t="s">
        <v>72</v>
      </c>
      <c r="C8" s="9">
        <v>8</v>
      </c>
      <c r="D8" s="2"/>
      <c r="E8" s="12" t="s">
        <v>65</v>
      </c>
      <c r="F8" s="9">
        <v>7</v>
      </c>
    </row>
    <row r="9" spans="2:6" x14ac:dyDescent="0.2">
      <c r="B9" s="8" t="s">
        <v>75</v>
      </c>
      <c r="C9" s="9">
        <v>6</v>
      </c>
      <c r="D9" s="2"/>
      <c r="E9" s="12" t="s">
        <v>44</v>
      </c>
      <c r="F9" s="9">
        <v>9</v>
      </c>
    </row>
    <row r="10" spans="2:6" x14ac:dyDescent="0.2">
      <c r="B10" s="8" t="s">
        <v>73</v>
      </c>
      <c r="C10" s="9">
        <v>8</v>
      </c>
      <c r="D10" s="2"/>
      <c r="E10" s="12" t="s">
        <v>41</v>
      </c>
      <c r="F10" s="9">
        <v>5</v>
      </c>
    </row>
    <row r="11" spans="2:6" x14ac:dyDescent="0.2">
      <c r="B11" s="8" t="s">
        <v>72</v>
      </c>
      <c r="C11" s="9">
        <v>5</v>
      </c>
      <c r="D11" s="2"/>
      <c r="E11" s="12" t="s">
        <v>40</v>
      </c>
      <c r="F11" s="9">
        <v>0</v>
      </c>
    </row>
    <row r="12" spans="2:6" x14ac:dyDescent="0.2">
      <c r="B12" s="8" t="s">
        <v>74</v>
      </c>
      <c r="C12" s="9">
        <v>8</v>
      </c>
      <c r="D12" s="2"/>
      <c r="E12" s="12" t="s">
        <v>66</v>
      </c>
      <c r="F12" s="9">
        <v>8</v>
      </c>
    </row>
    <row r="13" spans="2:6" x14ac:dyDescent="0.2">
      <c r="B13" s="8" t="s">
        <v>75</v>
      </c>
      <c r="C13" s="9">
        <v>8</v>
      </c>
      <c r="D13" s="2"/>
      <c r="E13" s="12" t="s">
        <v>66</v>
      </c>
      <c r="F13" s="9">
        <v>0</v>
      </c>
    </row>
    <row r="14" spans="2:6" x14ac:dyDescent="0.2">
      <c r="B14" s="8" t="s">
        <v>71</v>
      </c>
      <c r="C14" s="9">
        <v>8</v>
      </c>
      <c r="D14" s="2"/>
      <c r="E14" s="12" t="s">
        <v>44</v>
      </c>
      <c r="F14" s="9">
        <v>0</v>
      </c>
    </row>
    <row r="15" spans="2:6" x14ac:dyDescent="0.2">
      <c r="B15" s="8" t="s">
        <v>73</v>
      </c>
      <c r="C15" s="9">
        <v>9</v>
      </c>
      <c r="D15" s="2"/>
      <c r="E15" s="12" t="s">
        <v>46</v>
      </c>
      <c r="F15" s="9">
        <v>6</v>
      </c>
    </row>
    <row r="16" spans="2:6" x14ac:dyDescent="0.2">
      <c r="B16" s="8" t="s">
        <v>72</v>
      </c>
      <c r="C16" s="9">
        <v>7</v>
      </c>
      <c r="D16" s="2"/>
      <c r="E16" s="12" t="s">
        <v>65</v>
      </c>
      <c r="F16" s="9">
        <v>0</v>
      </c>
    </row>
    <row r="17" spans="2:6" x14ac:dyDescent="0.2">
      <c r="B17" s="8" t="s">
        <v>74</v>
      </c>
      <c r="C17" s="9">
        <v>5</v>
      </c>
      <c r="D17" s="2"/>
      <c r="E17" s="12" t="s">
        <v>64</v>
      </c>
      <c r="F17" s="9">
        <v>5</v>
      </c>
    </row>
    <row r="18" spans="2:6" x14ac:dyDescent="0.2">
      <c r="B18" s="10" t="s">
        <v>71</v>
      </c>
      <c r="C18" s="11">
        <v>6</v>
      </c>
      <c r="D18" s="2"/>
      <c r="E18" s="12" t="s">
        <v>40</v>
      </c>
      <c r="F18" s="9">
        <v>0</v>
      </c>
    </row>
    <row r="19" spans="2:6" x14ac:dyDescent="0.2">
      <c r="C19" s="5"/>
      <c r="D19" s="2"/>
      <c r="E19" s="12" t="s">
        <v>46</v>
      </c>
      <c r="F19" s="9">
        <v>3</v>
      </c>
    </row>
    <row r="20" spans="2:6" x14ac:dyDescent="0.2">
      <c r="C20" s="5"/>
      <c r="D20" s="2"/>
      <c r="E20" s="12" t="s">
        <v>41</v>
      </c>
      <c r="F20" s="9">
        <v>8</v>
      </c>
    </row>
    <row r="21" spans="2:6" x14ac:dyDescent="0.2">
      <c r="C21" s="5"/>
      <c r="D21" s="2"/>
      <c r="E21" s="13" t="s">
        <v>40</v>
      </c>
      <c r="F21" s="11">
        <v>8</v>
      </c>
    </row>
    <row r="25" spans="2:6" x14ac:dyDescent="0.2">
      <c r="B25" s="4" t="s">
        <v>76</v>
      </c>
      <c r="C25" s="3">
        <f>AVERAGE(C6:C18)</f>
        <v>7.2307692307692308</v>
      </c>
      <c r="F25" s="3">
        <f>AVERAGE(F6:F21)</f>
        <v>4.125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DE09C-8D7F-3D47-B0D4-72D54C3ABFBF}">
  <dimension ref="B1:K22"/>
  <sheetViews>
    <sheetView workbookViewId="0">
      <selection activeCell="K17" sqref="K17:K18"/>
    </sheetView>
  </sheetViews>
  <sheetFormatPr baseColWidth="10" defaultRowHeight="16" x14ac:dyDescent="0.2"/>
  <cols>
    <col min="1" max="1" width="5.33203125" customWidth="1"/>
    <col min="2" max="2" width="15.5" customWidth="1"/>
    <col min="4" max="4" width="12.5" customWidth="1"/>
    <col min="5" max="5" width="21.5" customWidth="1"/>
    <col min="6" max="6" width="12.5" customWidth="1"/>
    <col min="7" max="7" width="5.33203125" customWidth="1"/>
    <col min="10" max="10" width="12.6640625" customWidth="1"/>
    <col min="11" max="11" width="21.1640625" customWidth="1"/>
  </cols>
  <sheetData>
    <row r="1" spans="2:11" x14ac:dyDescent="0.2">
      <c r="B1" t="s">
        <v>14</v>
      </c>
    </row>
    <row r="3" spans="2:11" x14ac:dyDescent="0.2">
      <c r="B3" s="17"/>
      <c r="C3" s="27" t="s">
        <v>15</v>
      </c>
      <c r="D3" s="38"/>
      <c r="E3" s="39"/>
      <c r="F3" s="77"/>
      <c r="G3" s="17"/>
      <c r="H3" s="38"/>
      <c r="I3" s="27" t="s">
        <v>16</v>
      </c>
      <c r="J3" s="38"/>
      <c r="K3" s="39"/>
    </row>
    <row r="4" spans="2:11" x14ac:dyDescent="0.2">
      <c r="B4" s="8"/>
      <c r="C4" s="77"/>
      <c r="D4" s="77"/>
      <c r="E4" s="29"/>
      <c r="F4" s="77"/>
      <c r="G4" s="8"/>
      <c r="H4" s="77"/>
      <c r="I4" s="77"/>
      <c r="J4" s="77"/>
      <c r="K4" s="29"/>
    </row>
    <row r="5" spans="2:11" x14ac:dyDescent="0.2">
      <c r="B5" s="8"/>
      <c r="C5" s="77" t="s">
        <v>7</v>
      </c>
      <c r="D5" s="77" t="s">
        <v>8</v>
      </c>
      <c r="E5" s="29" t="s">
        <v>212</v>
      </c>
      <c r="F5" s="77"/>
      <c r="G5" s="8"/>
      <c r="H5" s="77"/>
      <c r="I5" s="77" t="s">
        <v>7</v>
      </c>
      <c r="J5" s="77" t="s">
        <v>8</v>
      </c>
      <c r="K5" s="29" t="s">
        <v>212</v>
      </c>
    </row>
    <row r="6" spans="2:11" x14ac:dyDescent="0.2">
      <c r="B6" s="8" t="s">
        <v>10</v>
      </c>
      <c r="C6" s="77"/>
      <c r="D6" s="77"/>
      <c r="E6" s="29"/>
      <c r="F6" s="77"/>
      <c r="G6" s="8"/>
      <c r="H6" s="77"/>
      <c r="I6" s="77"/>
      <c r="J6" s="77"/>
      <c r="K6" s="29"/>
    </row>
    <row r="7" spans="2:11" x14ac:dyDescent="0.2">
      <c r="B7" s="8" t="s">
        <v>30</v>
      </c>
      <c r="C7" s="77">
        <v>12</v>
      </c>
      <c r="D7" s="77">
        <v>1</v>
      </c>
      <c r="E7" s="29">
        <f>(C7/(C7+D7)*100)</f>
        <v>92.307692307692307</v>
      </c>
      <c r="F7" s="77"/>
      <c r="G7" s="8"/>
      <c r="H7" s="77" t="s">
        <v>31</v>
      </c>
      <c r="I7" s="77">
        <v>16</v>
      </c>
      <c r="J7" s="77">
        <v>4</v>
      </c>
      <c r="K7" s="29">
        <f>(I7/(I7+J7))*100</f>
        <v>80</v>
      </c>
    </row>
    <row r="8" spans="2:11" x14ac:dyDescent="0.2">
      <c r="B8" s="8" t="s">
        <v>112</v>
      </c>
      <c r="C8" s="77">
        <v>19</v>
      </c>
      <c r="D8" s="77">
        <v>0</v>
      </c>
      <c r="E8" s="29">
        <f t="shared" ref="E8:E14" si="0">(C8/(C8+D8)*100)</f>
        <v>100</v>
      </c>
      <c r="F8" s="77"/>
      <c r="G8" s="8"/>
      <c r="H8" s="77" t="s">
        <v>33</v>
      </c>
      <c r="I8" s="77">
        <v>6</v>
      </c>
      <c r="J8" s="77">
        <v>2</v>
      </c>
      <c r="K8" s="29">
        <f t="shared" ref="K8:K18" si="1">(I8/(I8+J8))*100</f>
        <v>75</v>
      </c>
    </row>
    <row r="9" spans="2:11" x14ac:dyDescent="0.2">
      <c r="B9" s="8" t="s">
        <v>113</v>
      </c>
      <c r="C9" s="77">
        <v>15</v>
      </c>
      <c r="D9" s="77">
        <v>2</v>
      </c>
      <c r="E9" s="29">
        <f t="shared" si="0"/>
        <v>88.235294117647058</v>
      </c>
      <c r="F9" s="77"/>
      <c r="G9" s="8"/>
      <c r="H9" s="77" t="s">
        <v>42</v>
      </c>
      <c r="I9" s="77">
        <v>6</v>
      </c>
      <c r="J9" s="77">
        <v>1</v>
      </c>
      <c r="K9" s="29">
        <f t="shared" si="1"/>
        <v>85.714285714285708</v>
      </c>
    </row>
    <row r="10" spans="2:11" x14ac:dyDescent="0.2">
      <c r="B10" s="8" t="s">
        <v>114</v>
      </c>
      <c r="C10" s="77">
        <v>16</v>
      </c>
      <c r="D10" s="77">
        <v>4</v>
      </c>
      <c r="E10" s="29">
        <f t="shared" si="0"/>
        <v>80</v>
      </c>
      <c r="F10" s="77"/>
      <c r="G10" s="8"/>
      <c r="H10" s="77"/>
      <c r="I10" s="77"/>
      <c r="J10" s="77"/>
      <c r="K10" s="29"/>
    </row>
    <row r="11" spans="2:11" x14ac:dyDescent="0.2">
      <c r="B11" s="8"/>
      <c r="C11" s="77"/>
      <c r="D11" s="77"/>
      <c r="E11" s="29"/>
      <c r="F11" s="77"/>
      <c r="G11" s="8"/>
      <c r="H11" s="77"/>
      <c r="I11" s="77"/>
      <c r="J11" s="77"/>
      <c r="K11" s="29"/>
    </row>
    <row r="12" spans="2:11" x14ac:dyDescent="0.2">
      <c r="B12" s="8" t="s">
        <v>11</v>
      </c>
      <c r="C12" s="77"/>
      <c r="D12" s="77"/>
      <c r="E12" s="29"/>
      <c r="F12" s="77"/>
      <c r="G12" s="8"/>
      <c r="H12" s="77"/>
      <c r="I12" s="77"/>
      <c r="J12" s="77"/>
      <c r="K12" s="29"/>
    </row>
    <row r="13" spans="2:11" x14ac:dyDescent="0.2">
      <c r="B13" s="8" t="s">
        <v>43</v>
      </c>
      <c r="C13" s="77">
        <v>17</v>
      </c>
      <c r="D13" s="77">
        <v>3</v>
      </c>
      <c r="E13" s="29">
        <f t="shared" si="0"/>
        <v>85</v>
      </c>
      <c r="F13" s="77"/>
      <c r="G13" s="8"/>
      <c r="H13" s="77" t="s">
        <v>31</v>
      </c>
      <c r="I13" s="77">
        <v>21</v>
      </c>
      <c r="J13" s="77">
        <v>5</v>
      </c>
      <c r="K13" s="29">
        <f t="shared" si="1"/>
        <v>80.769230769230774</v>
      </c>
    </row>
    <row r="14" spans="2:11" x14ac:dyDescent="0.2">
      <c r="B14" s="8" t="s">
        <v>32</v>
      </c>
      <c r="C14" s="77">
        <v>19</v>
      </c>
      <c r="D14" s="77">
        <v>3</v>
      </c>
      <c r="E14" s="29">
        <f t="shared" si="0"/>
        <v>86.36363636363636</v>
      </c>
      <c r="F14" s="77"/>
      <c r="G14" s="8"/>
      <c r="H14" s="77" t="s">
        <v>33</v>
      </c>
      <c r="I14" s="77">
        <v>24</v>
      </c>
      <c r="J14" s="77">
        <v>5</v>
      </c>
      <c r="K14" s="29">
        <f t="shared" si="1"/>
        <v>82.758620689655174</v>
      </c>
    </row>
    <row r="15" spans="2:11" x14ac:dyDescent="0.2">
      <c r="B15" s="8"/>
      <c r="C15" s="77"/>
      <c r="D15" s="77"/>
      <c r="E15" s="29"/>
      <c r="F15" s="77"/>
      <c r="G15" s="8"/>
      <c r="H15" s="77"/>
      <c r="I15" s="77"/>
      <c r="J15" s="77"/>
      <c r="K15" s="29"/>
    </row>
    <row r="16" spans="2:11" x14ac:dyDescent="0.2">
      <c r="B16" s="8" t="s">
        <v>12</v>
      </c>
      <c r="C16" s="77"/>
      <c r="D16" s="77"/>
      <c r="E16" s="29"/>
      <c r="F16" s="77"/>
      <c r="G16" s="8"/>
      <c r="H16" s="77"/>
      <c r="I16" s="77"/>
      <c r="J16" s="77"/>
      <c r="K16" s="29"/>
    </row>
    <row r="17" spans="2:11" x14ac:dyDescent="0.2">
      <c r="B17" s="8" t="s">
        <v>96</v>
      </c>
      <c r="C17" s="77"/>
      <c r="D17" s="77"/>
      <c r="E17" s="29"/>
      <c r="F17" s="77"/>
      <c r="G17" s="8"/>
      <c r="H17" s="77" t="s">
        <v>45</v>
      </c>
      <c r="I17" s="77">
        <v>14</v>
      </c>
      <c r="J17" s="77">
        <v>7</v>
      </c>
      <c r="K17" s="29">
        <f t="shared" si="1"/>
        <v>66.666666666666657</v>
      </c>
    </row>
    <row r="18" spans="2:11" x14ac:dyDescent="0.2">
      <c r="B18" s="8"/>
      <c r="C18" s="77"/>
      <c r="D18" s="77"/>
      <c r="E18" s="29"/>
      <c r="F18" s="77"/>
      <c r="G18" s="8"/>
      <c r="H18" s="77" t="s">
        <v>44</v>
      </c>
      <c r="I18" s="77">
        <v>12</v>
      </c>
      <c r="J18" s="77">
        <v>7</v>
      </c>
      <c r="K18" s="29">
        <f t="shared" si="1"/>
        <v>63.157894736842103</v>
      </c>
    </row>
    <row r="19" spans="2:11" x14ac:dyDescent="0.2">
      <c r="B19" s="8"/>
      <c r="C19" s="77"/>
      <c r="D19" s="77"/>
      <c r="E19" s="29"/>
      <c r="F19" s="77"/>
      <c r="G19" s="8"/>
      <c r="H19" s="77"/>
      <c r="I19" s="77"/>
      <c r="J19" s="77"/>
      <c r="K19" s="29"/>
    </row>
    <row r="20" spans="2:11" x14ac:dyDescent="0.2">
      <c r="B20" s="10" t="s">
        <v>9</v>
      </c>
      <c r="C20" s="31">
        <f>SUM(C7:C18)</f>
        <v>98</v>
      </c>
      <c r="D20" s="31">
        <f t="shared" ref="D20:J20" si="2">SUM(D7:D18)</f>
        <v>13</v>
      </c>
      <c r="E20" s="32"/>
      <c r="F20" s="77"/>
      <c r="G20" s="10"/>
      <c r="H20" s="31"/>
      <c r="I20" s="31">
        <f t="shared" si="2"/>
        <v>99</v>
      </c>
      <c r="J20" s="31">
        <f t="shared" si="2"/>
        <v>31</v>
      </c>
      <c r="K20" s="32"/>
    </row>
    <row r="22" spans="2:11" x14ac:dyDescent="0.2">
      <c r="B22" t="s">
        <v>13</v>
      </c>
      <c r="C22" t="s">
        <v>19</v>
      </c>
      <c r="H2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588E7-A647-E048-8191-624B7E0019DA}">
  <dimension ref="B1:J21"/>
  <sheetViews>
    <sheetView tabSelected="1" topLeftCell="B1" workbookViewId="0">
      <selection activeCell="J16" sqref="J16:J17"/>
    </sheetView>
  </sheetViews>
  <sheetFormatPr baseColWidth="10" defaultRowHeight="16" x14ac:dyDescent="0.2"/>
  <cols>
    <col min="1" max="1" width="4.83203125" customWidth="1"/>
    <col min="2" max="2" width="17" customWidth="1"/>
    <col min="3" max="3" width="10.83203125" style="14"/>
    <col min="4" max="4" width="12.1640625" style="14" customWidth="1"/>
    <col min="5" max="5" width="23" style="14" customWidth="1"/>
    <col min="6" max="6" width="8" customWidth="1"/>
    <col min="8" max="8" width="10.83203125" style="3"/>
    <col min="9" max="9" width="12.33203125" style="3" customWidth="1"/>
    <col min="10" max="10" width="21.5" customWidth="1"/>
  </cols>
  <sheetData>
    <row r="1" spans="2:10" x14ac:dyDescent="0.2">
      <c r="B1" t="s">
        <v>206</v>
      </c>
    </row>
    <row r="3" spans="2:10" x14ac:dyDescent="0.2">
      <c r="B3" s="34" t="s">
        <v>15</v>
      </c>
      <c r="C3" s="35"/>
      <c r="D3" s="35"/>
      <c r="E3" s="18"/>
      <c r="G3" s="36" t="s">
        <v>78</v>
      </c>
      <c r="H3" s="37"/>
      <c r="I3" s="37"/>
      <c r="J3" s="39"/>
    </row>
    <row r="4" spans="2:10" x14ac:dyDescent="0.2">
      <c r="B4" s="8"/>
      <c r="C4" s="78"/>
      <c r="D4" s="78"/>
      <c r="E4" s="19"/>
      <c r="G4" s="8"/>
      <c r="H4" s="80"/>
      <c r="I4" s="80"/>
      <c r="J4" s="29"/>
    </row>
    <row r="5" spans="2:10" x14ac:dyDescent="0.2">
      <c r="B5" s="8"/>
      <c r="C5" s="79" t="s">
        <v>7</v>
      </c>
      <c r="D5" s="79" t="s">
        <v>8</v>
      </c>
      <c r="E5" s="20" t="s">
        <v>212</v>
      </c>
      <c r="F5" s="4"/>
      <c r="G5" s="24"/>
      <c r="H5" s="81" t="s">
        <v>7</v>
      </c>
      <c r="I5" s="81" t="s">
        <v>8</v>
      </c>
      <c r="J5" s="20" t="s">
        <v>212</v>
      </c>
    </row>
    <row r="6" spans="2:10" x14ac:dyDescent="0.2">
      <c r="B6" s="8" t="s">
        <v>10</v>
      </c>
      <c r="C6" s="78"/>
      <c r="D6" s="78"/>
      <c r="E6" s="19"/>
      <c r="G6" s="8"/>
      <c r="H6" s="80"/>
      <c r="I6" s="80"/>
      <c r="J6" s="29"/>
    </row>
    <row r="7" spans="2:10" x14ac:dyDescent="0.2">
      <c r="B7" s="8" t="s">
        <v>30</v>
      </c>
      <c r="C7" s="78">
        <v>13</v>
      </c>
      <c r="D7" s="78">
        <v>10</v>
      </c>
      <c r="E7" s="19">
        <f>(C7/(C7+D7))*100</f>
        <v>56.521739130434781</v>
      </c>
      <c r="G7" s="8" t="s">
        <v>31</v>
      </c>
      <c r="H7" s="80">
        <v>0</v>
      </c>
      <c r="I7" s="80">
        <v>24</v>
      </c>
      <c r="J7" s="19">
        <f>(H7/(H7+I7))*100</f>
        <v>0</v>
      </c>
    </row>
    <row r="8" spans="2:10" x14ac:dyDescent="0.2">
      <c r="B8" s="8" t="s">
        <v>30</v>
      </c>
      <c r="C8" s="78">
        <v>9</v>
      </c>
      <c r="D8" s="78">
        <v>3</v>
      </c>
      <c r="E8" s="19">
        <f t="shared" ref="E8:E17" si="0">(C8/(C8+D8))*100</f>
        <v>75</v>
      </c>
      <c r="G8" s="8" t="s">
        <v>31</v>
      </c>
      <c r="H8" s="80">
        <v>1</v>
      </c>
      <c r="I8" s="80">
        <v>16</v>
      </c>
      <c r="J8" s="19">
        <f t="shared" ref="J8:J17" si="1">(H8/(H8+I8))*100</f>
        <v>5.8823529411764701</v>
      </c>
    </row>
    <row r="9" spans="2:10" x14ac:dyDescent="0.2">
      <c r="B9" s="8"/>
      <c r="C9" s="78"/>
      <c r="D9" s="78"/>
      <c r="E9" s="19"/>
      <c r="G9" s="8"/>
      <c r="H9" s="80"/>
      <c r="I9" s="80"/>
      <c r="J9" s="19"/>
    </row>
    <row r="10" spans="2:10" x14ac:dyDescent="0.2">
      <c r="B10" s="8" t="s">
        <v>11</v>
      </c>
      <c r="C10" s="78"/>
      <c r="D10" s="78"/>
      <c r="E10" s="19"/>
      <c r="G10" s="8"/>
      <c r="H10" s="80"/>
      <c r="I10" s="80"/>
      <c r="J10" s="19"/>
    </row>
    <row r="11" spans="2:10" x14ac:dyDescent="0.2">
      <c r="B11" s="8" t="s">
        <v>32</v>
      </c>
      <c r="C11" s="78">
        <v>6</v>
      </c>
      <c r="D11" s="78">
        <v>7</v>
      </c>
      <c r="E11" s="19">
        <f t="shared" si="0"/>
        <v>46.153846153846153</v>
      </c>
      <c r="G11" s="8" t="s">
        <v>33</v>
      </c>
      <c r="H11" s="80">
        <v>6</v>
      </c>
      <c r="I11" s="80">
        <v>13</v>
      </c>
      <c r="J11" s="19">
        <f t="shared" si="1"/>
        <v>31.578947368421051</v>
      </c>
    </row>
    <row r="12" spans="2:10" x14ac:dyDescent="0.2">
      <c r="B12" s="8" t="s">
        <v>32</v>
      </c>
      <c r="C12" s="78">
        <v>9</v>
      </c>
      <c r="D12" s="78">
        <v>7</v>
      </c>
      <c r="E12" s="19">
        <f t="shared" si="0"/>
        <v>56.25</v>
      </c>
      <c r="G12" s="8" t="s">
        <v>33</v>
      </c>
      <c r="H12" s="80">
        <v>1</v>
      </c>
      <c r="I12" s="80">
        <v>18</v>
      </c>
      <c r="J12" s="19">
        <f t="shared" si="1"/>
        <v>5.2631578947368416</v>
      </c>
    </row>
    <row r="13" spans="2:10" x14ac:dyDescent="0.2">
      <c r="B13" s="8" t="s">
        <v>32</v>
      </c>
      <c r="C13" s="78">
        <v>7</v>
      </c>
      <c r="D13" s="78">
        <v>7</v>
      </c>
      <c r="E13" s="19">
        <f t="shared" si="0"/>
        <v>50</v>
      </c>
      <c r="G13" s="8" t="s">
        <v>33</v>
      </c>
      <c r="H13" s="80">
        <v>2</v>
      </c>
      <c r="I13" s="80">
        <v>17</v>
      </c>
      <c r="J13" s="19">
        <f t="shared" si="1"/>
        <v>10.526315789473683</v>
      </c>
    </row>
    <row r="14" spans="2:10" x14ac:dyDescent="0.2">
      <c r="B14" s="8"/>
      <c r="C14" s="78"/>
      <c r="D14" s="78"/>
      <c r="E14" s="19"/>
      <c r="G14" s="8"/>
      <c r="H14" s="80"/>
      <c r="I14" s="80"/>
      <c r="J14" s="19"/>
    </row>
    <row r="15" spans="2:10" x14ac:dyDescent="0.2">
      <c r="B15" s="8" t="s">
        <v>12</v>
      </c>
      <c r="C15" s="78"/>
      <c r="D15" s="78"/>
      <c r="E15" s="19"/>
      <c r="G15" s="8"/>
      <c r="H15" s="80"/>
      <c r="I15" s="80"/>
      <c r="J15" s="19"/>
    </row>
    <row r="16" spans="2:10" x14ac:dyDescent="0.2">
      <c r="B16" s="8" t="s">
        <v>34</v>
      </c>
      <c r="C16" s="78">
        <v>15</v>
      </c>
      <c r="D16" s="78">
        <v>2</v>
      </c>
      <c r="E16" s="19">
        <f t="shared" si="0"/>
        <v>88.235294117647058</v>
      </c>
      <c r="G16" s="8" t="s">
        <v>35</v>
      </c>
      <c r="H16" s="80">
        <v>2</v>
      </c>
      <c r="I16" s="80">
        <v>27</v>
      </c>
      <c r="J16" s="19">
        <f t="shared" si="1"/>
        <v>6.8965517241379306</v>
      </c>
    </row>
    <row r="17" spans="2:10" x14ac:dyDescent="0.2">
      <c r="B17" s="8" t="s">
        <v>34</v>
      </c>
      <c r="C17" s="78">
        <v>9</v>
      </c>
      <c r="D17" s="78">
        <v>6</v>
      </c>
      <c r="E17" s="19">
        <f t="shared" si="0"/>
        <v>60</v>
      </c>
      <c r="G17" s="8" t="s">
        <v>35</v>
      </c>
      <c r="H17" s="80">
        <v>1</v>
      </c>
      <c r="I17" s="80">
        <v>26</v>
      </c>
      <c r="J17" s="19">
        <f t="shared" si="1"/>
        <v>3.7037037037037033</v>
      </c>
    </row>
    <row r="18" spans="2:10" x14ac:dyDescent="0.2">
      <c r="B18" s="8"/>
      <c r="C18" s="78"/>
      <c r="D18" s="78"/>
      <c r="E18" s="19"/>
      <c r="G18" s="8"/>
      <c r="H18" s="80"/>
      <c r="I18" s="80"/>
      <c r="J18" s="29"/>
    </row>
    <row r="19" spans="2:10" x14ac:dyDescent="0.2">
      <c r="B19" s="10" t="s">
        <v>9</v>
      </c>
      <c r="C19" s="21">
        <f>SUM(C7:C17)</f>
        <v>68</v>
      </c>
      <c r="D19" s="21">
        <f t="shared" ref="D19:I19" si="2">SUM(D7:D17)</f>
        <v>42</v>
      </c>
      <c r="E19" s="22"/>
      <c r="G19" s="10"/>
      <c r="H19" s="26">
        <f t="shared" si="2"/>
        <v>13</v>
      </c>
      <c r="I19" s="26">
        <f t="shared" si="2"/>
        <v>141</v>
      </c>
      <c r="J19" s="32"/>
    </row>
    <row r="20" spans="2:10" x14ac:dyDescent="0.2">
      <c r="B20" s="77"/>
      <c r="C20" s="78"/>
      <c r="D20" s="78"/>
    </row>
    <row r="21" spans="2:10" x14ac:dyDescent="0.2">
      <c r="B21" s="4" t="s">
        <v>13</v>
      </c>
      <c r="C21" s="15" t="s">
        <v>18</v>
      </c>
      <c r="H21" s="16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7F04E-87D8-6045-B0D3-2E4C7F774564}">
  <dimension ref="B1:H326"/>
  <sheetViews>
    <sheetView workbookViewId="0">
      <selection activeCell="G3" sqref="G3"/>
    </sheetView>
  </sheetViews>
  <sheetFormatPr baseColWidth="10" defaultRowHeight="16" x14ac:dyDescent="0.2"/>
  <cols>
    <col min="1" max="1" width="5.83203125" customWidth="1"/>
    <col min="4" max="4" width="23.6640625" customWidth="1"/>
    <col min="5" max="5" width="4" customWidth="1"/>
    <col min="7" max="7" width="15.33203125" customWidth="1"/>
    <col min="8" max="8" width="24.5" customWidth="1"/>
  </cols>
  <sheetData>
    <row r="1" spans="2:8" x14ac:dyDescent="0.2">
      <c r="C1" t="s">
        <v>207</v>
      </c>
    </row>
    <row r="3" spans="2:8" x14ac:dyDescent="0.2">
      <c r="B3" s="17"/>
      <c r="C3" s="84" t="s">
        <v>5</v>
      </c>
      <c r="D3" s="63" t="s">
        <v>213</v>
      </c>
      <c r="E3" s="1"/>
      <c r="F3" s="67"/>
      <c r="G3" s="87" t="s">
        <v>57</v>
      </c>
      <c r="H3" s="63" t="s">
        <v>213</v>
      </c>
    </row>
    <row r="4" spans="2:8" x14ac:dyDescent="0.2">
      <c r="B4" s="8" t="s">
        <v>10</v>
      </c>
      <c r="C4" s="82"/>
      <c r="D4" s="64"/>
      <c r="E4" s="1"/>
      <c r="F4" s="33"/>
      <c r="G4" s="86"/>
      <c r="H4" s="29"/>
    </row>
    <row r="5" spans="2:8" x14ac:dyDescent="0.2">
      <c r="B5" s="8" t="s">
        <v>202</v>
      </c>
      <c r="C5" s="83">
        <v>2</v>
      </c>
      <c r="D5" s="65"/>
      <c r="E5" s="2"/>
      <c r="F5" s="12" t="s">
        <v>201</v>
      </c>
      <c r="G5" s="83">
        <v>1</v>
      </c>
      <c r="H5" s="29"/>
    </row>
    <row r="6" spans="2:8" x14ac:dyDescent="0.2">
      <c r="B6" s="8"/>
      <c r="C6" s="83">
        <v>2</v>
      </c>
      <c r="D6" s="65"/>
      <c r="E6" s="2"/>
      <c r="F6" s="12"/>
      <c r="G6" s="83">
        <v>0</v>
      </c>
      <c r="H6" s="29"/>
    </row>
    <row r="7" spans="2:8" x14ac:dyDescent="0.2">
      <c r="B7" s="8"/>
      <c r="C7" s="83">
        <v>1</v>
      </c>
      <c r="D7" s="65"/>
      <c r="E7" s="2"/>
      <c r="F7" s="12"/>
      <c r="G7" s="83">
        <v>1</v>
      </c>
      <c r="H7" s="29"/>
    </row>
    <row r="8" spans="2:8" x14ac:dyDescent="0.2">
      <c r="B8" s="8"/>
      <c r="C8" s="83">
        <v>1</v>
      </c>
      <c r="D8" s="65"/>
      <c r="E8" s="2"/>
      <c r="F8" s="12"/>
      <c r="G8" s="83">
        <v>0</v>
      </c>
      <c r="H8" s="29"/>
    </row>
    <row r="9" spans="2:8" x14ac:dyDescent="0.2">
      <c r="B9" s="8"/>
      <c r="C9" s="83">
        <v>2</v>
      </c>
      <c r="D9" s="65"/>
      <c r="E9" s="2"/>
      <c r="F9" s="12"/>
      <c r="G9" s="83">
        <v>1</v>
      </c>
      <c r="H9" s="29"/>
    </row>
    <row r="10" spans="2:8" x14ac:dyDescent="0.2">
      <c r="B10" s="8"/>
      <c r="C10" s="83">
        <v>2</v>
      </c>
      <c r="D10" s="65"/>
      <c r="E10" s="2"/>
      <c r="F10" s="12"/>
      <c r="G10" s="83">
        <v>1</v>
      </c>
      <c r="H10" s="29"/>
    </row>
    <row r="11" spans="2:8" x14ac:dyDescent="0.2">
      <c r="B11" s="8"/>
      <c r="C11" s="83">
        <v>1</v>
      </c>
      <c r="D11" s="65"/>
      <c r="E11" s="2"/>
      <c r="F11" s="12"/>
      <c r="G11" s="83">
        <v>0</v>
      </c>
      <c r="H11" s="29"/>
    </row>
    <row r="12" spans="2:8" x14ac:dyDescent="0.2">
      <c r="B12" s="8"/>
      <c r="C12" s="83">
        <v>1</v>
      </c>
      <c r="D12" s="65"/>
      <c r="E12" s="2"/>
      <c r="F12" s="12"/>
      <c r="G12" s="83">
        <v>0</v>
      </c>
      <c r="H12" s="29"/>
    </row>
    <row r="13" spans="2:8" x14ac:dyDescent="0.2">
      <c r="B13" s="8"/>
      <c r="C13" s="83">
        <v>1</v>
      </c>
      <c r="D13" s="65"/>
      <c r="E13" s="2"/>
      <c r="F13" s="12"/>
      <c r="G13" s="83">
        <v>0</v>
      </c>
      <c r="H13" s="29"/>
    </row>
    <row r="14" spans="2:8" x14ac:dyDescent="0.2">
      <c r="B14" s="8"/>
      <c r="C14" s="83">
        <v>2</v>
      </c>
      <c r="D14" s="65"/>
      <c r="E14" s="2"/>
      <c r="F14" s="12"/>
      <c r="G14" s="83">
        <v>0</v>
      </c>
      <c r="H14" s="29"/>
    </row>
    <row r="15" spans="2:8" x14ac:dyDescent="0.2">
      <c r="B15" s="8"/>
      <c r="C15" s="83">
        <v>0</v>
      </c>
      <c r="D15" s="65"/>
      <c r="E15" s="2"/>
      <c r="F15" s="12"/>
      <c r="G15" s="83">
        <v>0</v>
      </c>
      <c r="H15" s="29"/>
    </row>
    <row r="16" spans="2:8" x14ac:dyDescent="0.2">
      <c r="B16" s="8"/>
      <c r="C16" s="83">
        <v>2</v>
      </c>
      <c r="D16" s="65"/>
      <c r="E16" s="2"/>
      <c r="F16" s="12"/>
      <c r="G16" s="83">
        <v>1</v>
      </c>
      <c r="H16" s="29"/>
    </row>
    <row r="17" spans="2:8" x14ac:dyDescent="0.2">
      <c r="B17" s="8"/>
      <c r="C17" s="83">
        <v>2</v>
      </c>
      <c r="D17" s="65"/>
      <c r="E17" s="2"/>
      <c r="F17" s="12"/>
      <c r="G17" s="83">
        <v>1</v>
      </c>
      <c r="H17" s="29"/>
    </row>
    <row r="18" spans="2:8" x14ac:dyDescent="0.2">
      <c r="B18" s="8"/>
      <c r="C18" s="83">
        <v>1</v>
      </c>
      <c r="D18" s="65"/>
      <c r="E18" s="2"/>
      <c r="F18" s="12"/>
      <c r="G18" s="83">
        <v>1</v>
      </c>
      <c r="H18" s="29"/>
    </row>
    <row r="19" spans="2:8" x14ac:dyDescent="0.2">
      <c r="B19" s="8"/>
      <c r="C19" s="83">
        <v>2</v>
      </c>
      <c r="D19" s="65"/>
      <c r="E19" s="2"/>
      <c r="F19" s="12"/>
      <c r="G19" s="83">
        <v>0</v>
      </c>
      <c r="H19" s="29"/>
    </row>
    <row r="20" spans="2:8" x14ac:dyDescent="0.2">
      <c r="B20" s="8"/>
      <c r="C20" s="83">
        <v>1</v>
      </c>
      <c r="D20" s="65"/>
      <c r="E20" s="2"/>
      <c r="F20" s="12"/>
      <c r="G20" s="83">
        <v>1</v>
      </c>
      <c r="H20" s="29"/>
    </row>
    <row r="21" spans="2:8" x14ac:dyDescent="0.2">
      <c r="B21" s="8"/>
      <c r="C21" s="83">
        <v>1</v>
      </c>
      <c r="D21" s="65"/>
      <c r="E21" s="2"/>
      <c r="F21" s="12"/>
      <c r="G21" s="83">
        <v>1</v>
      </c>
      <c r="H21" s="29"/>
    </row>
    <row r="22" spans="2:8" x14ac:dyDescent="0.2">
      <c r="B22" s="8"/>
      <c r="C22" s="83">
        <v>0</v>
      </c>
      <c r="D22" s="65"/>
      <c r="E22" s="2"/>
      <c r="F22" s="12"/>
      <c r="G22" s="83">
        <v>0</v>
      </c>
      <c r="H22" s="29"/>
    </row>
    <row r="23" spans="2:8" x14ac:dyDescent="0.2">
      <c r="B23" s="8"/>
      <c r="C23" s="83">
        <v>1</v>
      </c>
      <c r="D23" s="65"/>
      <c r="E23" s="2"/>
      <c r="F23" s="12"/>
      <c r="G23" s="83">
        <v>1</v>
      </c>
      <c r="H23" s="29"/>
    </row>
    <row r="24" spans="2:8" x14ac:dyDescent="0.2">
      <c r="B24" s="8"/>
      <c r="C24" s="83">
        <v>1</v>
      </c>
      <c r="D24" s="65">
        <f>AVERAGE(C5:C24)</f>
        <v>1.3</v>
      </c>
      <c r="E24" s="2"/>
      <c r="F24" s="12"/>
      <c r="G24" s="83">
        <v>1</v>
      </c>
      <c r="H24" s="29">
        <f>AVERAGE(G5:G24)</f>
        <v>0.55000000000000004</v>
      </c>
    </row>
    <row r="25" spans="2:8" x14ac:dyDescent="0.2">
      <c r="B25" s="8" t="s">
        <v>22</v>
      </c>
      <c r="C25" s="83"/>
      <c r="D25" s="65"/>
      <c r="E25" s="2"/>
      <c r="F25" s="12"/>
      <c r="G25" s="83"/>
      <c r="H25" s="29"/>
    </row>
    <row r="26" spans="2:8" x14ac:dyDescent="0.2">
      <c r="B26" s="8" t="s">
        <v>48</v>
      </c>
      <c r="C26" s="83">
        <v>2</v>
      </c>
      <c r="D26" s="65"/>
      <c r="E26" s="2"/>
      <c r="F26" s="12" t="s">
        <v>49</v>
      </c>
      <c r="G26" s="83">
        <v>1</v>
      </c>
      <c r="H26" s="29"/>
    </row>
    <row r="27" spans="2:8" x14ac:dyDescent="0.2">
      <c r="B27" s="8"/>
      <c r="C27" s="83">
        <v>1</v>
      </c>
      <c r="D27" s="65"/>
      <c r="E27" s="2"/>
      <c r="F27" s="12"/>
      <c r="G27" s="83">
        <v>1</v>
      </c>
      <c r="H27" s="29"/>
    </row>
    <row r="28" spans="2:8" x14ac:dyDescent="0.2">
      <c r="B28" s="8"/>
      <c r="C28" s="83">
        <v>1</v>
      </c>
      <c r="D28" s="65"/>
      <c r="E28" s="2"/>
      <c r="F28" s="12"/>
      <c r="G28" s="83">
        <v>1</v>
      </c>
      <c r="H28" s="29"/>
    </row>
    <row r="29" spans="2:8" x14ac:dyDescent="0.2">
      <c r="B29" s="8"/>
      <c r="C29" s="83">
        <v>1</v>
      </c>
      <c r="D29" s="65"/>
      <c r="E29" s="2"/>
      <c r="F29" s="12"/>
      <c r="G29" s="83">
        <v>1</v>
      </c>
      <c r="H29" s="29"/>
    </row>
    <row r="30" spans="2:8" x14ac:dyDescent="0.2">
      <c r="B30" s="8"/>
      <c r="C30" s="83">
        <v>1</v>
      </c>
      <c r="D30" s="65"/>
      <c r="E30" s="2"/>
      <c r="F30" s="12"/>
      <c r="G30" s="83">
        <v>1</v>
      </c>
      <c r="H30" s="29"/>
    </row>
    <row r="31" spans="2:8" x14ac:dyDescent="0.2">
      <c r="B31" s="8"/>
      <c r="C31" s="83">
        <v>1</v>
      </c>
      <c r="D31" s="65"/>
      <c r="E31" s="2"/>
      <c r="F31" s="12"/>
      <c r="G31" s="83">
        <v>1</v>
      </c>
      <c r="H31" s="29"/>
    </row>
    <row r="32" spans="2:8" x14ac:dyDescent="0.2">
      <c r="B32" s="8"/>
      <c r="C32" s="83">
        <v>1</v>
      </c>
      <c r="D32" s="65"/>
      <c r="E32" s="2"/>
      <c r="F32" s="12"/>
      <c r="G32" s="83">
        <v>1</v>
      </c>
      <c r="H32" s="29"/>
    </row>
    <row r="33" spans="2:8" x14ac:dyDescent="0.2">
      <c r="B33" s="8"/>
      <c r="C33" s="83">
        <v>1</v>
      </c>
      <c r="D33" s="65"/>
      <c r="E33" s="2"/>
      <c r="F33" s="12"/>
      <c r="G33" s="83">
        <v>1</v>
      </c>
      <c r="H33" s="29"/>
    </row>
    <row r="34" spans="2:8" x14ac:dyDescent="0.2">
      <c r="B34" s="8"/>
      <c r="C34" s="83">
        <v>1</v>
      </c>
      <c r="D34" s="65"/>
      <c r="E34" s="2"/>
      <c r="F34" s="12"/>
      <c r="G34" s="83">
        <v>0</v>
      </c>
      <c r="H34" s="29"/>
    </row>
    <row r="35" spans="2:8" x14ac:dyDescent="0.2">
      <c r="B35" s="8"/>
      <c r="C35" s="83">
        <v>1</v>
      </c>
      <c r="D35" s="65"/>
      <c r="E35" s="2"/>
      <c r="F35" s="12"/>
      <c r="G35" s="83">
        <v>0</v>
      </c>
      <c r="H35" s="29"/>
    </row>
    <row r="36" spans="2:8" x14ac:dyDescent="0.2">
      <c r="B36" s="8"/>
      <c r="C36" s="83">
        <v>1</v>
      </c>
      <c r="D36" s="65"/>
      <c r="E36" s="2"/>
      <c r="F36" s="12"/>
      <c r="G36" s="83">
        <v>0</v>
      </c>
      <c r="H36" s="29"/>
    </row>
    <row r="37" spans="2:8" x14ac:dyDescent="0.2">
      <c r="B37" s="8"/>
      <c r="C37" s="83">
        <v>1</v>
      </c>
      <c r="D37" s="65"/>
      <c r="E37" s="2"/>
      <c r="F37" s="12"/>
      <c r="G37" s="83">
        <v>0</v>
      </c>
      <c r="H37" s="29"/>
    </row>
    <row r="38" spans="2:8" x14ac:dyDescent="0.2">
      <c r="B38" s="8"/>
      <c r="C38" s="83">
        <v>0</v>
      </c>
      <c r="D38" s="65"/>
      <c r="E38" s="2"/>
      <c r="F38" s="12"/>
      <c r="G38" s="83">
        <v>0</v>
      </c>
      <c r="H38" s="29"/>
    </row>
    <row r="39" spans="2:8" x14ac:dyDescent="0.2">
      <c r="B39" s="8"/>
      <c r="C39" s="83">
        <v>0</v>
      </c>
      <c r="D39" s="65"/>
      <c r="E39" s="2"/>
      <c r="F39" s="12"/>
      <c r="G39" s="83">
        <v>0</v>
      </c>
      <c r="H39" s="29"/>
    </row>
    <row r="40" spans="2:8" x14ac:dyDescent="0.2">
      <c r="B40" s="8"/>
      <c r="C40" s="83">
        <v>0</v>
      </c>
      <c r="D40" s="65"/>
      <c r="E40" s="2"/>
      <c r="F40" s="12"/>
      <c r="G40" s="83">
        <v>0</v>
      </c>
      <c r="H40" s="29"/>
    </row>
    <row r="41" spans="2:8" x14ac:dyDescent="0.2">
      <c r="B41" s="8"/>
      <c r="C41" s="83">
        <v>0</v>
      </c>
      <c r="D41" s="65"/>
      <c r="E41" s="2"/>
      <c r="F41" s="12"/>
      <c r="G41" s="83">
        <v>0</v>
      </c>
      <c r="H41" s="29"/>
    </row>
    <row r="42" spans="2:8" x14ac:dyDescent="0.2">
      <c r="B42" s="8"/>
      <c r="C42" s="83">
        <v>0</v>
      </c>
      <c r="D42" s="65"/>
      <c r="E42" s="2"/>
      <c r="F42" s="12"/>
      <c r="G42" s="83">
        <v>0</v>
      </c>
      <c r="H42" s="29"/>
    </row>
    <row r="43" spans="2:8" x14ac:dyDescent="0.2">
      <c r="B43" s="8"/>
      <c r="C43" s="83">
        <v>0</v>
      </c>
      <c r="D43" s="65"/>
      <c r="E43" s="2"/>
      <c r="F43" s="12"/>
      <c r="G43" s="83">
        <v>0</v>
      </c>
      <c r="H43" s="29"/>
    </row>
    <row r="44" spans="2:8" x14ac:dyDescent="0.2">
      <c r="B44" s="8"/>
      <c r="C44" s="83">
        <v>0</v>
      </c>
      <c r="D44" s="65"/>
      <c r="E44" s="2"/>
      <c r="F44" s="12"/>
      <c r="G44" s="83">
        <v>0</v>
      </c>
      <c r="H44" s="29"/>
    </row>
    <row r="45" spans="2:8" x14ac:dyDescent="0.2">
      <c r="B45" s="8"/>
      <c r="C45" s="83">
        <v>0</v>
      </c>
      <c r="D45" s="65"/>
      <c r="E45" s="2"/>
      <c r="F45" s="12"/>
      <c r="G45" s="83">
        <v>0</v>
      </c>
      <c r="H45" s="29"/>
    </row>
    <row r="46" spans="2:8" x14ac:dyDescent="0.2">
      <c r="B46" s="8"/>
      <c r="C46" s="83">
        <v>0</v>
      </c>
      <c r="D46" s="65"/>
      <c r="E46" s="2"/>
      <c r="F46" s="12"/>
      <c r="G46" s="83">
        <v>0</v>
      </c>
      <c r="H46" s="29"/>
    </row>
    <row r="47" spans="2:8" x14ac:dyDescent="0.2">
      <c r="B47" s="8"/>
      <c r="C47" s="83">
        <v>0</v>
      </c>
      <c r="D47" s="65"/>
      <c r="E47" s="2"/>
      <c r="F47" s="12"/>
      <c r="G47" s="83">
        <v>0</v>
      </c>
      <c r="H47" s="29"/>
    </row>
    <row r="48" spans="2:8" x14ac:dyDescent="0.2">
      <c r="B48" s="8"/>
      <c r="C48" s="83">
        <v>0</v>
      </c>
      <c r="D48" s="65"/>
      <c r="E48" s="2"/>
      <c r="F48" s="12"/>
      <c r="G48" s="83">
        <v>0</v>
      </c>
      <c r="H48" s="29"/>
    </row>
    <row r="49" spans="2:8" x14ac:dyDescent="0.2">
      <c r="B49" s="8"/>
      <c r="C49" s="83">
        <v>2</v>
      </c>
      <c r="D49" s="65"/>
      <c r="E49" s="2"/>
      <c r="F49" s="12"/>
      <c r="G49" s="83">
        <v>0</v>
      </c>
      <c r="H49" s="29"/>
    </row>
    <row r="50" spans="2:8" x14ac:dyDescent="0.2">
      <c r="B50" s="8"/>
      <c r="C50" s="83">
        <v>2</v>
      </c>
      <c r="D50" s="65"/>
      <c r="E50" s="2"/>
      <c r="F50" s="12"/>
      <c r="G50" s="83">
        <v>0</v>
      </c>
      <c r="H50" s="29"/>
    </row>
    <row r="51" spans="2:8" x14ac:dyDescent="0.2">
      <c r="B51" s="8"/>
      <c r="C51" s="83">
        <v>2</v>
      </c>
      <c r="D51" s="65"/>
      <c r="E51" s="2"/>
      <c r="F51" s="12"/>
      <c r="G51" s="83">
        <v>2</v>
      </c>
      <c r="H51" s="29"/>
    </row>
    <row r="52" spans="2:8" x14ac:dyDescent="0.2">
      <c r="B52" s="8"/>
      <c r="C52" s="83">
        <v>1</v>
      </c>
      <c r="D52" s="65"/>
      <c r="E52" s="2"/>
      <c r="F52" s="12"/>
      <c r="G52" s="83">
        <v>1</v>
      </c>
      <c r="H52" s="29"/>
    </row>
    <row r="53" spans="2:8" x14ac:dyDescent="0.2">
      <c r="B53" s="8"/>
      <c r="C53" s="83">
        <v>1</v>
      </c>
      <c r="D53" s="65"/>
      <c r="E53" s="2"/>
      <c r="F53" s="12"/>
      <c r="G53" s="83">
        <v>1</v>
      </c>
      <c r="H53" s="29"/>
    </row>
    <row r="54" spans="2:8" x14ac:dyDescent="0.2">
      <c r="B54" s="8"/>
      <c r="C54" s="83">
        <v>1</v>
      </c>
      <c r="D54" s="65"/>
      <c r="E54" s="2"/>
      <c r="F54" s="12"/>
      <c r="G54" s="83">
        <v>1</v>
      </c>
      <c r="H54" s="29"/>
    </row>
    <row r="55" spans="2:8" x14ac:dyDescent="0.2">
      <c r="B55" s="8"/>
      <c r="C55" s="83">
        <v>1</v>
      </c>
      <c r="D55" s="65"/>
      <c r="E55" s="2"/>
      <c r="F55" s="12"/>
      <c r="G55" s="83">
        <v>1</v>
      </c>
      <c r="H55" s="29"/>
    </row>
    <row r="56" spans="2:8" x14ac:dyDescent="0.2">
      <c r="B56" s="8"/>
      <c r="C56" s="83">
        <v>1</v>
      </c>
      <c r="D56" s="65"/>
      <c r="E56" s="2"/>
      <c r="F56" s="12"/>
      <c r="G56" s="83">
        <v>1</v>
      </c>
      <c r="H56" s="29"/>
    </row>
    <row r="57" spans="2:8" x14ac:dyDescent="0.2">
      <c r="B57" s="8"/>
      <c r="C57" s="83">
        <v>0</v>
      </c>
      <c r="D57" s="65"/>
      <c r="E57" s="2"/>
      <c r="F57" s="12"/>
      <c r="G57" s="83">
        <v>1</v>
      </c>
      <c r="H57" s="29"/>
    </row>
    <row r="58" spans="2:8" x14ac:dyDescent="0.2">
      <c r="B58" s="8"/>
      <c r="C58" s="83">
        <v>0</v>
      </c>
      <c r="D58" s="65"/>
      <c r="E58" s="2"/>
      <c r="F58" s="12"/>
      <c r="G58" s="83">
        <v>1</v>
      </c>
      <c r="H58" s="29"/>
    </row>
    <row r="59" spans="2:8" x14ac:dyDescent="0.2">
      <c r="B59" s="8"/>
      <c r="C59" s="83">
        <v>0</v>
      </c>
      <c r="D59" s="65"/>
      <c r="E59" s="2"/>
      <c r="F59" s="12"/>
      <c r="G59" s="83">
        <v>1</v>
      </c>
      <c r="H59" s="29"/>
    </row>
    <row r="60" spans="2:8" x14ac:dyDescent="0.2">
      <c r="B60" s="8"/>
      <c r="C60" s="83">
        <v>0</v>
      </c>
      <c r="D60" s="65"/>
      <c r="E60" s="2"/>
      <c r="F60" s="12"/>
      <c r="G60" s="83">
        <v>0</v>
      </c>
      <c r="H60" s="29"/>
    </row>
    <row r="61" spans="2:8" x14ac:dyDescent="0.2">
      <c r="B61" s="8"/>
      <c r="C61" s="83">
        <v>0</v>
      </c>
      <c r="D61" s="65"/>
      <c r="E61" s="2"/>
      <c r="F61" s="12"/>
      <c r="G61" s="83">
        <v>0</v>
      </c>
      <c r="H61" s="29"/>
    </row>
    <row r="62" spans="2:8" x14ac:dyDescent="0.2">
      <c r="B62" s="8"/>
      <c r="C62" s="83">
        <v>0</v>
      </c>
      <c r="D62" s="65"/>
      <c r="E62" s="2"/>
      <c r="F62" s="12"/>
      <c r="G62" s="83">
        <v>0</v>
      </c>
      <c r="H62" s="29"/>
    </row>
    <row r="63" spans="2:8" x14ac:dyDescent="0.2">
      <c r="B63" s="8"/>
      <c r="C63" s="83">
        <v>0</v>
      </c>
      <c r="D63" s="65"/>
      <c r="E63" s="2"/>
      <c r="F63" s="12"/>
      <c r="G63" s="83">
        <v>0</v>
      </c>
      <c r="H63" s="29"/>
    </row>
    <row r="64" spans="2:8" x14ac:dyDescent="0.2">
      <c r="B64" s="8"/>
      <c r="C64" s="83">
        <v>0</v>
      </c>
      <c r="D64" s="65"/>
      <c r="E64" s="2"/>
      <c r="F64" s="12"/>
      <c r="G64" s="83">
        <v>0</v>
      </c>
      <c r="H64" s="29"/>
    </row>
    <row r="65" spans="2:8" x14ac:dyDescent="0.2">
      <c r="B65" s="8"/>
      <c r="C65" s="83">
        <v>0</v>
      </c>
      <c r="D65" s="65"/>
      <c r="E65" s="2"/>
      <c r="F65" s="12"/>
      <c r="G65" s="83">
        <v>0</v>
      </c>
      <c r="H65" s="29"/>
    </row>
    <row r="66" spans="2:8" x14ac:dyDescent="0.2">
      <c r="B66" s="8"/>
      <c r="C66" s="83">
        <v>0</v>
      </c>
      <c r="D66" s="65"/>
      <c r="E66" s="2"/>
      <c r="F66" s="12"/>
      <c r="G66" s="83">
        <v>0</v>
      </c>
      <c r="H66" s="29"/>
    </row>
    <row r="67" spans="2:8" x14ac:dyDescent="0.2">
      <c r="B67" s="8"/>
      <c r="C67" s="83">
        <v>0</v>
      </c>
      <c r="D67" s="65"/>
      <c r="E67" s="2"/>
      <c r="F67" s="12"/>
      <c r="G67" s="83">
        <v>0</v>
      </c>
      <c r="H67" s="29"/>
    </row>
    <row r="68" spans="2:8" x14ac:dyDescent="0.2">
      <c r="B68" s="8"/>
      <c r="C68" s="83">
        <v>0</v>
      </c>
      <c r="D68" s="65"/>
      <c r="E68" s="2"/>
      <c r="F68" s="12"/>
      <c r="G68" s="83">
        <v>0</v>
      </c>
      <c r="H68" s="29"/>
    </row>
    <row r="69" spans="2:8" x14ac:dyDescent="0.2">
      <c r="B69" s="8"/>
      <c r="C69" s="83">
        <v>0</v>
      </c>
      <c r="D69" s="65"/>
      <c r="E69" s="2"/>
      <c r="F69" s="12"/>
      <c r="G69" s="83">
        <v>0</v>
      </c>
      <c r="H69" s="29"/>
    </row>
    <row r="70" spans="2:8" x14ac:dyDescent="0.2">
      <c r="B70" s="8"/>
      <c r="C70" s="83">
        <v>0</v>
      </c>
      <c r="D70" s="65"/>
      <c r="E70" s="2"/>
      <c r="F70" s="12"/>
      <c r="G70" s="83">
        <v>0</v>
      </c>
      <c r="H70" s="29"/>
    </row>
    <row r="71" spans="2:8" x14ac:dyDescent="0.2">
      <c r="B71" s="8"/>
      <c r="C71" s="83">
        <v>0</v>
      </c>
      <c r="D71" s="65">
        <f>AVERAGE(C26:C71)</f>
        <v>0.52173913043478259</v>
      </c>
      <c r="E71" s="2"/>
      <c r="F71" s="12"/>
      <c r="G71" s="83">
        <v>0</v>
      </c>
      <c r="H71" s="29"/>
    </row>
    <row r="72" spans="2:8" x14ac:dyDescent="0.2">
      <c r="B72" s="8"/>
      <c r="C72" s="83"/>
      <c r="D72" s="65"/>
      <c r="E72" s="2"/>
      <c r="F72" s="12"/>
      <c r="G72" s="83">
        <v>0</v>
      </c>
      <c r="H72" s="29"/>
    </row>
    <row r="73" spans="2:8" x14ac:dyDescent="0.2">
      <c r="B73" s="8"/>
      <c r="C73" s="83"/>
      <c r="D73" s="65"/>
      <c r="E73" s="2"/>
      <c r="F73" s="12"/>
      <c r="G73" s="83">
        <v>0</v>
      </c>
      <c r="H73" s="29"/>
    </row>
    <row r="74" spans="2:8" x14ac:dyDescent="0.2">
      <c r="B74" s="8"/>
      <c r="C74" s="83"/>
      <c r="D74" s="65"/>
      <c r="E74" s="2"/>
      <c r="F74" s="12"/>
      <c r="G74" s="83">
        <v>0</v>
      </c>
      <c r="H74" s="29">
        <f>AVERAGE(G26:G74)</f>
        <v>0.36734693877551022</v>
      </c>
    </row>
    <row r="75" spans="2:8" x14ac:dyDescent="0.2">
      <c r="B75" s="8" t="s">
        <v>23</v>
      </c>
      <c r="C75" s="83"/>
      <c r="D75" s="65"/>
      <c r="E75" s="2"/>
      <c r="F75" s="12"/>
      <c r="G75" s="83"/>
      <c r="H75" s="29"/>
    </row>
    <row r="76" spans="2:8" x14ac:dyDescent="0.2">
      <c r="B76" s="8" t="s">
        <v>50</v>
      </c>
      <c r="C76" s="83">
        <v>2</v>
      </c>
      <c r="D76" s="65"/>
      <c r="E76" s="2"/>
      <c r="F76" s="12" t="s">
        <v>51</v>
      </c>
      <c r="G76" s="83">
        <v>1</v>
      </c>
      <c r="H76" s="29"/>
    </row>
    <row r="77" spans="2:8" x14ac:dyDescent="0.2">
      <c r="B77" s="8"/>
      <c r="C77" s="83">
        <v>3</v>
      </c>
      <c r="D77" s="65"/>
      <c r="E77" s="2"/>
      <c r="F77" s="12"/>
      <c r="G77" s="83">
        <v>2</v>
      </c>
      <c r="H77" s="29"/>
    </row>
    <row r="78" spans="2:8" x14ac:dyDescent="0.2">
      <c r="B78" s="8"/>
      <c r="C78" s="83">
        <v>2</v>
      </c>
      <c r="D78" s="65"/>
      <c r="E78" s="2"/>
      <c r="F78" s="12"/>
      <c r="G78" s="83">
        <v>1</v>
      </c>
      <c r="H78" s="29"/>
    </row>
    <row r="79" spans="2:8" x14ac:dyDescent="0.2">
      <c r="B79" s="8"/>
      <c r="C79" s="83">
        <v>2</v>
      </c>
      <c r="D79" s="65"/>
      <c r="E79" s="2"/>
      <c r="F79" s="12"/>
      <c r="G79" s="83">
        <v>1</v>
      </c>
      <c r="H79" s="29"/>
    </row>
    <row r="80" spans="2:8" x14ac:dyDescent="0.2">
      <c r="B80" s="8"/>
      <c r="C80" s="83">
        <v>1</v>
      </c>
      <c r="D80" s="65"/>
      <c r="E80" s="2"/>
      <c r="F80" s="12"/>
      <c r="G80" s="83">
        <v>2</v>
      </c>
      <c r="H80" s="29"/>
    </row>
    <row r="81" spans="2:8" x14ac:dyDescent="0.2">
      <c r="B81" s="8"/>
      <c r="C81" s="83">
        <v>1</v>
      </c>
      <c r="D81" s="65"/>
      <c r="E81" s="2"/>
      <c r="F81" s="12"/>
      <c r="G81" s="83">
        <v>1</v>
      </c>
      <c r="H81" s="29"/>
    </row>
    <row r="82" spans="2:8" x14ac:dyDescent="0.2">
      <c r="B82" s="8"/>
      <c r="C82" s="83">
        <v>2</v>
      </c>
      <c r="D82" s="65"/>
      <c r="E82" s="2"/>
      <c r="F82" s="12"/>
      <c r="G82" s="83">
        <v>1</v>
      </c>
      <c r="H82" s="29"/>
    </row>
    <row r="83" spans="2:8" x14ac:dyDescent="0.2">
      <c r="B83" s="8"/>
      <c r="C83" s="83">
        <v>2</v>
      </c>
      <c r="D83" s="65"/>
      <c r="E83" s="2"/>
      <c r="F83" s="12"/>
      <c r="G83" s="83">
        <v>1</v>
      </c>
      <c r="H83" s="29"/>
    </row>
    <row r="84" spans="2:8" x14ac:dyDescent="0.2">
      <c r="B84" s="8"/>
      <c r="C84" s="83">
        <v>1</v>
      </c>
      <c r="D84" s="65"/>
      <c r="E84" s="2"/>
      <c r="F84" s="12"/>
      <c r="G84" s="83">
        <v>1</v>
      </c>
      <c r="H84" s="29"/>
    </row>
    <row r="85" spans="2:8" x14ac:dyDescent="0.2">
      <c r="B85" s="8"/>
      <c r="C85" s="83">
        <v>2</v>
      </c>
      <c r="D85" s="65"/>
      <c r="E85" s="2"/>
      <c r="F85" s="12"/>
      <c r="G85" s="83">
        <v>2</v>
      </c>
      <c r="H85" s="29"/>
    </row>
    <row r="86" spans="2:8" x14ac:dyDescent="0.2">
      <c r="B86" s="8"/>
      <c r="C86" s="83">
        <v>2</v>
      </c>
      <c r="D86" s="65"/>
      <c r="E86" s="2"/>
      <c r="F86" s="12"/>
      <c r="G86" s="83">
        <v>1</v>
      </c>
      <c r="H86" s="29"/>
    </row>
    <row r="87" spans="2:8" x14ac:dyDescent="0.2">
      <c r="B87" s="8"/>
      <c r="C87" s="83">
        <v>1</v>
      </c>
      <c r="D87" s="65"/>
      <c r="E87" s="2"/>
      <c r="F87" s="12"/>
      <c r="G87" s="83">
        <v>1</v>
      </c>
      <c r="H87" s="29"/>
    </row>
    <row r="88" spans="2:8" x14ac:dyDescent="0.2">
      <c r="B88" s="8"/>
      <c r="C88" s="83">
        <v>2</v>
      </c>
      <c r="D88" s="65"/>
      <c r="E88" s="2"/>
      <c r="F88" s="12"/>
      <c r="G88" s="83">
        <v>1</v>
      </c>
      <c r="H88" s="29"/>
    </row>
    <row r="89" spans="2:8" x14ac:dyDescent="0.2">
      <c r="B89" s="8"/>
      <c r="C89" s="83">
        <v>1</v>
      </c>
      <c r="D89" s="65"/>
      <c r="E89" s="2"/>
      <c r="F89" s="12"/>
      <c r="G89" s="83">
        <v>0</v>
      </c>
      <c r="H89" s="29"/>
    </row>
    <row r="90" spans="2:8" x14ac:dyDescent="0.2">
      <c r="B90" s="8"/>
      <c r="C90" s="83">
        <v>2</v>
      </c>
      <c r="D90" s="65"/>
      <c r="E90" s="2"/>
      <c r="F90" s="12"/>
      <c r="G90" s="83">
        <v>2</v>
      </c>
      <c r="H90" s="29"/>
    </row>
    <row r="91" spans="2:8" x14ac:dyDescent="0.2">
      <c r="B91" s="8"/>
      <c r="C91" s="83">
        <v>1</v>
      </c>
      <c r="D91" s="65"/>
      <c r="E91" s="2"/>
      <c r="F91" s="12"/>
      <c r="G91" s="83">
        <v>1</v>
      </c>
      <c r="H91" s="29"/>
    </row>
    <row r="92" spans="2:8" x14ac:dyDescent="0.2">
      <c r="B92" s="8"/>
      <c r="C92" s="83">
        <v>2</v>
      </c>
      <c r="D92" s="65"/>
      <c r="E92" s="2"/>
      <c r="F92" s="12"/>
      <c r="G92" s="83">
        <v>1</v>
      </c>
      <c r="H92" s="29"/>
    </row>
    <row r="93" spans="2:8" x14ac:dyDescent="0.2">
      <c r="B93" s="8"/>
      <c r="C93" s="83">
        <v>0</v>
      </c>
      <c r="D93" s="65"/>
      <c r="E93" s="2"/>
      <c r="F93" s="12"/>
      <c r="G93" s="83">
        <v>1</v>
      </c>
      <c r="H93" s="29"/>
    </row>
    <row r="94" spans="2:8" x14ac:dyDescent="0.2">
      <c r="B94" s="8"/>
      <c r="C94" s="83">
        <v>1</v>
      </c>
      <c r="D94" s="65"/>
      <c r="E94" s="2"/>
      <c r="F94" s="12"/>
      <c r="G94" s="83">
        <v>2</v>
      </c>
      <c r="H94" s="29"/>
    </row>
    <row r="95" spans="2:8" x14ac:dyDescent="0.2">
      <c r="B95" s="8"/>
      <c r="C95" s="83">
        <v>0</v>
      </c>
      <c r="D95" s="65"/>
      <c r="E95" s="2"/>
      <c r="F95" s="12"/>
      <c r="G95" s="83">
        <v>1</v>
      </c>
      <c r="H95" s="29"/>
    </row>
    <row r="96" spans="2:8" x14ac:dyDescent="0.2">
      <c r="B96" s="8"/>
      <c r="C96" s="83">
        <v>2</v>
      </c>
      <c r="D96" s="65"/>
      <c r="E96" s="2"/>
      <c r="F96" s="12"/>
      <c r="G96" s="83">
        <v>1</v>
      </c>
      <c r="H96" s="29"/>
    </row>
    <row r="97" spans="2:8" x14ac:dyDescent="0.2">
      <c r="B97" s="8"/>
      <c r="C97" s="83">
        <v>2</v>
      </c>
      <c r="D97" s="65"/>
      <c r="E97" s="2"/>
      <c r="F97" s="12"/>
      <c r="G97" s="83">
        <v>0</v>
      </c>
      <c r="H97" s="29"/>
    </row>
    <row r="98" spans="2:8" x14ac:dyDescent="0.2">
      <c r="B98" s="8"/>
      <c r="C98" s="83">
        <v>1</v>
      </c>
      <c r="D98" s="65"/>
      <c r="E98" s="2"/>
      <c r="F98" s="12"/>
      <c r="G98" s="83">
        <v>1</v>
      </c>
      <c r="H98" s="29"/>
    </row>
    <row r="99" spans="2:8" x14ac:dyDescent="0.2">
      <c r="B99" s="8"/>
      <c r="C99" s="83">
        <v>1</v>
      </c>
      <c r="D99" s="65"/>
      <c r="E99" s="2"/>
      <c r="F99" s="12"/>
      <c r="G99" s="83">
        <v>1</v>
      </c>
      <c r="H99" s="29"/>
    </row>
    <row r="100" spans="2:8" x14ac:dyDescent="0.2">
      <c r="B100" s="8"/>
      <c r="C100" s="83">
        <v>2</v>
      </c>
      <c r="D100" s="65"/>
      <c r="E100" s="2"/>
      <c r="F100" s="12"/>
      <c r="G100" s="83">
        <v>1</v>
      </c>
      <c r="H100" s="29"/>
    </row>
    <row r="101" spans="2:8" x14ac:dyDescent="0.2">
      <c r="B101" s="8"/>
      <c r="C101" s="83">
        <v>1</v>
      </c>
      <c r="D101" s="65"/>
      <c r="E101" s="2"/>
      <c r="F101" s="12"/>
      <c r="G101" s="83">
        <v>2</v>
      </c>
      <c r="H101" s="29"/>
    </row>
    <row r="102" spans="2:8" x14ac:dyDescent="0.2">
      <c r="B102" s="8"/>
      <c r="C102" s="83">
        <v>1</v>
      </c>
      <c r="D102" s="65"/>
      <c r="E102" s="2"/>
      <c r="F102" s="12"/>
      <c r="G102" s="83">
        <v>2</v>
      </c>
      <c r="H102" s="29"/>
    </row>
    <row r="103" spans="2:8" x14ac:dyDescent="0.2">
      <c r="B103" s="8"/>
      <c r="C103" s="83">
        <v>1</v>
      </c>
      <c r="D103" s="65"/>
      <c r="E103" s="2"/>
      <c r="F103" s="12"/>
      <c r="G103" s="83">
        <v>2</v>
      </c>
      <c r="H103" s="29"/>
    </row>
    <row r="104" spans="2:8" x14ac:dyDescent="0.2">
      <c r="B104" s="8"/>
      <c r="C104" s="83">
        <v>1</v>
      </c>
      <c r="D104" s="65"/>
      <c r="E104" s="2"/>
      <c r="F104" s="12"/>
      <c r="G104" s="83">
        <v>0</v>
      </c>
      <c r="H104" s="29"/>
    </row>
    <row r="105" spans="2:8" x14ac:dyDescent="0.2">
      <c r="B105" s="8"/>
      <c r="C105" s="83">
        <v>1</v>
      </c>
      <c r="D105" s="65"/>
      <c r="E105" s="2"/>
      <c r="F105" s="12"/>
      <c r="G105" s="83">
        <v>0</v>
      </c>
      <c r="H105" s="29"/>
    </row>
    <row r="106" spans="2:8" x14ac:dyDescent="0.2">
      <c r="B106" s="8"/>
      <c r="C106" s="83">
        <v>1</v>
      </c>
      <c r="D106" s="65"/>
      <c r="E106" s="2"/>
      <c r="F106" s="12"/>
      <c r="G106" s="83">
        <v>1</v>
      </c>
      <c r="H106" s="29"/>
    </row>
    <row r="107" spans="2:8" x14ac:dyDescent="0.2">
      <c r="B107" s="8"/>
      <c r="C107" s="83">
        <v>1</v>
      </c>
      <c r="D107" s="65"/>
      <c r="E107" s="2"/>
      <c r="F107" s="12"/>
      <c r="G107" s="83">
        <v>2</v>
      </c>
      <c r="H107" s="29"/>
    </row>
    <row r="108" spans="2:8" x14ac:dyDescent="0.2">
      <c r="B108" s="8"/>
      <c r="C108" s="83">
        <v>1</v>
      </c>
      <c r="D108" s="65"/>
      <c r="E108" s="2"/>
      <c r="F108" s="12"/>
      <c r="G108" s="83">
        <v>1</v>
      </c>
      <c r="H108" s="29"/>
    </row>
    <row r="109" spans="2:8" x14ac:dyDescent="0.2">
      <c r="B109" s="8"/>
      <c r="C109" s="83">
        <v>2</v>
      </c>
      <c r="D109" s="65"/>
      <c r="E109" s="2"/>
      <c r="F109" s="12"/>
      <c r="G109" s="83">
        <v>1</v>
      </c>
      <c r="H109" s="29"/>
    </row>
    <row r="110" spans="2:8" x14ac:dyDescent="0.2">
      <c r="B110" s="8"/>
      <c r="C110" s="83">
        <v>2</v>
      </c>
      <c r="D110" s="65"/>
      <c r="E110" s="2"/>
      <c r="F110" s="12"/>
      <c r="G110" s="83">
        <v>1</v>
      </c>
      <c r="H110" s="29"/>
    </row>
    <row r="111" spans="2:8" x14ac:dyDescent="0.2">
      <c r="B111" s="8"/>
      <c r="C111" s="83">
        <v>1</v>
      </c>
      <c r="D111" s="65"/>
      <c r="E111" s="2"/>
      <c r="F111" s="12"/>
      <c r="G111" s="83">
        <v>0</v>
      </c>
      <c r="H111" s="29"/>
    </row>
    <row r="112" spans="2:8" x14ac:dyDescent="0.2">
      <c r="B112" s="8"/>
      <c r="C112" s="83">
        <v>1</v>
      </c>
      <c r="D112" s="65"/>
      <c r="E112" s="2"/>
      <c r="F112" s="12"/>
      <c r="G112" s="83">
        <v>1</v>
      </c>
      <c r="H112" s="29"/>
    </row>
    <row r="113" spans="2:8" x14ac:dyDescent="0.2">
      <c r="B113" s="8"/>
      <c r="C113" s="83">
        <v>2</v>
      </c>
      <c r="D113" s="65"/>
      <c r="E113" s="2"/>
      <c r="F113" s="12"/>
      <c r="G113" s="83">
        <v>0</v>
      </c>
      <c r="H113" s="29"/>
    </row>
    <row r="114" spans="2:8" x14ac:dyDescent="0.2">
      <c r="B114" s="8"/>
      <c r="C114" s="83">
        <v>0</v>
      </c>
      <c r="D114" s="65"/>
      <c r="E114" s="2"/>
      <c r="F114" s="12"/>
      <c r="G114" s="83">
        <v>1</v>
      </c>
      <c r="H114" s="29"/>
    </row>
    <row r="115" spans="2:8" x14ac:dyDescent="0.2">
      <c r="B115" s="8"/>
      <c r="C115" s="83">
        <v>0</v>
      </c>
      <c r="D115" s="65">
        <f>AVERAGE(C76:C115)</f>
        <v>1.35</v>
      </c>
      <c r="E115" s="2"/>
      <c r="F115" s="12"/>
      <c r="G115" s="83">
        <v>1</v>
      </c>
      <c r="H115" s="29"/>
    </row>
    <row r="116" spans="2:8" x14ac:dyDescent="0.2">
      <c r="B116" s="8"/>
      <c r="C116" s="83"/>
      <c r="D116" s="65"/>
      <c r="E116" s="2"/>
      <c r="F116" s="12"/>
      <c r="G116" s="83">
        <v>1</v>
      </c>
      <c r="H116" s="29"/>
    </row>
    <row r="117" spans="2:8" x14ac:dyDescent="0.2">
      <c r="B117" s="8"/>
      <c r="C117" s="83"/>
      <c r="D117" s="65"/>
      <c r="E117" s="2"/>
      <c r="F117" s="12"/>
      <c r="G117" s="83">
        <v>1</v>
      </c>
      <c r="H117" s="29"/>
    </row>
    <row r="118" spans="2:8" x14ac:dyDescent="0.2">
      <c r="B118" s="8"/>
      <c r="C118" s="83"/>
      <c r="D118" s="65"/>
      <c r="E118" s="2"/>
      <c r="F118" s="12"/>
      <c r="G118" s="83">
        <v>1</v>
      </c>
      <c r="H118" s="29"/>
    </row>
    <row r="119" spans="2:8" x14ac:dyDescent="0.2">
      <c r="B119" s="8"/>
      <c r="C119" s="83"/>
      <c r="D119" s="65"/>
      <c r="E119" s="2"/>
      <c r="F119" s="12"/>
      <c r="G119" s="83">
        <v>1</v>
      </c>
      <c r="H119" s="29"/>
    </row>
    <row r="120" spans="2:8" x14ac:dyDescent="0.2">
      <c r="B120" s="8"/>
      <c r="C120" s="83"/>
      <c r="D120" s="65"/>
      <c r="E120" s="2"/>
      <c r="F120" s="12"/>
      <c r="G120" s="83">
        <v>1</v>
      </c>
      <c r="H120" s="29"/>
    </row>
    <row r="121" spans="2:8" x14ac:dyDescent="0.2">
      <c r="B121" s="8"/>
      <c r="C121" s="83"/>
      <c r="D121" s="65"/>
      <c r="E121" s="2"/>
      <c r="F121" s="12"/>
      <c r="G121" s="83">
        <v>0</v>
      </c>
      <c r="H121" s="29"/>
    </row>
    <row r="122" spans="2:8" x14ac:dyDescent="0.2">
      <c r="B122" s="8"/>
      <c r="C122" s="83"/>
      <c r="D122" s="65"/>
      <c r="E122" s="2"/>
      <c r="F122" s="12"/>
      <c r="G122" s="83">
        <v>2</v>
      </c>
      <c r="H122" s="29"/>
    </row>
    <row r="123" spans="2:8" x14ac:dyDescent="0.2">
      <c r="B123" s="8"/>
      <c r="C123" s="83"/>
      <c r="D123" s="65"/>
      <c r="E123" s="2"/>
      <c r="F123" s="12"/>
      <c r="G123" s="83">
        <v>0</v>
      </c>
      <c r="H123" s="29"/>
    </row>
    <row r="124" spans="2:8" x14ac:dyDescent="0.2">
      <c r="B124" s="8"/>
      <c r="C124" s="83"/>
      <c r="D124" s="65"/>
      <c r="E124" s="2"/>
      <c r="F124" s="12"/>
      <c r="G124" s="83">
        <v>2</v>
      </c>
      <c r="H124" s="29"/>
    </row>
    <row r="125" spans="2:8" x14ac:dyDescent="0.2">
      <c r="B125" s="8"/>
      <c r="C125" s="83"/>
      <c r="D125" s="65"/>
      <c r="E125" s="2"/>
      <c r="F125" s="12"/>
      <c r="G125" s="83">
        <v>0</v>
      </c>
      <c r="H125" s="29"/>
    </row>
    <row r="126" spans="2:8" x14ac:dyDescent="0.2">
      <c r="B126" s="8"/>
      <c r="C126" s="83"/>
      <c r="D126" s="65"/>
      <c r="E126" s="2"/>
      <c r="F126" s="12"/>
      <c r="G126" s="83">
        <v>1</v>
      </c>
      <c r="H126" s="29"/>
    </row>
    <row r="127" spans="2:8" x14ac:dyDescent="0.2">
      <c r="B127" s="8"/>
      <c r="C127" s="83"/>
      <c r="D127" s="65"/>
      <c r="E127" s="2"/>
      <c r="F127" s="12"/>
      <c r="G127" s="83">
        <v>1</v>
      </c>
      <c r="H127" s="29"/>
    </row>
    <row r="128" spans="2:8" x14ac:dyDescent="0.2">
      <c r="B128" s="8"/>
      <c r="C128" s="83"/>
      <c r="D128" s="65"/>
      <c r="E128" s="2"/>
      <c r="F128" s="12"/>
      <c r="G128" s="83">
        <v>2</v>
      </c>
      <c r="H128" s="29"/>
    </row>
    <row r="129" spans="2:8" x14ac:dyDescent="0.2">
      <c r="B129" s="8"/>
      <c r="C129" s="83"/>
      <c r="D129" s="65"/>
      <c r="E129" s="2"/>
      <c r="F129" s="12"/>
      <c r="G129" s="83">
        <v>1</v>
      </c>
      <c r="H129" s="29"/>
    </row>
    <row r="130" spans="2:8" x14ac:dyDescent="0.2">
      <c r="B130" s="8"/>
      <c r="C130" s="83"/>
      <c r="D130" s="65"/>
      <c r="E130" s="2"/>
      <c r="F130" s="12"/>
      <c r="G130" s="83">
        <v>1</v>
      </c>
      <c r="H130" s="29">
        <f>AVERAGE(G76:G130)</f>
        <v>1.0545454545454545</v>
      </c>
    </row>
    <row r="131" spans="2:8" x14ac:dyDescent="0.2">
      <c r="B131" s="8" t="s">
        <v>24</v>
      </c>
      <c r="C131" s="83"/>
      <c r="D131" s="65"/>
      <c r="E131" s="2"/>
      <c r="F131" s="8"/>
      <c r="G131" s="77"/>
      <c r="H131" s="29"/>
    </row>
    <row r="132" spans="2:8" x14ac:dyDescent="0.2">
      <c r="B132" s="8" t="s">
        <v>52</v>
      </c>
      <c r="C132" s="83">
        <v>1</v>
      </c>
      <c r="D132" s="65"/>
      <c r="E132" s="2"/>
      <c r="F132" s="12" t="s">
        <v>53</v>
      </c>
      <c r="G132" s="83">
        <v>0</v>
      </c>
      <c r="H132" s="29"/>
    </row>
    <row r="133" spans="2:8" x14ac:dyDescent="0.2">
      <c r="B133" s="8"/>
      <c r="C133" s="83">
        <v>1</v>
      </c>
      <c r="D133" s="65"/>
      <c r="E133" s="2"/>
      <c r="F133" s="12"/>
      <c r="G133" s="83">
        <v>1</v>
      </c>
      <c r="H133" s="29"/>
    </row>
    <row r="134" spans="2:8" x14ac:dyDescent="0.2">
      <c r="B134" s="8"/>
      <c r="C134" s="83">
        <v>2</v>
      </c>
      <c r="D134" s="65"/>
      <c r="E134" s="2"/>
      <c r="F134" s="12"/>
      <c r="G134" s="83">
        <v>1</v>
      </c>
      <c r="H134" s="29"/>
    </row>
    <row r="135" spans="2:8" x14ac:dyDescent="0.2">
      <c r="B135" s="8"/>
      <c r="C135" s="83">
        <v>1</v>
      </c>
      <c r="D135" s="65"/>
      <c r="E135" s="2"/>
      <c r="F135" s="12"/>
      <c r="G135" s="83">
        <v>1</v>
      </c>
      <c r="H135" s="29"/>
    </row>
    <row r="136" spans="2:8" x14ac:dyDescent="0.2">
      <c r="B136" s="8"/>
      <c r="C136" s="83">
        <v>2</v>
      </c>
      <c r="D136" s="65"/>
      <c r="E136" s="2"/>
      <c r="F136" s="12"/>
      <c r="G136" s="83">
        <v>0</v>
      </c>
      <c r="H136" s="29"/>
    </row>
    <row r="137" spans="2:8" x14ac:dyDescent="0.2">
      <c r="B137" s="8"/>
      <c r="C137" s="83">
        <v>1</v>
      </c>
      <c r="D137" s="65"/>
      <c r="E137" s="2"/>
      <c r="F137" s="12"/>
      <c r="G137" s="83">
        <v>1</v>
      </c>
      <c r="H137" s="29"/>
    </row>
    <row r="138" spans="2:8" x14ac:dyDescent="0.2">
      <c r="B138" s="8"/>
      <c r="C138" s="83">
        <v>2</v>
      </c>
      <c r="D138" s="65"/>
      <c r="E138" s="2"/>
      <c r="F138" s="12"/>
      <c r="G138" s="83">
        <v>0</v>
      </c>
      <c r="H138" s="29"/>
    </row>
    <row r="139" spans="2:8" x14ac:dyDescent="0.2">
      <c r="B139" s="8"/>
      <c r="C139" s="83">
        <v>0</v>
      </c>
      <c r="D139" s="65"/>
      <c r="E139" s="2"/>
      <c r="F139" s="12"/>
      <c r="G139" s="83">
        <v>0</v>
      </c>
      <c r="H139" s="29"/>
    </row>
    <row r="140" spans="2:8" x14ac:dyDescent="0.2">
      <c r="B140" s="8"/>
      <c r="C140" s="83">
        <v>1</v>
      </c>
      <c r="D140" s="65"/>
      <c r="E140" s="2"/>
      <c r="F140" s="12"/>
      <c r="G140" s="83">
        <v>1</v>
      </c>
      <c r="H140" s="29"/>
    </row>
    <row r="141" spans="2:8" x14ac:dyDescent="0.2">
      <c r="B141" s="8"/>
      <c r="C141" s="83">
        <v>1</v>
      </c>
      <c r="D141" s="65"/>
      <c r="E141" s="2"/>
      <c r="F141" s="12"/>
      <c r="G141" s="83">
        <v>1</v>
      </c>
      <c r="H141" s="29"/>
    </row>
    <row r="142" spans="2:8" x14ac:dyDescent="0.2">
      <c r="B142" s="8"/>
      <c r="C142" s="83">
        <v>3</v>
      </c>
      <c r="D142" s="65"/>
      <c r="E142" s="2"/>
      <c r="F142" s="12"/>
      <c r="G142" s="83">
        <v>0</v>
      </c>
      <c r="H142" s="29"/>
    </row>
    <row r="143" spans="2:8" x14ac:dyDescent="0.2">
      <c r="B143" s="8"/>
      <c r="C143" s="83">
        <v>1</v>
      </c>
      <c r="D143" s="65"/>
      <c r="E143" s="2"/>
      <c r="F143" s="12"/>
      <c r="G143" s="83">
        <v>1</v>
      </c>
      <c r="H143" s="29"/>
    </row>
    <row r="144" spans="2:8" x14ac:dyDescent="0.2">
      <c r="B144" s="8"/>
      <c r="C144" s="83">
        <v>1</v>
      </c>
      <c r="D144" s="65"/>
      <c r="E144" s="2"/>
      <c r="F144" s="12"/>
      <c r="G144" s="83">
        <v>1</v>
      </c>
      <c r="H144" s="29"/>
    </row>
    <row r="145" spans="2:8" x14ac:dyDescent="0.2">
      <c r="B145" s="8"/>
      <c r="C145" s="83">
        <v>2</v>
      </c>
      <c r="D145" s="65"/>
      <c r="E145" s="2"/>
      <c r="F145" s="12"/>
      <c r="G145" s="83">
        <v>0</v>
      </c>
      <c r="H145" s="29"/>
    </row>
    <row r="146" spans="2:8" x14ac:dyDescent="0.2">
      <c r="B146" s="8"/>
      <c r="C146" s="83">
        <v>1</v>
      </c>
      <c r="D146" s="65"/>
      <c r="E146" s="2"/>
      <c r="F146" s="12"/>
      <c r="G146" s="83">
        <v>1</v>
      </c>
      <c r="H146" s="29"/>
    </row>
    <row r="147" spans="2:8" x14ac:dyDescent="0.2">
      <c r="B147" s="8"/>
      <c r="C147" s="83">
        <v>2</v>
      </c>
      <c r="D147" s="65"/>
      <c r="E147" s="2"/>
      <c r="F147" s="12"/>
      <c r="G147" s="83">
        <v>1</v>
      </c>
      <c r="H147" s="29"/>
    </row>
    <row r="148" spans="2:8" x14ac:dyDescent="0.2">
      <c r="B148" s="8"/>
      <c r="C148" s="83">
        <v>1</v>
      </c>
      <c r="D148" s="65"/>
      <c r="E148" s="2"/>
      <c r="F148" s="12"/>
      <c r="G148" s="83">
        <v>0</v>
      </c>
      <c r="H148" s="29"/>
    </row>
    <row r="149" spans="2:8" x14ac:dyDescent="0.2">
      <c r="B149" s="8"/>
      <c r="C149" s="83">
        <v>0</v>
      </c>
      <c r="D149" s="65"/>
      <c r="E149" s="2"/>
      <c r="F149" s="12"/>
      <c r="G149" s="83">
        <v>0</v>
      </c>
      <c r="H149" s="29"/>
    </row>
    <row r="150" spans="2:8" x14ac:dyDescent="0.2">
      <c r="B150" s="8"/>
      <c r="C150" s="83">
        <v>1</v>
      </c>
      <c r="D150" s="65"/>
      <c r="E150" s="2"/>
      <c r="F150" s="12"/>
      <c r="G150" s="83">
        <v>1</v>
      </c>
      <c r="H150" s="29"/>
    </row>
    <row r="151" spans="2:8" x14ac:dyDescent="0.2">
      <c r="B151" s="8"/>
      <c r="C151" s="83">
        <v>1</v>
      </c>
      <c r="D151" s="65"/>
      <c r="E151" s="2"/>
      <c r="F151" s="12"/>
      <c r="G151" s="83">
        <v>1</v>
      </c>
      <c r="H151" s="29"/>
    </row>
    <row r="152" spans="2:8" x14ac:dyDescent="0.2">
      <c r="B152" s="8"/>
      <c r="C152" s="83">
        <v>1</v>
      </c>
      <c r="D152" s="65"/>
      <c r="E152" s="2"/>
      <c r="F152" s="12"/>
      <c r="G152" s="83">
        <v>0</v>
      </c>
      <c r="H152" s="29"/>
    </row>
    <row r="153" spans="2:8" x14ac:dyDescent="0.2">
      <c r="B153" s="8"/>
      <c r="C153" s="83">
        <v>1</v>
      </c>
      <c r="D153" s="65"/>
      <c r="E153" s="2"/>
      <c r="F153" s="12"/>
      <c r="G153" s="83">
        <v>0</v>
      </c>
      <c r="H153" s="29"/>
    </row>
    <row r="154" spans="2:8" x14ac:dyDescent="0.2">
      <c r="B154" s="8"/>
      <c r="C154" s="83">
        <v>1</v>
      </c>
      <c r="D154" s="65"/>
      <c r="E154" s="2"/>
      <c r="F154" s="12"/>
      <c r="G154" s="83">
        <v>1</v>
      </c>
      <c r="H154" s="29"/>
    </row>
    <row r="155" spans="2:8" x14ac:dyDescent="0.2">
      <c r="B155" s="8"/>
      <c r="C155" s="83">
        <v>2</v>
      </c>
      <c r="D155" s="65"/>
      <c r="E155" s="2"/>
      <c r="F155" s="12"/>
      <c r="G155" s="83">
        <v>0</v>
      </c>
      <c r="H155" s="29"/>
    </row>
    <row r="156" spans="2:8" x14ac:dyDescent="0.2">
      <c r="B156" s="8"/>
      <c r="C156" s="83">
        <v>0</v>
      </c>
      <c r="D156" s="65"/>
      <c r="E156" s="2"/>
      <c r="F156" s="12"/>
      <c r="G156" s="83">
        <v>1</v>
      </c>
      <c r="H156" s="29"/>
    </row>
    <row r="157" spans="2:8" x14ac:dyDescent="0.2">
      <c r="B157" s="8"/>
      <c r="C157" s="83">
        <v>2</v>
      </c>
      <c r="D157" s="65"/>
      <c r="E157" s="2"/>
      <c r="F157" s="12"/>
      <c r="G157" s="83">
        <v>1</v>
      </c>
      <c r="H157" s="29"/>
    </row>
    <row r="158" spans="2:8" x14ac:dyDescent="0.2">
      <c r="B158" s="8"/>
      <c r="C158" s="83">
        <v>1</v>
      </c>
      <c r="D158" s="65"/>
      <c r="E158" s="2"/>
      <c r="F158" s="12"/>
      <c r="G158" s="83">
        <v>0</v>
      </c>
      <c r="H158" s="29"/>
    </row>
    <row r="159" spans="2:8" x14ac:dyDescent="0.2">
      <c r="B159" s="8"/>
      <c r="C159" s="83">
        <v>2</v>
      </c>
      <c r="D159" s="65"/>
      <c r="E159" s="2"/>
      <c r="F159" s="12"/>
      <c r="G159" s="83">
        <v>0</v>
      </c>
      <c r="H159" s="29"/>
    </row>
    <row r="160" spans="2:8" x14ac:dyDescent="0.2">
      <c r="B160" s="8"/>
      <c r="C160" s="83">
        <v>1</v>
      </c>
      <c r="D160" s="65"/>
      <c r="E160" s="2"/>
      <c r="F160" s="12"/>
      <c r="G160" s="83">
        <v>1</v>
      </c>
      <c r="H160" s="29"/>
    </row>
    <row r="161" spans="2:8" x14ac:dyDescent="0.2">
      <c r="B161" s="8"/>
      <c r="C161" s="83">
        <v>1</v>
      </c>
      <c r="D161" s="65"/>
      <c r="E161" s="2"/>
      <c r="F161" s="12"/>
      <c r="G161" s="83">
        <v>0</v>
      </c>
      <c r="H161" s="29"/>
    </row>
    <row r="162" spans="2:8" x14ac:dyDescent="0.2">
      <c r="B162" s="8"/>
      <c r="C162" s="83">
        <v>1</v>
      </c>
      <c r="D162" s="65"/>
      <c r="E162" s="2"/>
      <c r="F162" s="12"/>
      <c r="G162" s="83">
        <v>1</v>
      </c>
      <c r="H162" s="29"/>
    </row>
    <row r="163" spans="2:8" x14ac:dyDescent="0.2">
      <c r="B163" s="8"/>
      <c r="C163" s="83">
        <v>1</v>
      </c>
      <c r="D163" s="65"/>
      <c r="E163" s="2"/>
      <c r="F163" s="12"/>
      <c r="G163" s="83">
        <v>0</v>
      </c>
      <c r="H163" s="29"/>
    </row>
    <row r="164" spans="2:8" x14ac:dyDescent="0.2">
      <c r="B164" s="8"/>
      <c r="C164" s="83">
        <v>1</v>
      </c>
      <c r="D164" s="65"/>
      <c r="E164" s="2"/>
      <c r="F164" s="12"/>
      <c r="G164" s="83">
        <v>1</v>
      </c>
      <c r="H164" s="29"/>
    </row>
    <row r="165" spans="2:8" x14ac:dyDescent="0.2">
      <c r="B165" s="8"/>
      <c r="C165" s="83">
        <v>1</v>
      </c>
      <c r="D165" s="65"/>
      <c r="E165" s="2"/>
      <c r="F165" s="12"/>
      <c r="G165" s="83">
        <v>1</v>
      </c>
      <c r="H165" s="29"/>
    </row>
    <row r="166" spans="2:8" x14ac:dyDescent="0.2">
      <c r="B166" s="8"/>
      <c r="C166" s="83">
        <v>0</v>
      </c>
      <c r="D166" s="65"/>
      <c r="E166" s="2"/>
      <c r="F166" s="12"/>
      <c r="G166" s="83">
        <v>1</v>
      </c>
      <c r="H166" s="29"/>
    </row>
    <row r="167" spans="2:8" x14ac:dyDescent="0.2">
      <c r="B167" s="8"/>
      <c r="C167" s="83">
        <v>1</v>
      </c>
      <c r="D167" s="65"/>
      <c r="E167" s="2"/>
      <c r="F167" s="12"/>
      <c r="G167" s="83">
        <v>1</v>
      </c>
      <c r="H167" s="29"/>
    </row>
    <row r="168" spans="2:8" x14ac:dyDescent="0.2">
      <c r="B168" s="8"/>
      <c r="C168" s="83">
        <v>1</v>
      </c>
      <c r="D168" s="65"/>
      <c r="E168" s="2"/>
      <c r="F168" s="12"/>
      <c r="G168" s="83">
        <v>1</v>
      </c>
      <c r="H168" s="29"/>
    </row>
    <row r="169" spans="2:8" x14ac:dyDescent="0.2">
      <c r="B169" s="8"/>
      <c r="C169" s="83">
        <v>1</v>
      </c>
      <c r="D169" s="65"/>
      <c r="E169" s="2"/>
      <c r="F169" s="12"/>
      <c r="G169" s="83">
        <v>0</v>
      </c>
      <c r="H169" s="29"/>
    </row>
    <row r="170" spans="2:8" x14ac:dyDescent="0.2">
      <c r="B170" s="8"/>
      <c r="C170" s="83">
        <v>1</v>
      </c>
      <c r="D170" s="65"/>
      <c r="E170" s="2"/>
      <c r="F170" s="12"/>
      <c r="G170" s="83">
        <v>0</v>
      </c>
      <c r="H170" s="29"/>
    </row>
    <row r="171" spans="2:8" x14ac:dyDescent="0.2">
      <c r="B171" s="8"/>
      <c r="C171" s="83">
        <v>1</v>
      </c>
      <c r="D171" s="65"/>
      <c r="E171" s="2"/>
      <c r="F171" s="12"/>
      <c r="G171" s="83">
        <v>1</v>
      </c>
      <c r="H171" s="29"/>
    </row>
    <row r="172" spans="2:8" x14ac:dyDescent="0.2">
      <c r="B172" s="8"/>
      <c r="C172" s="83">
        <v>1</v>
      </c>
      <c r="D172" s="65"/>
      <c r="E172" s="2"/>
      <c r="F172" s="12"/>
      <c r="G172" s="83">
        <v>0</v>
      </c>
      <c r="H172" s="29"/>
    </row>
    <row r="173" spans="2:8" x14ac:dyDescent="0.2">
      <c r="B173" s="8"/>
      <c r="C173" s="83">
        <v>1</v>
      </c>
      <c r="D173" s="65"/>
      <c r="E173" s="2"/>
      <c r="F173" s="12"/>
      <c r="G173" s="83">
        <v>1</v>
      </c>
      <c r="H173" s="29"/>
    </row>
    <row r="174" spans="2:8" x14ac:dyDescent="0.2">
      <c r="B174" s="8"/>
      <c r="C174" s="83">
        <v>1</v>
      </c>
      <c r="D174" s="65"/>
      <c r="E174" s="2"/>
      <c r="F174" s="12"/>
      <c r="G174" s="83">
        <v>0</v>
      </c>
      <c r="H174" s="29"/>
    </row>
    <row r="175" spans="2:8" x14ac:dyDescent="0.2">
      <c r="B175" s="8"/>
      <c r="C175" s="83">
        <v>1</v>
      </c>
      <c r="D175" s="65"/>
      <c r="E175" s="2"/>
      <c r="F175" s="12"/>
      <c r="G175" s="83">
        <v>1</v>
      </c>
      <c r="H175" s="29"/>
    </row>
    <row r="176" spans="2:8" x14ac:dyDescent="0.2">
      <c r="B176" s="8"/>
      <c r="C176" s="83">
        <v>1</v>
      </c>
      <c r="D176" s="65"/>
      <c r="E176" s="2"/>
      <c r="F176" s="12"/>
      <c r="G176" s="83">
        <v>1</v>
      </c>
      <c r="H176" s="29"/>
    </row>
    <row r="177" spans="2:8" x14ac:dyDescent="0.2">
      <c r="B177" s="8"/>
      <c r="C177" s="83">
        <v>1</v>
      </c>
      <c r="D177" s="65">
        <f>AVERAGE(C132:C177)</f>
        <v>1.1304347826086956</v>
      </c>
      <c r="E177" s="2"/>
      <c r="F177" s="12"/>
      <c r="G177" s="83">
        <v>1</v>
      </c>
      <c r="H177" s="29">
        <f>AVERAGE(G132:G177)</f>
        <v>0.58695652173913049</v>
      </c>
    </row>
    <row r="178" spans="2:8" x14ac:dyDescent="0.2">
      <c r="B178" s="8" t="s">
        <v>56</v>
      </c>
      <c r="C178" s="83"/>
      <c r="D178" s="65"/>
      <c r="E178" s="2"/>
      <c r="F178" s="12"/>
      <c r="G178" s="83"/>
      <c r="H178" s="29"/>
    </row>
    <row r="179" spans="2:8" x14ac:dyDescent="0.2">
      <c r="B179" s="8" t="s">
        <v>54</v>
      </c>
      <c r="C179" s="83">
        <v>1</v>
      </c>
      <c r="D179" s="65"/>
      <c r="E179" s="2"/>
      <c r="F179" s="12" t="s">
        <v>55</v>
      </c>
      <c r="G179" s="83">
        <v>1</v>
      </c>
      <c r="H179" s="29"/>
    </row>
    <row r="180" spans="2:8" x14ac:dyDescent="0.2">
      <c r="B180" s="8"/>
      <c r="C180" s="83">
        <v>2</v>
      </c>
      <c r="D180" s="65"/>
      <c r="E180" s="2"/>
      <c r="F180" s="12"/>
      <c r="G180" s="83">
        <v>1</v>
      </c>
      <c r="H180" s="29"/>
    </row>
    <row r="181" spans="2:8" x14ac:dyDescent="0.2">
      <c r="B181" s="8"/>
      <c r="C181" s="83">
        <v>1</v>
      </c>
      <c r="D181" s="65"/>
      <c r="E181" s="2"/>
      <c r="F181" s="12"/>
      <c r="G181" s="83">
        <v>1</v>
      </c>
      <c r="H181" s="29"/>
    </row>
    <row r="182" spans="2:8" x14ac:dyDescent="0.2">
      <c r="B182" s="8"/>
      <c r="C182" s="83">
        <v>1</v>
      </c>
      <c r="D182" s="65"/>
      <c r="E182" s="2"/>
      <c r="F182" s="12"/>
      <c r="G182" s="83">
        <v>1</v>
      </c>
      <c r="H182" s="29"/>
    </row>
    <row r="183" spans="2:8" x14ac:dyDescent="0.2">
      <c r="B183" s="8"/>
      <c r="C183" s="83">
        <v>1</v>
      </c>
      <c r="D183" s="65"/>
      <c r="E183" s="2"/>
      <c r="F183" s="12"/>
      <c r="G183" s="83">
        <v>1</v>
      </c>
      <c r="H183" s="29"/>
    </row>
    <row r="184" spans="2:8" x14ac:dyDescent="0.2">
      <c r="B184" s="8"/>
      <c r="C184" s="83">
        <v>1</v>
      </c>
      <c r="D184" s="65"/>
      <c r="E184" s="2"/>
      <c r="F184" s="12"/>
      <c r="G184" s="83">
        <v>1</v>
      </c>
      <c r="H184" s="29"/>
    </row>
    <row r="185" spans="2:8" x14ac:dyDescent="0.2">
      <c r="B185" s="8"/>
      <c r="C185" s="83">
        <v>1</v>
      </c>
      <c r="D185" s="65"/>
      <c r="E185" s="2"/>
      <c r="F185" s="12"/>
      <c r="G185" s="83">
        <v>1</v>
      </c>
      <c r="H185" s="29"/>
    </row>
    <row r="186" spans="2:8" x14ac:dyDescent="0.2">
      <c r="B186" s="8"/>
      <c r="C186" s="83">
        <v>2</v>
      </c>
      <c r="D186" s="65"/>
      <c r="E186" s="2"/>
      <c r="F186" s="12"/>
      <c r="G186" s="83">
        <v>1</v>
      </c>
      <c r="H186" s="29"/>
    </row>
    <row r="187" spans="2:8" x14ac:dyDescent="0.2">
      <c r="B187" s="8"/>
      <c r="C187" s="83">
        <v>1</v>
      </c>
      <c r="D187" s="65"/>
      <c r="E187" s="2"/>
      <c r="F187" s="12"/>
      <c r="G187" s="83">
        <v>1</v>
      </c>
      <c r="H187" s="29"/>
    </row>
    <row r="188" spans="2:8" x14ac:dyDescent="0.2">
      <c r="B188" s="8"/>
      <c r="C188" s="83">
        <v>1</v>
      </c>
      <c r="D188" s="65"/>
      <c r="E188" s="2"/>
      <c r="F188" s="12"/>
      <c r="G188" s="83">
        <v>1</v>
      </c>
      <c r="H188" s="29"/>
    </row>
    <row r="189" spans="2:8" x14ac:dyDescent="0.2">
      <c r="B189" s="8"/>
      <c r="C189" s="83">
        <v>1</v>
      </c>
      <c r="D189" s="65"/>
      <c r="E189" s="2"/>
      <c r="F189" s="12"/>
      <c r="G189" s="83">
        <v>1</v>
      </c>
      <c r="H189" s="29"/>
    </row>
    <row r="190" spans="2:8" x14ac:dyDescent="0.2">
      <c r="B190" s="8"/>
      <c r="C190" s="83">
        <v>1</v>
      </c>
      <c r="D190" s="65"/>
      <c r="E190" s="2"/>
      <c r="F190" s="12"/>
      <c r="G190" s="83">
        <v>1</v>
      </c>
      <c r="H190" s="29"/>
    </row>
    <row r="191" spans="2:8" x14ac:dyDescent="0.2">
      <c r="B191" s="8"/>
      <c r="C191" s="83">
        <v>0</v>
      </c>
      <c r="D191" s="65"/>
      <c r="E191" s="2"/>
      <c r="F191" s="12"/>
      <c r="G191" s="83">
        <v>1</v>
      </c>
      <c r="H191" s="29"/>
    </row>
    <row r="192" spans="2:8" x14ac:dyDescent="0.2">
      <c r="B192" s="8"/>
      <c r="C192" s="83">
        <v>2</v>
      </c>
      <c r="D192" s="65"/>
      <c r="E192" s="2"/>
      <c r="F192" s="12"/>
      <c r="G192" s="83">
        <v>1</v>
      </c>
      <c r="H192" s="29"/>
    </row>
    <row r="193" spans="2:8" x14ac:dyDescent="0.2">
      <c r="B193" s="8"/>
      <c r="C193" s="83">
        <v>0</v>
      </c>
      <c r="D193" s="65"/>
      <c r="E193" s="2"/>
      <c r="F193" s="12"/>
      <c r="G193" s="83">
        <v>1</v>
      </c>
      <c r="H193" s="29"/>
    </row>
    <row r="194" spans="2:8" x14ac:dyDescent="0.2">
      <c r="B194" s="8"/>
      <c r="C194" s="83">
        <v>1</v>
      </c>
      <c r="D194" s="65"/>
      <c r="E194" s="2"/>
      <c r="F194" s="12"/>
      <c r="G194" s="83">
        <v>1</v>
      </c>
      <c r="H194" s="29"/>
    </row>
    <row r="195" spans="2:8" x14ac:dyDescent="0.2">
      <c r="B195" s="8"/>
      <c r="C195" s="83">
        <v>0</v>
      </c>
      <c r="D195" s="65"/>
      <c r="E195" s="2"/>
      <c r="F195" s="12"/>
      <c r="G195" s="83">
        <v>1</v>
      </c>
      <c r="H195" s="29"/>
    </row>
    <row r="196" spans="2:8" x14ac:dyDescent="0.2">
      <c r="B196" s="8"/>
      <c r="C196" s="83">
        <v>2</v>
      </c>
      <c r="D196" s="65"/>
      <c r="E196" s="2"/>
      <c r="F196" s="12"/>
      <c r="G196" s="83">
        <v>1</v>
      </c>
      <c r="H196" s="29"/>
    </row>
    <row r="197" spans="2:8" x14ac:dyDescent="0.2">
      <c r="B197" s="8"/>
      <c r="C197" s="83">
        <v>2</v>
      </c>
      <c r="D197" s="65"/>
      <c r="E197" s="2"/>
      <c r="F197" s="12"/>
      <c r="G197" s="83">
        <v>1</v>
      </c>
      <c r="H197" s="29"/>
    </row>
    <row r="198" spans="2:8" x14ac:dyDescent="0.2">
      <c r="B198" s="8"/>
      <c r="C198" s="83">
        <v>1</v>
      </c>
      <c r="D198" s="65"/>
      <c r="E198" s="2"/>
      <c r="F198" s="12"/>
      <c r="G198" s="83">
        <v>1</v>
      </c>
      <c r="H198" s="29"/>
    </row>
    <row r="199" spans="2:8" x14ac:dyDescent="0.2">
      <c r="B199" s="8"/>
      <c r="C199" s="83">
        <v>1</v>
      </c>
      <c r="D199" s="65"/>
      <c r="E199" s="2"/>
      <c r="F199" s="12"/>
      <c r="G199" s="83">
        <v>1</v>
      </c>
      <c r="H199" s="29"/>
    </row>
    <row r="200" spans="2:8" x14ac:dyDescent="0.2">
      <c r="B200" s="8"/>
      <c r="C200" s="83">
        <v>1</v>
      </c>
      <c r="D200" s="65"/>
      <c r="E200" s="2"/>
      <c r="F200" s="12"/>
      <c r="G200" s="83">
        <v>1</v>
      </c>
      <c r="H200" s="29"/>
    </row>
    <row r="201" spans="2:8" x14ac:dyDescent="0.2">
      <c r="B201" s="8"/>
      <c r="C201" s="83">
        <v>1</v>
      </c>
      <c r="D201" s="65"/>
      <c r="E201" s="2"/>
      <c r="F201" s="12"/>
      <c r="G201" s="83">
        <v>1</v>
      </c>
      <c r="H201" s="29"/>
    </row>
    <row r="202" spans="2:8" x14ac:dyDescent="0.2">
      <c r="B202" s="8"/>
      <c r="C202" s="83">
        <v>1</v>
      </c>
      <c r="D202" s="65"/>
      <c r="E202" s="2"/>
      <c r="F202" s="12"/>
      <c r="G202" s="83">
        <v>1</v>
      </c>
      <c r="H202" s="29"/>
    </row>
    <row r="203" spans="2:8" x14ac:dyDescent="0.2">
      <c r="B203" s="8"/>
      <c r="C203" s="83">
        <v>1</v>
      </c>
      <c r="D203" s="65"/>
      <c r="E203" s="2"/>
      <c r="F203" s="12"/>
      <c r="G203" s="83">
        <v>1</v>
      </c>
      <c r="H203" s="29"/>
    </row>
    <row r="204" spans="2:8" x14ac:dyDescent="0.2">
      <c r="B204" s="8"/>
      <c r="C204" s="83">
        <v>1</v>
      </c>
      <c r="D204" s="65"/>
      <c r="E204" s="2"/>
      <c r="F204" s="12"/>
      <c r="G204" s="83">
        <v>1</v>
      </c>
      <c r="H204" s="29"/>
    </row>
    <row r="205" spans="2:8" x14ac:dyDescent="0.2">
      <c r="B205" s="8"/>
      <c r="C205" s="83">
        <v>2</v>
      </c>
      <c r="D205" s="65"/>
      <c r="E205" s="2"/>
      <c r="F205" s="12"/>
      <c r="G205" s="83">
        <v>1</v>
      </c>
      <c r="H205" s="29"/>
    </row>
    <row r="206" spans="2:8" x14ac:dyDescent="0.2">
      <c r="B206" s="8"/>
      <c r="C206" s="83">
        <v>1</v>
      </c>
      <c r="D206" s="65"/>
      <c r="E206" s="2"/>
      <c r="F206" s="12"/>
      <c r="G206" s="83">
        <v>1</v>
      </c>
      <c r="H206" s="29"/>
    </row>
    <row r="207" spans="2:8" x14ac:dyDescent="0.2">
      <c r="B207" s="8"/>
      <c r="C207" s="83">
        <v>1</v>
      </c>
      <c r="D207" s="65"/>
      <c r="E207" s="2"/>
      <c r="F207" s="12"/>
      <c r="G207" s="83">
        <v>1</v>
      </c>
      <c r="H207" s="29"/>
    </row>
    <row r="208" spans="2:8" x14ac:dyDescent="0.2">
      <c r="B208" s="8"/>
      <c r="C208" s="83">
        <v>2</v>
      </c>
      <c r="D208" s="65"/>
      <c r="E208" s="2"/>
      <c r="F208" s="12"/>
      <c r="G208" s="83">
        <v>1</v>
      </c>
      <c r="H208" s="29"/>
    </row>
    <row r="209" spans="2:8" x14ac:dyDescent="0.2">
      <c r="B209" s="8"/>
      <c r="C209" s="83">
        <v>2</v>
      </c>
      <c r="D209" s="65"/>
      <c r="E209" s="2"/>
      <c r="F209" s="12"/>
      <c r="G209" s="83">
        <v>1</v>
      </c>
      <c r="H209" s="29"/>
    </row>
    <row r="210" spans="2:8" x14ac:dyDescent="0.2">
      <c r="B210" s="8"/>
      <c r="C210" s="83">
        <v>2</v>
      </c>
      <c r="D210" s="65"/>
      <c r="E210" s="2"/>
      <c r="F210" s="12"/>
      <c r="G210" s="83">
        <v>1</v>
      </c>
      <c r="H210" s="29"/>
    </row>
    <row r="211" spans="2:8" x14ac:dyDescent="0.2">
      <c r="B211" s="8"/>
      <c r="C211" s="83">
        <v>2</v>
      </c>
      <c r="D211" s="65"/>
      <c r="E211" s="2"/>
      <c r="F211" s="12"/>
      <c r="G211" s="83">
        <v>1</v>
      </c>
      <c r="H211" s="29"/>
    </row>
    <row r="212" spans="2:8" x14ac:dyDescent="0.2">
      <c r="B212" s="8"/>
      <c r="C212" s="83">
        <v>2</v>
      </c>
      <c r="D212" s="65"/>
      <c r="E212" s="2"/>
      <c r="F212" s="12"/>
      <c r="G212" s="83">
        <v>0</v>
      </c>
      <c r="H212" s="29"/>
    </row>
    <row r="213" spans="2:8" x14ac:dyDescent="0.2">
      <c r="B213" s="8"/>
      <c r="C213" s="83">
        <v>1</v>
      </c>
      <c r="D213" s="65"/>
      <c r="E213" s="2"/>
      <c r="F213" s="12"/>
      <c r="G213" s="83">
        <v>0</v>
      </c>
      <c r="H213" s="29"/>
    </row>
    <row r="214" spans="2:8" x14ac:dyDescent="0.2">
      <c r="B214" s="8"/>
      <c r="C214" s="83">
        <v>1</v>
      </c>
      <c r="D214" s="65"/>
      <c r="E214" s="2"/>
      <c r="F214" s="12"/>
      <c r="G214" s="83">
        <v>0</v>
      </c>
      <c r="H214" s="29"/>
    </row>
    <row r="215" spans="2:8" x14ac:dyDescent="0.2">
      <c r="B215" s="8"/>
      <c r="C215" s="83">
        <v>1</v>
      </c>
      <c r="D215" s="65"/>
      <c r="E215" s="2"/>
      <c r="F215" s="12"/>
      <c r="G215" s="83">
        <v>0</v>
      </c>
      <c r="H215" s="29"/>
    </row>
    <row r="216" spans="2:8" x14ac:dyDescent="0.2">
      <c r="B216" s="8"/>
      <c r="C216" s="83">
        <v>1</v>
      </c>
      <c r="D216" s="65"/>
      <c r="E216" s="2"/>
      <c r="F216" s="12"/>
      <c r="G216" s="83">
        <v>0</v>
      </c>
      <c r="H216" s="29"/>
    </row>
    <row r="217" spans="2:8" x14ac:dyDescent="0.2">
      <c r="B217" s="8"/>
      <c r="C217" s="83">
        <v>1</v>
      </c>
      <c r="D217" s="65"/>
      <c r="E217" s="2"/>
      <c r="F217" s="12"/>
      <c r="G217" s="83">
        <v>0</v>
      </c>
      <c r="H217" s="29"/>
    </row>
    <row r="218" spans="2:8" x14ac:dyDescent="0.2">
      <c r="B218" s="8"/>
      <c r="C218" s="83">
        <v>1</v>
      </c>
      <c r="D218" s="65"/>
      <c r="E218" s="2"/>
      <c r="F218" s="12"/>
      <c r="G218" s="83">
        <v>0</v>
      </c>
      <c r="H218" s="29"/>
    </row>
    <row r="219" spans="2:8" x14ac:dyDescent="0.2">
      <c r="B219" s="8"/>
      <c r="C219" s="83">
        <v>1</v>
      </c>
      <c r="D219" s="65"/>
      <c r="E219" s="2"/>
      <c r="F219" s="12"/>
      <c r="G219" s="83">
        <v>0</v>
      </c>
      <c r="H219" s="29"/>
    </row>
    <row r="220" spans="2:8" x14ac:dyDescent="0.2">
      <c r="B220" s="8"/>
      <c r="C220" s="83">
        <v>1</v>
      </c>
      <c r="D220" s="65"/>
      <c r="E220" s="2"/>
      <c r="F220" s="12"/>
      <c r="G220" s="83">
        <v>0</v>
      </c>
      <c r="H220" s="29"/>
    </row>
    <row r="221" spans="2:8" x14ac:dyDescent="0.2">
      <c r="B221" s="8"/>
      <c r="C221" s="83">
        <v>2</v>
      </c>
      <c r="D221" s="65"/>
      <c r="E221" s="2"/>
      <c r="F221" s="12"/>
      <c r="G221" s="83">
        <v>0</v>
      </c>
      <c r="H221" s="29"/>
    </row>
    <row r="222" spans="2:8" x14ac:dyDescent="0.2">
      <c r="B222" s="8"/>
      <c r="C222" s="83">
        <v>1</v>
      </c>
      <c r="D222" s="65"/>
      <c r="E222" s="2"/>
      <c r="F222" s="12"/>
      <c r="G222" s="83">
        <v>0</v>
      </c>
      <c r="H222" s="29"/>
    </row>
    <row r="223" spans="2:8" x14ac:dyDescent="0.2">
      <c r="B223" s="8"/>
      <c r="C223" s="83">
        <v>1</v>
      </c>
      <c r="D223" s="65"/>
      <c r="E223" s="2"/>
      <c r="F223" s="12"/>
      <c r="G223" s="83">
        <v>0</v>
      </c>
      <c r="H223" s="29"/>
    </row>
    <row r="224" spans="2:8" x14ac:dyDescent="0.2">
      <c r="B224" s="8"/>
      <c r="C224" s="83">
        <v>1</v>
      </c>
      <c r="D224" s="65"/>
      <c r="E224" s="2"/>
      <c r="F224" s="12"/>
      <c r="G224" s="83">
        <v>0</v>
      </c>
      <c r="H224" s="29"/>
    </row>
    <row r="225" spans="2:8" x14ac:dyDescent="0.2">
      <c r="B225" s="8"/>
      <c r="C225" s="83">
        <v>0</v>
      </c>
      <c r="D225" s="65"/>
      <c r="E225" s="2"/>
      <c r="F225" s="12"/>
      <c r="G225" s="83">
        <v>0</v>
      </c>
      <c r="H225" s="29"/>
    </row>
    <row r="226" spans="2:8" x14ac:dyDescent="0.2">
      <c r="B226" s="8"/>
      <c r="C226" s="83">
        <v>0</v>
      </c>
      <c r="D226" s="65"/>
      <c r="E226" s="2"/>
      <c r="F226" s="12"/>
      <c r="G226" s="83">
        <v>0</v>
      </c>
      <c r="H226" s="29"/>
    </row>
    <row r="227" spans="2:8" x14ac:dyDescent="0.2">
      <c r="B227" s="8"/>
      <c r="C227" s="83">
        <v>0</v>
      </c>
      <c r="D227" s="65"/>
      <c r="E227" s="2"/>
      <c r="F227" s="12"/>
      <c r="G227" s="83">
        <v>0</v>
      </c>
      <c r="H227" s="29"/>
    </row>
    <row r="228" spans="2:8" x14ac:dyDescent="0.2">
      <c r="B228" s="8"/>
      <c r="C228" s="83">
        <v>1</v>
      </c>
      <c r="D228" s="65"/>
      <c r="E228" s="2"/>
      <c r="F228" s="12"/>
      <c r="G228" s="83">
        <v>0</v>
      </c>
      <c r="H228" s="29"/>
    </row>
    <row r="229" spans="2:8" x14ac:dyDescent="0.2">
      <c r="B229" s="8"/>
      <c r="C229" s="83">
        <v>1</v>
      </c>
      <c r="D229" s="65"/>
      <c r="E229" s="2"/>
      <c r="F229" s="12"/>
      <c r="G229" s="83">
        <v>0</v>
      </c>
      <c r="H229" s="29"/>
    </row>
    <row r="230" spans="2:8" x14ac:dyDescent="0.2">
      <c r="B230" s="8"/>
      <c r="C230" s="83">
        <v>1</v>
      </c>
      <c r="D230" s="65"/>
      <c r="E230" s="2"/>
      <c r="F230" s="12"/>
      <c r="G230" s="83">
        <v>0</v>
      </c>
      <c r="H230" s="29"/>
    </row>
    <row r="231" spans="2:8" x14ac:dyDescent="0.2">
      <c r="B231" s="8"/>
      <c r="C231" s="83">
        <v>1</v>
      </c>
      <c r="D231" s="65"/>
      <c r="E231" s="2"/>
      <c r="F231" s="12"/>
      <c r="G231" s="83">
        <v>0</v>
      </c>
      <c r="H231" s="29"/>
    </row>
    <row r="232" spans="2:8" x14ac:dyDescent="0.2">
      <c r="B232" s="8"/>
      <c r="C232" s="83">
        <v>2</v>
      </c>
      <c r="D232" s="65"/>
      <c r="E232" s="2"/>
      <c r="F232" s="12"/>
      <c r="G232" s="83">
        <v>0</v>
      </c>
      <c r="H232" s="29"/>
    </row>
    <row r="233" spans="2:8" x14ac:dyDescent="0.2">
      <c r="B233" s="8"/>
      <c r="C233" s="83">
        <v>3</v>
      </c>
      <c r="D233" s="65"/>
      <c r="E233" s="2"/>
      <c r="F233" s="12"/>
      <c r="G233" s="83">
        <v>0</v>
      </c>
      <c r="H233" s="29"/>
    </row>
    <row r="234" spans="2:8" x14ac:dyDescent="0.2">
      <c r="B234" s="8"/>
      <c r="C234" s="83">
        <v>1</v>
      </c>
      <c r="D234" s="65"/>
      <c r="E234" s="2"/>
      <c r="F234" s="12"/>
      <c r="G234" s="83">
        <v>0</v>
      </c>
      <c r="H234" s="29"/>
    </row>
    <row r="235" spans="2:8" x14ac:dyDescent="0.2">
      <c r="B235" s="8"/>
      <c r="C235" s="83">
        <v>3</v>
      </c>
      <c r="D235" s="65"/>
      <c r="E235" s="2"/>
      <c r="F235" s="12"/>
      <c r="G235" s="83">
        <v>0</v>
      </c>
      <c r="H235" s="29"/>
    </row>
    <row r="236" spans="2:8" x14ac:dyDescent="0.2">
      <c r="B236" s="8"/>
      <c r="C236" s="83">
        <v>2</v>
      </c>
      <c r="D236" s="65"/>
      <c r="E236" s="2"/>
      <c r="F236" s="12"/>
      <c r="G236" s="83">
        <v>0</v>
      </c>
      <c r="H236" s="29"/>
    </row>
    <row r="237" spans="2:8" x14ac:dyDescent="0.2">
      <c r="B237" s="8"/>
      <c r="C237" s="83">
        <v>1</v>
      </c>
      <c r="D237" s="65"/>
      <c r="E237" s="2"/>
      <c r="F237" s="12"/>
      <c r="G237" s="83">
        <v>0</v>
      </c>
      <c r="H237" s="29"/>
    </row>
    <row r="238" spans="2:8" x14ac:dyDescent="0.2">
      <c r="B238" s="8"/>
      <c r="C238" s="83">
        <v>2</v>
      </c>
      <c r="D238" s="65"/>
      <c r="E238" s="2"/>
      <c r="F238" s="12"/>
      <c r="G238" s="83">
        <v>0</v>
      </c>
      <c r="H238" s="29"/>
    </row>
    <row r="239" spans="2:8" x14ac:dyDescent="0.2">
      <c r="B239" s="8"/>
      <c r="C239" s="83">
        <v>1</v>
      </c>
      <c r="D239" s="65"/>
      <c r="E239" s="2"/>
      <c r="F239" s="12"/>
      <c r="G239" s="83">
        <v>0</v>
      </c>
      <c r="H239" s="29"/>
    </row>
    <row r="240" spans="2:8" x14ac:dyDescent="0.2">
      <c r="B240" s="8"/>
      <c r="C240" s="83">
        <v>1</v>
      </c>
      <c r="D240" s="65"/>
      <c r="E240" s="2"/>
      <c r="F240" s="12"/>
      <c r="G240" s="83">
        <v>0</v>
      </c>
      <c r="H240" s="29"/>
    </row>
    <row r="241" spans="2:8" x14ac:dyDescent="0.2">
      <c r="B241" s="8"/>
      <c r="C241" s="83">
        <v>1</v>
      </c>
      <c r="D241" s="65"/>
      <c r="E241" s="2"/>
      <c r="F241" s="12"/>
      <c r="G241" s="83">
        <v>0</v>
      </c>
      <c r="H241" s="29"/>
    </row>
    <row r="242" spans="2:8" x14ac:dyDescent="0.2">
      <c r="B242" s="8"/>
      <c r="C242" s="83">
        <v>2</v>
      </c>
      <c r="D242" s="65"/>
      <c r="E242" s="2"/>
      <c r="F242" s="12"/>
      <c r="G242" s="83">
        <v>0</v>
      </c>
      <c r="H242" s="29"/>
    </row>
    <row r="243" spans="2:8" x14ac:dyDescent="0.2">
      <c r="B243" s="8"/>
      <c r="C243" s="83">
        <v>1</v>
      </c>
      <c r="D243" s="65"/>
      <c r="E243" s="2"/>
      <c r="F243" s="12"/>
      <c r="G243" s="83">
        <v>0</v>
      </c>
      <c r="H243" s="29"/>
    </row>
    <row r="244" spans="2:8" x14ac:dyDescent="0.2">
      <c r="B244" s="8"/>
      <c r="C244" s="83">
        <v>1</v>
      </c>
      <c r="D244" s="65"/>
      <c r="E244" s="2"/>
      <c r="F244" s="12"/>
      <c r="G244" s="83">
        <v>0</v>
      </c>
      <c r="H244" s="29"/>
    </row>
    <row r="245" spans="2:8" x14ac:dyDescent="0.2">
      <c r="B245" s="8"/>
      <c r="C245" s="83">
        <v>1</v>
      </c>
      <c r="D245" s="65"/>
      <c r="E245" s="2"/>
      <c r="F245" s="12"/>
      <c r="G245" s="83">
        <v>0</v>
      </c>
      <c r="H245" s="29"/>
    </row>
    <row r="246" spans="2:8" x14ac:dyDescent="0.2">
      <c r="B246" s="8"/>
      <c r="C246" s="83">
        <v>1</v>
      </c>
      <c r="D246" s="65"/>
      <c r="E246" s="2"/>
      <c r="F246" s="12"/>
      <c r="G246" s="83">
        <v>0</v>
      </c>
      <c r="H246" s="29"/>
    </row>
    <row r="247" spans="2:8" x14ac:dyDescent="0.2">
      <c r="B247" s="8"/>
      <c r="C247" s="83">
        <v>1</v>
      </c>
      <c r="D247" s="65"/>
      <c r="E247" s="2"/>
      <c r="F247" s="12"/>
      <c r="G247" s="83">
        <v>0</v>
      </c>
      <c r="H247" s="29"/>
    </row>
    <row r="248" spans="2:8" x14ac:dyDescent="0.2">
      <c r="B248" s="8"/>
      <c r="C248" s="83">
        <v>2</v>
      </c>
      <c r="D248" s="65"/>
      <c r="E248" s="2"/>
      <c r="F248" s="12"/>
      <c r="G248" s="83">
        <v>0</v>
      </c>
      <c r="H248" s="29"/>
    </row>
    <row r="249" spans="2:8" x14ac:dyDescent="0.2">
      <c r="B249" s="8"/>
      <c r="C249" s="83">
        <v>1</v>
      </c>
      <c r="D249" s="65"/>
      <c r="E249" s="2"/>
      <c r="F249" s="12"/>
      <c r="G249" s="83">
        <v>0</v>
      </c>
      <c r="H249" s="29"/>
    </row>
    <row r="250" spans="2:8" x14ac:dyDescent="0.2">
      <c r="B250" s="8"/>
      <c r="C250" s="83">
        <v>1</v>
      </c>
      <c r="D250" s="65"/>
      <c r="E250" s="2"/>
      <c r="F250" s="12"/>
      <c r="G250" s="83">
        <v>0</v>
      </c>
      <c r="H250" s="29"/>
    </row>
    <row r="251" spans="2:8" x14ac:dyDescent="0.2">
      <c r="B251" s="8"/>
      <c r="C251" s="83">
        <v>1</v>
      </c>
      <c r="D251" s="65"/>
      <c r="E251" s="2"/>
      <c r="F251" s="12"/>
      <c r="G251" s="83">
        <v>0</v>
      </c>
      <c r="H251" s="29"/>
    </row>
    <row r="252" spans="2:8" x14ac:dyDescent="0.2">
      <c r="B252" s="8"/>
      <c r="C252" s="83">
        <v>1</v>
      </c>
      <c r="D252" s="65"/>
      <c r="E252" s="2"/>
      <c r="F252" s="12"/>
      <c r="G252" s="83">
        <v>0</v>
      </c>
      <c r="H252" s="29"/>
    </row>
    <row r="253" spans="2:8" x14ac:dyDescent="0.2">
      <c r="B253" s="8"/>
      <c r="C253" s="83">
        <v>1</v>
      </c>
      <c r="D253" s="65"/>
      <c r="E253" s="2"/>
      <c r="F253" s="12"/>
      <c r="G253" s="83">
        <v>0</v>
      </c>
      <c r="H253" s="29"/>
    </row>
    <row r="254" spans="2:8" x14ac:dyDescent="0.2">
      <c r="B254" s="8"/>
      <c r="C254" s="83">
        <v>1</v>
      </c>
      <c r="D254" s="65"/>
      <c r="E254" s="2"/>
      <c r="F254" s="12"/>
      <c r="G254" s="83">
        <v>0</v>
      </c>
      <c r="H254" s="29"/>
    </row>
    <row r="255" spans="2:8" x14ac:dyDescent="0.2">
      <c r="B255" s="8"/>
      <c r="C255" s="83">
        <v>3</v>
      </c>
      <c r="D255" s="65"/>
      <c r="E255" s="2"/>
      <c r="F255" s="12"/>
      <c r="G255" s="83">
        <v>0</v>
      </c>
      <c r="H255" s="29"/>
    </row>
    <row r="256" spans="2:8" x14ac:dyDescent="0.2">
      <c r="B256" s="8"/>
      <c r="C256" s="83">
        <v>1</v>
      </c>
      <c r="D256" s="65"/>
      <c r="E256" s="2"/>
      <c r="F256" s="12"/>
      <c r="G256" s="83">
        <v>0</v>
      </c>
      <c r="H256" s="29"/>
    </row>
    <row r="257" spans="2:8" x14ac:dyDescent="0.2">
      <c r="B257" s="8"/>
      <c r="C257" s="83">
        <v>1</v>
      </c>
      <c r="D257" s="65"/>
      <c r="E257" s="2"/>
      <c r="F257" s="12"/>
      <c r="G257" s="83">
        <v>0</v>
      </c>
      <c r="H257" s="29"/>
    </row>
    <row r="258" spans="2:8" x14ac:dyDescent="0.2">
      <c r="B258" s="8"/>
      <c r="C258" s="83">
        <v>1</v>
      </c>
      <c r="D258" s="65"/>
      <c r="E258" s="2"/>
      <c r="F258" s="12"/>
      <c r="G258" s="83">
        <v>0</v>
      </c>
      <c r="H258" s="29"/>
    </row>
    <row r="259" spans="2:8" x14ac:dyDescent="0.2">
      <c r="B259" s="8"/>
      <c r="C259" s="83">
        <v>1</v>
      </c>
      <c r="D259" s="65"/>
      <c r="E259" s="2"/>
      <c r="F259" s="12"/>
      <c r="G259" s="83">
        <v>0</v>
      </c>
      <c r="H259" s="29"/>
    </row>
    <row r="260" spans="2:8" x14ac:dyDescent="0.2">
      <c r="B260" s="8"/>
      <c r="C260" s="83">
        <v>1</v>
      </c>
      <c r="D260" s="65"/>
      <c r="E260" s="2"/>
      <c r="F260" s="12"/>
      <c r="G260" s="83">
        <v>0</v>
      </c>
      <c r="H260" s="29"/>
    </row>
    <row r="261" spans="2:8" x14ac:dyDescent="0.2">
      <c r="B261" s="8"/>
      <c r="C261" s="83">
        <v>2</v>
      </c>
      <c r="D261" s="65"/>
      <c r="E261" s="2"/>
      <c r="F261" s="12"/>
      <c r="G261" s="83">
        <v>0</v>
      </c>
      <c r="H261" s="29"/>
    </row>
    <row r="262" spans="2:8" x14ac:dyDescent="0.2">
      <c r="B262" s="8"/>
      <c r="C262" s="83">
        <v>2</v>
      </c>
      <c r="D262" s="65"/>
      <c r="E262" s="2"/>
      <c r="F262" s="12"/>
      <c r="G262" s="83">
        <v>0</v>
      </c>
      <c r="H262" s="29"/>
    </row>
    <row r="263" spans="2:8" x14ac:dyDescent="0.2">
      <c r="B263" s="8"/>
      <c r="C263" s="83">
        <v>0</v>
      </c>
      <c r="D263" s="65"/>
      <c r="E263" s="2"/>
      <c r="F263" s="12"/>
      <c r="G263" s="83">
        <v>0</v>
      </c>
      <c r="H263" s="29"/>
    </row>
    <row r="264" spans="2:8" x14ac:dyDescent="0.2">
      <c r="B264" s="8"/>
      <c r="C264" s="83">
        <v>3</v>
      </c>
      <c r="D264" s="65"/>
      <c r="E264" s="2"/>
      <c r="F264" s="12"/>
      <c r="G264" s="83">
        <v>0</v>
      </c>
      <c r="H264" s="29"/>
    </row>
    <row r="265" spans="2:8" x14ac:dyDescent="0.2">
      <c r="B265" s="8"/>
      <c r="C265" s="83">
        <v>1</v>
      </c>
      <c r="D265" s="65"/>
      <c r="E265" s="2"/>
      <c r="F265" s="12"/>
      <c r="G265" s="83">
        <v>0</v>
      </c>
      <c r="H265" s="29"/>
    </row>
    <row r="266" spans="2:8" x14ac:dyDescent="0.2">
      <c r="B266" s="8"/>
      <c r="C266" s="83">
        <v>1</v>
      </c>
      <c r="D266" s="65"/>
      <c r="E266" s="2"/>
      <c r="F266" s="12"/>
      <c r="G266" s="83">
        <v>0</v>
      </c>
      <c r="H266" s="29"/>
    </row>
    <row r="267" spans="2:8" x14ac:dyDescent="0.2">
      <c r="B267" s="8"/>
      <c r="C267" s="83">
        <v>1</v>
      </c>
      <c r="D267" s="65"/>
      <c r="E267" s="2"/>
      <c r="F267" s="12"/>
      <c r="G267" s="83">
        <v>0</v>
      </c>
      <c r="H267" s="29"/>
    </row>
    <row r="268" spans="2:8" x14ac:dyDescent="0.2">
      <c r="B268" s="8"/>
      <c r="C268" s="83">
        <v>1</v>
      </c>
      <c r="D268" s="65"/>
      <c r="E268" s="2"/>
      <c r="F268" s="12"/>
      <c r="G268" s="83">
        <v>0</v>
      </c>
      <c r="H268" s="29"/>
    </row>
    <row r="269" spans="2:8" x14ac:dyDescent="0.2">
      <c r="B269" s="8"/>
      <c r="C269" s="83">
        <v>1</v>
      </c>
      <c r="D269" s="65"/>
      <c r="E269" s="2"/>
      <c r="F269" s="12"/>
      <c r="G269" s="83">
        <v>0</v>
      </c>
      <c r="H269" s="29"/>
    </row>
    <row r="270" spans="2:8" x14ac:dyDescent="0.2">
      <c r="B270" s="8"/>
      <c r="C270" s="83">
        <v>1</v>
      </c>
      <c r="D270" s="65"/>
      <c r="E270" s="2"/>
      <c r="F270" s="12"/>
      <c r="G270" s="83">
        <v>0</v>
      </c>
      <c r="H270" s="29"/>
    </row>
    <row r="271" spans="2:8" x14ac:dyDescent="0.2">
      <c r="B271" s="8"/>
      <c r="C271" s="83">
        <v>1</v>
      </c>
      <c r="D271" s="65"/>
      <c r="E271" s="2"/>
      <c r="F271" s="12"/>
      <c r="G271" s="83">
        <v>0</v>
      </c>
      <c r="H271" s="29"/>
    </row>
    <row r="272" spans="2:8" x14ac:dyDescent="0.2">
      <c r="B272" s="8"/>
      <c r="C272" s="83">
        <v>2</v>
      </c>
      <c r="D272" s="65"/>
      <c r="E272" s="2"/>
      <c r="F272" s="12"/>
      <c r="G272" s="83">
        <v>0</v>
      </c>
      <c r="H272" s="29"/>
    </row>
    <row r="273" spans="2:8" x14ac:dyDescent="0.2">
      <c r="B273" s="8"/>
      <c r="C273" s="83">
        <v>1</v>
      </c>
      <c r="D273" s="65"/>
      <c r="E273" s="2"/>
      <c r="F273" s="12"/>
      <c r="G273" s="83">
        <v>0</v>
      </c>
      <c r="H273" s="29"/>
    </row>
    <row r="274" spans="2:8" x14ac:dyDescent="0.2">
      <c r="B274" s="8"/>
      <c r="C274" s="83">
        <v>0</v>
      </c>
      <c r="D274" s="65"/>
      <c r="E274" s="2"/>
      <c r="F274" s="12"/>
      <c r="G274" s="83">
        <v>0</v>
      </c>
      <c r="H274" s="29"/>
    </row>
    <row r="275" spans="2:8" x14ac:dyDescent="0.2">
      <c r="B275" s="8"/>
      <c r="C275" s="83">
        <v>1</v>
      </c>
      <c r="D275" s="65"/>
      <c r="E275" s="2"/>
      <c r="F275" s="12"/>
      <c r="G275" s="83">
        <v>0</v>
      </c>
      <c r="H275" s="29"/>
    </row>
    <row r="276" spans="2:8" x14ac:dyDescent="0.2">
      <c r="B276" s="8"/>
      <c r="C276" s="83">
        <v>1</v>
      </c>
      <c r="D276" s="65"/>
      <c r="E276" s="2"/>
      <c r="F276" s="12"/>
      <c r="G276" s="83">
        <v>0</v>
      </c>
      <c r="H276" s="29"/>
    </row>
    <row r="277" spans="2:8" x14ac:dyDescent="0.2">
      <c r="B277" s="8"/>
      <c r="C277" s="83">
        <v>2</v>
      </c>
      <c r="D277" s="65"/>
      <c r="E277" s="2"/>
      <c r="F277" s="12"/>
      <c r="G277" s="83">
        <v>0</v>
      </c>
      <c r="H277" s="29"/>
    </row>
    <row r="278" spans="2:8" x14ac:dyDescent="0.2">
      <c r="B278" s="8"/>
      <c r="C278" s="83">
        <v>2</v>
      </c>
      <c r="D278" s="65"/>
      <c r="E278" s="2"/>
      <c r="F278" s="12"/>
      <c r="G278" s="83">
        <v>0</v>
      </c>
      <c r="H278" s="29"/>
    </row>
    <row r="279" spans="2:8" x14ac:dyDescent="0.2">
      <c r="B279" s="8"/>
      <c r="C279" s="83">
        <v>1</v>
      </c>
      <c r="D279" s="65"/>
      <c r="E279" s="2"/>
      <c r="F279" s="12"/>
      <c r="G279" s="83">
        <v>0</v>
      </c>
      <c r="H279" s="29"/>
    </row>
    <row r="280" spans="2:8" x14ac:dyDescent="0.2">
      <c r="B280" s="8"/>
      <c r="C280" s="83">
        <v>1</v>
      </c>
      <c r="D280" s="65"/>
      <c r="E280" s="2"/>
      <c r="F280" s="12"/>
      <c r="G280" s="83">
        <v>0</v>
      </c>
      <c r="H280" s="29"/>
    </row>
    <row r="281" spans="2:8" x14ac:dyDescent="0.2">
      <c r="B281" s="8"/>
      <c r="C281" s="83">
        <v>1</v>
      </c>
      <c r="D281" s="65"/>
      <c r="E281" s="2"/>
      <c r="F281" s="12"/>
      <c r="G281" s="83">
        <v>0</v>
      </c>
      <c r="H281" s="29"/>
    </row>
    <row r="282" spans="2:8" x14ac:dyDescent="0.2">
      <c r="B282" s="8"/>
      <c r="C282" s="83">
        <v>1</v>
      </c>
      <c r="D282" s="65"/>
      <c r="E282" s="2"/>
      <c r="F282" s="12"/>
      <c r="G282" s="83">
        <v>0</v>
      </c>
      <c r="H282" s="29"/>
    </row>
    <row r="283" spans="2:8" x14ac:dyDescent="0.2">
      <c r="B283" s="8"/>
      <c r="C283" s="83">
        <v>2</v>
      </c>
      <c r="D283" s="65"/>
      <c r="E283" s="2"/>
      <c r="F283" s="12"/>
      <c r="G283" s="83">
        <v>0</v>
      </c>
      <c r="H283" s="29"/>
    </row>
    <row r="284" spans="2:8" x14ac:dyDescent="0.2">
      <c r="B284" s="8"/>
      <c r="C284" s="83">
        <v>1</v>
      </c>
      <c r="D284" s="65"/>
      <c r="E284" s="2"/>
      <c r="F284" s="12"/>
      <c r="G284" s="83">
        <v>0</v>
      </c>
      <c r="H284" s="29"/>
    </row>
    <row r="285" spans="2:8" x14ac:dyDescent="0.2">
      <c r="B285" s="8"/>
      <c r="C285" s="83">
        <v>1</v>
      </c>
      <c r="D285" s="65"/>
      <c r="E285" s="2"/>
      <c r="F285" s="12"/>
      <c r="G285" s="83">
        <v>0</v>
      </c>
      <c r="H285" s="29"/>
    </row>
    <row r="286" spans="2:8" x14ac:dyDescent="0.2">
      <c r="B286" s="8"/>
      <c r="C286" s="83">
        <v>1</v>
      </c>
      <c r="D286" s="65"/>
      <c r="E286" s="2"/>
      <c r="F286" s="12"/>
      <c r="G286" s="83">
        <v>0</v>
      </c>
      <c r="H286" s="29"/>
    </row>
    <row r="287" spans="2:8" x14ac:dyDescent="0.2">
      <c r="B287" s="8"/>
      <c r="C287" s="83">
        <v>1</v>
      </c>
      <c r="D287" s="65"/>
      <c r="E287" s="2"/>
      <c r="F287" s="12"/>
      <c r="G287" s="83">
        <v>0</v>
      </c>
      <c r="H287" s="29"/>
    </row>
    <row r="288" spans="2:8" x14ac:dyDescent="0.2">
      <c r="B288" s="8"/>
      <c r="C288" s="83">
        <v>1</v>
      </c>
      <c r="D288" s="65"/>
      <c r="E288" s="2"/>
      <c r="F288" s="12"/>
      <c r="G288" s="83">
        <v>0</v>
      </c>
      <c r="H288" s="29"/>
    </row>
    <row r="289" spans="2:8" x14ac:dyDescent="0.2">
      <c r="B289" s="8"/>
      <c r="C289" s="83">
        <v>1</v>
      </c>
      <c r="D289" s="65"/>
      <c r="E289" s="2"/>
      <c r="F289" s="12"/>
      <c r="G289" s="83">
        <v>0</v>
      </c>
      <c r="H289" s="29"/>
    </row>
    <row r="290" spans="2:8" x14ac:dyDescent="0.2">
      <c r="B290" s="8"/>
      <c r="C290" s="83">
        <v>1</v>
      </c>
      <c r="D290" s="65"/>
      <c r="E290" s="2"/>
      <c r="F290" s="12"/>
      <c r="G290" s="83">
        <v>0</v>
      </c>
      <c r="H290" s="29"/>
    </row>
    <row r="291" spans="2:8" x14ac:dyDescent="0.2">
      <c r="B291" s="8"/>
      <c r="C291" s="83">
        <v>2</v>
      </c>
      <c r="D291" s="65"/>
      <c r="E291" s="2"/>
      <c r="F291" s="12"/>
      <c r="G291" s="83">
        <v>0</v>
      </c>
      <c r="H291" s="29"/>
    </row>
    <row r="292" spans="2:8" x14ac:dyDescent="0.2">
      <c r="B292" s="8"/>
      <c r="C292" s="83">
        <v>0</v>
      </c>
      <c r="D292" s="65"/>
      <c r="E292" s="2"/>
      <c r="F292" s="12"/>
      <c r="G292" s="83">
        <v>0</v>
      </c>
      <c r="H292" s="29"/>
    </row>
    <row r="293" spans="2:8" x14ac:dyDescent="0.2">
      <c r="B293" s="8"/>
      <c r="C293" s="83">
        <v>1</v>
      </c>
      <c r="D293" s="65"/>
      <c r="E293" s="2"/>
      <c r="F293" s="12"/>
      <c r="G293" s="83">
        <v>0</v>
      </c>
      <c r="H293" s="29"/>
    </row>
    <row r="294" spans="2:8" x14ac:dyDescent="0.2">
      <c r="B294" s="8"/>
      <c r="C294" s="83">
        <v>1</v>
      </c>
      <c r="D294" s="65"/>
      <c r="E294" s="2"/>
      <c r="F294" s="12"/>
      <c r="G294" s="83">
        <v>0</v>
      </c>
      <c r="H294" s="29"/>
    </row>
    <row r="295" spans="2:8" x14ac:dyDescent="0.2">
      <c r="B295" s="8"/>
      <c r="C295" s="83">
        <v>1</v>
      </c>
      <c r="D295" s="65"/>
      <c r="E295" s="2"/>
      <c r="F295" s="12"/>
      <c r="G295" s="83">
        <v>0</v>
      </c>
      <c r="H295" s="29"/>
    </row>
    <row r="296" spans="2:8" x14ac:dyDescent="0.2">
      <c r="B296" s="8"/>
      <c r="C296" s="83">
        <v>1</v>
      </c>
      <c r="D296" s="65"/>
      <c r="E296" s="2"/>
      <c r="F296" s="12"/>
      <c r="G296" s="83">
        <v>0</v>
      </c>
      <c r="H296" s="29"/>
    </row>
    <row r="297" spans="2:8" x14ac:dyDescent="0.2">
      <c r="B297" s="8"/>
      <c r="C297" s="83">
        <v>1</v>
      </c>
      <c r="D297" s="65"/>
      <c r="E297" s="2"/>
      <c r="F297" s="12"/>
      <c r="G297" s="83">
        <v>0</v>
      </c>
      <c r="H297" s="29"/>
    </row>
    <row r="298" spans="2:8" x14ac:dyDescent="0.2">
      <c r="B298" s="8"/>
      <c r="C298" s="83">
        <v>0</v>
      </c>
      <c r="D298" s="65"/>
      <c r="E298" s="2"/>
      <c r="F298" s="12"/>
      <c r="G298" s="83">
        <v>0</v>
      </c>
      <c r="H298" s="29"/>
    </row>
    <row r="299" spans="2:8" x14ac:dyDescent="0.2">
      <c r="B299" s="8"/>
      <c r="C299" s="83">
        <v>2</v>
      </c>
      <c r="D299" s="65"/>
      <c r="E299" s="2"/>
      <c r="F299" s="12"/>
      <c r="G299" s="83">
        <v>0</v>
      </c>
      <c r="H299" s="29"/>
    </row>
    <row r="300" spans="2:8" x14ac:dyDescent="0.2">
      <c r="B300" s="8"/>
      <c r="C300" s="83">
        <v>1</v>
      </c>
      <c r="D300" s="65"/>
      <c r="E300" s="2"/>
      <c r="F300" s="12"/>
      <c r="G300" s="83">
        <v>0</v>
      </c>
      <c r="H300" s="29"/>
    </row>
    <row r="301" spans="2:8" x14ac:dyDescent="0.2">
      <c r="B301" s="8"/>
      <c r="C301" s="83">
        <v>1</v>
      </c>
      <c r="D301" s="65"/>
      <c r="E301" s="2"/>
      <c r="F301" s="12"/>
      <c r="G301" s="83">
        <v>0</v>
      </c>
      <c r="H301" s="29"/>
    </row>
    <row r="302" spans="2:8" x14ac:dyDescent="0.2">
      <c r="B302" s="8"/>
      <c r="C302" s="83">
        <v>2</v>
      </c>
      <c r="D302" s="65"/>
      <c r="E302" s="2"/>
      <c r="F302" s="12"/>
      <c r="G302" s="83">
        <v>0</v>
      </c>
      <c r="H302" s="29"/>
    </row>
    <row r="303" spans="2:8" x14ac:dyDescent="0.2">
      <c r="B303" s="8"/>
      <c r="C303" s="83">
        <v>1</v>
      </c>
      <c r="D303" s="65"/>
      <c r="E303" s="2"/>
      <c r="F303" s="12"/>
      <c r="G303" s="83">
        <v>0</v>
      </c>
      <c r="H303" s="29"/>
    </row>
    <row r="304" spans="2:8" x14ac:dyDescent="0.2">
      <c r="B304" s="8"/>
      <c r="C304" s="83">
        <v>1</v>
      </c>
      <c r="D304" s="65"/>
      <c r="E304" s="2"/>
      <c r="F304" s="12"/>
      <c r="G304" s="83">
        <v>0</v>
      </c>
      <c r="H304" s="29"/>
    </row>
    <row r="305" spans="2:8" x14ac:dyDescent="0.2">
      <c r="B305" s="8"/>
      <c r="C305" s="83">
        <v>1</v>
      </c>
      <c r="D305" s="65"/>
      <c r="E305" s="2"/>
      <c r="F305" s="12"/>
      <c r="G305" s="83">
        <v>0</v>
      </c>
      <c r="H305" s="29"/>
    </row>
    <row r="306" spans="2:8" x14ac:dyDescent="0.2">
      <c r="B306" s="8"/>
      <c r="C306" s="83">
        <v>1</v>
      </c>
      <c r="D306" s="65"/>
      <c r="E306" s="2"/>
      <c r="F306" s="12"/>
      <c r="G306" s="83">
        <v>0</v>
      </c>
      <c r="H306" s="29"/>
    </row>
    <row r="307" spans="2:8" x14ac:dyDescent="0.2">
      <c r="B307" s="8"/>
      <c r="C307" s="83">
        <v>1</v>
      </c>
      <c r="D307" s="65"/>
      <c r="E307" s="2"/>
      <c r="F307" s="12"/>
      <c r="G307" s="83">
        <v>0</v>
      </c>
      <c r="H307" s="29"/>
    </row>
    <row r="308" spans="2:8" x14ac:dyDescent="0.2">
      <c r="B308" s="8"/>
      <c r="C308" s="83">
        <v>2</v>
      </c>
      <c r="D308" s="65"/>
      <c r="E308" s="2"/>
      <c r="F308" s="13"/>
      <c r="G308" s="85">
        <v>0</v>
      </c>
      <c r="H308" s="32">
        <f>AVERAGE(G179:G308)</f>
        <v>0.25384615384615383</v>
      </c>
    </row>
    <row r="309" spans="2:8" x14ac:dyDescent="0.2">
      <c r="B309" s="8"/>
      <c r="C309" s="83">
        <v>2</v>
      </c>
      <c r="D309" s="65"/>
      <c r="E309" s="2"/>
    </row>
    <row r="310" spans="2:8" x14ac:dyDescent="0.2">
      <c r="B310" s="8"/>
      <c r="C310" s="83">
        <v>1</v>
      </c>
      <c r="D310" s="65"/>
      <c r="E310" s="2"/>
    </row>
    <row r="311" spans="2:8" x14ac:dyDescent="0.2">
      <c r="B311" s="8"/>
      <c r="C311" s="83">
        <v>1</v>
      </c>
      <c r="D311" s="65"/>
      <c r="E311" s="2"/>
    </row>
    <row r="312" spans="2:8" x14ac:dyDescent="0.2">
      <c r="B312" s="8"/>
      <c r="C312" s="83">
        <v>1</v>
      </c>
      <c r="D312" s="65"/>
      <c r="E312" s="2"/>
    </row>
    <row r="313" spans="2:8" x14ac:dyDescent="0.2">
      <c r="B313" s="8"/>
      <c r="C313" s="83">
        <v>0</v>
      </c>
      <c r="D313" s="65"/>
      <c r="E313" s="2"/>
    </row>
    <row r="314" spans="2:8" x14ac:dyDescent="0.2">
      <c r="B314" s="8"/>
      <c r="C314" s="83">
        <v>1</v>
      </c>
      <c r="D314" s="65"/>
      <c r="E314" s="2"/>
    </row>
    <row r="315" spans="2:8" x14ac:dyDescent="0.2">
      <c r="B315" s="8"/>
      <c r="C315" s="83">
        <v>1</v>
      </c>
      <c r="D315" s="65"/>
      <c r="E315" s="2"/>
    </row>
    <row r="316" spans="2:8" x14ac:dyDescent="0.2">
      <c r="B316" s="10"/>
      <c r="C316" s="85">
        <v>2</v>
      </c>
      <c r="D316" s="66">
        <f>AVERAGE(C179:C316)</f>
        <v>1.1884057971014492</v>
      </c>
      <c r="E316" s="2"/>
    </row>
    <row r="317" spans="2:8" x14ac:dyDescent="0.2">
      <c r="C317" s="2"/>
      <c r="D317" s="2"/>
      <c r="E317" s="2"/>
    </row>
    <row r="318" spans="2:8" x14ac:dyDescent="0.2">
      <c r="B318" t="s">
        <v>58</v>
      </c>
      <c r="C318">
        <f>AVERAGE(C5:C316)</f>
        <v>1.103448275862069</v>
      </c>
      <c r="G318">
        <f>AVERAGE(G5:G308)</f>
        <v>0.49</v>
      </c>
    </row>
    <row r="319" spans="2:8" x14ac:dyDescent="0.2">
      <c r="B319" t="s">
        <v>59</v>
      </c>
      <c r="C319" s="2"/>
      <c r="D319" s="2"/>
      <c r="E319" s="2"/>
    </row>
    <row r="320" spans="2:8" x14ac:dyDescent="0.2">
      <c r="C320" s="2"/>
      <c r="D320" s="2"/>
      <c r="E320" s="2"/>
    </row>
    <row r="321" spans="3:5" x14ac:dyDescent="0.2">
      <c r="C321" s="2"/>
      <c r="D321" s="2"/>
      <c r="E321" s="2"/>
    </row>
    <row r="322" spans="3:5" x14ac:dyDescent="0.2">
      <c r="C322" s="2"/>
      <c r="D322" s="2"/>
      <c r="E322" s="2"/>
    </row>
    <row r="323" spans="3:5" x14ac:dyDescent="0.2">
      <c r="C323" s="2"/>
      <c r="D323" s="2"/>
      <c r="E323" s="2"/>
    </row>
    <row r="324" spans="3:5" x14ac:dyDescent="0.2">
      <c r="C324" s="2"/>
      <c r="D324" s="2"/>
      <c r="E324" s="2"/>
    </row>
    <row r="325" spans="3:5" x14ac:dyDescent="0.2">
      <c r="C325" s="2"/>
      <c r="D325" s="2"/>
      <c r="E325" s="2"/>
    </row>
    <row r="326" spans="3:5" x14ac:dyDescent="0.2">
      <c r="C326" s="2"/>
      <c r="D326" s="2"/>
      <c r="E32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ECDA6-4504-564F-9076-A1D00D61BBCD}">
  <dimension ref="B1:F14"/>
  <sheetViews>
    <sheetView workbookViewId="0">
      <selection activeCell="E28" sqref="E28"/>
    </sheetView>
  </sheetViews>
  <sheetFormatPr baseColWidth="10" defaultRowHeight="16" x14ac:dyDescent="0.2"/>
  <cols>
    <col min="1" max="1" width="4.33203125" customWidth="1"/>
    <col min="2" max="2" width="12.5" customWidth="1"/>
    <col min="3" max="3" width="10.83203125" style="14"/>
    <col min="4" max="4" width="5" style="14" customWidth="1"/>
    <col min="5" max="5" width="10.83203125" style="14"/>
    <col min="6" max="6" width="12.5" style="14" customWidth="1"/>
  </cols>
  <sheetData>
    <row r="1" spans="2:6" x14ac:dyDescent="0.2">
      <c r="B1" t="s">
        <v>205</v>
      </c>
    </row>
    <row r="3" spans="2:6" x14ac:dyDescent="0.2">
      <c r="B3" s="17"/>
      <c r="C3" s="68" t="s">
        <v>79</v>
      </c>
      <c r="D3" s="50"/>
      <c r="E3" s="71"/>
      <c r="F3" s="72" t="s">
        <v>109</v>
      </c>
    </row>
    <row r="4" spans="2:6" x14ac:dyDescent="0.2">
      <c r="B4" s="8"/>
      <c r="C4" s="29" t="s">
        <v>95</v>
      </c>
      <c r="D4"/>
      <c r="E4" s="73"/>
      <c r="F4" s="29" t="s">
        <v>95</v>
      </c>
    </row>
    <row r="5" spans="2:6" x14ac:dyDescent="0.2">
      <c r="B5" s="8" t="s">
        <v>38</v>
      </c>
      <c r="C5" s="69" t="s">
        <v>82</v>
      </c>
      <c r="D5" s="51"/>
      <c r="E5" s="74" t="s">
        <v>204</v>
      </c>
      <c r="F5" s="69">
        <v>63</v>
      </c>
    </row>
    <row r="6" spans="2:6" x14ac:dyDescent="0.2">
      <c r="B6" s="8" t="s">
        <v>30</v>
      </c>
      <c r="C6" s="69">
        <v>55</v>
      </c>
      <c r="D6" s="51"/>
      <c r="E6" s="75" t="s">
        <v>203</v>
      </c>
      <c r="F6" s="69">
        <v>46</v>
      </c>
    </row>
    <row r="7" spans="2:6" x14ac:dyDescent="0.2">
      <c r="B7" s="8" t="s">
        <v>47</v>
      </c>
      <c r="C7" s="69" t="s">
        <v>83</v>
      </c>
      <c r="D7" s="51"/>
      <c r="E7" s="74" t="s">
        <v>40</v>
      </c>
      <c r="F7" s="69" t="s">
        <v>84</v>
      </c>
    </row>
    <row r="8" spans="2:6" x14ac:dyDescent="0.2">
      <c r="B8" s="8" t="s">
        <v>32</v>
      </c>
      <c r="C8" s="69" t="s">
        <v>85</v>
      </c>
      <c r="D8" s="51"/>
      <c r="E8" s="74" t="s">
        <v>33</v>
      </c>
      <c r="F8" s="69" t="s">
        <v>86</v>
      </c>
    </row>
    <row r="9" spans="2:6" x14ac:dyDescent="0.2">
      <c r="B9" s="8" t="s">
        <v>34</v>
      </c>
      <c r="C9" s="69" t="s">
        <v>83</v>
      </c>
      <c r="D9" s="51"/>
      <c r="E9" s="74" t="s">
        <v>35</v>
      </c>
      <c r="F9" s="69" t="s">
        <v>87</v>
      </c>
    </row>
    <row r="10" spans="2:6" x14ac:dyDescent="0.2">
      <c r="B10" s="8" t="s">
        <v>110</v>
      </c>
      <c r="C10" s="69" t="s">
        <v>88</v>
      </c>
      <c r="D10" s="51"/>
      <c r="E10" s="74" t="s">
        <v>111</v>
      </c>
      <c r="F10" s="69">
        <v>28</v>
      </c>
    </row>
    <row r="11" spans="2:6" x14ac:dyDescent="0.2">
      <c r="B11" s="8" t="s">
        <v>48</v>
      </c>
      <c r="C11" s="69">
        <v>116</v>
      </c>
      <c r="D11" s="51"/>
      <c r="E11" s="74" t="s">
        <v>49</v>
      </c>
      <c r="F11" s="69" t="s">
        <v>89</v>
      </c>
    </row>
    <row r="12" spans="2:6" x14ac:dyDescent="0.2">
      <c r="B12" s="8" t="s">
        <v>50</v>
      </c>
      <c r="C12" s="69" t="s">
        <v>90</v>
      </c>
      <c r="D12" s="51"/>
      <c r="E12" s="74" t="s">
        <v>51</v>
      </c>
      <c r="F12" s="69" t="s">
        <v>91</v>
      </c>
    </row>
    <row r="13" spans="2:6" x14ac:dyDescent="0.2">
      <c r="B13" s="8" t="s">
        <v>52</v>
      </c>
      <c r="C13" s="69" t="s">
        <v>92</v>
      </c>
      <c r="D13" s="51"/>
      <c r="E13" s="74" t="s">
        <v>53</v>
      </c>
      <c r="F13" s="69" t="s">
        <v>93</v>
      </c>
    </row>
    <row r="14" spans="2:6" x14ac:dyDescent="0.2">
      <c r="B14" s="10" t="s">
        <v>54</v>
      </c>
      <c r="C14" s="70" t="s">
        <v>94</v>
      </c>
      <c r="D14" s="51"/>
      <c r="E14" s="76" t="s">
        <v>55</v>
      </c>
      <c r="F14" s="70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2E3E-D9FF-9B49-B7BA-496302F98F88}">
  <dimension ref="B1:I26"/>
  <sheetViews>
    <sheetView workbookViewId="0">
      <selection activeCell="F25" sqref="F25"/>
    </sheetView>
  </sheetViews>
  <sheetFormatPr baseColWidth="10" defaultRowHeight="16" x14ac:dyDescent="0.2"/>
  <cols>
    <col min="1" max="1" width="3.1640625" customWidth="1"/>
    <col min="2" max="2" width="20.5" customWidth="1"/>
  </cols>
  <sheetData>
    <row r="1" spans="2:9" x14ac:dyDescent="0.2">
      <c r="C1" t="s">
        <v>208</v>
      </c>
    </row>
    <row r="3" spans="2:9" x14ac:dyDescent="0.2">
      <c r="C3" s="6" t="s">
        <v>79</v>
      </c>
      <c r="D3" s="38"/>
      <c r="E3" s="39"/>
      <c r="G3" s="6" t="s">
        <v>198</v>
      </c>
      <c r="H3" s="38"/>
      <c r="I3" s="39"/>
    </row>
    <row r="4" spans="2:9" x14ac:dyDescent="0.2">
      <c r="C4" s="8"/>
      <c r="E4" s="29"/>
      <c r="G4" s="8"/>
      <c r="I4" s="29"/>
    </row>
    <row r="5" spans="2:9" ht="17" x14ac:dyDescent="0.2">
      <c r="B5" s="54"/>
      <c r="C5" s="57" t="s">
        <v>32</v>
      </c>
      <c r="D5" s="55" t="s">
        <v>34</v>
      </c>
      <c r="E5" s="58" t="s">
        <v>50</v>
      </c>
      <c r="F5" s="55"/>
      <c r="G5" s="57" t="s">
        <v>33</v>
      </c>
      <c r="H5" s="55" t="s">
        <v>35</v>
      </c>
      <c r="I5" s="58" t="s">
        <v>199</v>
      </c>
    </row>
    <row r="6" spans="2:9" ht="20" x14ac:dyDescent="0.2">
      <c r="B6" s="56" t="s">
        <v>197</v>
      </c>
      <c r="C6" s="57" t="s">
        <v>115</v>
      </c>
      <c r="D6" s="55" t="s">
        <v>116</v>
      </c>
      <c r="E6" s="58" t="s">
        <v>117</v>
      </c>
      <c r="F6" s="55"/>
      <c r="G6" s="57" t="s">
        <v>118</v>
      </c>
      <c r="H6" s="55" t="s">
        <v>119</v>
      </c>
      <c r="I6" s="58" t="s">
        <v>120</v>
      </c>
    </row>
    <row r="7" spans="2:9" ht="17" x14ac:dyDescent="0.2">
      <c r="B7" s="56" t="s">
        <v>121</v>
      </c>
      <c r="C7" s="57" t="s">
        <v>122</v>
      </c>
      <c r="D7" s="55" t="s">
        <v>123</v>
      </c>
      <c r="E7" s="58" t="s">
        <v>123</v>
      </c>
      <c r="F7" s="55"/>
      <c r="G7" s="57" t="s">
        <v>119</v>
      </c>
      <c r="H7" s="55" t="s">
        <v>124</v>
      </c>
      <c r="I7" s="58" t="s">
        <v>125</v>
      </c>
    </row>
    <row r="8" spans="2:9" ht="17" x14ac:dyDescent="0.2">
      <c r="B8" s="56" t="s">
        <v>126</v>
      </c>
      <c r="C8" s="57" t="s">
        <v>124</v>
      </c>
      <c r="D8" s="55" t="s">
        <v>127</v>
      </c>
      <c r="E8" s="58" t="s">
        <v>127</v>
      </c>
      <c r="F8" s="55"/>
      <c r="G8" s="57" t="s">
        <v>128</v>
      </c>
      <c r="H8" s="55" t="s">
        <v>122</v>
      </c>
      <c r="I8" s="58" t="s">
        <v>129</v>
      </c>
    </row>
    <row r="9" spans="2:9" ht="17" x14ac:dyDescent="0.2">
      <c r="B9" s="56" t="s">
        <v>130</v>
      </c>
      <c r="C9" s="57" t="s">
        <v>131</v>
      </c>
      <c r="D9" s="55" t="s">
        <v>132</v>
      </c>
      <c r="E9" s="58" t="s">
        <v>133</v>
      </c>
      <c r="F9" s="55"/>
      <c r="G9" s="57" t="s">
        <v>134</v>
      </c>
      <c r="H9" s="55" t="s">
        <v>135</v>
      </c>
      <c r="I9" s="58" t="s">
        <v>136</v>
      </c>
    </row>
    <row r="10" spans="2:9" ht="17" x14ac:dyDescent="0.2">
      <c r="B10" s="56" t="s">
        <v>137</v>
      </c>
      <c r="C10" s="57" t="s">
        <v>138</v>
      </c>
      <c r="D10" s="55" t="s">
        <v>139</v>
      </c>
      <c r="E10" s="58" t="s">
        <v>140</v>
      </c>
      <c r="F10" s="55"/>
      <c r="G10" s="57" t="s">
        <v>141</v>
      </c>
      <c r="H10" s="55" t="s">
        <v>142</v>
      </c>
      <c r="I10" s="58" t="s">
        <v>143</v>
      </c>
    </row>
    <row r="11" spans="2:9" ht="17" x14ac:dyDescent="0.2">
      <c r="B11" s="56" t="s">
        <v>193</v>
      </c>
      <c r="C11" s="57" t="s">
        <v>144</v>
      </c>
      <c r="D11" s="55" t="s">
        <v>145</v>
      </c>
      <c r="E11" s="58" t="s">
        <v>146</v>
      </c>
      <c r="F11" s="55"/>
      <c r="G11" s="57" t="s">
        <v>147</v>
      </c>
      <c r="H11" s="55" t="s">
        <v>148</v>
      </c>
      <c r="I11" s="58" t="s">
        <v>149</v>
      </c>
    </row>
    <row r="12" spans="2:9" ht="17" x14ac:dyDescent="0.2">
      <c r="B12" s="56" t="s">
        <v>194</v>
      </c>
      <c r="C12" s="57" t="s">
        <v>150</v>
      </c>
      <c r="D12" s="55" t="s">
        <v>151</v>
      </c>
      <c r="E12" s="58" t="s">
        <v>152</v>
      </c>
      <c r="F12" s="55"/>
      <c r="G12" s="57" t="s">
        <v>153</v>
      </c>
      <c r="H12" s="55" t="s">
        <v>154</v>
      </c>
      <c r="I12" s="58" t="s">
        <v>155</v>
      </c>
    </row>
    <row r="13" spans="2:9" ht="17" x14ac:dyDescent="0.2">
      <c r="B13" s="56" t="s">
        <v>195</v>
      </c>
      <c r="C13" s="57" t="s">
        <v>156</v>
      </c>
      <c r="D13" s="55" t="s">
        <v>157</v>
      </c>
      <c r="E13" s="58" t="s">
        <v>158</v>
      </c>
      <c r="F13" s="55"/>
      <c r="G13" s="57" t="s">
        <v>159</v>
      </c>
      <c r="H13" s="55" t="s">
        <v>160</v>
      </c>
      <c r="I13" s="58" t="s">
        <v>161</v>
      </c>
    </row>
    <row r="14" spans="2:9" ht="17" x14ac:dyDescent="0.2">
      <c r="B14" s="56" t="s">
        <v>196</v>
      </c>
      <c r="C14" s="57" t="s">
        <v>162</v>
      </c>
      <c r="D14" s="55" t="s">
        <v>163</v>
      </c>
      <c r="E14" s="58" t="s">
        <v>164</v>
      </c>
      <c r="F14" s="55"/>
      <c r="G14" s="57" t="s">
        <v>165</v>
      </c>
      <c r="H14" s="55" t="s">
        <v>163</v>
      </c>
      <c r="I14" s="58" t="s">
        <v>166</v>
      </c>
    </row>
    <row r="15" spans="2:9" ht="17" x14ac:dyDescent="0.2">
      <c r="B15" s="56" t="s">
        <v>167</v>
      </c>
      <c r="C15" s="57" t="s">
        <v>141</v>
      </c>
      <c r="D15" s="55" t="s">
        <v>141</v>
      </c>
      <c r="E15" s="58" t="s">
        <v>168</v>
      </c>
      <c r="F15" s="55"/>
      <c r="G15" s="57" t="s">
        <v>169</v>
      </c>
      <c r="H15" s="55" t="s">
        <v>170</v>
      </c>
      <c r="I15" s="58" t="s">
        <v>171</v>
      </c>
    </row>
    <row r="16" spans="2:9" ht="17" x14ac:dyDescent="0.2">
      <c r="B16" s="56" t="s">
        <v>172</v>
      </c>
      <c r="C16" s="57" t="s">
        <v>173</v>
      </c>
      <c r="D16" s="55" t="s">
        <v>174</v>
      </c>
      <c r="E16" s="58" t="s">
        <v>175</v>
      </c>
      <c r="F16" s="55"/>
      <c r="G16" s="57" t="s">
        <v>176</v>
      </c>
      <c r="H16" s="55" t="s">
        <v>177</v>
      </c>
      <c r="I16" s="58" t="s">
        <v>178</v>
      </c>
    </row>
    <row r="17" spans="2:9" ht="17" x14ac:dyDescent="0.2">
      <c r="B17" s="56" t="s">
        <v>179</v>
      </c>
      <c r="C17" s="59" t="s">
        <v>180</v>
      </c>
      <c r="D17" s="60" t="s">
        <v>181</v>
      </c>
      <c r="E17" s="61" t="s">
        <v>182</v>
      </c>
      <c r="F17" s="55"/>
      <c r="G17" s="59" t="s">
        <v>183</v>
      </c>
      <c r="H17" s="60" t="s">
        <v>184</v>
      </c>
      <c r="I17" s="61" t="s">
        <v>185</v>
      </c>
    </row>
    <row r="20" spans="2:9" ht="17" customHeight="1" x14ac:dyDescent="0.2">
      <c r="B20" s="53" t="s">
        <v>192</v>
      </c>
    </row>
    <row r="21" spans="2:9" x14ac:dyDescent="0.2">
      <c r="B21" t="s">
        <v>186</v>
      </c>
    </row>
    <row r="22" spans="2:9" x14ac:dyDescent="0.2">
      <c r="B22" t="s">
        <v>187</v>
      </c>
    </row>
    <row r="23" spans="2:9" x14ac:dyDescent="0.2">
      <c r="B23" t="s">
        <v>188</v>
      </c>
    </row>
    <row r="24" spans="2:9" x14ac:dyDescent="0.2">
      <c r="B24" t="s">
        <v>189</v>
      </c>
    </row>
    <row r="25" spans="2:9" x14ac:dyDescent="0.2">
      <c r="B25" t="s">
        <v>190</v>
      </c>
    </row>
    <row r="26" spans="2:9" x14ac:dyDescent="0.2">
      <c r="B26" t="s">
        <v>191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243F-14BF-9B4D-8561-78B87B6A5004}">
  <dimension ref="B1:N21"/>
  <sheetViews>
    <sheetView workbookViewId="0">
      <selection activeCell="K28" sqref="K28"/>
    </sheetView>
  </sheetViews>
  <sheetFormatPr baseColWidth="10" defaultRowHeight="16" x14ac:dyDescent="0.2"/>
  <cols>
    <col min="2" max="2" width="12.6640625" customWidth="1"/>
    <col min="3" max="3" width="7.6640625" customWidth="1"/>
    <col min="4" max="4" width="12.6640625" customWidth="1"/>
    <col min="5" max="5" width="8.6640625" customWidth="1"/>
    <col min="6" max="6" width="10.1640625" customWidth="1"/>
    <col min="7" max="7" width="8.83203125" customWidth="1"/>
    <col min="8" max="8" width="3.83203125" customWidth="1"/>
    <col min="9" max="9" width="9.6640625" customWidth="1"/>
    <col min="10" max="10" width="8.33203125" customWidth="1"/>
    <col min="12" max="12" width="9.33203125" customWidth="1"/>
    <col min="13" max="13" width="10.1640625" customWidth="1"/>
    <col min="14" max="14" width="9" customWidth="1"/>
  </cols>
  <sheetData>
    <row r="1" spans="2:14" x14ac:dyDescent="0.2">
      <c r="B1" t="s">
        <v>209</v>
      </c>
    </row>
    <row r="3" spans="2:14" x14ac:dyDescent="0.2">
      <c r="B3" s="17"/>
      <c r="C3" s="38"/>
      <c r="D3" s="27" t="s">
        <v>79</v>
      </c>
      <c r="E3" s="38"/>
      <c r="F3" s="38"/>
      <c r="G3" s="39"/>
      <c r="I3" s="17"/>
      <c r="J3" s="38"/>
      <c r="K3" s="27" t="s">
        <v>80</v>
      </c>
      <c r="L3" s="38"/>
      <c r="M3" s="38"/>
      <c r="N3" s="39"/>
    </row>
    <row r="4" spans="2:14" x14ac:dyDescent="0.2">
      <c r="B4" s="8"/>
      <c r="G4" s="29"/>
      <c r="I4" s="8"/>
      <c r="N4" s="29"/>
    </row>
    <row r="5" spans="2:14" ht="29" x14ac:dyDescent="0.2">
      <c r="B5" s="40"/>
      <c r="C5" s="41" t="s">
        <v>0</v>
      </c>
      <c r="D5" s="42" t="s">
        <v>4</v>
      </c>
      <c r="E5" s="42" t="s">
        <v>1</v>
      </c>
      <c r="F5" s="42" t="s">
        <v>2</v>
      </c>
      <c r="G5" s="43" t="s">
        <v>3</v>
      </c>
      <c r="I5" s="8"/>
      <c r="J5" s="41" t="s">
        <v>0</v>
      </c>
      <c r="K5" s="42" t="s">
        <v>4</v>
      </c>
      <c r="L5" s="42" t="s">
        <v>1</v>
      </c>
      <c r="M5" s="42" t="s">
        <v>2</v>
      </c>
      <c r="N5" s="43" t="s">
        <v>3</v>
      </c>
    </row>
    <row r="6" spans="2:14" x14ac:dyDescent="0.2">
      <c r="B6" s="44"/>
      <c r="C6" s="45"/>
      <c r="D6" s="45"/>
      <c r="E6" s="45"/>
      <c r="F6" s="45"/>
      <c r="G6" s="52"/>
      <c r="I6" s="8"/>
      <c r="N6" s="29"/>
    </row>
    <row r="7" spans="2:14" x14ac:dyDescent="0.2">
      <c r="B7" s="46" t="s">
        <v>21</v>
      </c>
      <c r="C7" s="45"/>
      <c r="D7" s="45"/>
      <c r="E7" s="45"/>
      <c r="F7" s="45"/>
      <c r="G7" s="52"/>
      <c r="I7" s="8"/>
      <c r="N7" s="29"/>
    </row>
    <row r="8" spans="2:14" x14ac:dyDescent="0.2">
      <c r="B8" s="8" t="s">
        <v>97</v>
      </c>
      <c r="C8">
        <v>79</v>
      </c>
      <c r="D8">
        <v>24</v>
      </c>
      <c r="E8">
        <v>5</v>
      </c>
      <c r="F8">
        <v>0</v>
      </c>
      <c r="G8" s="29">
        <v>0</v>
      </c>
      <c r="I8" s="8" t="s">
        <v>41</v>
      </c>
      <c r="J8">
        <v>51</v>
      </c>
      <c r="K8">
        <v>28</v>
      </c>
      <c r="L8">
        <v>88</v>
      </c>
      <c r="M8">
        <v>11</v>
      </c>
      <c r="N8" s="29">
        <v>15</v>
      </c>
    </row>
    <row r="9" spans="2:14" x14ac:dyDescent="0.2">
      <c r="B9" s="47">
        <v>45142</v>
      </c>
      <c r="G9" s="29"/>
      <c r="I9" s="8"/>
      <c r="N9" s="29"/>
    </row>
    <row r="10" spans="2:14" x14ac:dyDescent="0.2">
      <c r="B10" s="46" t="s">
        <v>22</v>
      </c>
      <c r="G10" s="29"/>
      <c r="I10" s="8"/>
      <c r="N10" s="29"/>
    </row>
    <row r="11" spans="2:14" x14ac:dyDescent="0.2">
      <c r="B11" s="8" t="s">
        <v>36</v>
      </c>
      <c r="C11">
        <v>44</v>
      </c>
      <c r="D11">
        <v>1</v>
      </c>
      <c r="E11">
        <v>20</v>
      </c>
      <c r="F11">
        <v>1</v>
      </c>
      <c r="G11" s="29">
        <v>1</v>
      </c>
      <c r="I11" s="8" t="s">
        <v>37</v>
      </c>
      <c r="J11">
        <v>36</v>
      </c>
      <c r="K11">
        <v>3</v>
      </c>
      <c r="L11">
        <v>34</v>
      </c>
      <c r="M11">
        <v>3</v>
      </c>
      <c r="N11" s="29">
        <v>7</v>
      </c>
    </row>
    <row r="12" spans="2:14" x14ac:dyDescent="0.2">
      <c r="B12" s="8"/>
      <c r="G12" s="29"/>
      <c r="I12" s="8"/>
      <c r="N12" s="29"/>
    </row>
    <row r="13" spans="2:14" x14ac:dyDescent="0.2">
      <c r="B13" s="46" t="s">
        <v>23</v>
      </c>
      <c r="G13" s="29"/>
      <c r="I13" s="8"/>
      <c r="N13" s="29"/>
    </row>
    <row r="14" spans="2:14" x14ac:dyDescent="0.2">
      <c r="B14" s="48" t="s">
        <v>38</v>
      </c>
      <c r="C14">
        <v>96</v>
      </c>
      <c r="D14">
        <v>3</v>
      </c>
      <c r="E14">
        <v>49</v>
      </c>
      <c r="F14">
        <v>6</v>
      </c>
      <c r="G14" s="29">
        <v>0</v>
      </c>
      <c r="I14" s="8" t="s">
        <v>39</v>
      </c>
      <c r="J14">
        <v>83</v>
      </c>
      <c r="K14">
        <v>3</v>
      </c>
      <c r="L14">
        <v>47</v>
      </c>
      <c r="M14">
        <v>2</v>
      </c>
      <c r="N14" s="29">
        <v>8</v>
      </c>
    </row>
    <row r="15" spans="2:14" x14ac:dyDescent="0.2">
      <c r="B15" s="8"/>
      <c r="G15" s="29"/>
      <c r="I15" s="8"/>
      <c r="N15" s="29"/>
    </row>
    <row r="16" spans="2:14" x14ac:dyDescent="0.2">
      <c r="B16" s="46" t="s">
        <v>24</v>
      </c>
      <c r="G16" s="29"/>
      <c r="I16" s="8"/>
      <c r="N16" s="29"/>
    </row>
    <row r="17" spans="2:14" x14ac:dyDescent="0.2">
      <c r="B17" s="49" t="s">
        <v>96</v>
      </c>
      <c r="G17" s="29"/>
      <c r="I17" s="8" t="s">
        <v>35</v>
      </c>
      <c r="J17">
        <v>75</v>
      </c>
      <c r="K17">
        <v>30</v>
      </c>
      <c r="L17">
        <v>62</v>
      </c>
      <c r="M17">
        <v>8</v>
      </c>
      <c r="N17" s="29">
        <v>14</v>
      </c>
    </row>
    <row r="18" spans="2:14" x14ac:dyDescent="0.2">
      <c r="B18" s="8"/>
      <c r="G18" s="29"/>
      <c r="I18" s="8"/>
      <c r="N18" s="29"/>
    </row>
    <row r="19" spans="2:14" x14ac:dyDescent="0.2">
      <c r="B19" s="10" t="s">
        <v>9</v>
      </c>
      <c r="C19" s="31">
        <f>SUM(C8:C17)</f>
        <v>219</v>
      </c>
      <c r="D19" s="31">
        <f t="shared" ref="D19:N19" si="0">SUM(D8:D17)</f>
        <v>28</v>
      </c>
      <c r="E19" s="31">
        <f t="shared" si="0"/>
        <v>74</v>
      </c>
      <c r="F19" s="31">
        <f t="shared" si="0"/>
        <v>7</v>
      </c>
      <c r="G19" s="32">
        <f t="shared" si="0"/>
        <v>1</v>
      </c>
      <c r="I19" s="10"/>
      <c r="J19" s="31">
        <f t="shared" si="0"/>
        <v>245</v>
      </c>
      <c r="K19" s="31">
        <f t="shared" si="0"/>
        <v>64</v>
      </c>
      <c r="L19" s="31">
        <f t="shared" si="0"/>
        <v>231</v>
      </c>
      <c r="M19" s="31">
        <f t="shared" si="0"/>
        <v>24</v>
      </c>
      <c r="N19" s="32">
        <f t="shared" si="0"/>
        <v>44</v>
      </c>
    </row>
    <row r="21" spans="2:14" x14ac:dyDescent="0.2">
      <c r="B21" t="s">
        <v>25</v>
      </c>
      <c r="C21">
        <f>C19/($C$19+$D$19+$E$19+$F$19+$G$19)</f>
        <v>0.66565349544072949</v>
      </c>
      <c r="D21">
        <f t="shared" ref="D21:G21" si="1">D19/($C$19+$D$19+$E$19+$F$19+$G$19)</f>
        <v>8.5106382978723402E-2</v>
      </c>
      <c r="E21">
        <f t="shared" si="1"/>
        <v>0.22492401215805471</v>
      </c>
      <c r="F21">
        <f t="shared" si="1"/>
        <v>2.1276595744680851E-2</v>
      </c>
      <c r="G21">
        <f t="shared" si="1"/>
        <v>3.0395136778115501E-3</v>
      </c>
      <c r="I21" t="s">
        <v>26</v>
      </c>
      <c r="J21">
        <f>J19/($J$19+$K$19+$L$19+$M$19+$N$19)</f>
        <v>0.40296052631578949</v>
      </c>
      <c r="K21">
        <f t="shared" ref="K21:N21" si="2">K19/($J$19+$K$19+$L$19+$M$19+$N$19)</f>
        <v>0.10526315789473684</v>
      </c>
      <c r="L21">
        <f t="shared" si="2"/>
        <v>0.37993421052631576</v>
      </c>
      <c r="M21">
        <f t="shared" si="2"/>
        <v>3.9473684210526314E-2</v>
      </c>
      <c r="N21">
        <f t="shared" si="2"/>
        <v>7.2368421052631582E-2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FD909-0802-5B4C-9322-1CFA27E75D2C}">
  <dimension ref="B1:L18"/>
  <sheetViews>
    <sheetView workbookViewId="0">
      <selection activeCell="B1" sqref="B1"/>
    </sheetView>
  </sheetViews>
  <sheetFormatPr baseColWidth="10" defaultRowHeight="16" x14ac:dyDescent="0.2"/>
  <cols>
    <col min="1" max="1" width="5" customWidth="1"/>
    <col min="2" max="2" width="19.6640625" customWidth="1"/>
    <col min="3" max="3" width="8.6640625" customWidth="1"/>
    <col min="4" max="4" width="9.33203125" customWidth="1"/>
    <col min="5" max="5" width="13.6640625" customWidth="1"/>
    <col min="7" max="7" width="4.83203125" customWidth="1"/>
    <col min="8" max="8" width="10.1640625" customWidth="1"/>
    <col min="9" max="9" width="8" customWidth="1"/>
    <col min="10" max="10" width="8.83203125" customWidth="1"/>
    <col min="11" max="11" width="13.6640625" customWidth="1"/>
    <col min="12" max="12" width="11.5" customWidth="1"/>
  </cols>
  <sheetData>
    <row r="1" spans="2:12" x14ac:dyDescent="0.2">
      <c r="B1" t="s">
        <v>210</v>
      </c>
    </row>
    <row r="3" spans="2:12" x14ac:dyDescent="0.2">
      <c r="B3" s="6" t="s">
        <v>79</v>
      </c>
      <c r="C3" s="38"/>
      <c r="D3" s="38"/>
      <c r="E3" s="38"/>
      <c r="F3" s="39"/>
      <c r="H3" s="6" t="s">
        <v>108</v>
      </c>
      <c r="I3" s="38"/>
      <c r="J3" s="38"/>
      <c r="K3" s="38"/>
      <c r="L3" s="39"/>
    </row>
    <row r="4" spans="2:12" x14ac:dyDescent="0.2">
      <c r="B4" s="8"/>
      <c r="F4" s="29"/>
      <c r="H4" s="8"/>
      <c r="L4" s="29"/>
    </row>
    <row r="5" spans="2:12" x14ac:dyDescent="0.2">
      <c r="B5" s="8"/>
      <c r="C5" t="s">
        <v>98</v>
      </c>
      <c r="D5" t="s">
        <v>29</v>
      </c>
      <c r="E5" t="s">
        <v>100</v>
      </c>
      <c r="F5" s="29" t="s">
        <v>102</v>
      </c>
      <c r="H5" s="8"/>
      <c r="I5" t="s">
        <v>98</v>
      </c>
      <c r="J5" t="s">
        <v>29</v>
      </c>
      <c r="K5" t="s">
        <v>100</v>
      </c>
      <c r="L5" s="29" t="s">
        <v>102</v>
      </c>
    </row>
    <row r="6" spans="2:12" x14ac:dyDescent="0.2">
      <c r="B6" s="8"/>
      <c r="C6" t="s">
        <v>99</v>
      </c>
      <c r="D6" t="s">
        <v>99</v>
      </c>
      <c r="E6" t="s">
        <v>101</v>
      </c>
      <c r="F6" s="29" t="s">
        <v>101</v>
      </c>
      <c r="H6" s="8"/>
      <c r="I6" t="s">
        <v>99</v>
      </c>
      <c r="J6" t="s">
        <v>99</v>
      </c>
      <c r="K6" t="s">
        <v>101</v>
      </c>
      <c r="L6" s="29" t="s">
        <v>101</v>
      </c>
    </row>
    <row r="7" spans="2:12" x14ac:dyDescent="0.2">
      <c r="B7" s="8"/>
      <c r="F7" s="29"/>
      <c r="H7" s="8"/>
      <c r="L7" s="29"/>
    </row>
    <row r="8" spans="2:12" x14ac:dyDescent="0.2">
      <c r="B8" s="8" t="s">
        <v>43</v>
      </c>
      <c r="C8">
        <v>56</v>
      </c>
      <c r="D8">
        <v>0</v>
      </c>
      <c r="E8">
        <v>12</v>
      </c>
      <c r="F8" s="29">
        <v>25</v>
      </c>
      <c r="H8" s="8" t="s">
        <v>105</v>
      </c>
      <c r="I8">
        <v>89</v>
      </c>
      <c r="J8">
        <v>43</v>
      </c>
      <c r="K8">
        <v>3</v>
      </c>
      <c r="L8" s="29">
        <v>37</v>
      </c>
    </row>
    <row r="9" spans="2:12" x14ac:dyDescent="0.2">
      <c r="B9" s="8" t="s">
        <v>97</v>
      </c>
      <c r="C9">
        <v>85</v>
      </c>
      <c r="D9">
        <v>5</v>
      </c>
      <c r="E9">
        <v>4</v>
      </c>
      <c r="F9" s="29">
        <v>2</v>
      </c>
      <c r="H9" s="8" t="s">
        <v>41</v>
      </c>
      <c r="I9">
        <v>249</v>
      </c>
      <c r="J9">
        <v>77</v>
      </c>
      <c r="K9">
        <v>4</v>
      </c>
      <c r="L9" s="29">
        <v>26</v>
      </c>
    </row>
    <row r="10" spans="2:12" x14ac:dyDescent="0.2">
      <c r="B10" s="8" t="s">
        <v>47</v>
      </c>
      <c r="C10">
        <v>64</v>
      </c>
      <c r="D10">
        <v>1</v>
      </c>
      <c r="E10">
        <v>4</v>
      </c>
      <c r="F10" s="29">
        <v>2</v>
      </c>
      <c r="H10" s="8" t="s">
        <v>40</v>
      </c>
      <c r="I10">
        <v>150</v>
      </c>
      <c r="J10">
        <v>51</v>
      </c>
      <c r="K10">
        <v>3</v>
      </c>
      <c r="L10" s="29">
        <v>34</v>
      </c>
    </row>
    <row r="11" spans="2:12" x14ac:dyDescent="0.2">
      <c r="B11" s="8"/>
      <c r="F11" s="29"/>
      <c r="H11" s="8"/>
      <c r="L11" s="29"/>
    </row>
    <row r="12" spans="2:12" x14ac:dyDescent="0.2">
      <c r="B12" s="8" t="s">
        <v>103</v>
      </c>
      <c r="C12">
        <f>SUM(C8:D10)</f>
        <v>211</v>
      </c>
      <c r="F12" s="29"/>
      <c r="H12" s="8"/>
      <c r="I12">
        <f>SUM(I8:J10)</f>
        <v>659</v>
      </c>
      <c r="L12" s="29"/>
    </row>
    <row r="13" spans="2:12" x14ac:dyDescent="0.2">
      <c r="B13" s="8"/>
      <c r="F13" s="29"/>
      <c r="H13" s="8"/>
      <c r="L13" s="29"/>
    </row>
    <row r="14" spans="2:12" x14ac:dyDescent="0.2">
      <c r="B14" s="10" t="s">
        <v>104</v>
      </c>
      <c r="C14" s="31"/>
      <c r="D14" s="31"/>
      <c r="E14" s="31">
        <f>SUM(E8:F10)</f>
        <v>49</v>
      </c>
      <c r="F14" s="32"/>
      <c r="H14" s="10"/>
      <c r="I14" s="31"/>
      <c r="J14" s="31"/>
      <c r="K14" s="31">
        <f>SUM(K8:L10)</f>
        <v>107</v>
      </c>
      <c r="L14" s="32"/>
    </row>
    <row r="16" spans="2:12" x14ac:dyDescent="0.2">
      <c r="B16" t="s">
        <v>106</v>
      </c>
      <c r="D16">
        <f>SUM(D8:D10)/C12*100</f>
        <v>2.8436018957345972</v>
      </c>
      <c r="J16">
        <f>SUM(J8:J10)/I12*100</f>
        <v>25.948406676783005</v>
      </c>
    </row>
    <row r="18" spans="2:12" x14ac:dyDescent="0.2">
      <c r="B18" t="s">
        <v>107</v>
      </c>
      <c r="F18">
        <f>(SUM(F8:F10)/E14*100)</f>
        <v>59.183673469387756</v>
      </c>
      <c r="L18">
        <f>(SUM(L8:L10)/K14*100)</f>
        <v>90.654205607476641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CA63A-BF69-E74B-8353-028135699666}">
  <dimension ref="B1:J18"/>
  <sheetViews>
    <sheetView workbookViewId="0">
      <selection activeCell="C27" sqref="C27"/>
    </sheetView>
  </sheetViews>
  <sheetFormatPr baseColWidth="10" defaultRowHeight="16" x14ac:dyDescent="0.2"/>
  <cols>
    <col min="2" max="2" width="21.33203125" customWidth="1"/>
    <col min="6" max="6" width="3.5" customWidth="1"/>
    <col min="7" max="7" width="20.5" customWidth="1"/>
  </cols>
  <sheetData>
    <row r="1" spans="2:10" x14ac:dyDescent="0.2">
      <c r="B1" s="62" t="s">
        <v>211</v>
      </c>
    </row>
    <row r="3" spans="2:10" s="4" customFormat="1" x14ac:dyDescent="0.2">
      <c r="B3" s="6" t="s">
        <v>79</v>
      </c>
      <c r="C3" s="27"/>
      <c r="D3" s="27"/>
      <c r="E3" s="28"/>
      <c r="G3" s="6" t="s">
        <v>80</v>
      </c>
      <c r="H3" s="27"/>
      <c r="I3" s="27"/>
      <c r="J3" s="28"/>
    </row>
    <row r="4" spans="2:10" x14ac:dyDescent="0.2">
      <c r="B4" s="8"/>
      <c r="E4" s="29"/>
      <c r="G4" s="8"/>
      <c r="J4" s="29"/>
    </row>
    <row r="5" spans="2:10" s="4" customFormat="1" x14ac:dyDescent="0.2">
      <c r="B5" s="24"/>
      <c r="C5" s="4" t="s">
        <v>27</v>
      </c>
      <c r="D5" s="4" t="s">
        <v>28</v>
      </c>
      <c r="E5" s="30" t="s">
        <v>29</v>
      </c>
      <c r="G5" s="24"/>
      <c r="H5" s="4" t="s">
        <v>27</v>
      </c>
      <c r="I5" s="4" t="s">
        <v>28</v>
      </c>
      <c r="J5" s="30" t="s">
        <v>29</v>
      </c>
    </row>
    <row r="6" spans="2:10" x14ac:dyDescent="0.2">
      <c r="B6" s="8"/>
      <c r="E6" s="29"/>
      <c r="G6" s="8"/>
      <c r="J6" s="29"/>
    </row>
    <row r="7" spans="2:10" x14ac:dyDescent="0.2">
      <c r="B7" s="8" t="s">
        <v>21</v>
      </c>
      <c r="E7" s="29"/>
      <c r="G7" s="8"/>
      <c r="J7" s="29"/>
    </row>
    <row r="8" spans="2:10" x14ac:dyDescent="0.2">
      <c r="B8" s="8" t="s">
        <v>60</v>
      </c>
      <c r="C8">
        <v>156</v>
      </c>
      <c r="D8">
        <v>28</v>
      </c>
      <c r="E8" s="29">
        <v>0</v>
      </c>
      <c r="G8" s="8" t="s">
        <v>62</v>
      </c>
      <c r="H8">
        <v>39</v>
      </c>
      <c r="I8">
        <v>88</v>
      </c>
      <c r="J8" s="29">
        <v>45</v>
      </c>
    </row>
    <row r="9" spans="2:10" x14ac:dyDescent="0.2">
      <c r="B9" s="8" t="s">
        <v>61</v>
      </c>
      <c r="C9">
        <v>126</v>
      </c>
      <c r="D9">
        <v>15</v>
      </c>
      <c r="E9" s="29">
        <v>0</v>
      </c>
      <c r="G9" s="8" t="s">
        <v>63</v>
      </c>
      <c r="H9">
        <v>31</v>
      </c>
      <c r="I9">
        <v>64</v>
      </c>
      <c r="J9" s="29">
        <v>34</v>
      </c>
    </row>
    <row r="10" spans="2:10" x14ac:dyDescent="0.2">
      <c r="B10" s="8"/>
      <c r="E10" s="29"/>
      <c r="G10" s="8"/>
      <c r="J10" s="29"/>
    </row>
    <row r="11" spans="2:10" x14ac:dyDescent="0.2">
      <c r="B11" s="8" t="s">
        <v>22</v>
      </c>
      <c r="E11" s="29"/>
      <c r="G11" s="8"/>
      <c r="J11" s="29"/>
    </row>
    <row r="12" spans="2:10" x14ac:dyDescent="0.2">
      <c r="B12" s="8" t="s">
        <v>68</v>
      </c>
      <c r="C12">
        <v>101</v>
      </c>
      <c r="D12">
        <v>19</v>
      </c>
      <c r="E12" s="29">
        <v>0</v>
      </c>
      <c r="G12" s="8" t="s">
        <v>67</v>
      </c>
      <c r="H12">
        <v>14</v>
      </c>
      <c r="I12">
        <v>61</v>
      </c>
      <c r="J12" s="29">
        <v>37</v>
      </c>
    </row>
    <row r="13" spans="2:10" x14ac:dyDescent="0.2">
      <c r="B13" s="8" t="s">
        <v>69</v>
      </c>
      <c r="C13">
        <v>99</v>
      </c>
      <c r="D13">
        <v>14</v>
      </c>
      <c r="E13" s="29">
        <v>0</v>
      </c>
      <c r="G13" s="8" t="s">
        <v>70</v>
      </c>
      <c r="H13">
        <v>21</v>
      </c>
      <c r="I13">
        <v>67</v>
      </c>
      <c r="J13" s="29">
        <v>46</v>
      </c>
    </row>
    <row r="14" spans="2:10" x14ac:dyDescent="0.2">
      <c r="B14" s="8"/>
      <c r="E14" s="29"/>
      <c r="G14" s="8"/>
      <c r="J14" s="29"/>
    </row>
    <row r="15" spans="2:10" x14ac:dyDescent="0.2">
      <c r="B15" s="8"/>
      <c r="E15" s="29"/>
      <c r="G15" s="8"/>
      <c r="J15" s="29"/>
    </row>
    <row r="16" spans="2:10" x14ac:dyDescent="0.2">
      <c r="B16" s="10" t="s">
        <v>9</v>
      </c>
      <c r="C16" s="31">
        <f>SUM(C8:C13)</f>
        <v>482</v>
      </c>
      <c r="D16" s="31">
        <f t="shared" ref="D16:J16" si="0">SUM(D8:D13)</f>
        <v>76</v>
      </c>
      <c r="E16" s="32">
        <f t="shared" si="0"/>
        <v>0</v>
      </c>
      <c r="G16" s="10"/>
      <c r="H16" s="31">
        <f t="shared" si="0"/>
        <v>105</v>
      </c>
      <c r="I16" s="31">
        <f t="shared" si="0"/>
        <v>280</v>
      </c>
      <c r="J16" s="32">
        <f t="shared" si="0"/>
        <v>162</v>
      </c>
    </row>
    <row r="18" spans="2:10" x14ac:dyDescent="0.2">
      <c r="B18" t="s">
        <v>25</v>
      </c>
      <c r="C18">
        <f>(C16/($C$16+$D$16+$E$16))</f>
        <v>0.86379928315412191</v>
      </c>
      <c r="D18">
        <f t="shared" ref="D18:E18" si="1">(D16/($C$16+$D$16+$E$16))</f>
        <v>0.13620071684587814</v>
      </c>
      <c r="E18">
        <f t="shared" si="1"/>
        <v>0</v>
      </c>
      <c r="G18" t="s">
        <v>26</v>
      </c>
      <c r="H18">
        <f>H16/($H$16+$I$16+$J$16)</f>
        <v>0.19195612431444242</v>
      </c>
      <c r="I18">
        <f t="shared" ref="I18:J18" si="2">I16/($H$16+$I$16+$J$16)</f>
        <v>0.51188299817184646</v>
      </c>
      <c r="J18">
        <f t="shared" si="2"/>
        <v>0.29616087751371117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Fig 3a Litters</vt:lpstr>
      <vt:lpstr>Fig 3b Superovulation</vt:lpstr>
      <vt:lpstr>Fig 3c ZP+ IVF</vt:lpstr>
      <vt:lpstr>Fig3d ZP- IVF</vt:lpstr>
      <vt:lpstr>Fig4b Sperm counts</vt:lpstr>
      <vt:lpstr>Fig4c Motility</vt:lpstr>
      <vt:lpstr>Fig 5b Anomalies</vt:lpstr>
      <vt:lpstr>Fig 6b ME anomalies</vt:lpstr>
      <vt:lpstr>Fig 6d AR 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Sandrine Barbaux</dc:creator>
  <cp:lastModifiedBy>Sandrine Barbaux</cp:lastModifiedBy>
  <dcterms:created xsi:type="dcterms:W3CDTF">2025-07-17T14:17:45Z</dcterms:created>
  <dcterms:modified xsi:type="dcterms:W3CDTF">2025-08-03T08:39:09Z</dcterms:modified>
</cp:coreProperties>
</file>