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878F6499-EC34-564E-83B3-3AFC16CEBFB8}" xr6:coauthVersionLast="47" xr6:coauthVersionMax="47" xr10:uidLastSave="{00000000-0000-0000-0000-000000000000}"/>
  <bookViews>
    <workbookView xWindow="0" yWindow="500" windowWidth="23020" windowHeight="1422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  <c r="E65" i="1"/>
  <c r="C64" i="1"/>
  <c r="E64" i="1" s="1"/>
  <c r="C63" i="1"/>
  <c r="E63" i="1" s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J12" i="1"/>
  <c r="I12" i="1"/>
  <c r="D12" i="1"/>
  <c r="J11" i="1"/>
  <c r="I11" i="1"/>
  <c r="D11" i="1"/>
  <c r="J10" i="1"/>
  <c r="I10" i="1"/>
  <c r="D10" i="1"/>
  <c r="J9" i="1"/>
  <c r="I9" i="1"/>
  <c r="D9" i="1"/>
  <c r="J8" i="1"/>
  <c r="I8" i="1"/>
  <c r="D8" i="1"/>
  <c r="J7" i="1"/>
  <c r="I7" i="1"/>
  <c r="D7" i="1"/>
  <c r="J6" i="1"/>
  <c r="I6" i="1"/>
  <c r="D6" i="1"/>
  <c r="J5" i="1"/>
  <c r="I5" i="1"/>
  <c r="D5" i="1"/>
  <c r="J4" i="1"/>
  <c r="I4" i="1"/>
  <c r="D4" i="1"/>
  <c r="J3" i="1"/>
  <c r="I3" i="1"/>
  <c r="D3" i="1"/>
</calcChain>
</file>

<file path=xl/sharedStrings.xml><?xml version="1.0" encoding="utf-8"?>
<sst xmlns="http://schemas.openxmlformats.org/spreadsheetml/2006/main" count="147" uniqueCount="41">
  <si>
    <t>Sample</t>
    <phoneticPr fontId="0" type="noConversion"/>
  </si>
  <si>
    <t>Number_of_read_pairs</t>
    <phoneticPr fontId="0" type="noConversion"/>
  </si>
  <si>
    <t>Number_of_uniquely_mapped_reads</t>
    <phoneticPr fontId="0" type="noConversion"/>
  </si>
  <si>
    <t>Mapping_efficiency (%)</t>
    <phoneticPr fontId="0" type="noConversion"/>
  </si>
  <si>
    <t>Bisulphite_conversion_rate (%)</t>
    <phoneticPr fontId="0" type="noConversion"/>
  </si>
  <si>
    <t>Number_of_methylated_CpG (mCG)</t>
    <phoneticPr fontId="0" type="noConversion"/>
  </si>
  <si>
    <t>Number_of_unmethylated_CpG (CG)</t>
    <phoneticPr fontId="0" type="noConversion"/>
  </si>
  <si>
    <t>Genome_mCG (%)</t>
    <phoneticPr fontId="0" type="noConversion"/>
  </si>
  <si>
    <t>Genome_coverage (X)*</t>
    <phoneticPr fontId="0" type="noConversion"/>
  </si>
  <si>
    <t>CpG_coverage (X)*</t>
    <phoneticPr fontId="0" type="noConversion"/>
  </si>
  <si>
    <t>847N</t>
    <phoneticPr fontId="0" type="noConversion"/>
  </si>
  <si>
    <t>863N</t>
    <phoneticPr fontId="0" type="noConversion"/>
  </si>
  <si>
    <t>869N</t>
    <phoneticPr fontId="0" type="noConversion"/>
  </si>
  <si>
    <t>818T</t>
    <phoneticPr fontId="0" type="noConversion"/>
  </si>
  <si>
    <t>847T</t>
    <phoneticPr fontId="0" type="noConversion"/>
  </si>
  <si>
    <t>851T</t>
    <phoneticPr fontId="0" type="noConversion"/>
  </si>
  <si>
    <t>854T</t>
    <phoneticPr fontId="0" type="noConversion"/>
  </si>
  <si>
    <t>863T</t>
    <phoneticPr fontId="0" type="noConversion"/>
  </si>
  <si>
    <t>865T</t>
    <phoneticPr fontId="0" type="noConversion"/>
  </si>
  <si>
    <t>869T</t>
    <phoneticPr fontId="0" type="noConversion"/>
  </si>
  <si>
    <t>*Genome coverage is calculated as (200*Number_of_uniquely_mapped_reads)/3,088,269,832, where 3,088,269,832 is the size of GRCh38/hg38 genome excluding scaffolds.</t>
    <phoneticPr fontId="0" type="noConversion"/>
  </si>
  <si>
    <t>*CpG coverage is calculated as (Number_of_mCG + Number_of_CG)/28,217,009, where 28,217,009 is the total number of CpGs in GRCh38/hg38.</t>
    <phoneticPr fontId="0" type="noConversion"/>
  </si>
  <si>
    <t>Quality metrices for ChIP-seq datasets.</t>
    <phoneticPr fontId="0" type="noConversion"/>
  </si>
  <si>
    <t>Library</t>
    <phoneticPr fontId="0" type="noConversion"/>
  </si>
  <si>
    <t>Number_of_uniquely_mapped_non-duplicated_reads</t>
    <phoneticPr fontId="0" type="noConversion"/>
  </si>
  <si>
    <t>RSC*</t>
    <phoneticPr fontId="0" type="noConversion"/>
  </si>
  <si>
    <t>NSC*</t>
    <phoneticPr fontId="0" type="noConversion"/>
  </si>
  <si>
    <t>FRiP*</t>
    <phoneticPr fontId="0" type="noConversion"/>
  </si>
  <si>
    <t>818N</t>
    <phoneticPr fontId="0" type="noConversion"/>
  </si>
  <si>
    <t>H3K27ac</t>
    <phoneticPr fontId="0" type="noConversion"/>
  </si>
  <si>
    <t>H3K4me3</t>
    <phoneticPr fontId="0" type="noConversion"/>
  </si>
  <si>
    <t>H3K9me3</t>
    <phoneticPr fontId="0" type="noConversion"/>
  </si>
  <si>
    <t>-</t>
    <phoneticPr fontId="0" type="noConversion"/>
  </si>
  <si>
    <t>H3K27me3</t>
    <phoneticPr fontId="0" type="noConversion"/>
  </si>
  <si>
    <t>851N</t>
    <phoneticPr fontId="0" type="noConversion"/>
  </si>
  <si>
    <t>854N</t>
    <phoneticPr fontId="0" type="noConversion"/>
  </si>
  <si>
    <t>865N</t>
    <phoneticPr fontId="0" type="noConversion"/>
  </si>
  <si>
    <t>HepG2</t>
    <phoneticPr fontId="0" type="noConversion"/>
  </si>
  <si>
    <t>PLC</t>
    <phoneticPr fontId="0" type="noConversion"/>
  </si>
  <si>
    <t>*RSC, NSC and FRiP were not determined for H3K9me3 and H3K27me3 ChIP-seq libraries because these quality metrices were developed histone mark that forms narrow peaks.</t>
    <phoneticPr fontId="0" type="noConversion"/>
  </si>
  <si>
    <t>Quality metrices for WGBS datasets.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</si>
</sst>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rgb="FF000000"/>
      <name val="新細明體"/>
      <family val="2"/>
      <scheme val="minor"/>
    </font>
    <font>
      <sz val="1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3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left" vertical="center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J68"/>
  <sheetViews>
    <sheetView tabSelected="1" workbookViewId="0">
      <selection sqref="A1:J1"/>
    </sheetView>
  </sheetViews>
  <sheetFormatPr baseColWidth="10" defaultColWidth="11" defaultRowHeight="14"/>
  <cols>
    <col min="1" max="1" width="11" style="4"/>
    <col min="2" max="2" width="20.796875" style="4" bestFit="1" customWidth="1"/>
    <col min="3" max="3" width="33.19921875" style="4" bestFit="1" customWidth="1"/>
    <col min="4" max="4" width="47.3984375" style="4" bestFit="1" customWidth="1"/>
    <col min="5" max="5" width="28.19921875" style="4" bestFit="1" customWidth="1"/>
    <col min="6" max="6" width="33.3984375" style="4" bestFit="1" customWidth="1"/>
    <col min="7" max="7" width="33.796875" style="4" bestFit="1" customWidth="1"/>
    <col min="8" max="8" width="17.3984375" style="4" bestFit="1" customWidth="1"/>
    <col min="9" max="9" width="20.3984375" style="4" bestFit="1" customWidth="1"/>
    <col min="10" max="10" width="17.3984375" style="4" bestFit="1" customWidth="1"/>
    <col min="11" max="16384" width="11" style="4"/>
  </cols>
  <sheetData>
    <row r="1" spans="1:10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4" t="s">
        <v>10</v>
      </c>
      <c r="B3" s="6">
        <v>711304331</v>
      </c>
      <c r="C3" s="6">
        <v>538330806</v>
      </c>
      <c r="D3" s="2">
        <f>C3/B3*100</f>
        <v>75.682205567788117</v>
      </c>
      <c r="E3" s="2">
        <v>99.8</v>
      </c>
      <c r="F3" s="6">
        <v>194847888</v>
      </c>
      <c r="G3" s="6">
        <v>757367394</v>
      </c>
      <c r="H3" s="6">
        <v>75.736999999999995</v>
      </c>
      <c r="I3" s="2">
        <f>200*C3/3088269832</f>
        <v>34.862938492092226</v>
      </c>
      <c r="J3" s="2">
        <f>(F3+G3)/28217009</f>
        <v>33.746145170808148</v>
      </c>
    </row>
    <row r="4" spans="1:10">
      <c r="A4" s="4" t="s">
        <v>11</v>
      </c>
      <c r="B4" s="6">
        <v>800019433</v>
      </c>
      <c r="C4" s="6">
        <v>610576515</v>
      </c>
      <c r="D4" s="2">
        <f t="shared" ref="D4:D12" si="0">C4/B4*100</f>
        <v>76.320210461687623</v>
      </c>
      <c r="E4" s="2">
        <v>99.8</v>
      </c>
      <c r="F4" s="6">
        <v>652536156</v>
      </c>
      <c r="G4" s="6">
        <v>217317399</v>
      </c>
      <c r="H4" s="6">
        <v>75.016999999999996</v>
      </c>
      <c r="I4" s="2">
        <f t="shared" ref="I4:I12" si="1">200*C4/3088269832</f>
        <v>39.541655892457001</v>
      </c>
      <c r="J4" s="2">
        <f t="shared" ref="J4:J12" si="2">(F4+G4)/28217009</f>
        <v>30.827277086667831</v>
      </c>
    </row>
    <row r="5" spans="1:10">
      <c r="A5" s="4" t="s">
        <v>12</v>
      </c>
      <c r="B5" s="6">
        <v>663143124</v>
      </c>
      <c r="C5" s="6">
        <v>502971124</v>
      </c>
      <c r="D5" s="2">
        <f t="shared" si="0"/>
        <v>75.846541387044525</v>
      </c>
      <c r="E5" s="2">
        <v>99.8</v>
      </c>
      <c r="F5" s="6">
        <v>538610916</v>
      </c>
      <c r="G5" s="6">
        <v>193194901</v>
      </c>
      <c r="H5" s="6">
        <v>73.599999999999994</v>
      </c>
      <c r="I5" s="2">
        <f t="shared" si="1"/>
        <v>32.573003743929327</v>
      </c>
      <c r="J5" s="2">
        <f t="shared" si="2"/>
        <v>25.934918084337003</v>
      </c>
    </row>
    <row r="6" spans="1:10">
      <c r="A6" s="4" t="s">
        <v>13</v>
      </c>
      <c r="B6" s="6">
        <v>977209342</v>
      </c>
      <c r="C6" s="6">
        <v>743770900</v>
      </c>
      <c r="D6" s="2">
        <f t="shared" si="0"/>
        <v>76.111726324450132</v>
      </c>
      <c r="E6" s="2">
        <v>99</v>
      </c>
      <c r="F6" s="6">
        <v>976034316</v>
      </c>
      <c r="G6" s="6">
        <v>871109302</v>
      </c>
      <c r="H6" s="6">
        <v>55.348999999999997</v>
      </c>
      <c r="I6" s="2">
        <f t="shared" si="1"/>
        <v>48.167481500042705</v>
      </c>
      <c r="J6" s="2">
        <f t="shared" si="2"/>
        <v>65.462062899721232</v>
      </c>
    </row>
    <row r="7" spans="1:10">
      <c r="A7" s="4" t="s">
        <v>14</v>
      </c>
      <c r="B7" s="6">
        <v>1016209032</v>
      </c>
      <c r="C7" s="6">
        <v>751716333</v>
      </c>
      <c r="D7" s="2">
        <f t="shared" si="0"/>
        <v>73.972608914973705</v>
      </c>
      <c r="E7" s="2">
        <v>99</v>
      </c>
      <c r="F7" s="6">
        <v>1129369487</v>
      </c>
      <c r="G7" s="6">
        <v>830423616</v>
      </c>
      <c r="H7" s="6">
        <v>57.627000000000002</v>
      </c>
      <c r="I7" s="2">
        <f t="shared" si="1"/>
        <v>48.682037120647557</v>
      </c>
      <c r="J7" s="2">
        <f t="shared" si="2"/>
        <v>69.454317535923096</v>
      </c>
    </row>
    <row r="8" spans="1:10">
      <c r="A8" s="4" t="s">
        <v>15</v>
      </c>
      <c r="B8" s="6">
        <v>990804625</v>
      </c>
      <c r="C8" s="6">
        <v>748342633</v>
      </c>
      <c r="D8" s="2">
        <f t="shared" si="0"/>
        <v>75.528778743841656</v>
      </c>
      <c r="E8" s="2">
        <v>99</v>
      </c>
      <c r="F8" s="6">
        <v>875823295</v>
      </c>
      <c r="G8" s="6">
        <v>952091046</v>
      </c>
      <c r="H8" s="6">
        <v>47.914000000000001</v>
      </c>
      <c r="I8" s="2">
        <f t="shared" si="1"/>
        <v>48.463552326019681</v>
      </c>
      <c r="J8" s="2">
        <f t="shared" si="2"/>
        <v>64.780584682097242</v>
      </c>
    </row>
    <row r="9" spans="1:10">
      <c r="A9" s="4" t="s">
        <v>16</v>
      </c>
      <c r="B9" s="6">
        <v>930275339</v>
      </c>
      <c r="C9" s="6">
        <v>698223218</v>
      </c>
      <c r="D9" s="2">
        <f t="shared" si="0"/>
        <v>75.055544173680389</v>
      </c>
      <c r="E9" s="2">
        <v>99</v>
      </c>
      <c r="F9" s="6">
        <v>872312723</v>
      </c>
      <c r="G9" s="6">
        <v>872537899</v>
      </c>
      <c r="H9" s="6">
        <v>49.994</v>
      </c>
      <c r="I9" s="2">
        <f t="shared" si="1"/>
        <v>45.217759845021213</v>
      </c>
      <c r="J9" s="2">
        <f t="shared" si="2"/>
        <v>61.836838270136994</v>
      </c>
    </row>
    <row r="10" spans="1:10">
      <c r="A10" s="4" t="s">
        <v>17</v>
      </c>
      <c r="B10" s="6">
        <v>1142053248</v>
      </c>
      <c r="C10" s="6">
        <v>852041667</v>
      </c>
      <c r="D10" s="2">
        <f t="shared" si="0"/>
        <v>74.606124407257056</v>
      </c>
      <c r="E10" s="2">
        <v>99</v>
      </c>
      <c r="F10" s="6">
        <v>1303905419</v>
      </c>
      <c r="G10" s="6">
        <v>786471855</v>
      </c>
      <c r="H10" s="6">
        <v>62.375999999999998</v>
      </c>
      <c r="I10" s="2">
        <f t="shared" si="1"/>
        <v>55.179224183801828</v>
      </c>
      <c r="J10" s="2">
        <f t="shared" si="2"/>
        <v>74.082170580163194</v>
      </c>
    </row>
    <row r="11" spans="1:10">
      <c r="A11" s="4" t="s">
        <v>18</v>
      </c>
      <c r="B11" s="6">
        <v>1067671902</v>
      </c>
      <c r="C11" s="6">
        <v>812980862</v>
      </c>
      <c r="D11" s="2">
        <f t="shared" si="0"/>
        <v>76.145195961146499</v>
      </c>
      <c r="E11" s="2">
        <v>98.9</v>
      </c>
      <c r="F11" s="6">
        <v>892922551</v>
      </c>
      <c r="G11" s="6">
        <v>892045890</v>
      </c>
      <c r="H11" s="6">
        <v>50</v>
      </c>
      <c r="I11" s="2">
        <f t="shared" si="1"/>
        <v>52.649600341010618</v>
      </c>
      <c r="J11" s="2">
        <f t="shared" si="2"/>
        <v>63.258598421965985</v>
      </c>
    </row>
    <row r="12" spans="1:10">
      <c r="A12" s="7" t="s">
        <v>19</v>
      </c>
      <c r="B12" s="8">
        <v>1016069229</v>
      </c>
      <c r="C12" s="8">
        <v>768360038</v>
      </c>
      <c r="D12" s="3">
        <f t="shared" si="0"/>
        <v>75.620835280703105</v>
      </c>
      <c r="E12" s="3">
        <v>99</v>
      </c>
      <c r="F12" s="8">
        <v>988216301</v>
      </c>
      <c r="G12" s="8">
        <v>869602177</v>
      </c>
      <c r="H12" s="8">
        <v>53.192</v>
      </c>
      <c r="I12" s="3">
        <f t="shared" si="1"/>
        <v>49.759903104218132</v>
      </c>
      <c r="J12" s="3">
        <f t="shared" si="2"/>
        <v>65.84037585273478</v>
      </c>
    </row>
    <row r="14" spans="1:10">
      <c r="A14" s="9" t="s">
        <v>20</v>
      </c>
    </row>
    <row r="15" spans="1:10">
      <c r="A15" s="9" t="s">
        <v>21</v>
      </c>
      <c r="H15" s="10"/>
    </row>
    <row r="18" spans="1:8">
      <c r="A18" s="19" t="s">
        <v>22</v>
      </c>
      <c r="B18" s="19"/>
      <c r="C18" s="19"/>
      <c r="D18" s="19"/>
      <c r="E18" s="19"/>
      <c r="F18" s="19"/>
      <c r="G18" s="19"/>
      <c r="H18" s="19"/>
    </row>
    <row r="19" spans="1:8">
      <c r="A19" s="5" t="s">
        <v>0</v>
      </c>
      <c r="B19" s="5" t="s">
        <v>23</v>
      </c>
      <c r="C19" s="5" t="s">
        <v>2</v>
      </c>
      <c r="D19" s="5" t="s">
        <v>24</v>
      </c>
      <c r="E19" s="5" t="s">
        <v>3</v>
      </c>
      <c r="F19" s="5" t="s">
        <v>25</v>
      </c>
      <c r="G19" s="5" t="s">
        <v>26</v>
      </c>
      <c r="H19" s="5" t="s">
        <v>27</v>
      </c>
    </row>
    <row r="20" spans="1:8">
      <c r="A20" s="4" t="s">
        <v>28</v>
      </c>
      <c r="B20" s="4" t="s">
        <v>29</v>
      </c>
      <c r="C20" s="2">
        <v>23040153</v>
      </c>
      <c r="D20" s="2">
        <v>18746665</v>
      </c>
      <c r="E20" s="2">
        <f>D20/C20*100</f>
        <v>81.365193191208405</v>
      </c>
      <c r="F20" s="11">
        <v>1.2515050000000001</v>
      </c>
      <c r="G20" s="12">
        <v>1.334695</v>
      </c>
      <c r="H20" s="11">
        <v>0.57389599999999996</v>
      </c>
    </row>
    <row r="21" spans="1:8">
      <c r="A21" s="7"/>
      <c r="B21" s="7" t="s">
        <v>30</v>
      </c>
      <c r="C21" s="3">
        <v>37747151</v>
      </c>
      <c r="D21" s="3">
        <v>22155089</v>
      </c>
      <c r="E21" s="3">
        <f>D21/C21*100</f>
        <v>58.693407086537476</v>
      </c>
      <c r="F21" s="3">
        <v>1.1644190000000001</v>
      </c>
      <c r="G21" s="3">
        <v>1.4900850000000001</v>
      </c>
      <c r="H21" s="3">
        <v>0.29406700000000002</v>
      </c>
    </row>
    <row r="22" spans="1:8">
      <c r="A22" s="4" t="s">
        <v>10</v>
      </c>
      <c r="B22" s="4" t="s">
        <v>29</v>
      </c>
      <c r="C22" s="2">
        <v>37208105</v>
      </c>
      <c r="D22" s="2">
        <v>30302912</v>
      </c>
      <c r="E22" s="2">
        <f>D22/C22*100</f>
        <v>81.441696641094723</v>
      </c>
      <c r="F22" s="11">
        <v>1.366622</v>
      </c>
      <c r="G22" s="12">
        <v>1.239028</v>
      </c>
      <c r="H22" s="11">
        <v>0.46735500000000002</v>
      </c>
    </row>
    <row r="23" spans="1:8">
      <c r="B23" s="4" t="s">
        <v>30</v>
      </c>
      <c r="C23" s="2">
        <v>33663907</v>
      </c>
      <c r="D23" s="2">
        <v>25015804</v>
      </c>
      <c r="E23" s="2">
        <f>D23/C23*100</f>
        <v>74.310459567274819</v>
      </c>
      <c r="F23" s="13">
        <v>1.4796149999999999</v>
      </c>
      <c r="G23" s="13">
        <v>1.2561869999999999</v>
      </c>
      <c r="H23" s="13">
        <v>0.29430899999999999</v>
      </c>
    </row>
    <row r="24" spans="1:8">
      <c r="B24" s="4" t="s">
        <v>31</v>
      </c>
      <c r="C24" s="2">
        <v>44040743</v>
      </c>
      <c r="D24" s="2">
        <v>30369379</v>
      </c>
      <c r="E24" s="2">
        <f>D24/C24*100</f>
        <v>68.957462865692349</v>
      </c>
      <c r="F24" s="2" t="s">
        <v>32</v>
      </c>
      <c r="G24" s="2" t="s">
        <v>32</v>
      </c>
      <c r="H24" s="2" t="s">
        <v>32</v>
      </c>
    </row>
    <row r="25" spans="1:8">
      <c r="A25" s="7"/>
      <c r="B25" s="7" t="s">
        <v>33</v>
      </c>
      <c r="C25" s="3">
        <v>39021961</v>
      </c>
      <c r="D25" s="3">
        <v>31042177</v>
      </c>
      <c r="E25" s="3">
        <f t="shared" ref="E25:E62" si="3">D25/C25*100</f>
        <v>79.550530533306613</v>
      </c>
      <c r="F25" s="3" t="s">
        <v>32</v>
      </c>
      <c r="G25" s="3" t="s">
        <v>32</v>
      </c>
      <c r="H25" s="3" t="s">
        <v>32</v>
      </c>
    </row>
    <row r="26" spans="1:8">
      <c r="A26" s="4" t="s">
        <v>34</v>
      </c>
      <c r="B26" s="4" t="s">
        <v>29</v>
      </c>
      <c r="C26" s="2">
        <v>33883328</v>
      </c>
      <c r="D26" s="2">
        <v>28128614</v>
      </c>
      <c r="E26" s="2">
        <f t="shared" si="3"/>
        <v>83.016089800860172</v>
      </c>
      <c r="F26" s="11">
        <v>1.265776</v>
      </c>
      <c r="G26" s="11">
        <v>1.1010219999999999</v>
      </c>
      <c r="H26" s="11">
        <v>0.25163600000000003</v>
      </c>
    </row>
    <row r="27" spans="1:8">
      <c r="B27" s="4" t="s">
        <v>30</v>
      </c>
      <c r="C27" s="2">
        <v>24562492</v>
      </c>
      <c r="D27" s="2">
        <v>18722650</v>
      </c>
      <c r="E27" s="2">
        <f t="shared" si="3"/>
        <v>76.224554088404389</v>
      </c>
      <c r="F27" s="2">
        <v>1.174058</v>
      </c>
      <c r="G27" s="2">
        <v>1.4460120000000001</v>
      </c>
      <c r="H27" s="2">
        <v>0.26272699999999999</v>
      </c>
    </row>
    <row r="28" spans="1:8">
      <c r="B28" s="4" t="s">
        <v>31</v>
      </c>
      <c r="C28" s="2">
        <v>47838986</v>
      </c>
      <c r="D28" s="2">
        <v>33210984</v>
      </c>
      <c r="E28" s="2">
        <f t="shared" si="3"/>
        <v>69.422424630823059</v>
      </c>
      <c r="F28" s="2" t="s">
        <v>32</v>
      </c>
      <c r="G28" s="2" t="s">
        <v>32</v>
      </c>
      <c r="H28" s="2" t="s">
        <v>32</v>
      </c>
    </row>
    <row r="29" spans="1:8">
      <c r="A29" s="7"/>
      <c r="B29" s="7" t="s">
        <v>33</v>
      </c>
      <c r="C29" s="3">
        <v>34327137</v>
      </c>
      <c r="D29" s="3">
        <v>27770493</v>
      </c>
      <c r="E29" s="3">
        <f t="shared" si="3"/>
        <v>80.899531469810597</v>
      </c>
      <c r="F29" s="3" t="s">
        <v>32</v>
      </c>
      <c r="G29" s="3" t="s">
        <v>32</v>
      </c>
      <c r="H29" s="3" t="s">
        <v>32</v>
      </c>
    </row>
    <row r="30" spans="1:8">
      <c r="A30" s="4" t="s">
        <v>35</v>
      </c>
      <c r="B30" s="4" t="s">
        <v>29</v>
      </c>
      <c r="C30" s="2">
        <v>28322764</v>
      </c>
      <c r="D30" s="2">
        <v>23232800</v>
      </c>
      <c r="E30" s="2">
        <f t="shared" si="3"/>
        <v>82.028717253725659</v>
      </c>
      <c r="F30" s="12">
        <v>1.227133</v>
      </c>
      <c r="G30" s="12">
        <v>1.2173750000000001</v>
      </c>
      <c r="H30" s="12">
        <v>0.50120600000000004</v>
      </c>
    </row>
    <row r="31" spans="1:8">
      <c r="B31" s="4" t="s">
        <v>30</v>
      </c>
      <c r="C31" s="2">
        <v>35304286</v>
      </c>
      <c r="D31" s="2">
        <v>23105466</v>
      </c>
      <c r="E31" s="2">
        <f t="shared" si="3"/>
        <v>65.446631607278505</v>
      </c>
      <c r="F31" s="2">
        <v>1.125005</v>
      </c>
      <c r="G31" s="2">
        <v>1.9585779999999999</v>
      </c>
      <c r="H31" s="2">
        <v>0.46748699999999999</v>
      </c>
    </row>
    <row r="32" spans="1:8">
      <c r="B32" s="4" t="s">
        <v>31</v>
      </c>
      <c r="C32" s="2">
        <v>42772628</v>
      </c>
      <c r="D32" s="2">
        <v>30644484</v>
      </c>
      <c r="E32" s="2">
        <f t="shared" si="3"/>
        <v>71.64508105510842</v>
      </c>
      <c r="F32" s="2" t="s">
        <v>32</v>
      </c>
      <c r="G32" s="2" t="s">
        <v>32</v>
      </c>
      <c r="H32" s="2" t="s">
        <v>32</v>
      </c>
    </row>
    <row r="33" spans="1:8">
      <c r="A33" s="7"/>
      <c r="B33" s="7" t="s">
        <v>33</v>
      </c>
      <c r="C33" s="3">
        <v>47797192</v>
      </c>
      <c r="D33" s="3">
        <v>37136527</v>
      </c>
      <c r="E33" s="3">
        <f t="shared" si="3"/>
        <v>77.696043315682644</v>
      </c>
      <c r="F33" s="3" t="s">
        <v>32</v>
      </c>
      <c r="G33" s="3" t="s">
        <v>32</v>
      </c>
      <c r="H33" s="3" t="s">
        <v>32</v>
      </c>
    </row>
    <row r="34" spans="1:8">
      <c r="A34" s="4" t="s">
        <v>11</v>
      </c>
      <c r="B34" s="4" t="s">
        <v>29</v>
      </c>
      <c r="C34" s="2">
        <v>27608071</v>
      </c>
      <c r="D34" s="2">
        <v>22921478</v>
      </c>
      <c r="E34" s="2">
        <f t="shared" si="3"/>
        <v>83.024554667365209</v>
      </c>
      <c r="F34" s="11">
        <v>1.243017</v>
      </c>
      <c r="G34" s="11">
        <v>1.26796</v>
      </c>
      <c r="H34" s="11">
        <v>0.46740100000000001</v>
      </c>
    </row>
    <row r="35" spans="1:8">
      <c r="B35" s="4" t="s">
        <v>30</v>
      </c>
      <c r="C35" s="2">
        <v>37312091</v>
      </c>
      <c r="D35" s="2">
        <v>25767071</v>
      </c>
      <c r="E35" s="2">
        <f t="shared" si="3"/>
        <v>69.058233696953621</v>
      </c>
      <c r="F35" s="2">
        <v>1.1226320000000001</v>
      </c>
      <c r="G35" s="2">
        <v>2.027301</v>
      </c>
      <c r="H35" s="2">
        <v>0.51858499999999996</v>
      </c>
    </row>
    <row r="36" spans="1:8">
      <c r="B36" s="4" t="s">
        <v>31</v>
      </c>
      <c r="C36" s="2">
        <v>44666457</v>
      </c>
      <c r="D36" s="2">
        <v>30277093</v>
      </c>
      <c r="E36" s="2">
        <f t="shared" si="3"/>
        <v>67.784854751295811</v>
      </c>
      <c r="F36" s="2" t="s">
        <v>32</v>
      </c>
      <c r="G36" s="2" t="s">
        <v>32</v>
      </c>
      <c r="H36" s="2" t="s">
        <v>32</v>
      </c>
    </row>
    <row r="37" spans="1:8">
      <c r="A37" s="7"/>
      <c r="B37" s="7" t="s">
        <v>33</v>
      </c>
      <c r="C37" s="3">
        <v>55239268</v>
      </c>
      <c r="D37" s="3">
        <v>43146489</v>
      </c>
      <c r="E37" s="3">
        <f t="shared" si="3"/>
        <v>78.108364868267273</v>
      </c>
      <c r="F37" s="3" t="s">
        <v>32</v>
      </c>
      <c r="G37" s="3" t="s">
        <v>32</v>
      </c>
      <c r="H37" s="3" t="s">
        <v>32</v>
      </c>
    </row>
    <row r="38" spans="1:8">
      <c r="A38" s="14" t="s">
        <v>36</v>
      </c>
      <c r="B38" s="14" t="s">
        <v>29</v>
      </c>
      <c r="C38" s="15">
        <v>23059981</v>
      </c>
      <c r="D38" s="15">
        <v>16782062</v>
      </c>
      <c r="E38" s="15">
        <f t="shared" si="3"/>
        <v>72.775697430106305</v>
      </c>
      <c r="F38" s="16">
        <v>1.2462530000000001</v>
      </c>
      <c r="G38" s="16">
        <v>1.451786</v>
      </c>
      <c r="H38" s="16">
        <v>0.54049999999999998</v>
      </c>
    </row>
    <row r="39" spans="1:8">
      <c r="A39" s="4" t="s">
        <v>12</v>
      </c>
      <c r="B39" s="4" t="s">
        <v>29</v>
      </c>
      <c r="C39" s="2">
        <v>24014065</v>
      </c>
      <c r="D39" s="2">
        <v>18667060</v>
      </c>
      <c r="E39" s="2">
        <f t="shared" si="3"/>
        <v>77.733861384984166</v>
      </c>
      <c r="F39" s="12">
        <v>1.172474</v>
      </c>
      <c r="G39" s="11">
        <v>1.4513100000000001</v>
      </c>
      <c r="H39" s="11">
        <v>0.56247800000000003</v>
      </c>
    </row>
    <row r="40" spans="1:8">
      <c r="A40" s="7"/>
      <c r="B40" s="7" t="s">
        <v>30</v>
      </c>
      <c r="C40" s="3">
        <v>30491285</v>
      </c>
      <c r="D40" s="3">
        <v>16274375</v>
      </c>
      <c r="E40" s="3">
        <f t="shared" si="3"/>
        <v>53.373857480916264</v>
      </c>
      <c r="F40" s="3">
        <v>1.0963069999999999</v>
      </c>
      <c r="G40" s="3">
        <v>2.088832</v>
      </c>
      <c r="H40" s="3">
        <v>0.46690700000000002</v>
      </c>
    </row>
    <row r="41" spans="1:8">
      <c r="A41" s="4" t="s">
        <v>13</v>
      </c>
      <c r="B41" s="4" t="s">
        <v>29</v>
      </c>
      <c r="C41" s="2">
        <v>22171581</v>
      </c>
      <c r="D41" s="2">
        <v>16964072</v>
      </c>
      <c r="E41" s="2">
        <f t="shared" si="3"/>
        <v>76.51268531549465</v>
      </c>
      <c r="F41" s="2">
        <v>1.230575</v>
      </c>
      <c r="G41" s="2">
        <v>1.2621119999999999</v>
      </c>
      <c r="H41" s="2">
        <v>0.52257699999999996</v>
      </c>
    </row>
    <row r="42" spans="1:8">
      <c r="B42" s="4" t="s">
        <v>30</v>
      </c>
      <c r="C42" s="2">
        <v>29466924</v>
      </c>
      <c r="D42" s="2">
        <v>17859873</v>
      </c>
      <c r="E42" s="2">
        <f t="shared" si="3"/>
        <v>60.609899424860224</v>
      </c>
      <c r="F42" s="2">
        <v>1.220424</v>
      </c>
      <c r="G42" s="2">
        <v>1.3256870000000001</v>
      </c>
      <c r="H42" s="2">
        <v>0.210481</v>
      </c>
    </row>
    <row r="43" spans="1:8">
      <c r="A43" s="7"/>
      <c r="B43" s="7" t="s">
        <v>31</v>
      </c>
      <c r="C43" s="3">
        <v>41574382</v>
      </c>
      <c r="D43" s="3">
        <v>29339655</v>
      </c>
      <c r="E43" s="3">
        <f t="shared" si="3"/>
        <v>70.571475963250634</v>
      </c>
      <c r="F43" s="3" t="s">
        <v>32</v>
      </c>
      <c r="G43" s="3" t="s">
        <v>32</v>
      </c>
      <c r="H43" s="3" t="s">
        <v>32</v>
      </c>
    </row>
    <row r="44" spans="1:8">
      <c r="A44" s="4" t="s">
        <v>14</v>
      </c>
      <c r="B44" s="4" t="s">
        <v>29</v>
      </c>
      <c r="C44" s="2">
        <v>34173347</v>
      </c>
      <c r="D44" s="2">
        <v>26889435</v>
      </c>
      <c r="E44" s="2">
        <f t="shared" si="3"/>
        <v>78.685400642787499</v>
      </c>
      <c r="F44" s="2">
        <v>1.186733</v>
      </c>
      <c r="G44" s="2">
        <v>1.2268049999999999</v>
      </c>
      <c r="H44" s="2">
        <v>0.53967500000000002</v>
      </c>
    </row>
    <row r="45" spans="1:8">
      <c r="B45" s="4" t="s">
        <v>30</v>
      </c>
      <c r="C45" s="2">
        <v>19823396</v>
      </c>
      <c r="D45" s="2">
        <v>13399008</v>
      </c>
      <c r="E45" s="2">
        <f t="shared" si="3"/>
        <v>67.591889906250174</v>
      </c>
      <c r="F45" s="2">
        <v>1.164981</v>
      </c>
      <c r="G45" s="2">
        <v>1.657349</v>
      </c>
      <c r="H45" s="2">
        <v>0.36555100000000001</v>
      </c>
    </row>
    <row r="46" spans="1:8">
      <c r="B46" s="4" t="s">
        <v>31</v>
      </c>
      <c r="C46" s="2">
        <v>49890509</v>
      </c>
      <c r="D46" s="2">
        <v>35084390</v>
      </c>
      <c r="E46" s="2">
        <f t="shared" si="3"/>
        <v>70.32277421743683</v>
      </c>
      <c r="F46" s="2" t="s">
        <v>32</v>
      </c>
      <c r="G46" s="2" t="s">
        <v>32</v>
      </c>
      <c r="H46" s="2" t="s">
        <v>32</v>
      </c>
    </row>
    <row r="47" spans="1:8">
      <c r="A47" s="7"/>
      <c r="B47" s="7" t="s">
        <v>33</v>
      </c>
      <c r="C47" s="3">
        <v>40467451</v>
      </c>
      <c r="D47" s="3">
        <v>28610073</v>
      </c>
      <c r="E47" s="3">
        <f t="shared" si="3"/>
        <v>70.69897483782708</v>
      </c>
      <c r="F47" s="3" t="s">
        <v>32</v>
      </c>
      <c r="G47" s="3" t="s">
        <v>32</v>
      </c>
      <c r="H47" s="3" t="s">
        <v>32</v>
      </c>
    </row>
    <row r="48" spans="1:8">
      <c r="A48" s="4" t="s">
        <v>15</v>
      </c>
      <c r="B48" s="4" t="s">
        <v>29</v>
      </c>
      <c r="C48" s="2">
        <v>32660706</v>
      </c>
      <c r="D48" s="2">
        <v>27000134</v>
      </c>
      <c r="E48" s="2">
        <f t="shared" si="3"/>
        <v>82.668555909354808</v>
      </c>
      <c r="F48" s="11">
        <v>1.2059280000000001</v>
      </c>
      <c r="G48" s="12">
        <v>1.1559759999999999</v>
      </c>
      <c r="H48" s="11">
        <v>0.333096</v>
      </c>
    </row>
    <row r="49" spans="1:8">
      <c r="B49" s="4" t="s">
        <v>30</v>
      </c>
      <c r="C49" s="2">
        <v>26425877</v>
      </c>
      <c r="D49" s="2">
        <v>20825328</v>
      </c>
      <c r="E49" s="2">
        <f t="shared" si="3"/>
        <v>78.806572814972228</v>
      </c>
      <c r="F49" s="2">
        <v>1.1372359999999999</v>
      </c>
      <c r="G49" s="2">
        <v>1.2523409999999999</v>
      </c>
      <c r="H49" s="2">
        <v>0.18703600000000001</v>
      </c>
    </row>
    <row r="50" spans="1:8">
      <c r="B50" s="4" t="s">
        <v>31</v>
      </c>
      <c r="C50" s="2">
        <v>39970027</v>
      </c>
      <c r="D50" s="2">
        <v>25560448</v>
      </c>
      <c r="E50" s="2">
        <f t="shared" si="3"/>
        <v>63.949038613358958</v>
      </c>
      <c r="F50" s="2" t="s">
        <v>32</v>
      </c>
      <c r="G50" s="2" t="s">
        <v>32</v>
      </c>
      <c r="H50" s="2" t="s">
        <v>32</v>
      </c>
    </row>
    <row r="51" spans="1:8">
      <c r="A51" s="7"/>
      <c r="B51" s="7" t="s">
        <v>33</v>
      </c>
      <c r="C51" s="3">
        <v>34603392</v>
      </c>
      <c r="D51" s="3">
        <v>28194734</v>
      </c>
      <c r="E51" s="3">
        <f t="shared" si="3"/>
        <v>81.479682685443095</v>
      </c>
      <c r="F51" s="3" t="s">
        <v>32</v>
      </c>
      <c r="G51" s="3" t="s">
        <v>32</v>
      </c>
      <c r="H51" s="3" t="s">
        <v>32</v>
      </c>
    </row>
    <row r="52" spans="1:8">
      <c r="A52" s="4" t="s">
        <v>16</v>
      </c>
      <c r="B52" s="4" t="s">
        <v>29</v>
      </c>
      <c r="C52" s="2">
        <v>35445485</v>
      </c>
      <c r="D52" s="2">
        <v>27576285</v>
      </c>
      <c r="E52" s="2">
        <f t="shared" si="3"/>
        <v>77.799147056388136</v>
      </c>
      <c r="F52" s="2">
        <v>1.162412</v>
      </c>
      <c r="G52" s="2">
        <v>1.213816</v>
      </c>
      <c r="H52" s="2">
        <v>0.57156899999999999</v>
      </c>
    </row>
    <row r="53" spans="1:8">
      <c r="B53" s="4" t="s">
        <v>30</v>
      </c>
      <c r="C53" s="2">
        <v>24442837</v>
      </c>
      <c r="D53" s="2">
        <v>16184248</v>
      </c>
      <c r="E53" s="2">
        <f t="shared" si="3"/>
        <v>66.212641355829533</v>
      </c>
      <c r="F53" s="2">
        <v>1.1356850000000001</v>
      </c>
      <c r="G53" s="2">
        <v>1.7639739999999999</v>
      </c>
      <c r="H53" s="2">
        <v>0.38582</v>
      </c>
    </row>
    <row r="54" spans="1:8">
      <c r="B54" s="4" t="s">
        <v>31</v>
      </c>
      <c r="C54" s="2">
        <v>45367021</v>
      </c>
      <c r="D54" s="2">
        <v>28864146</v>
      </c>
      <c r="E54" s="2">
        <f t="shared" si="3"/>
        <v>63.623630919032571</v>
      </c>
      <c r="F54" s="2" t="s">
        <v>32</v>
      </c>
      <c r="G54" s="2" t="s">
        <v>32</v>
      </c>
      <c r="H54" s="2" t="s">
        <v>32</v>
      </c>
    </row>
    <row r="55" spans="1:8">
      <c r="A55" s="7"/>
      <c r="B55" s="7" t="s">
        <v>33</v>
      </c>
      <c r="C55" s="3">
        <v>40686363</v>
      </c>
      <c r="D55" s="3">
        <v>32752209</v>
      </c>
      <c r="E55" s="3">
        <f t="shared" si="3"/>
        <v>80.49923017203578</v>
      </c>
      <c r="F55" s="3" t="s">
        <v>32</v>
      </c>
      <c r="G55" s="3" t="s">
        <v>32</v>
      </c>
      <c r="H55" s="3" t="s">
        <v>32</v>
      </c>
    </row>
    <row r="56" spans="1:8">
      <c r="A56" s="4" t="s">
        <v>17</v>
      </c>
      <c r="B56" s="4" t="s">
        <v>29</v>
      </c>
      <c r="C56" s="2">
        <v>25309138</v>
      </c>
      <c r="D56" s="2">
        <v>19394303</v>
      </c>
      <c r="E56" s="2">
        <f t="shared" si="3"/>
        <v>76.62964657271219</v>
      </c>
      <c r="F56" s="11">
        <v>1.233452</v>
      </c>
      <c r="G56" s="12">
        <v>1.238839</v>
      </c>
      <c r="H56" s="11">
        <v>0.40714499999999998</v>
      </c>
    </row>
    <row r="57" spans="1:8">
      <c r="B57" s="4" t="s">
        <v>30</v>
      </c>
      <c r="C57" s="2">
        <v>25903105</v>
      </c>
      <c r="D57" s="2">
        <v>16018546</v>
      </c>
      <c r="E57" s="2">
        <f t="shared" si="3"/>
        <v>61.840254286117435</v>
      </c>
      <c r="F57" s="2">
        <v>1.1312279999999999</v>
      </c>
      <c r="G57" s="2">
        <v>1.5742510000000001</v>
      </c>
      <c r="H57" s="2">
        <v>0.31783800000000001</v>
      </c>
    </row>
    <row r="58" spans="1:8">
      <c r="B58" s="4" t="s">
        <v>31</v>
      </c>
      <c r="C58" s="2">
        <v>42610608</v>
      </c>
      <c r="D58" s="2">
        <v>31207089</v>
      </c>
      <c r="E58" s="2">
        <f t="shared" si="3"/>
        <v>73.237840211057303</v>
      </c>
      <c r="F58" s="2" t="s">
        <v>32</v>
      </c>
      <c r="G58" s="2" t="s">
        <v>32</v>
      </c>
      <c r="H58" s="2" t="s">
        <v>32</v>
      </c>
    </row>
    <row r="59" spans="1:8">
      <c r="A59" s="7"/>
      <c r="B59" s="7" t="s">
        <v>33</v>
      </c>
      <c r="C59" s="3">
        <v>50268845</v>
      </c>
      <c r="D59" s="3">
        <v>36748412</v>
      </c>
      <c r="E59" s="3">
        <f t="shared" si="3"/>
        <v>73.103752433540109</v>
      </c>
      <c r="F59" s="3" t="s">
        <v>32</v>
      </c>
      <c r="G59" s="3" t="s">
        <v>32</v>
      </c>
      <c r="H59" s="3" t="s">
        <v>32</v>
      </c>
    </row>
    <row r="60" spans="1:8">
      <c r="A60" s="14" t="s">
        <v>18</v>
      </c>
      <c r="B60" s="14" t="s">
        <v>29</v>
      </c>
      <c r="C60" s="15">
        <v>21630090</v>
      </c>
      <c r="D60" s="15">
        <v>15663728</v>
      </c>
      <c r="E60" s="15">
        <f t="shared" si="3"/>
        <v>72.416379219873789</v>
      </c>
      <c r="F60" s="16">
        <v>1.242003</v>
      </c>
      <c r="G60" s="16">
        <v>1.5457609999999999</v>
      </c>
      <c r="H60" s="17">
        <v>0.67396699999999998</v>
      </c>
    </row>
    <row r="61" spans="1:8">
      <c r="A61" s="4" t="s">
        <v>19</v>
      </c>
      <c r="B61" s="4" t="s">
        <v>29</v>
      </c>
      <c r="C61" s="2">
        <v>22903449</v>
      </c>
      <c r="D61" s="2">
        <v>17806762</v>
      </c>
      <c r="E61" s="2">
        <f t="shared" si="3"/>
        <v>77.747076433772051</v>
      </c>
      <c r="F61" s="11">
        <v>1.2022809999999999</v>
      </c>
      <c r="G61" s="12">
        <v>1.3902369999999999</v>
      </c>
      <c r="H61" s="12">
        <v>0.50614000000000003</v>
      </c>
    </row>
    <row r="62" spans="1:8">
      <c r="A62" s="7"/>
      <c r="B62" s="7" t="s">
        <v>30</v>
      </c>
      <c r="C62" s="3">
        <v>36752219</v>
      </c>
      <c r="D62" s="3">
        <v>18859875</v>
      </c>
      <c r="E62" s="3">
        <f t="shared" si="3"/>
        <v>51.316289228685754</v>
      </c>
      <c r="F62" s="3">
        <v>1.1260399999999999</v>
      </c>
      <c r="G62" s="3">
        <v>1.6998530000000001</v>
      </c>
      <c r="H62" s="3">
        <v>0.36774400000000002</v>
      </c>
    </row>
    <row r="63" spans="1:8">
      <c r="A63" s="2" t="s">
        <v>37</v>
      </c>
      <c r="B63" s="2" t="s">
        <v>29</v>
      </c>
      <c r="C63" s="2">
        <f>D63+16095186</f>
        <v>40423899</v>
      </c>
      <c r="D63" s="2">
        <v>24328713</v>
      </c>
      <c r="E63" s="2">
        <f>D63/C63*100</f>
        <v>60.183984231704123</v>
      </c>
      <c r="F63" s="2">
        <v>1.519857</v>
      </c>
      <c r="G63" s="2">
        <v>1.0892090000000001</v>
      </c>
      <c r="H63" s="2">
        <v>0.35833599999999999</v>
      </c>
    </row>
    <row r="64" spans="1:8">
      <c r="A64" s="3"/>
      <c r="B64" s="3" t="s">
        <v>30</v>
      </c>
      <c r="C64" s="3">
        <f>D64+24155006</f>
        <v>44800280</v>
      </c>
      <c r="D64" s="3">
        <v>20645274</v>
      </c>
      <c r="E64" s="3">
        <f>D64/C64*100</f>
        <v>46.082912874651676</v>
      </c>
      <c r="F64" s="3">
        <v>1.4198280000000001</v>
      </c>
      <c r="G64" s="3">
        <v>0.93599500000000002</v>
      </c>
      <c r="H64" s="3">
        <v>0.48618499999999998</v>
      </c>
    </row>
    <row r="65" spans="1:8">
      <c r="A65" s="2" t="s">
        <v>38</v>
      </c>
      <c r="B65" s="2" t="s">
        <v>29</v>
      </c>
      <c r="C65" s="2">
        <v>25625711</v>
      </c>
      <c r="D65" s="2">
        <v>22187566</v>
      </c>
      <c r="E65" s="2">
        <f>D65/C65*100</f>
        <v>86.583221047017972</v>
      </c>
      <c r="F65" s="2">
        <v>1.4653259999999999</v>
      </c>
      <c r="G65" s="2">
        <v>1.1737500000000001</v>
      </c>
      <c r="H65" s="2">
        <v>0.197435</v>
      </c>
    </row>
    <row r="66" spans="1:8">
      <c r="A66" s="3"/>
      <c r="B66" s="3" t="s">
        <v>30</v>
      </c>
      <c r="C66" s="3">
        <v>28628403</v>
      </c>
      <c r="D66" s="3">
        <v>18401242</v>
      </c>
      <c r="E66" s="3">
        <f>D66/C66*100</f>
        <v>64.276173560921308</v>
      </c>
      <c r="F66" s="3">
        <v>1.2098120000000001</v>
      </c>
      <c r="G66" s="3">
        <v>1.7242690000000001</v>
      </c>
      <c r="H66" s="3">
        <v>0.38416800000000001</v>
      </c>
    </row>
    <row r="68" spans="1:8">
      <c r="A68" s="9" t="s">
        <v>39</v>
      </c>
    </row>
  </sheetData>
  <mergeCells count="2">
    <mergeCell ref="A1:J1"/>
    <mergeCell ref="A18:H1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2025-09-30T06:18:14Z</dcterms:modified>
</cp:coreProperties>
</file>