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KS1\Desktop\Workboard2\REv_commsbio\"/>
    </mc:Choice>
  </mc:AlternateContent>
  <bookViews>
    <workbookView xWindow="0" yWindow="0" windowWidth="18384" windowHeight="6156" tabRatio="621"/>
  </bookViews>
  <sheets>
    <sheet name="Figure 1_S1" sheetId="1" r:id="rId1"/>
    <sheet name="Figure 2_S2" sheetId="2" r:id="rId2"/>
    <sheet name="Figure 3_S3" sheetId="3" r:id="rId3"/>
    <sheet name="Figure 4" sheetId="4" r:id="rId4"/>
    <sheet name="Figure 5" sheetId="5" r:id="rId5"/>
    <sheet name="Figure 9-10" sheetId="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56" i="1" l="1"/>
  <c r="K162" i="1" s="1"/>
  <c r="K157" i="1"/>
  <c r="K158" i="1"/>
  <c r="K159" i="1"/>
  <c r="K160" i="1"/>
  <c r="K165" i="1"/>
  <c r="K166" i="1"/>
  <c r="K167" i="1"/>
  <c r="K168" i="1"/>
  <c r="K170" i="1" s="1"/>
  <c r="K171" i="1"/>
  <c r="K163" i="1" l="1"/>
  <c r="I156" i="1"/>
  <c r="C95" i="8" l="1"/>
  <c r="D95" i="8"/>
  <c r="E95" i="8"/>
  <c r="B95" i="8"/>
  <c r="E177" i="1" l="1"/>
  <c r="F177" i="1" s="1"/>
  <c r="J177" i="1"/>
  <c r="K177" i="1"/>
  <c r="E178" i="1"/>
  <c r="F178" i="1"/>
  <c r="J178" i="1"/>
  <c r="K178" i="1"/>
  <c r="E179" i="1"/>
  <c r="F179" i="1" s="1"/>
  <c r="J179" i="1"/>
  <c r="K179" i="1"/>
  <c r="E180" i="1"/>
  <c r="F180" i="1"/>
  <c r="E181" i="1"/>
  <c r="F181" i="1" s="1"/>
  <c r="J183" i="1"/>
  <c r="K183" i="1"/>
  <c r="T121" i="2"/>
  <c r="S121" i="2"/>
  <c r="T120" i="2"/>
  <c r="S120" i="2"/>
  <c r="T119" i="2"/>
  <c r="S119" i="2"/>
  <c r="R119" i="2"/>
  <c r="Q119" i="2"/>
  <c r="T118" i="2"/>
  <c r="S118" i="2"/>
  <c r="R118" i="2"/>
  <c r="Q118" i="2"/>
  <c r="T117" i="2"/>
  <c r="S117" i="2"/>
  <c r="R117" i="2"/>
  <c r="Q117" i="2"/>
  <c r="T116" i="2"/>
  <c r="S116" i="2"/>
  <c r="T115" i="2"/>
  <c r="S115" i="2"/>
  <c r="T114" i="2"/>
  <c r="S114" i="2"/>
  <c r="T113" i="2"/>
  <c r="S113" i="2"/>
  <c r="T112" i="2"/>
  <c r="S112" i="2"/>
  <c r="T111" i="2"/>
  <c r="S111" i="2"/>
  <c r="AH105" i="2"/>
  <c r="AG105" i="2"/>
  <c r="AF105" i="2"/>
  <c r="AE105" i="2"/>
  <c r="AD105" i="2"/>
  <c r="AC105" i="2"/>
  <c r="AB105" i="2"/>
  <c r="AA105" i="2"/>
  <c r="Z105" i="2"/>
  <c r="Y105" i="2"/>
  <c r="X105" i="2"/>
  <c r="W105" i="2"/>
  <c r="V105" i="2"/>
  <c r="U105" i="2"/>
  <c r="T105" i="2"/>
  <c r="S105" i="2"/>
  <c r="R105" i="2"/>
  <c r="Q105" i="2"/>
  <c r="P105" i="2"/>
  <c r="O105" i="2"/>
  <c r="N105" i="2"/>
  <c r="M105" i="2"/>
  <c r="L105" i="2"/>
  <c r="K105" i="2"/>
  <c r="J105" i="2"/>
  <c r="I105" i="2"/>
  <c r="H105" i="2"/>
  <c r="G105" i="2"/>
  <c r="F105" i="2"/>
  <c r="E105" i="2"/>
  <c r="AH104" i="2"/>
  <c r="AG104" i="2"/>
  <c r="AF104" i="2"/>
  <c r="AE104" i="2"/>
  <c r="AD104" i="2"/>
  <c r="AC104" i="2"/>
  <c r="AB104" i="2"/>
  <c r="AA104" i="2"/>
  <c r="Z104" i="2"/>
  <c r="Y104" i="2"/>
  <c r="X104" i="2"/>
  <c r="W104" i="2"/>
  <c r="V104" i="2"/>
  <c r="U104" i="2"/>
  <c r="T104" i="2"/>
  <c r="S104" i="2"/>
  <c r="R104" i="2"/>
  <c r="Q104" i="2"/>
  <c r="P104" i="2"/>
  <c r="O104" i="2"/>
  <c r="N104" i="2"/>
  <c r="M104" i="2"/>
  <c r="L104" i="2"/>
  <c r="K104" i="2"/>
  <c r="J104" i="2"/>
  <c r="I104" i="2"/>
  <c r="H104" i="2"/>
  <c r="G104" i="2"/>
  <c r="F104" i="2"/>
  <c r="E104" i="2"/>
  <c r="AB102" i="2"/>
  <c r="AA102" i="2"/>
  <c r="Z102" i="2"/>
  <c r="Y102" i="2"/>
  <c r="X102" i="2"/>
  <c r="W102" i="2"/>
  <c r="AB101" i="2"/>
  <c r="AA101" i="2"/>
  <c r="Z101" i="2"/>
  <c r="Y101" i="2"/>
  <c r="X101" i="2"/>
  <c r="W101" i="2"/>
  <c r="AM99" i="2"/>
  <c r="AL99" i="2"/>
  <c r="AK99" i="2"/>
  <c r="AJ99" i="2"/>
  <c r="AM98" i="2"/>
  <c r="AL98" i="2"/>
  <c r="AK98" i="2"/>
  <c r="AJ98" i="2"/>
  <c r="AM97" i="2"/>
  <c r="AL97" i="2"/>
  <c r="AL105" i="2" s="1"/>
  <c r="AK97" i="2"/>
  <c r="AJ97" i="2"/>
  <c r="AM96" i="2"/>
  <c r="AL96" i="2"/>
  <c r="AK96" i="2"/>
  <c r="AJ96" i="2"/>
  <c r="AM95" i="2"/>
  <c r="AL95" i="2"/>
  <c r="AK95" i="2"/>
  <c r="AJ95" i="2"/>
  <c r="AM94" i="2"/>
  <c r="AL94" i="2"/>
  <c r="AK94" i="2"/>
  <c r="AJ94" i="2"/>
  <c r="AM93" i="2"/>
  <c r="AL93" i="2"/>
  <c r="AK93" i="2"/>
  <c r="AJ93" i="2"/>
  <c r="AM92" i="2"/>
  <c r="AL92" i="2"/>
  <c r="AK92" i="2"/>
  <c r="AJ92" i="2"/>
  <c r="AM91" i="2"/>
  <c r="AL91" i="2"/>
  <c r="AK91" i="2"/>
  <c r="AJ91" i="2"/>
  <c r="AM90" i="2"/>
  <c r="AL90" i="2"/>
  <c r="AK90" i="2"/>
  <c r="AJ90" i="2"/>
  <c r="AJ103" i="2" l="1"/>
  <c r="AJ104" i="2"/>
  <c r="AL101" i="2"/>
  <c r="AL102" i="2"/>
  <c r="AL104" i="2"/>
  <c r="F183" i="1"/>
  <c r="J184" i="1"/>
  <c r="K184" i="1"/>
  <c r="E184" i="1"/>
  <c r="F184" i="1"/>
  <c r="E183" i="1"/>
  <c r="M248" i="4"/>
  <c r="K248" i="4"/>
  <c r="L248" i="4" s="1"/>
  <c r="M247" i="4"/>
  <c r="K247" i="4"/>
  <c r="J247" i="4"/>
  <c r="L247" i="4" s="1"/>
  <c r="M246" i="4"/>
  <c r="K246" i="4"/>
  <c r="L246" i="4" s="1"/>
  <c r="J246" i="4"/>
  <c r="M245" i="4"/>
  <c r="L245" i="4"/>
  <c r="M244" i="4"/>
  <c r="K244" i="4"/>
  <c r="J244" i="4"/>
  <c r="L244" i="4" s="1"/>
  <c r="M243" i="4"/>
  <c r="K243" i="4"/>
  <c r="J243" i="4"/>
  <c r="M242" i="4"/>
  <c r="K242" i="4"/>
  <c r="J242" i="4"/>
  <c r="L242" i="4" s="1"/>
  <c r="M241" i="4"/>
  <c r="K241" i="4"/>
  <c r="L241" i="4" s="1"/>
  <c r="J241" i="4"/>
  <c r="M240" i="4"/>
  <c r="K240" i="4"/>
  <c r="L240" i="4" s="1"/>
  <c r="M239" i="4"/>
  <c r="K239" i="4"/>
  <c r="L239" i="4" s="1"/>
  <c r="J239" i="4"/>
  <c r="M238" i="4"/>
  <c r="K238" i="4"/>
  <c r="J238" i="4"/>
  <c r="M237" i="4"/>
  <c r="L237" i="4"/>
  <c r="M236" i="4"/>
  <c r="K236" i="4"/>
  <c r="L236" i="4" s="1"/>
  <c r="J236" i="4"/>
  <c r="M235" i="4"/>
  <c r="K235" i="4"/>
  <c r="L235" i="4" s="1"/>
  <c r="J235" i="4"/>
  <c r="M234" i="4"/>
  <c r="K234" i="4"/>
  <c r="J234" i="4"/>
  <c r="M233" i="4"/>
  <c r="K233" i="4"/>
  <c r="L233" i="4" s="1"/>
  <c r="J233" i="4"/>
  <c r="M232" i="4"/>
  <c r="K232" i="4"/>
  <c r="L232" i="4" s="1"/>
  <c r="M231" i="4"/>
  <c r="K231" i="4"/>
  <c r="L231" i="4" s="1"/>
  <c r="M230" i="4"/>
  <c r="K230" i="4"/>
  <c r="L230" i="4" s="1"/>
  <c r="M229" i="4"/>
  <c r="K229" i="4"/>
  <c r="J229" i="4"/>
  <c r="M228" i="4"/>
  <c r="K228" i="4"/>
  <c r="L228" i="4" s="1"/>
  <c r="J228" i="4"/>
  <c r="M227" i="4"/>
  <c r="K227" i="4"/>
  <c r="J227" i="4"/>
  <c r="M226" i="4"/>
  <c r="K226" i="4"/>
  <c r="J226" i="4"/>
  <c r="L226" i="4" s="1"/>
  <c r="K225" i="4"/>
  <c r="L225" i="4" s="1"/>
  <c r="J225" i="4"/>
  <c r="K224" i="4"/>
  <c r="L224" i="4" s="1"/>
  <c r="J224" i="4"/>
  <c r="K223" i="4"/>
  <c r="L223" i="4" s="1"/>
  <c r="M222" i="4"/>
  <c r="K222" i="4"/>
  <c r="L222" i="4" s="1"/>
  <c r="M221" i="4"/>
  <c r="K221" i="4"/>
  <c r="L221" i="4" s="1"/>
  <c r="M220" i="4"/>
  <c r="K220" i="4"/>
  <c r="L220" i="4" s="1"/>
  <c r="M219" i="4"/>
  <c r="K219" i="4"/>
  <c r="J219" i="4"/>
  <c r="M218" i="4"/>
  <c r="K218" i="4"/>
  <c r="L218" i="4" s="1"/>
  <c r="J218" i="4"/>
  <c r="M217" i="4"/>
  <c r="K217" i="4"/>
  <c r="J217" i="4"/>
  <c r="M216" i="4"/>
  <c r="K216" i="4"/>
  <c r="J216" i="4"/>
  <c r="K215" i="4"/>
  <c r="J215" i="4"/>
  <c r="K214" i="4"/>
  <c r="L214" i="4" s="1"/>
  <c r="J214" i="4"/>
  <c r="K213" i="4"/>
  <c r="L213" i="4" s="1"/>
  <c r="M212" i="4"/>
  <c r="L212" i="4"/>
  <c r="M211" i="4"/>
  <c r="L211" i="4"/>
  <c r="K210" i="4"/>
  <c r="L210" i="4" s="1"/>
  <c r="K209" i="4"/>
  <c r="L209" i="4" s="1"/>
  <c r="J209" i="4"/>
  <c r="M208" i="4"/>
  <c r="K208" i="4"/>
  <c r="J208" i="4"/>
  <c r="M207" i="4"/>
  <c r="K207" i="4"/>
  <c r="J207" i="4"/>
  <c r="M206" i="4"/>
  <c r="K206" i="4"/>
  <c r="L206" i="4" s="1"/>
  <c r="M205" i="4"/>
  <c r="K205" i="4"/>
  <c r="J205" i="4"/>
  <c r="M204" i="4"/>
  <c r="K204" i="4"/>
  <c r="J204" i="4"/>
  <c r="M203" i="4"/>
  <c r="L203" i="4"/>
  <c r="M202" i="4"/>
  <c r="L202" i="4"/>
  <c r="K201" i="4"/>
  <c r="L201" i="4" s="1"/>
  <c r="K200" i="4"/>
  <c r="J200" i="4"/>
  <c r="M199" i="4"/>
  <c r="K199" i="4"/>
  <c r="L199" i="4" s="1"/>
  <c r="J199" i="4"/>
  <c r="M198" i="4"/>
  <c r="K198" i="4"/>
  <c r="L198" i="4" s="1"/>
  <c r="J198" i="4"/>
  <c r="M197" i="4"/>
  <c r="K197" i="4"/>
  <c r="L197" i="4" s="1"/>
  <c r="M196" i="4"/>
  <c r="K196" i="4"/>
  <c r="L196" i="4" s="1"/>
  <c r="J196" i="4"/>
  <c r="M195" i="4"/>
  <c r="K195" i="4"/>
  <c r="J195" i="4"/>
  <c r="M194" i="4"/>
  <c r="K194" i="4"/>
  <c r="L194" i="4" s="1"/>
  <c r="M193" i="4"/>
  <c r="L193" i="4"/>
  <c r="M192" i="4"/>
  <c r="K192" i="4"/>
  <c r="L192" i="4" s="1"/>
  <c r="M191" i="4"/>
  <c r="K191" i="4"/>
  <c r="L191" i="4" s="1"/>
  <c r="M190" i="4"/>
  <c r="K190" i="4"/>
  <c r="L190" i="4" s="1"/>
  <c r="J190" i="4"/>
  <c r="M189" i="4"/>
  <c r="K189" i="4"/>
  <c r="J189" i="4"/>
  <c r="K188" i="4"/>
  <c r="J188" i="4"/>
  <c r="K187" i="4"/>
  <c r="L187" i="4" s="1"/>
  <c r="J187" i="4"/>
  <c r="M186" i="4"/>
  <c r="K186" i="4"/>
  <c r="L186" i="4" s="1"/>
  <c r="M185" i="4"/>
  <c r="L185" i="4"/>
  <c r="M184" i="4"/>
  <c r="K184" i="4"/>
  <c r="L184" i="4" s="1"/>
  <c r="M183" i="4"/>
  <c r="K183" i="4"/>
  <c r="L183" i="4" s="1"/>
  <c r="M182" i="4"/>
  <c r="K182" i="4"/>
  <c r="J182" i="4"/>
  <c r="M181" i="4"/>
  <c r="K181" i="4"/>
  <c r="J181" i="4"/>
  <c r="K180" i="4"/>
  <c r="J180" i="4"/>
  <c r="L180" i="4" s="1"/>
  <c r="K179" i="4"/>
  <c r="J179" i="4"/>
  <c r="M178" i="4"/>
  <c r="L178" i="4"/>
  <c r="M177" i="4"/>
  <c r="L177" i="4"/>
  <c r="M176" i="4"/>
  <c r="L176" i="4"/>
  <c r="M175" i="4"/>
  <c r="K175" i="4"/>
  <c r="L175" i="4" s="1"/>
  <c r="M174" i="4"/>
  <c r="K174" i="4"/>
  <c r="L174" i="4" s="1"/>
  <c r="M173" i="4"/>
  <c r="L173" i="4"/>
  <c r="M172" i="4"/>
  <c r="L172" i="4"/>
  <c r="L171" i="4"/>
  <c r="L170" i="4"/>
  <c r="M169" i="4"/>
  <c r="L169" i="4"/>
  <c r="M168" i="4"/>
  <c r="L168" i="4"/>
  <c r="M167" i="4"/>
  <c r="L167" i="4"/>
  <c r="M166" i="4"/>
  <c r="L166" i="4"/>
  <c r="K166" i="4"/>
  <c r="M165" i="4"/>
  <c r="K165" i="4"/>
  <c r="L165" i="4" s="1"/>
  <c r="M164" i="4"/>
  <c r="L164" i="4"/>
  <c r="M163" i="4"/>
  <c r="L163" i="4"/>
  <c r="L162" i="4"/>
  <c r="L161" i="4"/>
  <c r="K160" i="4"/>
  <c r="J160" i="4"/>
  <c r="K159" i="4"/>
  <c r="L159" i="4" s="1"/>
  <c r="J159" i="4"/>
  <c r="M158" i="4"/>
  <c r="K158" i="4"/>
  <c r="L158" i="4" s="1"/>
  <c r="M157" i="4"/>
  <c r="K157" i="4"/>
  <c r="J157" i="4"/>
  <c r="M156" i="4"/>
  <c r="K156" i="4"/>
  <c r="J156" i="4"/>
  <c r="L156" i="4" s="1"/>
  <c r="M155" i="4"/>
  <c r="K155" i="4"/>
  <c r="J155" i="4"/>
  <c r="L155" i="4" s="1"/>
  <c r="K154" i="4"/>
  <c r="L154" i="4" s="1"/>
  <c r="J154" i="4"/>
  <c r="K153" i="4"/>
  <c r="J153" i="4"/>
  <c r="K152" i="4"/>
  <c r="J152" i="4"/>
  <c r="K151" i="4"/>
  <c r="J151" i="4"/>
  <c r="K150" i="4"/>
  <c r="J150" i="4"/>
  <c r="M149" i="4"/>
  <c r="K149" i="4"/>
  <c r="L149" i="4" s="1"/>
  <c r="J149" i="4"/>
  <c r="K148" i="4"/>
  <c r="J148" i="4"/>
  <c r="M147" i="4"/>
  <c r="K147" i="4"/>
  <c r="L147" i="4" s="1"/>
  <c r="M146" i="4"/>
  <c r="K146" i="4"/>
  <c r="L146" i="4" s="1"/>
  <c r="J146" i="4"/>
  <c r="M145" i="4"/>
  <c r="K145" i="4"/>
  <c r="J145" i="4"/>
  <c r="M144" i="4"/>
  <c r="K144" i="4"/>
  <c r="J144" i="4"/>
  <c r="K143" i="4"/>
  <c r="J143" i="4"/>
  <c r="L143" i="4" s="1"/>
  <c r="K142" i="4"/>
  <c r="J142" i="4"/>
  <c r="K141" i="4"/>
  <c r="J141" i="4"/>
  <c r="K140" i="4"/>
  <c r="J140" i="4"/>
  <c r="K139" i="4"/>
  <c r="L139" i="4" s="1"/>
  <c r="J139" i="4"/>
  <c r="L219" i="4" l="1"/>
  <c r="L243" i="4"/>
  <c r="L181" i="4"/>
  <c r="L207" i="4"/>
  <c r="L227" i="4"/>
  <c r="L200" i="4"/>
  <c r="L150" i="4"/>
  <c r="L157" i="4"/>
  <c r="L188" i="4"/>
  <c r="L195" i="4"/>
  <c r="L215" i="4"/>
  <c r="L205" i="4"/>
  <c r="L179" i="4"/>
  <c r="L141" i="4"/>
  <c r="L145" i="4"/>
  <c r="L151" i="4"/>
  <c r="L182" i="4"/>
  <c r="L189" i="4"/>
  <c r="L208" i="4"/>
  <c r="L216" i="4"/>
  <c r="L234" i="4"/>
  <c r="L148" i="4"/>
  <c r="L238" i="4"/>
  <c r="L152" i="4"/>
  <c r="L229" i="4"/>
  <c r="L144" i="4"/>
  <c r="L217" i="4"/>
  <c r="L204" i="4"/>
  <c r="L142" i="4"/>
  <c r="L153" i="4"/>
  <c r="L140" i="4"/>
  <c r="L160" i="4"/>
  <c r="J171" i="1"/>
  <c r="H171" i="1"/>
  <c r="G171" i="1"/>
  <c r="J170" i="1"/>
  <c r="H170" i="1"/>
  <c r="G170" i="1"/>
  <c r="I168" i="1"/>
  <c r="I167" i="1"/>
  <c r="I166" i="1"/>
  <c r="I165" i="1"/>
  <c r="J163" i="1"/>
  <c r="H163" i="1"/>
  <c r="G163" i="1"/>
  <c r="J162" i="1"/>
  <c r="H162" i="1"/>
  <c r="G162" i="1"/>
  <c r="I160" i="1"/>
  <c r="I159" i="1"/>
  <c r="I158" i="1"/>
  <c r="I157" i="1"/>
  <c r="F109" i="3"/>
  <c r="F108" i="3"/>
  <c r="P96" i="3"/>
  <c r="R96" i="3"/>
  <c r="S96" i="3"/>
  <c r="F90" i="3"/>
  <c r="F89" i="3"/>
  <c r="F73" i="3"/>
  <c r="F72" i="3"/>
  <c r="F57" i="3"/>
  <c r="F56" i="3"/>
  <c r="G40" i="3"/>
  <c r="H40" i="3"/>
  <c r="I40" i="3"/>
  <c r="J40" i="3"/>
  <c r="K40" i="3"/>
  <c r="L40" i="3"/>
  <c r="M40" i="3"/>
  <c r="N40" i="3"/>
  <c r="O40" i="3"/>
  <c r="Q40" i="3"/>
  <c r="G41" i="3"/>
  <c r="H41" i="3"/>
  <c r="I41" i="3"/>
  <c r="J41" i="3"/>
  <c r="K41" i="3"/>
  <c r="L41" i="3"/>
  <c r="M41" i="3"/>
  <c r="N41" i="3"/>
  <c r="O41" i="3"/>
  <c r="Q41" i="3"/>
  <c r="F41" i="3"/>
  <c r="F40" i="3"/>
  <c r="G20" i="3"/>
  <c r="H20" i="3"/>
  <c r="I20" i="3"/>
  <c r="J20" i="3"/>
  <c r="K20" i="3"/>
  <c r="L20" i="3"/>
  <c r="M20" i="3"/>
  <c r="N20" i="3"/>
  <c r="O20" i="3"/>
  <c r="G21" i="3"/>
  <c r="H21" i="3"/>
  <c r="I21" i="3"/>
  <c r="J21" i="3"/>
  <c r="K21" i="3"/>
  <c r="L21" i="3"/>
  <c r="M21" i="3"/>
  <c r="N21" i="3"/>
  <c r="O21" i="3"/>
  <c r="F21" i="3"/>
  <c r="F20" i="3"/>
  <c r="I171" i="1" l="1"/>
  <c r="I170" i="1"/>
  <c r="I163" i="1"/>
  <c r="I162" i="1"/>
  <c r="F134" i="4" l="1"/>
  <c r="G134" i="4"/>
  <c r="H134" i="4"/>
  <c r="I134" i="4"/>
  <c r="J134" i="4"/>
  <c r="G133" i="4"/>
  <c r="H133" i="4"/>
  <c r="I133" i="4"/>
  <c r="J133" i="4"/>
  <c r="F133" i="4"/>
  <c r="M133" i="4" s="1"/>
  <c r="J120" i="4"/>
  <c r="K120" i="4"/>
  <c r="J121" i="4"/>
  <c r="K121" i="4"/>
  <c r="F120" i="4"/>
  <c r="G120" i="4"/>
  <c r="F121" i="4"/>
  <c r="G121" i="4"/>
  <c r="N115" i="4"/>
  <c r="N116" i="4"/>
  <c r="N117" i="4"/>
  <c r="N118" i="4"/>
  <c r="N114" i="4"/>
  <c r="N120" i="4" s="1"/>
  <c r="M120" i="4"/>
  <c r="M121" i="4"/>
  <c r="I120" i="4"/>
  <c r="I121" i="4"/>
  <c r="L114" i="4"/>
  <c r="L118" i="4"/>
  <c r="L115" i="4"/>
  <c r="L117" i="4"/>
  <c r="L116" i="4"/>
  <c r="H118" i="4"/>
  <c r="H116" i="4"/>
  <c r="H117" i="4"/>
  <c r="H115" i="4"/>
  <c r="H114" i="4"/>
  <c r="P11" i="3"/>
  <c r="R11" i="3"/>
  <c r="S11" i="3" s="1"/>
  <c r="O105" i="4"/>
  <c r="P105" i="4" s="1"/>
  <c r="G108" i="4"/>
  <c r="H108" i="4"/>
  <c r="I108" i="4"/>
  <c r="G109" i="4"/>
  <c r="H109" i="4"/>
  <c r="I109" i="4"/>
  <c r="F109" i="4"/>
  <c r="F108" i="4"/>
  <c r="J105" i="4"/>
  <c r="L105" i="4"/>
  <c r="K105" i="4"/>
  <c r="M105" i="4" s="1"/>
  <c r="O108" i="3"/>
  <c r="O109" i="3"/>
  <c r="N109" i="3"/>
  <c r="N108" i="3"/>
  <c r="R98" i="3"/>
  <c r="P98" i="3"/>
  <c r="H27" i="1"/>
  <c r="H26" i="1"/>
  <c r="O64" i="1"/>
  <c r="N64" i="1"/>
  <c r="O63" i="1"/>
  <c r="N63" i="1"/>
  <c r="O62" i="1"/>
  <c r="N62" i="1"/>
  <c r="O61" i="1"/>
  <c r="N61" i="1"/>
  <c r="M134" i="4" l="1"/>
  <c r="N121" i="4"/>
  <c r="L133" i="4"/>
  <c r="L134" i="4"/>
  <c r="H121" i="4"/>
  <c r="L121" i="4"/>
  <c r="H120" i="4"/>
  <c r="L120" i="4"/>
  <c r="O104" i="4" l="1"/>
  <c r="N104" i="4"/>
  <c r="L104" i="4"/>
  <c r="K104" i="4"/>
  <c r="J104" i="4"/>
  <c r="O103" i="4"/>
  <c r="N103" i="4"/>
  <c r="L103" i="4"/>
  <c r="K103" i="4"/>
  <c r="J103" i="4"/>
  <c r="P102" i="4"/>
  <c r="L102" i="4"/>
  <c r="K102" i="4"/>
  <c r="J102" i="4"/>
  <c r="O101" i="4"/>
  <c r="N101" i="4"/>
  <c r="L101" i="4"/>
  <c r="K101" i="4"/>
  <c r="J101" i="4"/>
  <c r="O100" i="4"/>
  <c r="N100" i="4"/>
  <c r="L100" i="4"/>
  <c r="K100" i="4"/>
  <c r="J100" i="4"/>
  <c r="O99" i="4"/>
  <c r="N99" i="4"/>
  <c r="L99" i="4"/>
  <c r="K99" i="4"/>
  <c r="J99" i="4"/>
  <c r="O98" i="4"/>
  <c r="N98" i="4"/>
  <c r="L98" i="4"/>
  <c r="K98" i="4"/>
  <c r="J98" i="4"/>
  <c r="I90" i="4"/>
  <c r="H90" i="4"/>
  <c r="G90" i="4"/>
  <c r="F90" i="4"/>
  <c r="I89" i="4"/>
  <c r="H89" i="4"/>
  <c r="G89" i="4"/>
  <c r="F89" i="4"/>
  <c r="O87" i="4"/>
  <c r="P87" i="4" s="1"/>
  <c r="L87" i="4"/>
  <c r="K87" i="4"/>
  <c r="J87" i="4"/>
  <c r="O86" i="4"/>
  <c r="P86" i="4" s="1"/>
  <c r="L86" i="4"/>
  <c r="K86" i="4"/>
  <c r="J86" i="4"/>
  <c r="O85" i="4"/>
  <c r="P85" i="4" s="1"/>
  <c r="L85" i="4"/>
  <c r="K85" i="4"/>
  <c r="J85" i="4"/>
  <c r="O84" i="4"/>
  <c r="N84" i="4"/>
  <c r="L84" i="4"/>
  <c r="K84" i="4"/>
  <c r="J84" i="4"/>
  <c r="O83" i="4"/>
  <c r="N83" i="4"/>
  <c r="L83" i="4"/>
  <c r="K83" i="4"/>
  <c r="J83" i="4"/>
  <c r="O82" i="4"/>
  <c r="N82" i="4"/>
  <c r="L82" i="4"/>
  <c r="K82" i="4"/>
  <c r="J82" i="4"/>
  <c r="O81" i="4"/>
  <c r="N81" i="4"/>
  <c r="L81" i="4"/>
  <c r="K81" i="4"/>
  <c r="J81" i="4"/>
  <c r="O80" i="4"/>
  <c r="N80" i="4"/>
  <c r="O79" i="4"/>
  <c r="N79" i="4"/>
  <c r="O78" i="4"/>
  <c r="P78" i="4" s="1"/>
  <c r="I73" i="4"/>
  <c r="H73" i="4"/>
  <c r="G73" i="4"/>
  <c r="F73" i="4"/>
  <c r="I72" i="4"/>
  <c r="H72" i="4"/>
  <c r="G72" i="4"/>
  <c r="F72" i="4"/>
  <c r="P70" i="4"/>
  <c r="L70" i="4"/>
  <c r="K70" i="4"/>
  <c r="J70" i="4"/>
  <c r="P69" i="4"/>
  <c r="L69" i="4"/>
  <c r="K69" i="4"/>
  <c r="J69" i="4"/>
  <c r="O68" i="4"/>
  <c r="P68" i="4" s="1"/>
  <c r="O67" i="4"/>
  <c r="N67" i="4"/>
  <c r="O66" i="4"/>
  <c r="N66" i="4"/>
  <c r="L66" i="4"/>
  <c r="K66" i="4"/>
  <c r="J66" i="4"/>
  <c r="O65" i="4"/>
  <c r="N65" i="4"/>
  <c r="L65" i="4"/>
  <c r="K65" i="4"/>
  <c r="J65" i="4"/>
  <c r="O64" i="4"/>
  <c r="P64" i="4" s="1"/>
  <c r="L64" i="4"/>
  <c r="K64" i="4"/>
  <c r="J64" i="4"/>
  <c r="O63" i="4"/>
  <c r="N63" i="4"/>
  <c r="L63" i="4"/>
  <c r="K63" i="4"/>
  <c r="J63" i="4"/>
  <c r="O62" i="4"/>
  <c r="N62" i="4"/>
  <c r="L62" i="4"/>
  <c r="K62" i="4"/>
  <c r="J62" i="4"/>
  <c r="I57" i="4"/>
  <c r="H57" i="4"/>
  <c r="G57" i="4"/>
  <c r="F57" i="4"/>
  <c r="I56" i="4"/>
  <c r="H56" i="4"/>
  <c r="G56" i="4"/>
  <c r="F56" i="4"/>
  <c r="O53" i="4"/>
  <c r="P53" i="4" s="1"/>
  <c r="L53" i="4"/>
  <c r="K53" i="4"/>
  <c r="J53" i="4"/>
  <c r="P52" i="4"/>
  <c r="L52" i="4"/>
  <c r="K52" i="4"/>
  <c r="J52" i="4"/>
  <c r="O51" i="4"/>
  <c r="P51" i="4" s="1"/>
  <c r="L51" i="4"/>
  <c r="K51" i="4"/>
  <c r="J51" i="4"/>
  <c r="O50" i="4"/>
  <c r="P50" i="4" s="1"/>
  <c r="L50" i="4"/>
  <c r="K50" i="4"/>
  <c r="J50" i="4"/>
  <c r="O49" i="4"/>
  <c r="N49" i="4"/>
  <c r="P49" i="4" s="1"/>
  <c r="L49" i="4"/>
  <c r="K49" i="4"/>
  <c r="J49" i="4"/>
  <c r="O48" i="4"/>
  <c r="N48" i="4"/>
  <c r="L48" i="4"/>
  <c r="K48" i="4"/>
  <c r="J48" i="4"/>
  <c r="O47" i="4"/>
  <c r="N47" i="4"/>
  <c r="O46" i="4"/>
  <c r="N46" i="4"/>
  <c r="N41" i="4"/>
  <c r="I41" i="4"/>
  <c r="H41" i="4"/>
  <c r="G41" i="4"/>
  <c r="F41" i="4"/>
  <c r="N40" i="4"/>
  <c r="I40" i="4"/>
  <c r="H40" i="4"/>
  <c r="G40" i="4"/>
  <c r="F40" i="4"/>
  <c r="P37" i="4"/>
  <c r="L37" i="4"/>
  <c r="K37" i="4"/>
  <c r="J37" i="4"/>
  <c r="P36" i="4"/>
  <c r="L36" i="4"/>
  <c r="K36" i="4"/>
  <c r="J36" i="4"/>
  <c r="P35" i="4"/>
  <c r="L35" i="4"/>
  <c r="K35" i="4"/>
  <c r="J35" i="4"/>
  <c r="O34" i="4"/>
  <c r="L34" i="4"/>
  <c r="K34" i="4"/>
  <c r="M34" i="4" s="1"/>
  <c r="J34" i="4"/>
  <c r="O33" i="4"/>
  <c r="P33" i="4" s="1"/>
  <c r="L33" i="4"/>
  <c r="K33" i="4"/>
  <c r="J33" i="4"/>
  <c r="P32" i="4"/>
  <c r="L32" i="4"/>
  <c r="K32" i="4"/>
  <c r="J32" i="4"/>
  <c r="P31" i="4"/>
  <c r="L31" i="4"/>
  <c r="K31" i="4"/>
  <c r="J31" i="4"/>
  <c r="P30" i="4"/>
  <c r="P29" i="4"/>
  <c r="I21" i="4"/>
  <c r="H21" i="4"/>
  <c r="G21" i="4"/>
  <c r="F21" i="4"/>
  <c r="I20" i="4"/>
  <c r="H20" i="4"/>
  <c r="G20" i="4"/>
  <c r="F20" i="4"/>
  <c r="O17" i="4"/>
  <c r="N17" i="4"/>
  <c r="L17" i="4"/>
  <c r="K17" i="4"/>
  <c r="J17" i="4"/>
  <c r="O16" i="4"/>
  <c r="N16" i="4"/>
  <c r="O15" i="4"/>
  <c r="P15" i="4" s="1"/>
  <c r="L15" i="4"/>
  <c r="K15" i="4"/>
  <c r="J15" i="4"/>
  <c r="O14" i="4"/>
  <c r="N14" i="4"/>
  <c r="L14" i="4"/>
  <c r="K14" i="4"/>
  <c r="J14" i="4"/>
  <c r="O13" i="4"/>
  <c r="N13" i="4"/>
  <c r="L13" i="4"/>
  <c r="K13" i="4"/>
  <c r="J13" i="4"/>
  <c r="O12" i="4"/>
  <c r="N12" i="4"/>
  <c r="L12" i="4"/>
  <c r="K12" i="4"/>
  <c r="J12" i="4"/>
  <c r="O11" i="4"/>
  <c r="N11" i="4"/>
  <c r="P11" i="4" s="1"/>
  <c r="O10" i="4"/>
  <c r="N10" i="4"/>
  <c r="O9" i="4"/>
  <c r="N9" i="4"/>
  <c r="O8" i="4"/>
  <c r="N8" i="4"/>
  <c r="O7" i="4"/>
  <c r="N7" i="4"/>
  <c r="J222" i="3"/>
  <c r="I222" i="3"/>
  <c r="G222" i="3"/>
  <c r="F222" i="3"/>
  <c r="J221" i="3"/>
  <c r="I221" i="3"/>
  <c r="G221" i="3"/>
  <c r="F221" i="3"/>
  <c r="L217" i="3"/>
  <c r="K217" i="3"/>
  <c r="H217" i="3"/>
  <c r="L216" i="3"/>
  <c r="K216" i="3"/>
  <c r="H216" i="3"/>
  <c r="M215" i="3"/>
  <c r="H215" i="3"/>
  <c r="L214" i="3"/>
  <c r="K214" i="3"/>
  <c r="H214" i="3"/>
  <c r="L213" i="3"/>
  <c r="K213" i="3"/>
  <c r="H213" i="3"/>
  <c r="L212" i="3"/>
  <c r="K212" i="3"/>
  <c r="L211" i="3"/>
  <c r="K211" i="3"/>
  <c r="H211" i="3"/>
  <c r="J203" i="3"/>
  <c r="I203" i="3"/>
  <c r="G203" i="3"/>
  <c r="F203" i="3"/>
  <c r="J202" i="3"/>
  <c r="I202" i="3"/>
  <c r="G202" i="3"/>
  <c r="F202" i="3"/>
  <c r="L200" i="3"/>
  <c r="M200" i="3" s="1"/>
  <c r="M199" i="3"/>
  <c r="L199" i="3"/>
  <c r="L198" i="3"/>
  <c r="M198" i="3" s="1"/>
  <c r="L197" i="3"/>
  <c r="K197" i="3"/>
  <c r="H197" i="3"/>
  <c r="L196" i="3"/>
  <c r="K196" i="3"/>
  <c r="H196" i="3"/>
  <c r="L195" i="3"/>
  <c r="K195" i="3"/>
  <c r="H195" i="3"/>
  <c r="L194" i="3"/>
  <c r="K194" i="3"/>
  <c r="H194" i="3"/>
  <c r="L193" i="3"/>
  <c r="K193" i="3"/>
  <c r="L192" i="3"/>
  <c r="K192" i="3"/>
  <c r="L191" i="3"/>
  <c r="H191" i="3"/>
  <c r="J186" i="3"/>
  <c r="I186" i="3"/>
  <c r="G186" i="3"/>
  <c r="F186" i="3"/>
  <c r="J185" i="3"/>
  <c r="I185" i="3"/>
  <c r="G185" i="3"/>
  <c r="F185" i="3"/>
  <c r="M183" i="3"/>
  <c r="M182" i="3"/>
  <c r="L181" i="3"/>
  <c r="M181" i="3" s="1"/>
  <c r="H181" i="3"/>
  <c r="L180" i="3"/>
  <c r="K180" i="3"/>
  <c r="H180" i="3"/>
  <c r="L179" i="3"/>
  <c r="K179" i="3"/>
  <c r="H179" i="3"/>
  <c r="L178" i="3"/>
  <c r="K178" i="3"/>
  <c r="L177" i="3"/>
  <c r="M177" i="3" s="1"/>
  <c r="L176" i="3"/>
  <c r="K176" i="3"/>
  <c r="H176" i="3"/>
  <c r="L175" i="3"/>
  <c r="K175" i="3"/>
  <c r="H175" i="3"/>
  <c r="J169" i="3"/>
  <c r="I169" i="3"/>
  <c r="G169" i="3"/>
  <c r="F169" i="3"/>
  <c r="J168" i="3"/>
  <c r="I168" i="3"/>
  <c r="G168" i="3"/>
  <c r="F168" i="3"/>
  <c r="L166" i="3"/>
  <c r="M166" i="3" s="1"/>
  <c r="M165" i="3"/>
  <c r="L164" i="3"/>
  <c r="M164" i="3" s="1"/>
  <c r="L163" i="3"/>
  <c r="M163" i="3" s="1"/>
  <c r="H163" i="3"/>
  <c r="L162" i="3"/>
  <c r="K162" i="3"/>
  <c r="H162" i="3"/>
  <c r="L161" i="3"/>
  <c r="K161" i="3"/>
  <c r="H161" i="3"/>
  <c r="L160" i="3"/>
  <c r="K160" i="3"/>
  <c r="H160" i="3"/>
  <c r="L159" i="3"/>
  <c r="K159" i="3"/>
  <c r="H159" i="3"/>
  <c r="K153" i="3"/>
  <c r="J153" i="3"/>
  <c r="I153" i="3"/>
  <c r="G153" i="3"/>
  <c r="F153" i="3"/>
  <c r="K152" i="3"/>
  <c r="J152" i="3"/>
  <c r="I152" i="3"/>
  <c r="G152" i="3"/>
  <c r="F152" i="3"/>
  <c r="M149" i="3"/>
  <c r="M148" i="3"/>
  <c r="M147" i="3"/>
  <c r="L146" i="3"/>
  <c r="M146" i="3" s="1"/>
  <c r="H146" i="3"/>
  <c r="L145" i="3"/>
  <c r="M145" i="3" s="1"/>
  <c r="H145" i="3"/>
  <c r="M144" i="3"/>
  <c r="H144" i="3"/>
  <c r="M143" i="3"/>
  <c r="H143" i="3"/>
  <c r="M142" i="3"/>
  <c r="H142" i="3"/>
  <c r="M141" i="3"/>
  <c r="J133" i="3"/>
  <c r="I133" i="3"/>
  <c r="G133" i="3"/>
  <c r="F133" i="3"/>
  <c r="J132" i="3"/>
  <c r="I132" i="3"/>
  <c r="G132" i="3"/>
  <c r="F132" i="3"/>
  <c r="L129" i="3"/>
  <c r="K129" i="3"/>
  <c r="L128" i="3"/>
  <c r="K128" i="3"/>
  <c r="H128" i="3"/>
  <c r="L127" i="3"/>
  <c r="M127" i="3" s="1"/>
  <c r="L126" i="3"/>
  <c r="K126" i="3"/>
  <c r="H126" i="3"/>
  <c r="L125" i="3"/>
  <c r="K125" i="3"/>
  <c r="H125" i="3"/>
  <c r="L124" i="3"/>
  <c r="K124" i="3"/>
  <c r="L123" i="3"/>
  <c r="K123" i="3"/>
  <c r="H123" i="3"/>
  <c r="L122" i="3"/>
  <c r="K122" i="3"/>
  <c r="H122" i="3"/>
  <c r="L121" i="3"/>
  <c r="K121" i="3"/>
  <c r="H121" i="3"/>
  <c r="L120" i="3"/>
  <c r="K120" i="3"/>
  <c r="H120" i="3"/>
  <c r="L119" i="3"/>
  <c r="K119" i="3"/>
  <c r="M109" i="3"/>
  <c r="L109" i="3"/>
  <c r="K109" i="3"/>
  <c r="J109" i="3"/>
  <c r="I109" i="3"/>
  <c r="H109" i="3"/>
  <c r="G109" i="3"/>
  <c r="M108" i="3"/>
  <c r="L108" i="3"/>
  <c r="K108" i="3"/>
  <c r="J108" i="3"/>
  <c r="I108" i="3"/>
  <c r="H108" i="3"/>
  <c r="G108" i="3"/>
  <c r="R103" i="3"/>
  <c r="Q103" i="3"/>
  <c r="P103" i="3"/>
  <c r="R102" i="3"/>
  <c r="Q102" i="3"/>
  <c r="P102" i="3"/>
  <c r="S101" i="3"/>
  <c r="P101" i="3"/>
  <c r="R100" i="3"/>
  <c r="Q100" i="3"/>
  <c r="P100" i="3"/>
  <c r="R99" i="3"/>
  <c r="Q99" i="3"/>
  <c r="P99" i="3"/>
  <c r="Q98" i="3"/>
  <c r="R97" i="3"/>
  <c r="Q97" i="3"/>
  <c r="P97" i="3"/>
  <c r="O90" i="3"/>
  <c r="N90" i="3"/>
  <c r="M90" i="3"/>
  <c r="L90" i="3"/>
  <c r="K90" i="3"/>
  <c r="J90" i="3"/>
  <c r="I90" i="3"/>
  <c r="H90" i="3"/>
  <c r="G90" i="3"/>
  <c r="O89" i="3"/>
  <c r="N89" i="3"/>
  <c r="M89" i="3"/>
  <c r="L89" i="3"/>
  <c r="K89" i="3"/>
  <c r="J89" i="3"/>
  <c r="I89" i="3"/>
  <c r="H89" i="3"/>
  <c r="G89" i="3"/>
  <c r="R86" i="3"/>
  <c r="S86" i="3" s="1"/>
  <c r="R84" i="3"/>
  <c r="S84" i="3" s="1"/>
  <c r="R87" i="3"/>
  <c r="S87" i="3" s="1"/>
  <c r="R85" i="3"/>
  <c r="Q85" i="3"/>
  <c r="P85" i="3"/>
  <c r="R83" i="3"/>
  <c r="Q83" i="3"/>
  <c r="R82" i="3"/>
  <c r="Q82" i="3"/>
  <c r="P82" i="3"/>
  <c r="R81" i="3"/>
  <c r="Q81" i="3"/>
  <c r="P81" i="3"/>
  <c r="R80" i="3"/>
  <c r="Q80" i="3"/>
  <c r="P80" i="3"/>
  <c r="R79" i="3"/>
  <c r="Q79" i="3"/>
  <c r="P79" i="3"/>
  <c r="R78" i="3"/>
  <c r="P78" i="3"/>
  <c r="O73" i="3"/>
  <c r="N73" i="3"/>
  <c r="M73" i="3"/>
  <c r="L73" i="3"/>
  <c r="K73" i="3"/>
  <c r="J73" i="3"/>
  <c r="I73" i="3"/>
  <c r="H73" i="3"/>
  <c r="G73" i="3"/>
  <c r="O72" i="3"/>
  <c r="N72" i="3"/>
  <c r="M72" i="3"/>
  <c r="L72" i="3"/>
  <c r="K72" i="3"/>
  <c r="J72" i="3"/>
  <c r="I72" i="3"/>
  <c r="H72" i="3"/>
  <c r="G72" i="3"/>
  <c r="S68" i="3"/>
  <c r="S67" i="3"/>
  <c r="R61" i="3"/>
  <c r="S61" i="3" s="1"/>
  <c r="P61" i="3"/>
  <c r="R62" i="3"/>
  <c r="Q62" i="3"/>
  <c r="P62" i="3"/>
  <c r="R69" i="3"/>
  <c r="Q69" i="3"/>
  <c r="P69" i="3"/>
  <c r="R64" i="3"/>
  <c r="Q64" i="3"/>
  <c r="R63" i="3"/>
  <c r="S63" i="3" s="1"/>
  <c r="R66" i="3"/>
  <c r="Q66" i="3"/>
  <c r="P66" i="3"/>
  <c r="R65" i="3"/>
  <c r="Q65" i="3"/>
  <c r="P65" i="3"/>
  <c r="O57" i="3"/>
  <c r="N57" i="3"/>
  <c r="M57" i="3"/>
  <c r="L57" i="3"/>
  <c r="K57" i="3"/>
  <c r="J57" i="3"/>
  <c r="I57" i="3"/>
  <c r="H57" i="3"/>
  <c r="G57" i="3"/>
  <c r="O56" i="3"/>
  <c r="N56" i="3"/>
  <c r="M56" i="3"/>
  <c r="L56" i="3"/>
  <c r="K56" i="3"/>
  <c r="J56" i="3"/>
  <c r="I56" i="3"/>
  <c r="H56" i="3"/>
  <c r="G56" i="3"/>
  <c r="R50" i="3"/>
  <c r="S50" i="3" s="1"/>
  <c r="S48" i="3"/>
  <c r="R51" i="3"/>
  <c r="S51" i="3" s="1"/>
  <c r="R52" i="3"/>
  <c r="S52" i="3" s="1"/>
  <c r="R49" i="3"/>
  <c r="Q49" i="3"/>
  <c r="P49" i="3"/>
  <c r="R47" i="3"/>
  <c r="Q47" i="3"/>
  <c r="P47" i="3"/>
  <c r="R46" i="3"/>
  <c r="Q46" i="3"/>
  <c r="P46" i="3"/>
  <c r="R45" i="3"/>
  <c r="Q45" i="3"/>
  <c r="P45" i="3"/>
  <c r="S35" i="3"/>
  <c r="S32" i="3"/>
  <c r="S31" i="3"/>
  <c r="R30" i="3"/>
  <c r="S30" i="3" s="1"/>
  <c r="P30" i="3"/>
  <c r="R27" i="3"/>
  <c r="P27" i="3"/>
  <c r="S34" i="3"/>
  <c r="P34" i="3"/>
  <c r="S33" i="3"/>
  <c r="P33" i="3"/>
  <c r="S29" i="3"/>
  <c r="P29" i="3"/>
  <c r="S28" i="3"/>
  <c r="P28" i="3"/>
  <c r="R12" i="3"/>
  <c r="Q12" i="3"/>
  <c r="R9" i="3"/>
  <c r="Q9" i="3"/>
  <c r="P9" i="3"/>
  <c r="R16" i="3"/>
  <c r="S16" i="3" s="1"/>
  <c r="R13" i="3"/>
  <c r="Q13" i="3"/>
  <c r="P13" i="3"/>
  <c r="R15" i="3"/>
  <c r="Q15" i="3"/>
  <c r="P15" i="3"/>
  <c r="R14" i="3"/>
  <c r="Q14" i="3"/>
  <c r="P14" i="3"/>
  <c r="R10" i="3"/>
  <c r="Q10" i="3"/>
  <c r="P10" i="3"/>
  <c r="R8" i="3"/>
  <c r="Q8" i="3"/>
  <c r="S8" i="3" s="1"/>
  <c r="P8" i="3"/>
  <c r="R7" i="3"/>
  <c r="Q7" i="3"/>
  <c r="P7" i="3"/>
  <c r="R6" i="3"/>
  <c r="Q6" i="3"/>
  <c r="P6" i="3"/>
  <c r="R5" i="3"/>
  <c r="Q5" i="3"/>
  <c r="P5" i="3"/>
  <c r="L17" i="1"/>
  <c r="K17" i="1"/>
  <c r="L16" i="1"/>
  <c r="K16" i="1"/>
  <c r="O76" i="1"/>
  <c r="N76" i="1"/>
  <c r="O75" i="1"/>
  <c r="N75" i="1"/>
  <c r="O74" i="1"/>
  <c r="N74" i="1"/>
  <c r="O73" i="1"/>
  <c r="N73" i="1"/>
  <c r="O72" i="1"/>
  <c r="N72" i="1"/>
  <c r="O71" i="1"/>
  <c r="N71" i="1"/>
  <c r="O70" i="1"/>
  <c r="N70" i="1"/>
  <c r="O69" i="1"/>
  <c r="N69" i="1"/>
  <c r="O68" i="1"/>
  <c r="N68" i="1"/>
  <c r="O67" i="1"/>
  <c r="N67" i="1"/>
  <c r="O66" i="1"/>
  <c r="N66" i="1"/>
  <c r="O65" i="1"/>
  <c r="N65" i="1"/>
  <c r="D43" i="1"/>
  <c r="D41" i="1"/>
  <c r="C41" i="1"/>
  <c r="D40" i="1"/>
  <c r="C40" i="1"/>
  <c r="D38" i="1"/>
  <c r="D37" i="1"/>
  <c r="D36" i="1"/>
  <c r="D35" i="1"/>
  <c r="D34" i="1"/>
  <c r="D33" i="1"/>
  <c r="D32" i="1"/>
  <c r="C32" i="1"/>
  <c r="D25" i="1"/>
  <c r="H23" i="1"/>
  <c r="D24" i="1"/>
  <c r="D18" i="1"/>
  <c r="U17" i="1"/>
  <c r="T17" i="1"/>
  <c r="P17" i="1"/>
  <c r="O17" i="1"/>
  <c r="U16" i="1"/>
  <c r="T16" i="1"/>
  <c r="P16" i="1"/>
  <c r="O16" i="1"/>
  <c r="H15" i="1"/>
  <c r="D13" i="1"/>
  <c r="C10" i="1"/>
  <c r="C9" i="1"/>
  <c r="C8" i="1"/>
  <c r="C7" i="1"/>
  <c r="G6" i="1"/>
  <c r="C6" i="1"/>
  <c r="M214" i="3" l="1"/>
  <c r="P82" i="4"/>
  <c r="H33" i="1"/>
  <c r="H34" i="1"/>
  <c r="P79" i="4"/>
  <c r="J109" i="4"/>
  <c r="J108" i="4"/>
  <c r="M98" i="4"/>
  <c r="K108" i="4"/>
  <c r="K109" i="4"/>
  <c r="L109" i="4"/>
  <c r="L108" i="4"/>
  <c r="O108" i="4"/>
  <c r="O109" i="4"/>
  <c r="M70" i="4"/>
  <c r="M86" i="4"/>
  <c r="N72" i="4"/>
  <c r="M53" i="4"/>
  <c r="N108" i="4"/>
  <c r="N109" i="4"/>
  <c r="M103" i="4"/>
  <c r="S7" i="3"/>
  <c r="M180" i="3"/>
  <c r="S6" i="3"/>
  <c r="S64" i="3"/>
  <c r="H30" i="1"/>
  <c r="H29" i="1"/>
  <c r="S9" i="3"/>
  <c r="S81" i="3"/>
  <c r="L152" i="3"/>
  <c r="Q90" i="3"/>
  <c r="M193" i="3"/>
  <c r="M216" i="3"/>
  <c r="S69" i="3"/>
  <c r="M159" i="3"/>
  <c r="S14" i="3"/>
  <c r="M128" i="3"/>
  <c r="L222" i="3"/>
  <c r="S47" i="3"/>
  <c r="M121" i="3"/>
  <c r="M175" i="3"/>
  <c r="L169" i="3"/>
  <c r="R21" i="3"/>
  <c r="R20" i="3"/>
  <c r="S10" i="3"/>
  <c r="S15" i="3"/>
  <c r="Q108" i="3"/>
  <c r="S98" i="3"/>
  <c r="Q109" i="3"/>
  <c r="H222" i="3"/>
  <c r="Q21" i="3"/>
  <c r="Q20" i="3"/>
  <c r="P73" i="3"/>
  <c r="S27" i="3"/>
  <c r="R40" i="3"/>
  <c r="R41" i="3"/>
  <c r="S97" i="3"/>
  <c r="R108" i="3"/>
  <c r="R109" i="3"/>
  <c r="S66" i="3"/>
  <c r="S99" i="3"/>
  <c r="P40" i="3"/>
  <c r="P41" i="3"/>
  <c r="M129" i="3"/>
  <c r="P20" i="3"/>
  <c r="P21" i="3"/>
  <c r="P108" i="3"/>
  <c r="P109" i="3"/>
  <c r="C49" i="1"/>
  <c r="D49" i="1"/>
  <c r="L20" i="4"/>
  <c r="P8" i="4"/>
  <c r="J72" i="4"/>
  <c r="M35" i="4"/>
  <c r="M15" i="4"/>
  <c r="M37" i="4"/>
  <c r="P63" i="4"/>
  <c r="M69" i="4"/>
  <c r="P101" i="4"/>
  <c r="M51" i="4"/>
  <c r="P16" i="4"/>
  <c r="M84" i="4"/>
  <c r="J20" i="4"/>
  <c r="P10" i="4"/>
  <c r="J57" i="4"/>
  <c r="M49" i="4"/>
  <c r="M85" i="4"/>
  <c r="M82" i="4"/>
  <c r="M14" i="4"/>
  <c r="K56" i="4"/>
  <c r="P14" i="4"/>
  <c r="M36" i="4"/>
  <c r="P47" i="4"/>
  <c r="M66" i="4"/>
  <c r="P12" i="4"/>
  <c r="P103" i="4"/>
  <c r="M17" i="4"/>
  <c r="M32" i="4"/>
  <c r="L56" i="4"/>
  <c r="M52" i="4"/>
  <c r="P62" i="4"/>
  <c r="M13" i="4"/>
  <c r="P17" i="4"/>
  <c r="O72" i="4"/>
  <c r="M100" i="4"/>
  <c r="M104" i="4"/>
  <c r="N20" i="4"/>
  <c r="P48" i="4"/>
  <c r="P83" i="4"/>
  <c r="P7" i="4"/>
  <c r="P13" i="4"/>
  <c r="M33" i="4"/>
  <c r="M63" i="4"/>
  <c r="N89" i="4"/>
  <c r="P100" i="4"/>
  <c r="P104" i="4"/>
  <c r="O41" i="4"/>
  <c r="O89" i="4"/>
  <c r="M101" i="4"/>
  <c r="J90" i="4"/>
  <c r="N73" i="4"/>
  <c r="K89" i="4"/>
  <c r="M83" i="4"/>
  <c r="M87" i="4"/>
  <c r="P9" i="4"/>
  <c r="K73" i="4"/>
  <c r="N90" i="4"/>
  <c r="P84" i="4"/>
  <c r="M50" i="4"/>
  <c r="M65" i="4"/>
  <c r="P81" i="4"/>
  <c r="M102" i="4"/>
  <c r="P66" i="4"/>
  <c r="P98" i="4"/>
  <c r="P80" i="4"/>
  <c r="J21" i="4"/>
  <c r="K40" i="4"/>
  <c r="P65" i="4"/>
  <c r="M62" i="4"/>
  <c r="L40" i="4"/>
  <c r="L57" i="4"/>
  <c r="L72" i="4"/>
  <c r="S5" i="3"/>
  <c r="P89" i="3"/>
  <c r="K222" i="3"/>
  <c r="S82" i="3"/>
  <c r="K185" i="3"/>
  <c r="S85" i="3"/>
  <c r="S102" i="3"/>
  <c r="M124" i="3"/>
  <c r="M178" i="3"/>
  <c r="L203" i="3"/>
  <c r="M212" i="3"/>
  <c r="S13" i="3"/>
  <c r="S83" i="3"/>
  <c r="S65" i="3"/>
  <c r="K132" i="3"/>
  <c r="S62" i="3"/>
  <c r="K169" i="3"/>
  <c r="M192" i="3"/>
  <c r="S12" i="3"/>
  <c r="P90" i="3"/>
  <c r="S45" i="3"/>
  <c r="S79" i="3"/>
  <c r="L133" i="3"/>
  <c r="M126" i="3"/>
  <c r="S103" i="3"/>
  <c r="Q57" i="3"/>
  <c r="R73" i="3"/>
  <c r="K168" i="3"/>
  <c r="K202" i="3"/>
  <c r="M162" i="3"/>
  <c r="M179" i="3"/>
  <c r="M176" i="3"/>
  <c r="M197" i="3"/>
  <c r="M213" i="3"/>
  <c r="R89" i="3"/>
  <c r="M125" i="3"/>
  <c r="S46" i="3"/>
  <c r="Q72" i="3"/>
  <c r="S80" i="3"/>
  <c r="M120" i="3"/>
  <c r="M217" i="3"/>
  <c r="M196" i="3"/>
  <c r="M122" i="3"/>
  <c r="S100" i="3"/>
  <c r="L202" i="3"/>
  <c r="H132" i="3"/>
  <c r="S49" i="3"/>
  <c r="M123" i="3"/>
  <c r="K203" i="3"/>
  <c r="P57" i="3"/>
  <c r="P72" i="3"/>
  <c r="M160" i="3"/>
  <c r="M195" i="3"/>
  <c r="H169" i="3"/>
  <c r="H203" i="3"/>
  <c r="H186" i="3"/>
  <c r="H152" i="3"/>
  <c r="M152" i="3"/>
  <c r="H153" i="3"/>
  <c r="H133" i="3"/>
  <c r="H168" i="3"/>
  <c r="H202" i="3"/>
  <c r="H221" i="3"/>
  <c r="H185" i="3"/>
  <c r="K21" i="4"/>
  <c r="K20" i="4"/>
  <c r="O56" i="4"/>
  <c r="O57" i="4"/>
  <c r="P46" i="4"/>
  <c r="M64" i="4"/>
  <c r="O40" i="4"/>
  <c r="P34" i="4"/>
  <c r="P41" i="4"/>
  <c r="P67" i="4"/>
  <c r="P40" i="4"/>
  <c r="L90" i="4"/>
  <c r="J41" i="4"/>
  <c r="J40" i="4"/>
  <c r="N56" i="4"/>
  <c r="N57" i="4"/>
  <c r="J73" i="4"/>
  <c r="K57" i="4"/>
  <c r="K72" i="4"/>
  <c r="O90" i="4"/>
  <c r="L21" i="4"/>
  <c r="K41" i="4"/>
  <c r="O73" i="4"/>
  <c r="J89" i="4"/>
  <c r="K90" i="4"/>
  <c r="L73" i="4"/>
  <c r="L41" i="4"/>
  <c r="M99" i="4"/>
  <c r="N21" i="4"/>
  <c r="L89" i="4"/>
  <c r="O21" i="4"/>
  <c r="M12" i="4"/>
  <c r="M31" i="4"/>
  <c r="P99" i="4"/>
  <c r="O20" i="4"/>
  <c r="J56" i="4"/>
  <c r="M81" i="4"/>
  <c r="M48" i="4"/>
  <c r="L185" i="3"/>
  <c r="M119" i="3"/>
  <c r="L132" i="3"/>
  <c r="M191" i="3"/>
  <c r="K133" i="3"/>
  <c r="M161" i="3"/>
  <c r="M194" i="3"/>
  <c r="L153" i="3"/>
  <c r="M153" i="3"/>
  <c r="K186" i="3"/>
  <c r="L186" i="3"/>
  <c r="L168" i="3"/>
  <c r="K221" i="3"/>
  <c r="M211" i="3"/>
  <c r="L221" i="3"/>
  <c r="S78" i="3"/>
  <c r="Q89" i="3"/>
  <c r="R57" i="3"/>
  <c r="Q56" i="3"/>
  <c r="Q73" i="3"/>
  <c r="R72" i="3"/>
  <c r="P56" i="3"/>
  <c r="R56" i="3"/>
  <c r="R90" i="3"/>
  <c r="C48" i="1"/>
  <c r="D48" i="1"/>
  <c r="P89" i="4" l="1"/>
  <c r="P108" i="4"/>
  <c r="P109" i="4"/>
  <c r="M185" i="3"/>
  <c r="S21" i="3"/>
  <c r="S20" i="3"/>
  <c r="S40" i="3"/>
  <c r="S41" i="3"/>
  <c r="S108" i="3"/>
  <c r="S56" i="3"/>
  <c r="S109" i="3"/>
  <c r="S73" i="3"/>
  <c r="S57" i="3"/>
  <c r="P20" i="4"/>
  <c r="P90" i="4"/>
  <c r="P21" i="4"/>
  <c r="P72" i="4"/>
  <c r="M73" i="4"/>
  <c r="M169" i="3"/>
  <c r="M186" i="3"/>
  <c r="S72" i="3"/>
  <c r="M72" i="4"/>
  <c r="P57" i="4"/>
  <c r="P56" i="4"/>
  <c r="M89" i="4"/>
  <c r="M90" i="4"/>
  <c r="M40" i="4"/>
  <c r="M41" i="4"/>
  <c r="M20" i="4"/>
  <c r="M21" i="4"/>
  <c r="M56" i="4"/>
  <c r="M57" i="4"/>
  <c r="P73" i="4"/>
  <c r="M222" i="3"/>
  <c r="M221" i="3"/>
  <c r="M168" i="3"/>
  <c r="M203" i="3"/>
  <c r="M202" i="3"/>
  <c r="M132" i="3"/>
  <c r="M133" i="3"/>
  <c r="S89" i="3"/>
  <c r="S90" i="3"/>
</calcChain>
</file>

<file path=xl/sharedStrings.xml><?xml version="1.0" encoding="utf-8"?>
<sst xmlns="http://schemas.openxmlformats.org/spreadsheetml/2006/main" count="2446" uniqueCount="878">
  <si>
    <t>AAV-RAM_EGFP</t>
    <phoneticPr fontId="2" type="noConversion"/>
  </si>
  <si>
    <t xml:space="preserve"> </t>
    <phoneticPr fontId="2" type="noConversion"/>
  </si>
  <si>
    <t>GFP+(1hr) - low Gin</t>
    <phoneticPr fontId="2" type="noConversion"/>
  </si>
  <si>
    <t>GFP-(1hr)</t>
    <phoneticPr fontId="2" type="noConversion"/>
  </si>
  <si>
    <t xml:space="preserve">GFP- (low Gin)  </t>
    <phoneticPr fontId="2" type="noConversion"/>
  </si>
  <si>
    <t>GFP+(1.5hr)</t>
    <phoneticPr fontId="2" type="noConversion"/>
  </si>
  <si>
    <t>GFP+(3hr)</t>
    <phoneticPr fontId="2" type="noConversion"/>
  </si>
  <si>
    <t>index</t>
    <phoneticPr fontId="2" type="noConversion"/>
  </si>
  <si>
    <t>fluorescence</t>
    <phoneticPr fontId="2" type="noConversion"/>
  </si>
  <si>
    <t>Gin</t>
    <phoneticPr fontId="2" type="noConversion"/>
  </si>
  <si>
    <t>fluorescence</t>
    <phoneticPr fontId="2" type="noConversion"/>
  </si>
  <si>
    <t>Gin</t>
    <phoneticPr fontId="2" type="noConversion"/>
  </si>
  <si>
    <t>index</t>
    <phoneticPr fontId="2" type="noConversion"/>
  </si>
  <si>
    <t>Gin</t>
    <phoneticPr fontId="2" type="noConversion"/>
  </si>
  <si>
    <t>Pre</t>
  </si>
  <si>
    <t>Post</t>
  </si>
  <si>
    <t>20181209#1</t>
  </si>
  <si>
    <t>20181209#2</t>
  </si>
  <si>
    <t>20191211#1</t>
    <phoneticPr fontId="2" type="noConversion"/>
  </si>
  <si>
    <t>20200818#2</t>
    <phoneticPr fontId="2" type="noConversion"/>
  </si>
  <si>
    <t>20200728#1</t>
  </si>
  <si>
    <t>20181210#2</t>
    <phoneticPr fontId="2" type="noConversion"/>
  </si>
  <si>
    <t>20181210#1</t>
  </si>
  <si>
    <t>20191209#1</t>
    <phoneticPr fontId="2" type="noConversion"/>
  </si>
  <si>
    <t>20200819#2</t>
    <phoneticPr fontId="2" type="noConversion"/>
  </si>
  <si>
    <t>20200718#1</t>
  </si>
  <si>
    <t>20181212#2</t>
  </si>
  <si>
    <t>20181210#3</t>
  </si>
  <si>
    <t>20200810#1</t>
    <phoneticPr fontId="2" type="noConversion"/>
  </si>
  <si>
    <t>20200719#1</t>
  </si>
  <si>
    <t>20181212#3</t>
    <phoneticPr fontId="2" type="noConversion"/>
  </si>
  <si>
    <t>20181212#1</t>
  </si>
  <si>
    <t>20200819#1</t>
    <phoneticPr fontId="2" type="noConversion"/>
  </si>
  <si>
    <t>20200810#2</t>
    <phoneticPr fontId="2" type="noConversion"/>
  </si>
  <si>
    <t>20200811#2</t>
  </si>
  <si>
    <t>20181217#2</t>
    <phoneticPr fontId="2" type="noConversion"/>
  </si>
  <si>
    <t>20181217#1</t>
  </si>
  <si>
    <t>20191223#2</t>
    <phoneticPr fontId="2" type="noConversion"/>
  </si>
  <si>
    <t>20190124#2</t>
    <phoneticPr fontId="2" type="noConversion"/>
  </si>
  <si>
    <t>20200821#1</t>
  </si>
  <si>
    <t>20181218#1</t>
  </si>
  <si>
    <t>20181226#1</t>
  </si>
  <si>
    <t>20190424 #2</t>
  </si>
  <si>
    <t xml:space="preserve"> </t>
    <phoneticPr fontId="2" type="noConversion"/>
  </si>
  <si>
    <t>20181218#2</t>
  </si>
  <si>
    <t>20181226#3</t>
  </si>
  <si>
    <t>20191011#1</t>
  </si>
  <si>
    <t>20181226#2</t>
    <phoneticPr fontId="2" type="noConversion"/>
  </si>
  <si>
    <t>20190102#1</t>
    <phoneticPr fontId="2" type="noConversion"/>
  </si>
  <si>
    <t>20181227#1</t>
  </si>
  <si>
    <t>20190109#1</t>
  </si>
  <si>
    <t>20181227#2</t>
  </si>
  <si>
    <t>20190310#1</t>
    <phoneticPr fontId="2" type="noConversion"/>
  </si>
  <si>
    <t>20190101#2</t>
  </si>
  <si>
    <t>20191203#1</t>
    <phoneticPr fontId="2" type="noConversion"/>
  </si>
  <si>
    <t>20190109#2</t>
  </si>
  <si>
    <t>20191206#1</t>
    <phoneticPr fontId="2" type="noConversion"/>
  </si>
  <si>
    <t>20190308#1</t>
    <phoneticPr fontId="2" type="noConversion"/>
  </si>
  <si>
    <t>20191210#1</t>
    <phoneticPr fontId="2" type="noConversion"/>
  </si>
  <si>
    <t>20190308#2</t>
  </si>
  <si>
    <t>20191223#1</t>
    <phoneticPr fontId="2" type="noConversion"/>
  </si>
  <si>
    <t>20190308#3</t>
  </si>
  <si>
    <t>20191231#1</t>
    <phoneticPr fontId="2" type="noConversion"/>
  </si>
  <si>
    <t>20190328#1</t>
  </si>
  <si>
    <t>20200122#1</t>
    <phoneticPr fontId="2" type="noConversion"/>
  </si>
  <si>
    <t>20190330#1</t>
  </si>
  <si>
    <t>20190404#1</t>
  </si>
  <si>
    <t>20200808#2</t>
    <phoneticPr fontId="2" type="noConversion"/>
  </si>
  <si>
    <t>20191022#2</t>
    <phoneticPr fontId="2" type="noConversion"/>
  </si>
  <si>
    <t>20201007#1</t>
    <phoneticPr fontId="2" type="noConversion"/>
  </si>
  <si>
    <t>20191023#1</t>
    <phoneticPr fontId="2" type="noConversion"/>
  </si>
  <si>
    <t>20191204#1</t>
    <phoneticPr fontId="2" type="noConversion"/>
  </si>
  <si>
    <t>20191211#1</t>
    <phoneticPr fontId="2" type="noConversion"/>
  </si>
  <si>
    <t>20191223#2</t>
    <phoneticPr fontId="2" type="noConversion"/>
  </si>
  <si>
    <t>20200115#1</t>
    <phoneticPr fontId="2" type="noConversion"/>
  </si>
  <si>
    <t>20200915#1</t>
    <phoneticPr fontId="2" type="noConversion"/>
  </si>
  <si>
    <t>20200915#3</t>
    <phoneticPr fontId="2" type="noConversion"/>
  </si>
  <si>
    <t>20200915#4</t>
    <phoneticPr fontId="2" type="noConversion"/>
  </si>
  <si>
    <t>20200916#2</t>
  </si>
  <si>
    <t>20200916#5</t>
    <phoneticPr fontId="2" type="noConversion"/>
  </si>
  <si>
    <t>20200917#1</t>
    <phoneticPr fontId="2" type="noConversion"/>
  </si>
  <si>
    <t>20201002#2</t>
    <phoneticPr fontId="2" type="noConversion"/>
  </si>
  <si>
    <t>20201005#1</t>
    <phoneticPr fontId="2" type="noConversion"/>
  </si>
  <si>
    <t>20201007#1</t>
    <phoneticPr fontId="2" type="noConversion"/>
  </si>
  <si>
    <t>20201013#1</t>
    <phoneticPr fontId="2" type="noConversion"/>
  </si>
  <si>
    <t>20200413#1</t>
    <phoneticPr fontId="2" type="noConversion"/>
  </si>
  <si>
    <t>20200413#2</t>
    <phoneticPr fontId="2" type="noConversion"/>
  </si>
  <si>
    <t>20200810#2</t>
  </si>
  <si>
    <t>p &lt; 0.001</t>
    <phoneticPr fontId="2" type="noConversion"/>
  </si>
  <si>
    <t>GFP- (high gin) (p &lt; 0.001)</t>
    <phoneticPr fontId="2" type="noConversion"/>
  </si>
  <si>
    <t>Pre</t>
    <phoneticPr fontId="2" type="noConversion"/>
  </si>
  <si>
    <t>Post</t>
    <phoneticPr fontId="2" type="noConversion"/>
  </si>
  <si>
    <t>GFP+60m (p = 0.837)</t>
    <phoneticPr fontId="2" type="noConversion"/>
  </si>
  <si>
    <t>Pre</t>
    <phoneticPr fontId="2" type="noConversion"/>
  </si>
  <si>
    <t>GFP+90m (p = 0.554)</t>
    <phoneticPr fontId="2" type="noConversion"/>
  </si>
  <si>
    <t>GFP+180m (p = 0.446)</t>
    <phoneticPr fontId="2" type="noConversion"/>
  </si>
  <si>
    <t>Post</t>
    <phoneticPr fontId="2" type="noConversion"/>
  </si>
  <si>
    <t>GFP- (low Gin) (p &lt; 0.001)</t>
    <phoneticPr fontId="2" type="noConversion"/>
  </si>
  <si>
    <t>Fig. 1B</t>
    <phoneticPr fontId="2" type="noConversion"/>
  </si>
  <si>
    <t>ctxA</t>
    <phoneticPr fontId="2" type="noConversion"/>
  </si>
  <si>
    <t>ctxAB</t>
    <phoneticPr fontId="2" type="noConversion"/>
  </si>
  <si>
    <t>depth (um)</t>
    <phoneticPr fontId="2" type="noConversion"/>
  </si>
  <si>
    <t>Fluorescence</t>
    <phoneticPr fontId="2" type="noConversion"/>
  </si>
  <si>
    <t>bin</t>
    <phoneticPr fontId="2" type="noConversion"/>
  </si>
  <si>
    <t>count</t>
    <phoneticPr fontId="2" type="noConversion"/>
  </si>
  <si>
    <t>bin</t>
    <phoneticPr fontId="2" type="noConversion"/>
  </si>
  <si>
    <t xml:space="preserve"> </t>
    <phoneticPr fontId="2" type="noConversion"/>
  </si>
  <si>
    <t>AB++, depotentiation</t>
    <phoneticPr fontId="2" type="noConversion"/>
  </si>
  <si>
    <t>50pA</t>
    <phoneticPr fontId="0" type="noConversion"/>
  </si>
  <si>
    <t>100pA</t>
    <phoneticPr fontId="0" type="noConversion"/>
  </si>
  <si>
    <t>100pA</t>
    <phoneticPr fontId="0" type="noConversion"/>
  </si>
  <si>
    <t>150pA</t>
    <phoneticPr fontId="0" type="noConversion"/>
  </si>
  <si>
    <t>200pA</t>
    <phoneticPr fontId="0" type="noConversion"/>
  </si>
  <si>
    <t>Conductance</t>
    <phoneticPr fontId="0" type="noConversion"/>
  </si>
  <si>
    <t>intensity</t>
    <phoneticPr fontId="2" type="noConversion"/>
  </si>
  <si>
    <t xml:space="preserve"> </t>
    <phoneticPr fontId="0" type="noConversion"/>
  </si>
  <si>
    <t>Pre</t>
    <phoneticPr fontId="0" type="noConversion"/>
  </si>
  <si>
    <t>Pre</t>
    <phoneticPr fontId="0" type="noConversion"/>
  </si>
  <si>
    <t>Post</t>
    <phoneticPr fontId="0" type="noConversion"/>
  </si>
  <si>
    <t>Post</t>
    <phoneticPr fontId="0" type="noConversion"/>
  </si>
  <si>
    <t>Pre</t>
    <phoneticPr fontId="0" type="noConversion"/>
  </si>
  <si>
    <t>Ratio</t>
    <phoneticPr fontId="0" type="noConversion"/>
  </si>
  <si>
    <t>red</t>
    <phoneticPr fontId="2" type="noConversion"/>
  </si>
  <si>
    <t>green</t>
    <phoneticPr fontId="2" type="noConversion"/>
  </si>
  <si>
    <t>ratio</t>
    <phoneticPr fontId="2" type="noConversion"/>
  </si>
  <si>
    <t>20201012#1</t>
    <phoneticPr fontId="2" type="noConversion"/>
  </si>
  <si>
    <t>Gin</t>
    <phoneticPr fontId="2" type="noConversion"/>
  </si>
  <si>
    <t>20201013#2</t>
    <phoneticPr fontId="2" type="noConversion"/>
  </si>
  <si>
    <t>20201014#1</t>
    <phoneticPr fontId="2" type="noConversion"/>
  </si>
  <si>
    <t>Gin</t>
    <phoneticPr fontId="2" type="noConversion"/>
  </si>
  <si>
    <t>20201014#2</t>
    <phoneticPr fontId="2" type="noConversion"/>
  </si>
  <si>
    <t>Gin</t>
    <phoneticPr fontId="2" type="noConversion"/>
  </si>
  <si>
    <t>20201021#2</t>
    <phoneticPr fontId="2" type="noConversion"/>
  </si>
  <si>
    <t>20201215#1</t>
    <phoneticPr fontId="2" type="noConversion"/>
  </si>
  <si>
    <t>Gin, EPSP</t>
    <phoneticPr fontId="2" type="noConversion"/>
  </si>
  <si>
    <t>20201215#3</t>
    <phoneticPr fontId="2" type="noConversion"/>
  </si>
  <si>
    <t>Gin, EPSP</t>
    <phoneticPr fontId="2" type="noConversion"/>
  </si>
  <si>
    <t>20201210#2</t>
    <phoneticPr fontId="2" type="noConversion"/>
  </si>
  <si>
    <t>20210104#1</t>
    <phoneticPr fontId="2" type="noConversion"/>
  </si>
  <si>
    <t>EPSP</t>
    <phoneticPr fontId="2" type="noConversion"/>
  </si>
  <si>
    <t>20201020#5</t>
  </si>
  <si>
    <t>20201117#2</t>
    <phoneticPr fontId="2" type="noConversion"/>
  </si>
  <si>
    <t>EPSP</t>
    <phoneticPr fontId="2" type="noConversion"/>
  </si>
  <si>
    <t xml:space="preserve"> </t>
    <phoneticPr fontId="2" type="noConversion"/>
  </si>
  <si>
    <t>AB++, no depotentiation</t>
    <phoneticPr fontId="2" type="noConversion"/>
  </si>
  <si>
    <t>50pA</t>
    <phoneticPr fontId="0" type="noConversion"/>
  </si>
  <si>
    <t>150pA</t>
    <phoneticPr fontId="0" type="noConversion"/>
  </si>
  <si>
    <t>200pA</t>
    <phoneticPr fontId="0" type="noConversion"/>
  </si>
  <si>
    <t>Conductance</t>
    <phoneticPr fontId="0" type="noConversion"/>
  </si>
  <si>
    <t>intensity</t>
    <phoneticPr fontId="2" type="noConversion"/>
  </si>
  <si>
    <t>Pre</t>
    <phoneticPr fontId="0" type="noConversion"/>
  </si>
  <si>
    <t>Post</t>
    <phoneticPr fontId="0" type="noConversion"/>
  </si>
  <si>
    <t>Ratio</t>
    <phoneticPr fontId="0" type="noConversion"/>
  </si>
  <si>
    <t>Ratio</t>
    <phoneticPr fontId="0" type="noConversion"/>
  </si>
  <si>
    <t>red</t>
    <phoneticPr fontId="2" type="noConversion"/>
  </si>
  <si>
    <t>green</t>
    <phoneticPr fontId="2" type="noConversion"/>
  </si>
  <si>
    <t>ratio</t>
    <phoneticPr fontId="2" type="noConversion"/>
  </si>
  <si>
    <t>20201020#4</t>
    <phoneticPr fontId="2" type="noConversion"/>
  </si>
  <si>
    <t>20201021#1</t>
    <phoneticPr fontId="2" type="noConversion"/>
  </si>
  <si>
    <t>20201209#2</t>
    <phoneticPr fontId="2" type="noConversion"/>
  </si>
  <si>
    <t>Gin,EPSP</t>
    <phoneticPr fontId="2" type="noConversion"/>
  </si>
  <si>
    <t>20201020#2</t>
    <phoneticPr fontId="2" type="noConversion"/>
  </si>
  <si>
    <t>20201112#1</t>
    <phoneticPr fontId="2" type="noConversion"/>
  </si>
  <si>
    <t>20201112#2</t>
    <phoneticPr fontId="2" type="noConversion"/>
  </si>
  <si>
    <t>20201113#1</t>
    <phoneticPr fontId="2" type="noConversion"/>
  </si>
  <si>
    <t>20210104#3</t>
    <phoneticPr fontId="2" type="noConversion"/>
  </si>
  <si>
    <t>AB+</t>
    <phoneticPr fontId="2" type="noConversion"/>
  </si>
  <si>
    <t>20201013#3</t>
    <phoneticPr fontId="2" type="noConversion"/>
  </si>
  <si>
    <t>20201013#4</t>
    <phoneticPr fontId="2" type="noConversion"/>
  </si>
  <si>
    <t>20201117#1</t>
    <phoneticPr fontId="2" type="noConversion"/>
  </si>
  <si>
    <t>Gin,EPSP</t>
    <phoneticPr fontId="2" type="noConversion"/>
  </si>
  <si>
    <t>Gin,EPSP</t>
    <phoneticPr fontId="2" type="noConversion"/>
  </si>
  <si>
    <t>20210105#2</t>
    <phoneticPr fontId="2" type="noConversion"/>
  </si>
  <si>
    <t>20210105#1</t>
    <phoneticPr fontId="2" type="noConversion"/>
  </si>
  <si>
    <t>20201209#1</t>
    <phoneticPr fontId="2" type="noConversion"/>
  </si>
  <si>
    <t>20210104#2</t>
    <phoneticPr fontId="2" type="noConversion"/>
  </si>
  <si>
    <t>ctxA60</t>
    <phoneticPr fontId="2" type="noConversion"/>
  </si>
  <si>
    <t>20201103#1</t>
    <phoneticPr fontId="2" type="noConversion"/>
  </si>
  <si>
    <t>20201103#2</t>
    <phoneticPr fontId="2" type="noConversion"/>
  </si>
  <si>
    <t>20201031#1</t>
    <phoneticPr fontId="2" type="noConversion"/>
  </si>
  <si>
    <t>20201031#2</t>
    <phoneticPr fontId="2" type="noConversion"/>
  </si>
  <si>
    <t>20201117#1</t>
    <phoneticPr fontId="2" type="noConversion"/>
  </si>
  <si>
    <t>20200115#1</t>
    <phoneticPr fontId="2" type="noConversion"/>
  </si>
  <si>
    <t xml:space="preserve">Gin  </t>
    <phoneticPr fontId="2" type="noConversion"/>
  </si>
  <si>
    <t>20191224#1</t>
    <phoneticPr fontId="2" type="noConversion"/>
  </si>
  <si>
    <t>20201110#3</t>
    <phoneticPr fontId="2" type="noConversion"/>
  </si>
  <si>
    <t>20201116#1</t>
    <phoneticPr fontId="2" type="noConversion"/>
  </si>
  <si>
    <t>epsp</t>
    <phoneticPr fontId="2" type="noConversion"/>
  </si>
  <si>
    <t>ctxA90</t>
    <phoneticPr fontId="2" type="noConversion"/>
  </si>
  <si>
    <t>20201020#1</t>
    <phoneticPr fontId="2" type="noConversion"/>
  </si>
  <si>
    <t>20201020#2</t>
    <phoneticPr fontId="2" type="noConversion"/>
  </si>
  <si>
    <t>20201020#4</t>
  </si>
  <si>
    <t>20201027#1</t>
    <phoneticPr fontId="2" type="noConversion"/>
  </si>
  <si>
    <t>EPSP, Gin</t>
    <phoneticPr fontId="2" type="noConversion"/>
  </si>
  <si>
    <t>20201029#1</t>
    <phoneticPr fontId="2" type="noConversion"/>
  </si>
  <si>
    <t>20201029#2</t>
    <phoneticPr fontId="2" type="noConversion"/>
  </si>
  <si>
    <t>20201029#3</t>
    <phoneticPr fontId="2" type="noConversion"/>
  </si>
  <si>
    <t>20201029#3</t>
    <phoneticPr fontId="2" type="noConversion"/>
  </si>
  <si>
    <t>20201215#2</t>
    <phoneticPr fontId="2" type="noConversion"/>
  </si>
  <si>
    <t>GFP-</t>
    <phoneticPr fontId="2" type="noConversion"/>
  </si>
  <si>
    <t>50pA</t>
  </si>
  <si>
    <t>100pA</t>
  </si>
  <si>
    <t>150pA</t>
  </si>
  <si>
    <t>200pA</t>
  </si>
  <si>
    <t>Conductance</t>
  </si>
  <si>
    <t>EPSC</t>
  </si>
  <si>
    <t>EPSP</t>
  </si>
  <si>
    <t>Ratio</t>
  </si>
  <si>
    <t>red</t>
    <phoneticPr fontId="2" type="noConversion"/>
  </si>
  <si>
    <t>20201109#1</t>
    <phoneticPr fontId="2" type="noConversion"/>
  </si>
  <si>
    <t>20201109#2</t>
    <phoneticPr fontId="2" type="noConversion"/>
  </si>
  <si>
    <t xml:space="preserve"> </t>
    <phoneticPr fontId="2" type="noConversion"/>
  </si>
  <si>
    <t>20201110#2</t>
    <phoneticPr fontId="2" type="noConversion"/>
  </si>
  <si>
    <t>20201110#4</t>
    <phoneticPr fontId="2" type="noConversion"/>
  </si>
  <si>
    <t>20201112#3</t>
    <phoneticPr fontId="2" type="noConversion"/>
  </si>
  <si>
    <t>20201116#2</t>
    <phoneticPr fontId="2" type="noConversion"/>
  </si>
  <si>
    <t>Gin, EPSP</t>
    <phoneticPr fontId="2" type="noConversion"/>
  </si>
  <si>
    <t>Ramp</t>
    <phoneticPr fontId="0" type="noConversion"/>
  </si>
  <si>
    <t>SingleAP</t>
    <phoneticPr fontId="0" type="noConversion"/>
  </si>
  <si>
    <t>intensity</t>
    <phoneticPr fontId="2" type="noConversion"/>
  </si>
  <si>
    <t>red</t>
    <phoneticPr fontId="2" type="noConversion"/>
  </si>
  <si>
    <t>green</t>
    <phoneticPr fontId="2" type="noConversion"/>
  </si>
  <si>
    <t>ratio</t>
    <phoneticPr fontId="2" type="noConversion"/>
  </si>
  <si>
    <t xml:space="preserve"> </t>
    <phoneticPr fontId="2" type="noConversion"/>
  </si>
  <si>
    <t>20201012#1</t>
    <phoneticPr fontId="2" type="noConversion"/>
  </si>
  <si>
    <t>Gin</t>
    <phoneticPr fontId="2" type="noConversion"/>
  </si>
  <si>
    <t>20201013#2</t>
    <phoneticPr fontId="2" type="noConversion"/>
  </si>
  <si>
    <t>ctxA60</t>
    <phoneticPr fontId="2" type="noConversion"/>
  </si>
  <si>
    <t>20201014#1</t>
    <phoneticPr fontId="2" type="noConversion"/>
  </si>
  <si>
    <t>ctxA90</t>
    <phoneticPr fontId="2" type="noConversion"/>
  </si>
  <si>
    <t>20201014#2</t>
    <phoneticPr fontId="2" type="noConversion"/>
  </si>
  <si>
    <t>20201021#2</t>
    <phoneticPr fontId="2" type="noConversion"/>
  </si>
  <si>
    <t>20201215#1</t>
    <phoneticPr fontId="2" type="noConversion"/>
  </si>
  <si>
    <t>20201215#3</t>
    <phoneticPr fontId="2" type="noConversion"/>
  </si>
  <si>
    <t>20210104#1</t>
    <phoneticPr fontId="2" type="noConversion"/>
  </si>
  <si>
    <t>EPSP</t>
    <phoneticPr fontId="2" type="noConversion"/>
  </si>
  <si>
    <t>20201117#2</t>
    <phoneticPr fontId="2" type="noConversion"/>
  </si>
  <si>
    <t>ctxA60</t>
    <phoneticPr fontId="2" type="noConversion"/>
  </si>
  <si>
    <t>AB++, no depotentiation</t>
    <phoneticPr fontId="2" type="noConversion"/>
  </si>
  <si>
    <t>SingleAP</t>
    <phoneticPr fontId="0" type="noConversion"/>
  </si>
  <si>
    <t>Pre</t>
    <phoneticPr fontId="0" type="noConversion"/>
  </si>
  <si>
    <t>Post</t>
    <phoneticPr fontId="0" type="noConversion"/>
  </si>
  <si>
    <t>Ratio</t>
    <phoneticPr fontId="0" type="noConversion"/>
  </si>
  <si>
    <t>red</t>
    <phoneticPr fontId="2" type="noConversion"/>
  </si>
  <si>
    <t>green</t>
    <phoneticPr fontId="2" type="noConversion"/>
  </si>
  <si>
    <t xml:space="preserve"> </t>
    <phoneticPr fontId="0" type="noConversion"/>
  </si>
  <si>
    <t>20201020#4</t>
    <phoneticPr fontId="2" type="noConversion"/>
  </si>
  <si>
    <t>20201021#1</t>
    <phoneticPr fontId="2" type="noConversion"/>
  </si>
  <si>
    <t>20201209#2</t>
    <phoneticPr fontId="2" type="noConversion"/>
  </si>
  <si>
    <t>Gin,EPSP</t>
    <phoneticPr fontId="2" type="noConversion"/>
  </si>
  <si>
    <t>20210104#1</t>
    <phoneticPr fontId="2" type="noConversion"/>
  </si>
  <si>
    <t>20201020#2</t>
    <phoneticPr fontId="2" type="noConversion"/>
  </si>
  <si>
    <t>20201112#1</t>
    <phoneticPr fontId="2" type="noConversion"/>
  </si>
  <si>
    <t>20201112#2</t>
    <phoneticPr fontId="2" type="noConversion"/>
  </si>
  <si>
    <t>20201113#1</t>
    <phoneticPr fontId="2" type="noConversion"/>
  </si>
  <si>
    <t>20210104#3</t>
    <phoneticPr fontId="2" type="noConversion"/>
  </si>
  <si>
    <t>AB+</t>
    <phoneticPr fontId="2" type="noConversion"/>
  </si>
  <si>
    <t>20201013#3</t>
    <phoneticPr fontId="2" type="noConversion"/>
  </si>
  <si>
    <t>20201013#4</t>
    <phoneticPr fontId="2" type="noConversion"/>
  </si>
  <si>
    <t>20201117#1</t>
    <phoneticPr fontId="2" type="noConversion"/>
  </si>
  <si>
    <t>20210105#2</t>
    <phoneticPr fontId="2" type="noConversion"/>
  </si>
  <si>
    <t>20210105#1</t>
    <phoneticPr fontId="2" type="noConversion"/>
  </si>
  <si>
    <t>20201209#1</t>
    <phoneticPr fontId="2" type="noConversion"/>
  </si>
  <si>
    <t>20210104#2</t>
    <phoneticPr fontId="2" type="noConversion"/>
  </si>
  <si>
    <t>20201103#1</t>
    <phoneticPr fontId="2" type="noConversion"/>
  </si>
  <si>
    <t>20201103#2</t>
    <phoneticPr fontId="2" type="noConversion"/>
  </si>
  <si>
    <t>20201031#1</t>
    <phoneticPr fontId="2" type="noConversion"/>
  </si>
  <si>
    <t>20201031#2</t>
    <phoneticPr fontId="2" type="noConversion"/>
  </si>
  <si>
    <t>20200115#1</t>
    <phoneticPr fontId="2" type="noConversion"/>
  </si>
  <si>
    <t xml:space="preserve">Gin  </t>
    <phoneticPr fontId="2" type="noConversion"/>
  </si>
  <si>
    <t>20191224#1</t>
    <phoneticPr fontId="2" type="noConversion"/>
  </si>
  <si>
    <t>20201110#3</t>
    <phoneticPr fontId="2" type="noConversion"/>
  </si>
  <si>
    <t>20201116#1</t>
    <phoneticPr fontId="2" type="noConversion"/>
  </si>
  <si>
    <t>epsp</t>
    <phoneticPr fontId="2" type="noConversion"/>
  </si>
  <si>
    <t>20201020#1</t>
    <phoneticPr fontId="2" type="noConversion"/>
  </si>
  <si>
    <t>20201027#1</t>
    <phoneticPr fontId="2" type="noConversion"/>
  </si>
  <si>
    <t>EPSP, Gin</t>
    <phoneticPr fontId="2" type="noConversion"/>
  </si>
  <si>
    <t>20201029#1</t>
    <phoneticPr fontId="2" type="noConversion"/>
  </si>
  <si>
    <t>20201029#2</t>
    <phoneticPr fontId="2" type="noConversion"/>
  </si>
  <si>
    <t>20201029#3</t>
    <phoneticPr fontId="2" type="noConversion"/>
  </si>
  <si>
    <t>EPSP</t>
    <phoneticPr fontId="2" type="noConversion"/>
  </si>
  <si>
    <t>20201215#2</t>
    <phoneticPr fontId="2" type="noConversion"/>
  </si>
  <si>
    <t>GFP-</t>
    <phoneticPr fontId="2" type="noConversion"/>
  </si>
  <si>
    <t>Ramp</t>
  </si>
  <si>
    <t>SingleAP</t>
  </si>
  <si>
    <t>ratio</t>
    <phoneticPr fontId="2" type="noConversion"/>
  </si>
  <si>
    <t>20201109#1</t>
    <phoneticPr fontId="2" type="noConversion"/>
  </si>
  <si>
    <t>20201109#2</t>
    <phoneticPr fontId="2" type="noConversion"/>
  </si>
  <si>
    <t>20201110#2</t>
    <phoneticPr fontId="2" type="noConversion"/>
  </si>
  <si>
    <t>20201110#4</t>
    <phoneticPr fontId="2" type="noConversion"/>
  </si>
  <si>
    <t>20201112#3</t>
    <phoneticPr fontId="2" type="noConversion"/>
  </si>
  <si>
    <t>20201116#2</t>
    <phoneticPr fontId="2" type="noConversion"/>
  </si>
  <si>
    <t>20201210#1</t>
    <phoneticPr fontId="2" type="noConversion"/>
  </si>
  <si>
    <t>Gin, EPSP</t>
    <phoneticPr fontId="2" type="noConversion"/>
  </si>
  <si>
    <t xml:space="preserve"> </t>
    <phoneticPr fontId="2" type="noConversion"/>
  </si>
  <si>
    <t>AB++, depotentiation</t>
    <phoneticPr fontId="2" type="noConversion"/>
  </si>
  <si>
    <t>Synaptic properties</t>
    <phoneticPr fontId="2" type="noConversion"/>
  </si>
  <si>
    <t>intensity</t>
    <phoneticPr fontId="2" type="noConversion"/>
  </si>
  <si>
    <t>epsc pre</t>
    <phoneticPr fontId="2" type="noConversion"/>
  </si>
  <si>
    <t>epsc post</t>
    <phoneticPr fontId="2" type="noConversion"/>
  </si>
  <si>
    <t>epsp pre</t>
    <phoneticPr fontId="2" type="noConversion"/>
  </si>
  <si>
    <t>epsp post</t>
    <phoneticPr fontId="2" type="noConversion"/>
  </si>
  <si>
    <t>Ratio(EPSP)</t>
    <phoneticPr fontId="2" type="noConversion"/>
  </si>
  <si>
    <t xml:space="preserve">baseline EPSP/EPSC ratio </t>
    <phoneticPr fontId="2" type="noConversion"/>
  </si>
  <si>
    <t>EPSP/EPSC ratio after cond.</t>
    <phoneticPr fontId="2" type="noConversion"/>
  </si>
  <si>
    <t>Ratio of P/C ratio</t>
    <phoneticPr fontId="2" type="noConversion"/>
  </si>
  <si>
    <t>ratio</t>
    <phoneticPr fontId="2" type="noConversion"/>
  </si>
  <si>
    <t>Gin</t>
    <phoneticPr fontId="2" type="noConversion"/>
  </si>
  <si>
    <t>20201013#2</t>
    <phoneticPr fontId="2" type="noConversion"/>
  </si>
  <si>
    <t>20201014#2</t>
    <phoneticPr fontId="2" type="noConversion"/>
  </si>
  <si>
    <t>Gin</t>
    <phoneticPr fontId="2" type="noConversion"/>
  </si>
  <si>
    <t>20201021#2</t>
    <phoneticPr fontId="2" type="noConversion"/>
  </si>
  <si>
    <t>20201215#1</t>
    <phoneticPr fontId="2" type="noConversion"/>
  </si>
  <si>
    <t>20201215#3</t>
    <phoneticPr fontId="2" type="noConversion"/>
  </si>
  <si>
    <t>Gin, EPSP</t>
    <phoneticPr fontId="2" type="noConversion"/>
  </si>
  <si>
    <t>AB++, depotentiation</t>
    <phoneticPr fontId="2" type="noConversion"/>
  </si>
  <si>
    <t>Gin, EPSP</t>
    <phoneticPr fontId="2" type="noConversion"/>
  </si>
  <si>
    <t>20210104#1</t>
    <phoneticPr fontId="2" type="noConversion"/>
  </si>
  <si>
    <t>EPSP</t>
    <phoneticPr fontId="2" type="noConversion"/>
  </si>
  <si>
    <t>Gin</t>
    <phoneticPr fontId="2" type="noConversion"/>
  </si>
  <si>
    <t>AB++, depotentiation</t>
    <phoneticPr fontId="2" type="noConversion"/>
  </si>
  <si>
    <t>EPSP</t>
    <phoneticPr fontId="2" type="noConversion"/>
  </si>
  <si>
    <t xml:space="preserve"> </t>
    <phoneticPr fontId="2" type="noConversion"/>
  </si>
  <si>
    <t xml:space="preserve"> </t>
    <phoneticPr fontId="2" type="noConversion"/>
  </si>
  <si>
    <t>AB++, no depotentiation</t>
    <phoneticPr fontId="2" type="noConversion"/>
  </si>
  <si>
    <t>intensity</t>
    <phoneticPr fontId="2" type="noConversion"/>
  </si>
  <si>
    <t xml:space="preserve"> </t>
    <phoneticPr fontId="0" type="noConversion"/>
  </si>
  <si>
    <t>epsc pre</t>
    <phoneticPr fontId="2" type="noConversion"/>
  </si>
  <si>
    <t>epsc post</t>
    <phoneticPr fontId="2" type="noConversion"/>
  </si>
  <si>
    <t xml:space="preserve">AB++nodep </t>
    <phoneticPr fontId="2" type="noConversion"/>
  </si>
  <si>
    <t>20201020#4</t>
    <phoneticPr fontId="2" type="noConversion"/>
  </si>
  <si>
    <t xml:space="preserve">AB++nodep </t>
    <phoneticPr fontId="2" type="noConversion"/>
  </si>
  <si>
    <t>20210104#1</t>
    <phoneticPr fontId="2" type="noConversion"/>
  </si>
  <si>
    <t>20201020#2</t>
    <phoneticPr fontId="2" type="noConversion"/>
  </si>
  <si>
    <t>Gin,EPSP</t>
    <phoneticPr fontId="2" type="noConversion"/>
  </si>
  <si>
    <t xml:space="preserve">AB++nodep </t>
    <phoneticPr fontId="2" type="noConversion"/>
  </si>
  <si>
    <t>20201112#1</t>
    <phoneticPr fontId="2" type="noConversion"/>
  </si>
  <si>
    <t xml:space="preserve">AB++nodep </t>
    <phoneticPr fontId="2" type="noConversion"/>
  </si>
  <si>
    <t>20201112#2</t>
    <phoneticPr fontId="2" type="noConversion"/>
  </si>
  <si>
    <t>EPSP</t>
    <phoneticPr fontId="2" type="noConversion"/>
  </si>
  <si>
    <t>20210104#3</t>
    <phoneticPr fontId="2" type="noConversion"/>
  </si>
  <si>
    <t>AB+</t>
    <phoneticPr fontId="2" type="noConversion"/>
  </si>
  <si>
    <t>AB+</t>
    <phoneticPr fontId="2" type="noConversion"/>
  </si>
  <si>
    <t>20201013#3</t>
    <phoneticPr fontId="2" type="noConversion"/>
  </si>
  <si>
    <t>20201013#4</t>
    <phoneticPr fontId="2" type="noConversion"/>
  </si>
  <si>
    <t>20201117#1</t>
    <phoneticPr fontId="2" type="noConversion"/>
  </si>
  <si>
    <t>Gin,EPSP</t>
    <phoneticPr fontId="2" type="noConversion"/>
  </si>
  <si>
    <t>20201215#3</t>
    <phoneticPr fontId="2" type="noConversion"/>
  </si>
  <si>
    <t>20210105#2</t>
    <phoneticPr fontId="2" type="noConversion"/>
  </si>
  <si>
    <t>20201209#1</t>
    <phoneticPr fontId="2" type="noConversion"/>
  </si>
  <si>
    <t>20210104#2</t>
    <phoneticPr fontId="2" type="noConversion"/>
  </si>
  <si>
    <t>A60</t>
    <phoneticPr fontId="2" type="noConversion"/>
  </si>
  <si>
    <t>20201103#1</t>
    <phoneticPr fontId="2" type="noConversion"/>
  </si>
  <si>
    <t>A60</t>
    <phoneticPr fontId="2" type="noConversion"/>
  </si>
  <si>
    <t>20201103#2</t>
    <phoneticPr fontId="2" type="noConversion"/>
  </si>
  <si>
    <t>A60</t>
  </si>
  <si>
    <t>20201031#2</t>
    <phoneticPr fontId="2" type="noConversion"/>
  </si>
  <si>
    <t>20200115#1</t>
    <phoneticPr fontId="2" type="noConversion"/>
  </si>
  <si>
    <t xml:space="preserve">Gin  </t>
    <phoneticPr fontId="2" type="noConversion"/>
  </si>
  <si>
    <t xml:space="preserve"> </t>
    <phoneticPr fontId="2" type="noConversion"/>
  </si>
  <si>
    <t>20191224#1</t>
    <phoneticPr fontId="2" type="noConversion"/>
  </si>
  <si>
    <t xml:space="preserve">Gin  </t>
    <phoneticPr fontId="2" type="noConversion"/>
  </si>
  <si>
    <t>20201110#3</t>
    <phoneticPr fontId="2" type="noConversion"/>
  </si>
  <si>
    <t>20201116#1</t>
    <phoneticPr fontId="2" type="noConversion"/>
  </si>
  <si>
    <t>epsp</t>
    <phoneticPr fontId="2" type="noConversion"/>
  </si>
  <si>
    <t>ctxA90</t>
    <phoneticPr fontId="2" type="noConversion"/>
  </si>
  <si>
    <t>A90</t>
    <phoneticPr fontId="2" type="noConversion"/>
  </si>
  <si>
    <t>20201020#1</t>
    <phoneticPr fontId="2" type="noConversion"/>
  </si>
  <si>
    <t>A90</t>
    <phoneticPr fontId="2" type="noConversion"/>
  </si>
  <si>
    <t>A90</t>
  </si>
  <si>
    <t>20201027#1</t>
    <phoneticPr fontId="2" type="noConversion"/>
  </si>
  <si>
    <t>EPSP, Gin</t>
    <phoneticPr fontId="2" type="noConversion"/>
  </si>
  <si>
    <t>20201029#1</t>
    <phoneticPr fontId="2" type="noConversion"/>
  </si>
  <si>
    <t>20201029#2</t>
    <phoneticPr fontId="2" type="noConversion"/>
  </si>
  <si>
    <t>20201209#1</t>
    <phoneticPr fontId="2" type="noConversion"/>
  </si>
  <si>
    <t>intensity</t>
    <phoneticPr fontId="2" type="noConversion"/>
  </si>
  <si>
    <t>ratio</t>
    <phoneticPr fontId="2" type="noConversion"/>
  </si>
  <si>
    <t>20201109#1</t>
    <phoneticPr fontId="2" type="noConversion"/>
  </si>
  <si>
    <t>20201109#2</t>
    <phoneticPr fontId="2" type="noConversion"/>
  </si>
  <si>
    <t>20201110#2</t>
    <phoneticPr fontId="2" type="noConversion"/>
  </si>
  <si>
    <t>20201112#3</t>
    <phoneticPr fontId="2" type="noConversion"/>
  </si>
  <si>
    <t>20201116#2</t>
    <phoneticPr fontId="2" type="noConversion"/>
  </si>
  <si>
    <t>20201210#1</t>
    <phoneticPr fontId="2" type="noConversion"/>
  </si>
  <si>
    <t>pretraining</t>
    <phoneticPr fontId="2" type="noConversion"/>
  </si>
  <si>
    <t>WT</t>
    <phoneticPr fontId="2" type="noConversion"/>
  </si>
  <si>
    <t>Kcna2+/-</t>
    <phoneticPr fontId="2" type="noConversion"/>
  </si>
  <si>
    <t>C3P1fixed</t>
    <phoneticPr fontId="2" type="noConversion"/>
  </si>
  <si>
    <t>WT</t>
  </si>
  <si>
    <t>day</t>
    <phoneticPr fontId="2" type="noConversion"/>
  </si>
  <si>
    <t>day</t>
    <phoneticPr fontId="2" type="noConversion"/>
  </si>
  <si>
    <t>avg</t>
    <phoneticPr fontId="2" type="noConversion"/>
  </si>
  <si>
    <t>sem</t>
    <phoneticPr fontId="2" type="noConversion"/>
  </si>
  <si>
    <t>C3P1switched</t>
    <phoneticPr fontId="2" type="noConversion"/>
  </si>
  <si>
    <t>Kcna2+/-</t>
    <phoneticPr fontId="2" type="noConversion"/>
  </si>
  <si>
    <t>avg</t>
    <phoneticPr fontId="2" type="noConversion"/>
  </si>
  <si>
    <t>sem</t>
    <phoneticPr fontId="2" type="noConversion"/>
  </si>
  <si>
    <t>avg</t>
    <phoneticPr fontId="2" type="noConversion"/>
  </si>
  <si>
    <t>D1</t>
    <phoneticPr fontId="2" type="noConversion"/>
  </si>
  <si>
    <t>D2</t>
    <phoneticPr fontId="2" type="noConversion"/>
  </si>
  <si>
    <t>D3 CCCP</t>
    <phoneticPr fontId="2" type="noConversion"/>
  </si>
  <si>
    <t>D3 CCPC</t>
    <phoneticPr fontId="2" type="noConversion"/>
  </si>
  <si>
    <t>day</t>
  </si>
  <si>
    <t>C3P1random</t>
    <phoneticPr fontId="2" type="noConversion"/>
  </si>
  <si>
    <t>C1P3</t>
    <phoneticPr fontId="2" type="noConversion"/>
  </si>
  <si>
    <t>Kcna2+/-</t>
  </si>
  <si>
    <t>day</t>
    <phoneticPr fontId="2" type="noConversion"/>
  </si>
  <si>
    <t>learning ratio</t>
    <phoneticPr fontId="2" type="noConversion"/>
  </si>
  <si>
    <t>C1P3 by towers</t>
    <phoneticPr fontId="2" type="noConversion"/>
  </si>
  <si>
    <t>T1</t>
    <phoneticPr fontId="2" type="noConversion"/>
  </si>
  <si>
    <t>T2</t>
    <phoneticPr fontId="2" type="noConversion"/>
  </si>
  <si>
    <t>Tothers</t>
    <phoneticPr fontId="2" type="noConversion"/>
  </si>
  <si>
    <t>T0</t>
    <phoneticPr fontId="2" type="noConversion"/>
  </si>
  <si>
    <t>T1</t>
    <phoneticPr fontId="2" type="noConversion"/>
  </si>
  <si>
    <t>Tothers</t>
    <phoneticPr fontId="2" type="noConversion"/>
  </si>
  <si>
    <t>GFP(-)</t>
    <phoneticPr fontId="2" type="noConversion"/>
  </si>
  <si>
    <t>2021. 1. 27 #3</t>
    <phoneticPr fontId="2" type="noConversion"/>
  </si>
  <si>
    <t>2021. 2. 1 #1</t>
    <phoneticPr fontId="2" type="noConversion"/>
  </si>
  <si>
    <t>2021. 2. 1 #5</t>
    <phoneticPr fontId="2" type="noConversion"/>
  </si>
  <si>
    <t xml:space="preserve">2021. 2. 2 #3) </t>
    <phoneticPr fontId="2" type="noConversion"/>
  </si>
  <si>
    <t>CtxA90(+)_VC</t>
  </si>
  <si>
    <t>2021. 2. 1 #4</t>
    <phoneticPr fontId="2" type="noConversion"/>
  </si>
  <si>
    <t>2021. 2. 2 #1</t>
    <phoneticPr fontId="2" type="noConversion"/>
  </si>
  <si>
    <t>2021. 2. 2 #2</t>
  </si>
  <si>
    <t>2021. 2. 2 #3</t>
  </si>
  <si>
    <t>Ctx AB(+)_VC</t>
  </si>
  <si>
    <t>2021. 2. 3 #3</t>
    <phoneticPr fontId="2" type="noConversion"/>
  </si>
  <si>
    <t>2021. 2. 5 #2</t>
  </si>
  <si>
    <t>2021. 2. 8 #2</t>
  </si>
  <si>
    <t>2021. 2. 8 #4</t>
    <phoneticPr fontId="2" type="noConversion"/>
  </si>
  <si>
    <t>2021. 2. 8 #5</t>
  </si>
  <si>
    <t>2021. 2. 8 #6</t>
  </si>
  <si>
    <t>2021. 2. 3 #2</t>
  </si>
  <si>
    <t>2021. 2. 3 #5</t>
  </si>
  <si>
    <t>shEGFP intensity</t>
    <phoneticPr fontId="2" type="noConversion"/>
  </si>
  <si>
    <t>2021. 1. 27 #1</t>
    <phoneticPr fontId="2" type="noConversion"/>
  </si>
  <si>
    <t>GFP(-)</t>
    <phoneticPr fontId="2" type="noConversion"/>
  </si>
  <si>
    <t>2021. 1. 27 #3</t>
    <phoneticPr fontId="2" type="noConversion"/>
  </si>
  <si>
    <t>2021. 1. 27 #4</t>
    <phoneticPr fontId="2" type="noConversion"/>
  </si>
  <si>
    <t>2021. 2. 1 #3</t>
    <phoneticPr fontId="2" type="noConversion"/>
  </si>
  <si>
    <t>2021. 2. 3 #6</t>
    <phoneticPr fontId="2" type="noConversion"/>
  </si>
  <si>
    <t>2021. 2. 5 #1</t>
    <phoneticPr fontId="2" type="noConversion"/>
  </si>
  <si>
    <t>2021. 2. 8 #1</t>
    <phoneticPr fontId="2" type="noConversion"/>
  </si>
  <si>
    <t>Ctx AB(++/1)_VC</t>
    <phoneticPr fontId="2" type="noConversion"/>
  </si>
  <si>
    <t>Ctx AB(++/1)_VC</t>
    <phoneticPr fontId="2" type="noConversion"/>
  </si>
  <si>
    <t>Ctx AB(++/2)_VC</t>
    <phoneticPr fontId="2" type="noConversion"/>
  </si>
  <si>
    <t>2021. 2. 3 #1</t>
    <phoneticPr fontId="2" type="noConversion"/>
  </si>
  <si>
    <t>Ctx AB(++/2)_VC</t>
    <phoneticPr fontId="2" type="noConversion"/>
  </si>
  <si>
    <t>2021. 2. 3 #4</t>
    <phoneticPr fontId="2" type="noConversion"/>
  </si>
  <si>
    <t>Animal</t>
    <phoneticPr fontId="2" type="noConversion"/>
  </si>
  <si>
    <t>Animal</t>
    <phoneticPr fontId="2" type="noConversion"/>
  </si>
  <si>
    <t>Slices</t>
    <phoneticPr fontId="2" type="noConversion"/>
  </si>
  <si>
    <t>Slices</t>
    <phoneticPr fontId="2" type="noConversion"/>
  </si>
  <si>
    <t>6+B68:C75</t>
    <phoneticPr fontId="2" type="noConversion"/>
  </si>
  <si>
    <t xml:space="preserve"> </t>
    <phoneticPr fontId="2" type="noConversion"/>
  </si>
  <si>
    <t>20190417#2</t>
  </si>
  <si>
    <t>20190417#3</t>
  </si>
  <si>
    <t>20190415#1</t>
  </si>
  <si>
    <t xml:space="preserve"> </t>
    <phoneticPr fontId="2" type="noConversion"/>
  </si>
  <si>
    <t xml:space="preserve">GFP- (low Gin) </t>
    <phoneticPr fontId="2" type="noConversion"/>
  </si>
  <si>
    <t xml:space="preserve">GFP+60m </t>
    <phoneticPr fontId="2" type="noConversion"/>
  </si>
  <si>
    <t>GFP+90m</t>
    <phoneticPr fontId="2" type="noConversion"/>
  </si>
  <si>
    <t>CtxA(-shock) vs CtxA(+shock)</t>
    <phoneticPr fontId="2" type="noConversion"/>
  </si>
  <si>
    <t>WT_252_1_R</t>
    <phoneticPr fontId="2" type="noConversion"/>
  </si>
  <si>
    <t>WT_252_2_L</t>
    <phoneticPr fontId="2" type="noConversion"/>
  </si>
  <si>
    <t>WT_252_2_R</t>
    <phoneticPr fontId="2" type="noConversion"/>
  </si>
  <si>
    <t>WT_251_1_L</t>
    <phoneticPr fontId="2" type="noConversion"/>
  </si>
  <si>
    <t>WT_251_1_R</t>
    <phoneticPr fontId="2" type="noConversion"/>
  </si>
  <si>
    <t>with shock</t>
    <phoneticPr fontId="2" type="noConversion"/>
  </si>
  <si>
    <t>CtxA</t>
    <phoneticPr fontId="2" type="noConversion"/>
  </si>
  <si>
    <t>Cell count</t>
    <phoneticPr fontId="2" type="noConversion"/>
  </si>
  <si>
    <t>H1a% (CtxA)</t>
    <phoneticPr fontId="2" type="noConversion"/>
  </si>
  <si>
    <t>without shock</t>
    <phoneticPr fontId="2" type="noConversion"/>
  </si>
  <si>
    <t>#1</t>
    <phoneticPr fontId="2" type="noConversion"/>
  </si>
  <si>
    <t>#2</t>
    <phoneticPr fontId="2" type="noConversion"/>
  </si>
  <si>
    <t>#3</t>
    <phoneticPr fontId="2" type="noConversion"/>
  </si>
  <si>
    <t>#4</t>
    <phoneticPr fontId="2" type="noConversion"/>
  </si>
  <si>
    <t>Freezing</t>
    <phoneticPr fontId="2" type="noConversion"/>
  </si>
  <si>
    <t>Freezing%</t>
    <phoneticPr fontId="2" type="noConversion"/>
  </si>
  <si>
    <t>20191224#1</t>
    <phoneticPr fontId="2" type="noConversion"/>
  </si>
  <si>
    <t>20191231#2</t>
    <phoneticPr fontId="2" type="noConversion"/>
  </si>
  <si>
    <t>20201210#1</t>
    <phoneticPr fontId="2" type="noConversion"/>
  </si>
  <si>
    <t>20201005#1</t>
    <phoneticPr fontId="2" type="noConversion"/>
  </si>
  <si>
    <t>Gin,EPSP</t>
    <phoneticPr fontId="2" type="noConversion"/>
  </si>
  <si>
    <t>Gin</t>
    <phoneticPr fontId="2" type="noConversion"/>
  </si>
  <si>
    <t xml:space="preserve"> </t>
    <phoneticPr fontId="2" type="noConversion"/>
  </si>
  <si>
    <t>20201013#1</t>
    <phoneticPr fontId="2" type="noConversion"/>
  </si>
  <si>
    <t>20201110#1</t>
    <phoneticPr fontId="2" type="noConversion"/>
  </si>
  <si>
    <t xml:space="preserve"> </t>
    <phoneticPr fontId="2" type="noConversion"/>
  </si>
  <si>
    <t>AMPA_EPSC</t>
    <phoneticPr fontId="2" type="noConversion"/>
  </si>
  <si>
    <t>NMDA_EPSC</t>
    <phoneticPr fontId="2" type="noConversion"/>
  </si>
  <si>
    <t>pre</t>
    <phoneticPr fontId="2" type="noConversion"/>
  </si>
  <si>
    <t>post</t>
    <phoneticPr fontId="2" type="noConversion"/>
  </si>
  <si>
    <t>#1</t>
    <phoneticPr fontId="2" type="noConversion"/>
  </si>
  <si>
    <t>#2</t>
    <phoneticPr fontId="2" type="noConversion"/>
  </si>
  <si>
    <t>ANR</t>
    <phoneticPr fontId="2" type="noConversion"/>
  </si>
  <si>
    <t>ANR</t>
    <phoneticPr fontId="2" type="noConversion"/>
  </si>
  <si>
    <t>#3</t>
  </si>
  <si>
    <t>#4</t>
  </si>
  <si>
    <t>#5</t>
  </si>
  <si>
    <t>EPSP</t>
    <phoneticPr fontId="2" type="noConversion"/>
  </si>
  <si>
    <t>ratio</t>
    <phoneticPr fontId="2" type="noConversion"/>
  </si>
  <si>
    <t>Number</t>
    <phoneticPr fontId="2" type="noConversion"/>
  </si>
  <si>
    <t>context</t>
  </si>
  <si>
    <t>#1</t>
    <phoneticPr fontId="2" type="noConversion"/>
  </si>
  <si>
    <t>A</t>
    <phoneticPr fontId="2" type="noConversion"/>
  </si>
  <si>
    <t>#2</t>
    <phoneticPr fontId="2" type="noConversion"/>
  </si>
  <si>
    <t>A</t>
    <phoneticPr fontId="2" type="noConversion"/>
  </si>
  <si>
    <t>#4</t>
    <phoneticPr fontId="2" type="noConversion"/>
  </si>
  <si>
    <t>#5</t>
    <phoneticPr fontId="2" type="noConversion"/>
  </si>
  <si>
    <t>#1</t>
    <phoneticPr fontId="2" type="noConversion"/>
  </si>
  <si>
    <t>B</t>
    <phoneticPr fontId="2" type="noConversion"/>
  </si>
  <si>
    <t>#2</t>
    <phoneticPr fontId="2" type="noConversion"/>
  </si>
  <si>
    <t>#3</t>
    <phoneticPr fontId="2" type="noConversion"/>
  </si>
  <si>
    <t>#4</t>
    <phoneticPr fontId="2" type="noConversion"/>
  </si>
  <si>
    <t>CtxA vs B (freezing, S3)</t>
    <phoneticPr fontId="2" type="noConversion"/>
  </si>
  <si>
    <t>Ensemble cells</t>
    <phoneticPr fontId="2" type="noConversion"/>
  </si>
  <si>
    <t>Kainate max.</t>
    <phoneticPr fontId="2" type="noConversion"/>
  </si>
  <si>
    <t>EGFP(+)</t>
    <phoneticPr fontId="2" type="noConversion"/>
  </si>
  <si>
    <t>total</t>
    <phoneticPr fontId="2" type="noConversion"/>
  </si>
  <si>
    <t xml:space="preserve"> </t>
    <phoneticPr fontId="2" type="noConversion"/>
  </si>
  <si>
    <t>20201013#1</t>
    <phoneticPr fontId="2" type="noConversion"/>
  </si>
  <si>
    <t>20201013#2</t>
  </si>
  <si>
    <t xml:space="preserve"> </t>
    <phoneticPr fontId="2" type="noConversion"/>
  </si>
  <si>
    <t>20201013#3</t>
  </si>
  <si>
    <t>20201014#1</t>
    <phoneticPr fontId="2" type="noConversion"/>
  </si>
  <si>
    <t>20201014#2</t>
  </si>
  <si>
    <t>Date</t>
    <phoneticPr fontId="2" type="noConversion"/>
  </si>
  <si>
    <t>Number</t>
    <phoneticPr fontId="2" type="noConversion"/>
  </si>
  <si>
    <t>Number</t>
    <phoneticPr fontId="2" type="noConversion"/>
  </si>
  <si>
    <t>20201007#2</t>
    <phoneticPr fontId="2" type="noConversion"/>
  </si>
  <si>
    <t>strain</t>
    <phoneticPr fontId="2" type="noConversion"/>
  </si>
  <si>
    <t>slices/cells</t>
    <phoneticPr fontId="2" type="noConversion"/>
  </si>
  <si>
    <t>Pre/post</t>
    <phoneticPr fontId="2" type="noConversion"/>
  </si>
  <si>
    <t>Gin</t>
    <phoneticPr fontId="2" type="noConversion"/>
  </si>
  <si>
    <t xml:space="preserve">GFP- (high gin) </t>
    <phoneticPr fontId="2" type="noConversion"/>
  </si>
  <si>
    <t xml:space="preserve">GFP- (high gin) </t>
    <phoneticPr fontId="2" type="noConversion"/>
  </si>
  <si>
    <t xml:space="preserve">GFP- (high gin) </t>
    <phoneticPr fontId="2" type="noConversion"/>
  </si>
  <si>
    <t xml:space="preserve">GFP- (high gin) </t>
    <phoneticPr fontId="2" type="noConversion"/>
  </si>
  <si>
    <t xml:space="preserve">GFP+60m </t>
    <phoneticPr fontId="2" type="noConversion"/>
  </si>
  <si>
    <t>GFP+60m</t>
  </si>
  <si>
    <t>GFP+90m</t>
    <phoneticPr fontId="2" type="noConversion"/>
  </si>
  <si>
    <t>GFP+90m</t>
    <phoneticPr fontId="2" type="noConversion"/>
  </si>
  <si>
    <t>GFP+180m</t>
    <phoneticPr fontId="2" type="noConversion"/>
  </si>
  <si>
    <t>GFP+180m</t>
    <phoneticPr fontId="2" type="noConversion"/>
  </si>
  <si>
    <t>GFP+180m</t>
    <phoneticPr fontId="2" type="noConversion"/>
  </si>
  <si>
    <t xml:space="preserve">GFP- (low Gin) </t>
    <phoneticPr fontId="2" type="noConversion"/>
  </si>
  <si>
    <t xml:space="preserve">GFP- (low Gin) </t>
    <phoneticPr fontId="2" type="noConversion"/>
  </si>
  <si>
    <t>For linear mixed model:</t>
    <phoneticPr fontId="2" type="noConversion"/>
  </si>
  <si>
    <t>ctxA60</t>
  </si>
  <si>
    <t>ctxA90</t>
  </si>
  <si>
    <t xml:space="preserve"> </t>
    <phoneticPr fontId="2" type="noConversion"/>
  </si>
  <si>
    <t xml:space="preserve"> </t>
    <phoneticPr fontId="2" type="noConversion"/>
  </si>
  <si>
    <t>index</t>
    <phoneticPr fontId="2" type="noConversion"/>
  </si>
  <si>
    <t>context</t>
    <phoneticPr fontId="2" type="noConversion"/>
  </si>
  <si>
    <t>ID</t>
    <phoneticPr fontId="2" type="noConversion"/>
  </si>
  <si>
    <t>time</t>
    <phoneticPr fontId="2" type="noConversion"/>
  </si>
  <si>
    <t>freeze</t>
    <phoneticPr fontId="2" type="noConversion"/>
  </si>
  <si>
    <t>ctxB</t>
    <phoneticPr fontId="2" type="noConversion"/>
  </si>
  <si>
    <t>ctxB</t>
    <phoneticPr fontId="2" type="noConversion"/>
  </si>
  <si>
    <t>ctxB</t>
    <phoneticPr fontId="2" type="noConversion"/>
  </si>
  <si>
    <t>ctxAprev</t>
    <phoneticPr fontId="2" type="noConversion"/>
  </si>
  <si>
    <t>ctxAprev</t>
    <phoneticPr fontId="2" type="noConversion"/>
  </si>
  <si>
    <t>ctxAprev</t>
    <phoneticPr fontId="2" type="noConversion"/>
  </si>
  <si>
    <t>ctxB</t>
    <phoneticPr fontId="2" type="noConversion"/>
  </si>
  <si>
    <t>ctxAprev</t>
    <phoneticPr fontId="2" type="noConversion"/>
  </si>
  <si>
    <t xml:space="preserve"> </t>
    <phoneticPr fontId="2" type="noConversion"/>
  </si>
  <si>
    <t xml:space="preserve"> </t>
    <phoneticPr fontId="2" type="noConversion"/>
  </si>
  <si>
    <t>Id</t>
    <phoneticPr fontId="2" type="noConversion"/>
  </si>
  <si>
    <t>GFP-</t>
    <phoneticPr fontId="2" type="noConversion"/>
  </si>
  <si>
    <t>id</t>
    <phoneticPr fontId="2" type="noConversion"/>
  </si>
  <si>
    <t>repeat</t>
    <phoneticPr fontId="2" type="noConversion"/>
  </si>
  <si>
    <t>ratio</t>
    <phoneticPr fontId="2" type="noConversion"/>
  </si>
  <si>
    <t>red</t>
    <phoneticPr fontId="2" type="noConversion"/>
  </si>
  <si>
    <t>EPSC/EPSP ratio</t>
    <phoneticPr fontId="2" type="noConversion"/>
  </si>
  <si>
    <t>AB++, depotentiation</t>
    <phoneticPr fontId="2" type="noConversion"/>
  </si>
  <si>
    <t>AB++, depotentiation</t>
    <phoneticPr fontId="2" type="noConversion"/>
  </si>
  <si>
    <t>AB++, depotentiation</t>
    <phoneticPr fontId="2" type="noConversion"/>
  </si>
  <si>
    <t>AB++, depotentiation</t>
    <phoneticPr fontId="2" type="noConversion"/>
  </si>
  <si>
    <t>AB++, depotentiation</t>
    <phoneticPr fontId="2" type="noConversion"/>
  </si>
  <si>
    <t>AB++, depotentiation</t>
    <phoneticPr fontId="2" type="noConversion"/>
  </si>
  <si>
    <t xml:space="preserve">AB++nodep </t>
    <phoneticPr fontId="2" type="noConversion"/>
  </si>
  <si>
    <t xml:space="preserve">AB++nodep </t>
    <phoneticPr fontId="2" type="noConversion"/>
  </si>
  <si>
    <t xml:space="preserve">AB++nodep </t>
    <phoneticPr fontId="2" type="noConversion"/>
  </si>
  <si>
    <t xml:space="preserve">AB++nodep </t>
    <phoneticPr fontId="2" type="noConversion"/>
  </si>
  <si>
    <t xml:space="preserve">AB++nodep </t>
    <phoneticPr fontId="2" type="noConversion"/>
  </si>
  <si>
    <t xml:space="preserve">AB++nodep </t>
    <phoneticPr fontId="2" type="noConversion"/>
  </si>
  <si>
    <t>AB+</t>
    <phoneticPr fontId="2" type="noConversion"/>
  </si>
  <si>
    <t>AB+</t>
    <phoneticPr fontId="2" type="noConversion"/>
  </si>
  <si>
    <t>AB+</t>
    <phoneticPr fontId="2" type="noConversion"/>
  </si>
  <si>
    <t>A60</t>
    <phoneticPr fontId="2" type="noConversion"/>
  </si>
  <si>
    <t xml:space="preserve"> </t>
    <phoneticPr fontId="2" type="noConversion"/>
  </si>
  <si>
    <t>A60</t>
    <phoneticPr fontId="2" type="noConversion"/>
  </si>
  <si>
    <t>A90</t>
    <phoneticPr fontId="2" type="noConversion"/>
  </si>
  <si>
    <t>A90</t>
    <phoneticPr fontId="2" type="noConversion"/>
  </si>
  <si>
    <t>A90</t>
    <phoneticPr fontId="2" type="noConversion"/>
  </si>
  <si>
    <t>GFP-</t>
    <phoneticPr fontId="2" type="noConversion"/>
  </si>
  <si>
    <t>GFP-</t>
    <phoneticPr fontId="2" type="noConversion"/>
  </si>
  <si>
    <t>GFP-</t>
    <phoneticPr fontId="2" type="noConversion"/>
  </si>
  <si>
    <t>GFP-</t>
    <phoneticPr fontId="2" type="noConversion"/>
  </si>
  <si>
    <t>GFP-</t>
    <phoneticPr fontId="2" type="noConversion"/>
  </si>
  <si>
    <t>GFP-</t>
    <phoneticPr fontId="2" type="noConversion"/>
  </si>
  <si>
    <t>id</t>
    <phoneticPr fontId="2" type="noConversion"/>
  </si>
  <si>
    <t>gene</t>
    <phoneticPr fontId="2" type="noConversion"/>
  </si>
  <si>
    <t>id</t>
    <phoneticPr fontId="2" type="noConversion"/>
  </si>
  <si>
    <t>day</t>
    <phoneticPr fontId="2" type="noConversion"/>
  </si>
  <si>
    <t>rate</t>
    <phoneticPr fontId="2" type="noConversion"/>
  </si>
  <si>
    <t>WT</t>
    <phoneticPr fontId="2" type="noConversion"/>
  </si>
  <si>
    <t>D3 CCCP</t>
    <phoneticPr fontId="2" type="noConversion"/>
  </si>
  <si>
    <t>D3 CCCP</t>
    <phoneticPr fontId="2" type="noConversion"/>
  </si>
  <si>
    <t>WT</t>
    <phoneticPr fontId="2" type="noConversion"/>
  </si>
  <si>
    <t>D3 CCCP</t>
    <phoneticPr fontId="2" type="noConversion"/>
  </si>
  <si>
    <t>Kcna2+/-</t>
    <phoneticPr fontId="2" type="noConversion"/>
  </si>
  <si>
    <t>WT</t>
    <phoneticPr fontId="2" type="noConversion"/>
  </si>
  <si>
    <t>D3 CCPC</t>
    <phoneticPr fontId="2" type="noConversion"/>
  </si>
  <si>
    <t>D3 CCPC</t>
    <phoneticPr fontId="2" type="noConversion"/>
  </si>
  <si>
    <t>D3 CCPC</t>
    <phoneticPr fontId="2" type="noConversion"/>
  </si>
  <si>
    <t>Kcna2+/-</t>
    <phoneticPr fontId="2" type="noConversion"/>
  </si>
  <si>
    <t>gene</t>
    <phoneticPr fontId="2" type="noConversion"/>
  </si>
  <si>
    <t>id</t>
    <phoneticPr fontId="2" type="noConversion"/>
  </si>
  <si>
    <t>rate</t>
    <phoneticPr fontId="2" type="noConversion"/>
  </si>
  <si>
    <t>T1</t>
  </si>
  <si>
    <t>T2</t>
  </si>
  <si>
    <t>Tothers</t>
    <phoneticPr fontId="2" type="noConversion"/>
  </si>
  <si>
    <t>Tothers</t>
    <phoneticPr fontId="2" type="noConversion"/>
  </si>
  <si>
    <t>Tothers</t>
    <phoneticPr fontId="2" type="noConversion"/>
  </si>
  <si>
    <t>T0</t>
    <phoneticPr fontId="2" type="noConversion"/>
  </si>
  <si>
    <t>T0</t>
  </si>
  <si>
    <t>WT</t>
    <phoneticPr fontId="2" type="noConversion"/>
  </si>
  <si>
    <t xml:space="preserve"> </t>
    <phoneticPr fontId="2" type="noConversion"/>
  </si>
  <si>
    <t>Figure S2</t>
    <phoneticPr fontId="2" type="noConversion"/>
  </si>
  <si>
    <t>Figure 2</t>
    <phoneticPr fontId="2" type="noConversion"/>
  </si>
  <si>
    <t xml:space="preserve"> </t>
    <phoneticPr fontId="2" type="noConversion"/>
  </si>
  <si>
    <t>GFP(-/high) vs. GFP(+60min)</t>
    <phoneticPr fontId="2" type="noConversion"/>
  </si>
  <si>
    <t>p &lt; 0.001</t>
    <phoneticPr fontId="2" type="noConversion"/>
  </si>
  <si>
    <t>GFP(-/high) vs. GFP(+90min)</t>
    <phoneticPr fontId="2" type="noConversion"/>
  </si>
  <si>
    <t>GFP(-/high) vs. GFP(+180min)</t>
    <phoneticPr fontId="2" type="noConversion"/>
  </si>
  <si>
    <t>GFP(-/high) vs. GFP(-/low)</t>
    <phoneticPr fontId="2" type="noConversion"/>
  </si>
  <si>
    <t>LME model and HSD (Figure 1B) - fluoresecence</t>
    <phoneticPr fontId="2" type="noConversion"/>
  </si>
  <si>
    <t>GFP(+60min) vs. GFP(+90min)</t>
    <phoneticPr fontId="2" type="noConversion"/>
  </si>
  <si>
    <t>p = 0.681</t>
    <phoneticPr fontId="2" type="noConversion"/>
  </si>
  <si>
    <t>GFP(+60min) vs. GFP(+180min)</t>
    <phoneticPr fontId="2" type="noConversion"/>
  </si>
  <si>
    <t>p = 0.445</t>
    <phoneticPr fontId="2" type="noConversion"/>
  </si>
  <si>
    <t>p = 0.895</t>
    <phoneticPr fontId="2" type="noConversion"/>
  </si>
  <si>
    <t>p &lt; 0.001</t>
    <phoneticPr fontId="2" type="noConversion"/>
  </si>
  <si>
    <t>GFP(+60min) vs. GFP(-/low)</t>
    <phoneticPr fontId="2" type="noConversion"/>
  </si>
  <si>
    <t>GFP(+90min) vs. GFP(+180min)</t>
    <phoneticPr fontId="2" type="noConversion"/>
  </si>
  <si>
    <t>p = 0.393</t>
    <phoneticPr fontId="2" type="noConversion"/>
  </si>
  <si>
    <t>source</t>
    <phoneticPr fontId="11" type="noConversion"/>
  </si>
  <si>
    <t>nominator df</t>
    <phoneticPr fontId="11" type="noConversion"/>
  </si>
  <si>
    <t>denominator df</t>
    <phoneticPr fontId="11" type="noConversion"/>
  </si>
  <si>
    <t>f-value</t>
    <phoneticPr fontId="11" type="noConversion"/>
  </si>
  <si>
    <t>sig.</t>
    <phoneticPr fontId="11" type="noConversion"/>
  </si>
  <si>
    <t>index</t>
  </si>
  <si>
    <t>repeat</t>
  </si>
  <si>
    <t>index * repeat</t>
  </si>
  <si>
    <t>(I) index</t>
  </si>
  <si>
    <t>(J) index</t>
  </si>
  <si>
    <t>average difference</t>
    <phoneticPr fontId="11" type="noConversion"/>
  </si>
  <si>
    <t>standard error</t>
    <phoneticPr fontId="11" type="noConversion"/>
  </si>
  <si>
    <t>degree of freedom</t>
    <phoneticPr fontId="11" type="noConversion"/>
  </si>
  <si>
    <t>significance</t>
    <phoneticPr fontId="11" type="noConversion"/>
  </si>
  <si>
    <t>95% conf. interval</t>
    <phoneticPr fontId="11" type="noConversion"/>
  </si>
  <si>
    <t>lower limit</t>
    <phoneticPr fontId="11" type="noConversion"/>
  </si>
  <si>
    <t>upper limit</t>
    <phoneticPr fontId="11" type="noConversion"/>
  </si>
  <si>
    <t>GFP- (high gin)</t>
  </si>
  <si>
    <t>GFP- (low Gin)</t>
  </si>
  <si>
    <t>GFP+180m</t>
  </si>
  <si>
    <t>GFP+90m</t>
  </si>
  <si>
    <t>intercept</t>
    <phoneticPr fontId="2" type="noConversion"/>
  </si>
  <si>
    <t>source</t>
    <phoneticPr fontId="2" type="noConversion"/>
  </si>
  <si>
    <t>Figure S2:</t>
    <phoneticPr fontId="2" type="noConversion"/>
  </si>
  <si>
    <t>time</t>
  </si>
  <si>
    <t>context * time</t>
  </si>
  <si>
    <t>intercept</t>
    <phoneticPr fontId="2" type="noConversion"/>
  </si>
  <si>
    <t>30.00</t>
  </si>
  <si>
    <t>60.00</t>
  </si>
  <si>
    <t>90.00</t>
  </si>
  <si>
    <t>120.00</t>
  </si>
  <si>
    <t>150.00</t>
  </si>
  <si>
    <t>180.00</t>
  </si>
  <si>
    <t>210.00</t>
  </si>
  <si>
    <t>240.00</t>
  </si>
  <si>
    <t>270.00</t>
  </si>
  <si>
    <t>300.00</t>
  </si>
  <si>
    <t>(I) context</t>
  </si>
  <si>
    <t>(J) context</t>
  </si>
  <si>
    <t>ctxAprev</t>
  </si>
  <si>
    <t>ctxB</t>
  </si>
  <si>
    <t>ctxA</t>
    <phoneticPr fontId="2" type="noConversion"/>
  </si>
  <si>
    <t>Figure 3C:</t>
    <phoneticPr fontId="2" type="noConversion"/>
  </si>
  <si>
    <t>source</t>
    <phoneticPr fontId="2" type="noConversion"/>
  </si>
  <si>
    <t>intercept</t>
    <phoneticPr fontId="2" type="noConversion"/>
  </si>
  <si>
    <t>nominator df</t>
    <phoneticPr fontId="2" type="noConversion"/>
  </si>
  <si>
    <t>denominator df</t>
    <phoneticPr fontId="2" type="noConversion"/>
  </si>
  <si>
    <t>f-value</t>
    <phoneticPr fontId="2" type="noConversion"/>
  </si>
  <si>
    <t>significance</t>
    <phoneticPr fontId="2" type="noConversion"/>
  </si>
  <si>
    <t>(I) repeat</t>
  </si>
  <si>
    <t>(J) repeat</t>
  </si>
  <si>
    <t>AB+</t>
  </si>
  <si>
    <t>1</t>
  </si>
  <si>
    <t>2</t>
  </si>
  <si>
    <t>AB++, depotentiatio</t>
  </si>
  <si>
    <r>
      <rPr>
        <sz val="9"/>
        <color indexed="8"/>
        <rFont val="Gulim"/>
      </rPr>
      <t>2.268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</si>
  <si>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-2.268</t>
    </r>
    <r>
      <rPr>
        <vertAlign val="superscript"/>
        <sz val="9"/>
        <color indexed="8"/>
        <rFont val="Gulim"/>
      </rPr>
      <t>*</t>
    </r>
  </si>
  <si>
    <t>GFP-</t>
  </si>
  <si>
    <r>
      <rPr>
        <sz val="9"/>
        <color indexed="8"/>
        <rFont val="Gulim"/>
      </rPr>
      <t>2.319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</si>
  <si>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-2.319</t>
    </r>
    <r>
      <rPr>
        <vertAlign val="superscript"/>
        <sz val="9"/>
        <color indexed="8"/>
        <rFont val="Gulim"/>
      </rPr>
      <t>*</t>
    </r>
  </si>
  <si>
    <t>Pairwise comparison</t>
    <phoneticPr fontId="2" type="noConversion"/>
  </si>
  <si>
    <t>AB++, depotentiation</t>
    <phoneticPr fontId="2" type="noConversion"/>
  </si>
  <si>
    <t>AB++, no depotentiation</t>
    <phoneticPr fontId="2" type="noConversion"/>
  </si>
  <si>
    <t>Pre</t>
    <phoneticPr fontId="2" type="noConversion"/>
  </si>
  <si>
    <t>Post</t>
    <phoneticPr fontId="2" type="noConversion"/>
  </si>
  <si>
    <t>Post</t>
    <phoneticPr fontId="2" type="noConversion"/>
  </si>
  <si>
    <t>Pre</t>
    <phoneticPr fontId="2" type="noConversion"/>
  </si>
  <si>
    <t>Figure 4Cb</t>
    <phoneticPr fontId="2" type="noConversion"/>
  </si>
  <si>
    <r>
      <rPr>
        <sz val="9"/>
        <color indexed="8"/>
        <rFont val="Gulim"/>
      </rPr>
      <t>-.638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</si>
  <si>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.638</t>
    </r>
    <r>
      <rPr>
        <vertAlign val="superscript"/>
        <sz val="9"/>
        <color indexed="8"/>
        <rFont val="Gulim"/>
      </rPr>
      <t>*</t>
    </r>
  </si>
  <si>
    <t>AB++nodep</t>
  </si>
  <si>
    <r>
      <rPr>
        <sz val="9"/>
        <color indexed="8"/>
        <rFont val="Gulim"/>
      </rPr>
      <t>-.627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</si>
  <si>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.627</t>
    </r>
    <r>
      <rPr>
        <vertAlign val="superscript"/>
        <sz val="9"/>
        <color indexed="8"/>
        <rFont val="Gulim"/>
      </rPr>
      <t>*</t>
    </r>
  </si>
  <si>
    <t>Volt: -20mV</t>
    <phoneticPr fontId="2" type="noConversion"/>
  </si>
  <si>
    <t>nominator df</t>
    <phoneticPr fontId="2" type="noConversion"/>
  </si>
  <si>
    <t>denominator df</t>
    <phoneticPr fontId="2" type="noConversion"/>
  </si>
  <si>
    <t>f-value</t>
    <phoneticPr fontId="2" type="noConversion"/>
  </si>
  <si>
    <t>significance</t>
    <phoneticPr fontId="2" type="noConversion"/>
  </si>
  <si>
    <t>Ctx AB(++/1)_VC</t>
  </si>
  <si>
    <t>Ctx AB(++/2)_VC</t>
  </si>
  <si>
    <r>
      <rPr>
        <sz val="9"/>
        <color indexed="8"/>
        <rFont val="Gulim"/>
      </rPr>
      <t>-305.716</t>
    </r>
    <r>
      <rPr>
        <vertAlign val="superscript"/>
        <sz val="9"/>
        <color indexed="8"/>
        <rFont val="Gulim"/>
      </rPr>
      <t>*</t>
    </r>
  </si>
  <si>
    <t>GFP(-)</t>
  </si>
  <si>
    <r>
      <rPr>
        <sz val="9"/>
        <color indexed="8"/>
        <rFont val="Gulim"/>
      </rPr>
      <t>-300.157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</si>
  <si>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-344.302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</si>
  <si>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-338.743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</si>
  <si>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305.716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</si>
  <si>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344.302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</si>
  <si>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256.873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</si>
  <si>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-256.873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</si>
  <si>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-251.314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</si>
  <si>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300.157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</si>
  <si>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338.743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</si>
  <si>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251.314</t>
    </r>
    <r>
      <rPr>
        <vertAlign val="superscript"/>
        <sz val="9"/>
        <color indexed="8"/>
        <rFont val="Gulim"/>
      </rPr>
      <t>*</t>
    </r>
  </si>
  <si>
    <t>Volt: -30mV</t>
    <phoneticPr fontId="2" type="noConversion"/>
  </si>
  <si>
    <r>
      <rPr>
        <sz val="9"/>
        <color indexed="8"/>
        <rFont val="Gulim"/>
      </rPr>
      <t>-153.430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</si>
  <si>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-149.492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</si>
  <si>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-154.880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</si>
  <si>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-150.941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</si>
  <si>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153.430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</si>
  <si>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154.880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</si>
  <si>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119.414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</si>
  <si>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-119.414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</si>
  <si>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-115.475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</si>
  <si>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149.492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</si>
  <si>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150.941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</si>
  <si>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115.475</t>
    </r>
    <r>
      <rPr>
        <vertAlign val="superscript"/>
        <sz val="9"/>
        <color indexed="8"/>
        <rFont val="Gulim"/>
      </rPr>
      <t>*</t>
    </r>
  </si>
  <si>
    <t>Volt: -40mV</t>
    <phoneticPr fontId="2" type="noConversion"/>
  </si>
  <si>
    <r>
      <rPr>
        <sz val="9"/>
        <color indexed="8"/>
        <rFont val="Gulim"/>
      </rPr>
      <t>-61.098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</si>
  <si>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-46.383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</si>
  <si>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61.098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</si>
  <si>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46.383</t>
    </r>
    <r>
      <rPr>
        <vertAlign val="superscript"/>
        <sz val="9"/>
        <color indexed="8"/>
        <rFont val="Gulim"/>
      </rPr>
      <t>*</t>
    </r>
  </si>
  <si>
    <t>gene</t>
  </si>
  <si>
    <t>gene * day</t>
  </si>
  <si>
    <t>source</t>
    <phoneticPr fontId="2" type="noConversion"/>
  </si>
  <si>
    <t>Figure 9B:</t>
    <phoneticPr fontId="2" type="noConversion"/>
  </si>
  <si>
    <t>Figure 9Da</t>
    <phoneticPr fontId="2" type="noConversion"/>
  </si>
  <si>
    <t>3</t>
  </si>
  <si>
    <t>4</t>
  </si>
  <si>
    <t>5</t>
  </si>
  <si>
    <t>(I) gene</t>
  </si>
  <si>
    <t>(J) gene</t>
  </si>
  <si>
    <r>
      <rPr>
        <sz val="9"/>
        <color indexed="8"/>
        <rFont val="Gulim"/>
      </rPr>
      <t>-11.976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</si>
  <si>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11.976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</si>
  <si>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-18.633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</si>
  <si>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18.633</t>
    </r>
    <r>
      <rPr>
        <vertAlign val="superscript"/>
        <sz val="9"/>
        <color indexed="8"/>
        <rFont val="Gulim"/>
      </rPr>
      <t>*</t>
    </r>
  </si>
  <si>
    <t>Tothers</t>
  </si>
  <si>
    <t>Figure 9Ca:</t>
    <phoneticPr fontId="2" type="noConversion"/>
  </si>
  <si>
    <t>gene</t>
    <phoneticPr fontId="2" type="noConversion"/>
  </si>
  <si>
    <t>(I) day</t>
  </si>
  <si>
    <t>(J) day</t>
  </si>
  <si>
    <t>D3 CCCP</t>
  </si>
  <si>
    <t>D3 CCPC</t>
  </si>
  <si>
    <r>
      <rPr>
        <sz val="9"/>
        <color indexed="8"/>
        <rFont val="Gulim"/>
      </rPr>
      <t>36.075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</si>
  <si>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-36.075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</si>
  <si>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30.662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</si>
  <si>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-30.662</t>
    </r>
    <r>
      <rPr>
        <vertAlign val="superscript"/>
        <sz val="9"/>
        <color indexed="8"/>
        <rFont val="Gulim"/>
      </rPr>
      <t>*</t>
    </r>
  </si>
  <si>
    <t>GFP-(rat, kept in their home-cage without visiting a novel context)</t>
  </si>
  <si>
    <t>Gin</t>
  </si>
  <si>
    <t>20190415#2</t>
  </si>
  <si>
    <t>20190417#1</t>
  </si>
  <si>
    <t>Figure 9Dc</t>
    <phoneticPr fontId="2" type="noConversion"/>
  </si>
  <si>
    <t>WT:</t>
    <phoneticPr fontId="2" type="noConversion"/>
  </si>
  <si>
    <t>F</t>
  </si>
  <si>
    <t>df1</t>
  </si>
  <si>
    <t>df2</t>
  </si>
  <si>
    <t>Significance</t>
    <phoneticPr fontId="2" type="noConversion"/>
  </si>
  <si>
    <t>target</t>
  </si>
  <si>
    <t>source</t>
    <phoneticPr fontId="2" type="noConversion"/>
  </si>
  <si>
    <t>Type 3 squared sum</t>
    <phoneticPr fontId="2" type="noConversion"/>
  </si>
  <si>
    <t>degree of freedom</t>
    <phoneticPr fontId="2" type="noConversion"/>
  </si>
  <si>
    <t>mean square</t>
    <phoneticPr fontId="2" type="noConversion"/>
  </si>
  <si>
    <t>significance</t>
    <phoneticPr fontId="2" type="noConversion"/>
  </si>
  <si>
    <t>(I) target</t>
  </si>
  <si>
    <t>(J) target</t>
  </si>
  <si>
    <r>
      <rPr>
        <sz val="9"/>
        <color indexed="8"/>
        <rFont val="Gulim"/>
      </rPr>
      <t>-44.5809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</si>
  <si>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-12.6467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</si>
  <si>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44.5809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</si>
  <si>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39.3271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</si>
  <si>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31.9341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</si>
  <si>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-39.3271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</si>
  <si>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12.6467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</si>
  <si>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-31.9341</t>
    </r>
    <r>
      <rPr>
        <vertAlign val="superscript"/>
        <sz val="9"/>
        <color indexed="8"/>
        <rFont val="Gulim"/>
      </rPr>
      <t>*</t>
    </r>
  </si>
  <si>
    <t>average difference</t>
    <phoneticPr fontId="2" type="noConversion"/>
  </si>
  <si>
    <t>standard error</t>
    <phoneticPr fontId="2" type="noConversion"/>
  </si>
  <si>
    <t>significance</t>
    <phoneticPr fontId="2" type="noConversion"/>
  </si>
  <si>
    <t>95% confidence interval</t>
    <phoneticPr fontId="2" type="noConversion"/>
  </si>
  <si>
    <t>lower</t>
    <phoneticPr fontId="2" type="noConversion"/>
  </si>
  <si>
    <t>upper</t>
    <phoneticPr fontId="2" type="noConversion"/>
  </si>
  <si>
    <t>Kcna2+/-</t>
    <phoneticPr fontId="2" type="noConversion"/>
  </si>
  <si>
    <r>
      <rPr>
        <sz val="9"/>
        <color indexed="8"/>
        <rFont val="Gulim"/>
      </rPr>
      <t>-14.5314</t>
    </r>
    <r>
      <rPr>
        <vertAlign val="superscript"/>
        <sz val="9"/>
        <color indexed="8"/>
        <rFont val="Gulim"/>
      </rPr>
      <t>*</t>
    </r>
  </si>
  <si>
    <r>
      <rPr>
        <sz val="9"/>
        <color indexed="8"/>
        <rFont val="Gulim"/>
      </rPr>
      <t>14.5314</t>
    </r>
    <r>
      <rPr>
        <vertAlign val="superscript"/>
        <sz val="9"/>
        <color indexed="8"/>
        <rFont val="Gulim"/>
      </rPr>
      <t>*</t>
    </r>
  </si>
  <si>
    <t>TamhaneT2</t>
    <phoneticPr fontId="2" type="noConversion"/>
  </si>
  <si>
    <t>TamhaneT2</t>
    <phoneticPr fontId="2" type="noConversion"/>
  </si>
  <si>
    <t>target</t>
    <phoneticPr fontId="2" type="noConversion"/>
  </si>
  <si>
    <t>Shock(-)</t>
    <phoneticPr fontId="2" type="noConversion"/>
  </si>
  <si>
    <t>Shock(-)</t>
    <phoneticPr fontId="2" type="noConversion"/>
  </si>
  <si>
    <t>Shock(-)</t>
    <phoneticPr fontId="2" type="noConversion"/>
  </si>
  <si>
    <t>Shock(-)</t>
    <phoneticPr fontId="2" type="noConversion"/>
  </si>
  <si>
    <t>shock(+)</t>
    <phoneticPr fontId="2" type="noConversion"/>
  </si>
  <si>
    <t>Fig. 1Ca-Cb anc S1Da-S1Db</t>
    <phoneticPr fontId="2" type="noConversion"/>
  </si>
  <si>
    <t>average difference (I-J)</t>
    <phoneticPr fontId="2" type="noConversion"/>
  </si>
  <si>
    <t>Standard error</t>
    <phoneticPr fontId="2" type="noConversion"/>
  </si>
  <si>
    <t>degree of freedom</t>
    <phoneticPr fontId="2" type="noConversion"/>
  </si>
  <si>
    <t>significanc level</t>
    <phoneticPr fontId="2" type="noConversion"/>
  </si>
  <si>
    <t>95% confidence interval</t>
    <phoneticPr fontId="2" type="noConversion"/>
  </si>
  <si>
    <t>lower limit</t>
    <phoneticPr fontId="2" type="noConversion"/>
  </si>
  <si>
    <t>upper limit</t>
    <phoneticPr fontId="2" type="noConversion"/>
  </si>
  <si>
    <t>intercept</t>
    <phoneticPr fontId="2" type="noConversion"/>
  </si>
  <si>
    <t>Naive (8-12 weeks rat, no AAV)</t>
  </si>
  <si>
    <t>pre</t>
    <phoneticPr fontId="2" type="noConversion"/>
  </si>
  <si>
    <t>post</t>
    <phoneticPr fontId="2" type="noConversion"/>
  </si>
  <si>
    <t>post</t>
    <phoneticPr fontId="2" type="noConversion"/>
  </si>
  <si>
    <t>pre</t>
    <phoneticPr fontId="2" type="noConversion"/>
  </si>
  <si>
    <t>post</t>
    <phoneticPr fontId="2" type="noConversion"/>
  </si>
  <si>
    <t>repe+O111:U172at</t>
    <phoneticPr fontId="2" type="noConversion"/>
  </si>
  <si>
    <t>Figure 1C</t>
    <phoneticPr fontId="2" type="noConversion"/>
  </si>
  <si>
    <r>
      <rPr>
        <sz val="9"/>
        <color indexed="8"/>
        <rFont val="Times New Roman"/>
        <family val="1"/>
      </rPr>
      <t>51.453</t>
    </r>
    <r>
      <rPr>
        <vertAlign val="superscript"/>
        <sz val="9"/>
        <color indexed="8"/>
        <rFont val="Times New Roman"/>
        <family val="1"/>
      </rPr>
      <t>*</t>
    </r>
  </si>
  <si>
    <r>
      <rPr>
        <sz val="9"/>
        <color indexed="8"/>
        <rFont val="Times New Roman"/>
        <family val="1"/>
      </rPr>
      <t>-51.453</t>
    </r>
    <r>
      <rPr>
        <vertAlign val="superscript"/>
        <sz val="9"/>
        <color indexed="8"/>
        <rFont val="Times New Roman"/>
        <family val="1"/>
      </rPr>
      <t>*</t>
    </r>
  </si>
  <si>
    <r>
      <rPr>
        <sz val="9"/>
        <color indexed="8"/>
        <rFont val="Times New Roman"/>
        <family val="1"/>
      </rPr>
      <t>33.574</t>
    </r>
    <r>
      <rPr>
        <vertAlign val="superscript"/>
        <sz val="9"/>
        <color indexed="8"/>
        <rFont val="Times New Roman"/>
        <family val="1"/>
      </rPr>
      <t>*</t>
    </r>
  </si>
  <si>
    <r>
      <rPr>
        <sz val="9"/>
        <color indexed="8"/>
        <rFont val="Times New Roman"/>
        <family val="1"/>
      </rPr>
      <t>-33.574</t>
    </r>
    <r>
      <rPr>
        <vertAlign val="superscript"/>
        <sz val="9"/>
        <color indexed="8"/>
        <rFont val="Times New Roman"/>
        <family val="1"/>
      </rPr>
      <t>*</t>
    </r>
  </si>
  <si>
    <r>
      <rPr>
        <sz val="9"/>
        <color indexed="8"/>
        <rFont val="Times New Roman"/>
        <family val="1"/>
      </rPr>
      <t>42.362</t>
    </r>
    <r>
      <rPr>
        <vertAlign val="superscript"/>
        <sz val="9"/>
        <color indexed="8"/>
        <rFont val="Times New Roman"/>
        <family val="1"/>
      </rPr>
      <t>*</t>
    </r>
  </si>
  <si>
    <r>
      <rPr>
        <sz val="9"/>
        <color indexed="8"/>
        <rFont val="Times New Roman"/>
        <family val="1"/>
      </rPr>
      <t>-42.362</t>
    </r>
    <r>
      <rPr>
        <vertAlign val="superscript"/>
        <sz val="9"/>
        <color indexed="8"/>
        <rFont val="Times New Roman"/>
        <family val="1"/>
      </rPr>
      <t>*</t>
    </r>
  </si>
  <si>
    <r>
      <rPr>
        <sz val="9"/>
        <color indexed="8"/>
        <rFont val="Times New Roman"/>
        <family val="1"/>
      </rPr>
      <t>52.059</t>
    </r>
    <r>
      <rPr>
        <vertAlign val="superscript"/>
        <sz val="9"/>
        <color indexed="8"/>
        <rFont val="Times New Roman"/>
        <family val="1"/>
      </rPr>
      <t>*</t>
    </r>
  </si>
  <si>
    <r>
      <rPr>
        <sz val="9"/>
        <color indexed="8"/>
        <rFont val="Times New Roman"/>
        <family val="1"/>
      </rPr>
      <t>-52.059</t>
    </r>
    <r>
      <rPr>
        <vertAlign val="superscript"/>
        <sz val="9"/>
        <color indexed="8"/>
        <rFont val="Times New Roman"/>
        <family val="1"/>
      </rPr>
      <t>*</t>
    </r>
  </si>
  <si>
    <r>
      <rPr>
        <sz val="9"/>
        <color indexed="8"/>
        <rFont val="Times New Roman"/>
        <family val="1"/>
      </rPr>
      <t>25.998</t>
    </r>
    <r>
      <rPr>
        <vertAlign val="superscript"/>
        <sz val="9"/>
        <color indexed="8"/>
        <rFont val="Times New Roman"/>
        <family val="1"/>
      </rPr>
      <t>*</t>
    </r>
  </si>
  <si>
    <r>
      <rPr>
        <sz val="9"/>
        <color indexed="8"/>
        <rFont val="Times New Roman"/>
        <family val="1"/>
      </rPr>
      <t>-25.998</t>
    </r>
    <r>
      <rPr>
        <vertAlign val="superscript"/>
        <sz val="9"/>
        <color indexed="8"/>
        <rFont val="Times New Roman"/>
        <family val="1"/>
      </rPr>
      <t>*</t>
    </r>
  </si>
  <si>
    <r>
      <t>F</t>
    </r>
    <r>
      <rPr>
        <vertAlign val="subscript"/>
        <sz val="11"/>
        <color rgb="FF0000FF"/>
        <rFont val="Times New Roman"/>
        <family val="1"/>
      </rPr>
      <t>(4,72)</t>
    </r>
    <r>
      <rPr>
        <sz val="11"/>
        <color rgb="FF0000FF"/>
        <rFont val="Times New Roman"/>
        <family val="1"/>
      </rPr>
      <t xml:space="preserve"> = 60.749</t>
    </r>
    <phoneticPr fontId="2" type="noConversion"/>
  </si>
  <si>
    <r>
      <rPr>
        <sz val="9"/>
        <rFont val="Times New Roman"/>
        <family val="1"/>
      </rPr>
      <t>2.032</t>
    </r>
    <r>
      <rPr>
        <vertAlign val="superscript"/>
        <sz val="9"/>
        <rFont val="Times New Roman"/>
        <family val="1"/>
      </rPr>
      <t>*</t>
    </r>
  </si>
  <si>
    <r>
      <rPr>
        <sz val="9"/>
        <rFont val="Times New Roman"/>
        <family val="1"/>
      </rPr>
      <t>-2.032</t>
    </r>
    <r>
      <rPr>
        <vertAlign val="superscript"/>
        <sz val="9"/>
        <rFont val="Times New Roman"/>
        <family val="1"/>
      </rPr>
      <t>*</t>
    </r>
  </si>
  <si>
    <r>
      <rPr>
        <sz val="9"/>
        <rFont val="Times New Roman"/>
        <family val="1"/>
      </rPr>
      <t>2.022</t>
    </r>
    <r>
      <rPr>
        <vertAlign val="superscript"/>
        <sz val="9"/>
        <rFont val="Times New Roman"/>
        <family val="1"/>
      </rPr>
      <t>*</t>
    </r>
  </si>
  <si>
    <r>
      <rPr>
        <sz val="9"/>
        <rFont val="Times New Roman"/>
        <family val="1"/>
      </rPr>
      <t>-2.022</t>
    </r>
    <r>
      <rPr>
        <vertAlign val="superscript"/>
        <sz val="9"/>
        <rFont val="Times New Roman"/>
        <family val="1"/>
      </rPr>
      <t>*</t>
    </r>
  </si>
  <si>
    <r>
      <rPr>
        <sz val="9"/>
        <rFont val="Times New Roman"/>
        <family val="1"/>
      </rPr>
      <t>1.735</t>
    </r>
    <r>
      <rPr>
        <vertAlign val="superscript"/>
        <sz val="9"/>
        <rFont val="Times New Roman"/>
        <family val="1"/>
      </rPr>
      <t>*</t>
    </r>
  </si>
  <si>
    <r>
      <rPr>
        <sz val="9"/>
        <rFont val="Times New Roman"/>
        <family val="1"/>
      </rPr>
      <t>-1.735</t>
    </r>
    <r>
      <rPr>
        <vertAlign val="superscript"/>
        <sz val="9"/>
        <rFont val="Times New Roman"/>
        <family val="1"/>
      </rPr>
      <t>*</t>
    </r>
  </si>
  <si>
    <r>
      <rPr>
        <sz val="9"/>
        <rFont val="Times New Roman"/>
        <family val="1"/>
      </rPr>
      <t>2.660</t>
    </r>
    <r>
      <rPr>
        <vertAlign val="superscript"/>
        <sz val="9"/>
        <rFont val="Times New Roman"/>
        <family val="1"/>
      </rPr>
      <t>*</t>
    </r>
  </si>
  <si>
    <r>
      <rPr>
        <sz val="9"/>
        <rFont val="Times New Roman"/>
        <family val="1"/>
      </rPr>
      <t>1.786</t>
    </r>
    <r>
      <rPr>
        <vertAlign val="superscript"/>
        <sz val="9"/>
        <rFont val="Times New Roman"/>
        <family val="1"/>
      </rPr>
      <t>*</t>
    </r>
  </si>
  <si>
    <r>
      <rPr>
        <sz val="9"/>
        <rFont val="Times New Roman"/>
        <family val="1"/>
      </rPr>
      <t>2.023</t>
    </r>
    <r>
      <rPr>
        <vertAlign val="superscript"/>
        <sz val="9"/>
        <rFont val="Times New Roman"/>
        <family val="1"/>
      </rPr>
      <t>*</t>
    </r>
  </si>
  <si>
    <r>
      <rPr>
        <sz val="9"/>
        <rFont val="Times New Roman"/>
        <family val="1"/>
      </rPr>
      <t>2.446</t>
    </r>
    <r>
      <rPr>
        <vertAlign val="superscript"/>
        <sz val="9"/>
        <rFont val="Times New Roman"/>
        <family val="1"/>
      </rPr>
      <t>*</t>
    </r>
  </si>
  <si>
    <r>
      <rPr>
        <sz val="9"/>
        <rFont val="Times New Roman"/>
        <family val="1"/>
      </rPr>
      <t>1.572</t>
    </r>
    <r>
      <rPr>
        <vertAlign val="superscript"/>
        <sz val="9"/>
        <rFont val="Times New Roman"/>
        <family val="1"/>
      </rPr>
      <t>*</t>
    </r>
  </si>
  <si>
    <r>
      <rPr>
        <sz val="9"/>
        <rFont val="Times New Roman"/>
        <family val="1"/>
      </rPr>
      <t>1.809</t>
    </r>
    <r>
      <rPr>
        <vertAlign val="superscript"/>
        <sz val="9"/>
        <rFont val="Times New Roman"/>
        <family val="1"/>
      </rPr>
      <t>*</t>
    </r>
  </si>
  <si>
    <r>
      <rPr>
        <sz val="9"/>
        <rFont val="Times New Roman"/>
        <family val="1"/>
      </rPr>
      <t>-2.660</t>
    </r>
    <r>
      <rPr>
        <vertAlign val="superscript"/>
        <sz val="9"/>
        <rFont val="Times New Roman"/>
        <family val="1"/>
      </rPr>
      <t>*</t>
    </r>
  </si>
  <si>
    <r>
      <rPr>
        <sz val="9"/>
        <rFont val="Times New Roman"/>
        <family val="1"/>
      </rPr>
      <t>-2.446</t>
    </r>
    <r>
      <rPr>
        <vertAlign val="superscript"/>
        <sz val="9"/>
        <rFont val="Times New Roman"/>
        <family val="1"/>
      </rPr>
      <t>*</t>
    </r>
  </si>
  <si>
    <r>
      <rPr>
        <sz val="9"/>
        <rFont val="Times New Roman"/>
        <family val="1"/>
      </rPr>
      <t>-2.781</t>
    </r>
    <r>
      <rPr>
        <vertAlign val="superscript"/>
        <sz val="9"/>
        <rFont val="Times New Roman"/>
        <family val="1"/>
      </rPr>
      <t>*</t>
    </r>
  </si>
  <si>
    <r>
      <rPr>
        <sz val="9"/>
        <rFont val="Times New Roman"/>
        <family val="1"/>
      </rPr>
      <t>2.781</t>
    </r>
    <r>
      <rPr>
        <vertAlign val="superscript"/>
        <sz val="9"/>
        <rFont val="Times New Roman"/>
        <family val="1"/>
      </rPr>
      <t>*</t>
    </r>
  </si>
  <si>
    <r>
      <rPr>
        <sz val="9"/>
        <rFont val="Times New Roman"/>
        <family val="1"/>
      </rPr>
      <t>1.907</t>
    </r>
    <r>
      <rPr>
        <vertAlign val="superscript"/>
        <sz val="9"/>
        <rFont val="Times New Roman"/>
        <family val="1"/>
      </rPr>
      <t>*</t>
    </r>
  </si>
  <si>
    <r>
      <rPr>
        <sz val="9"/>
        <rFont val="Times New Roman"/>
        <family val="1"/>
      </rPr>
      <t>2.144</t>
    </r>
    <r>
      <rPr>
        <vertAlign val="superscript"/>
        <sz val="9"/>
        <rFont val="Times New Roman"/>
        <family val="1"/>
      </rPr>
      <t>*</t>
    </r>
  </si>
  <si>
    <r>
      <rPr>
        <sz val="9"/>
        <rFont val="Times New Roman"/>
        <family val="1"/>
      </rPr>
      <t>-1.786</t>
    </r>
    <r>
      <rPr>
        <vertAlign val="superscript"/>
        <sz val="9"/>
        <rFont val="Times New Roman"/>
        <family val="1"/>
      </rPr>
      <t>*</t>
    </r>
  </si>
  <si>
    <r>
      <rPr>
        <sz val="9"/>
        <rFont val="Times New Roman"/>
        <family val="1"/>
      </rPr>
      <t>-1.572</t>
    </r>
    <r>
      <rPr>
        <vertAlign val="superscript"/>
        <sz val="9"/>
        <rFont val="Times New Roman"/>
        <family val="1"/>
      </rPr>
      <t>*</t>
    </r>
  </si>
  <si>
    <r>
      <rPr>
        <sz val="9"/>
        <rFont val="Times New Roman"/>
        <family val="1"/>
      </rPr>
      <t>-1.907</t>
    </r>
    <r>
      <rPr>
        <vertAlign val="superscript"/>
        <sz val="9"/>
        <rFont val="Times New Roman"/>
        <family val="1"/>
      </rPr>
      <t>*</t>
    </r>
  </si>
  <si>
    <r>
      <rPr>
        <sz val="9"/>
        <rFont val="Times New Roman"/>
        <family val="1"/>
      </rPr>
      <t>-2.023</t>
    </r>
    <r>
      <rPr>
        <vertAlign val="superscript"/>
        <sz val="9"/>
        <rFont val="Times New Roman"/>
        <family val="1"/>
      </rPr>
      <t>*</t>
    </r>
  </si>
  <si>
    <r>
      <rPr>
        <sz val="9"/>
        <rFont val="Times New Roman"/>
        <family val="1"/>
      </rPr>
      <t>-1.809</t>
    </r>
    <r>
      <rPr>
        <vertAlign val="superscript"/>
        <sz val="9"/>
        <rFont val="Times New Roman"/>
        <family val="1"/>
      </rPr>
      <t>*</t>
    </r>
  </si>
  <si>
    <r>
      <rPr>
        <sz val="9"/>
        <rFont val="Times New Roman"/>
        <family val="1"/>
      </rPr>
      <t>-2.144</t>
    </r>
    <r>
      <rPr>
        <vertAlign val="superscript"/>
        <sz val="9"/>
        <rFont val="Times New Roman"/>
        <family val="1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</si>
</sst>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##0"/>
    <numFmt numFmtId="177" formatCode="####.000"/>
    <numFmt numFmtId="178" formatCode="####.00000"/>
    <numFmt numFmtId="179" formatCode="####.0000"/>
  </numFmts>
  <fonts count="3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rgb="FFFF0000"/>
      <name val="맑은 고딕"/>
      <family val="2"/>
      <charset val="129"/>
      <scheme val="minor"/>
    </font>
    <font>
      <sz val="9"/>
      <color indexed="8"/>
      <name val="Gulim"/>
    </font>
    <font>
      <sz val="8"/>
      <name val="돋움"/>
      <family val="3"/>
      <charset val="129"/>
    </font>
    <font>
      <vertAlign val="superscript"/>
      <sz val="9"/>
      <color indexed="8"/>
      <name val="Gulim"/>
    </font>
    <font>
      <b/>
      <sz val="9"/>
      <color indexed="8"/>
      <name val="Gulim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indexed="8"/>
      <name val="Times New Roman"/>
      <family val="1"/>
    </font>
    <font>
      <vertAlign val="superscript"/>
      <sz val="9"/>
      <color indexed="8"/>
      <name val="Times New Roman"/>
      <family val="1"/>
    </font>
    <font>
      <sz val="11"/>
      <color rgb="FF0000FF"/>
      <name val="Times New Roman"/>
      <family val="1"/>
    </font>
    <font>
      <vertAlign val="subscript"/>
      <sz val="11"/>
      <color rgb="FF0000FF"/>
      <name val="Times New Roman"/>
      <family val="1"/>
    </font>
    <font>
      <b/>
      <sz val="11"/>
      <color rgb="FF0000FF"/>
      <name val="Times New Roman"/>
      <family val="1"/>
    </font>
    <font>
      <b/>
      <sz val="11"/>
      <color rgb="FF0070C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i/>
      <sz val="11"/>
      <color theme="1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vertAlign val="superscript"/>
      <sz val="9"/>
      <name val="Times New Roman"/>
      <family val="1"/>
    </font>
    <font>
      <sz val="11"/>
      <color rgb="FF0070C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</borders>
  <cellStyleXfs count="2">
    <xf numFmtId="0" fontId="0" fillId="0" borderId="0">
      <alignment vertical="center"/>
    </xf>
    <xf numFmtId="0" fontId="8" fillId="0" borderId="0"/>
  </cellStyleXfs>
  <cellXfs count="302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/>
    <xf numFmtId="0" fontId="3" fillId="0" borderId="0" xfId="0" applyFont="1" applyAlignment="1"/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1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/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3" fillId="0" borderId="0" xfId="0" applyFont="1" applyAlignment="1">
      <alignment vertical="center"/>
    </xf>
    <xf numFmtId="0" fontId="9" fillId="0" borderId="0" xfId="0" applyFont="1">
      <alignment vertical="center"/>
    </xf>
    <xf numFmtId="0" fontId="10" fillId="0" borderId="9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center" wrapText="1"/>
    </xf>
    <xf numFmtId="0" fontId="10" fillId="0" borderId="11" xfId="0" applyFont="1" applyBorder="1" applyAlignment="1">
      <alignment horizontal="center" wrapText="1"/>
    </xf>
    <xf numFmtId="0" fontId="10" fillId="0" borderId="12" xfId="0" applyFont="1" applyBorder="1" applyAlignment="1">
      <alignment horizontal="center" wrapText="1"/>
    </xf>
    <xf numFmtId="0" fontId="10" fillId="0" borderId="13" xfId="0" applyFont="1" applyBorder="1" applyAlignment="1">
      <alignment horizontal="left" vertical="top" wrapText="1"/>
    </xf>
    <xf numFmtId="176" fontId="10" fillId="0" borderId="14" xfId="0" applyNumberFormat="1" applyFont="1" applyBorder="1" applyAlignment="1">
      <alignment horizontal="right" vertical="top"/>
    </xf>
    <xf numFmtId="177" fontId="10" fillId="0" borderId="15" xfId="0" applyNumberFormat="1" applyFont="1" applyBorder="1" applyAlignment="1">
      <alignment horizontal="right" vertical="top"/>
    </xf>
    <xf numFmtId="177" fontId="10" fillId="0" borderId="16" xfId="0" applyNumberFormat="1" applyFont="1" applyBorder="1" applyAlignment="1">
      <alignment horizontal="right" vertical="top"/>
    </xf>
    <xf numFmtId="0" fontId="10" fillId="0" borderId="17" xfId="0" applyFont="1" applyBorder="1" applyAlignment="1">
      <alignment horizontal="left" vertical="top" wrapText="1"/>
    </xf>
    <xf numFmtId="176" fontId="10" fillId="0" borderId="18" xfId="0" applyNumberFormat="1" applyFont="1" applyBorder="1" applyAlignment="1">
      <alignment horizontal="right" vertical="top"/>
    </xf>
    <xf numFmtId="177" fontId="10" fillId="0" borderId="19" xfId="0" applyNumberFormat="1" applyFont="1" applyBorder="1" applyAlignment="1">
      <alignment horizontal="right" vertical="top"/>
    </xf>
    <xf numFmtId="177" fontId="10" fillId="0" borderId="20" xfId="0" applyNumberFormat="1" applyFont="1" applyBorder="1" applyAlignment="1">
      <alignment horizontal="right" vertical="top"/>
    </xf>
    <xf numFmtId="176" fontId="10" fillId="0" borderId="19" xfId="0" applyNumberFormat="1" applyFont="1" applyBorder="1" applyAlignment="1">
      <alignment horizontal="right" vertical="top"/>
    </xf>
    <xf numFmtId="0" fontId="10" fillId="0" borderId="21" xfId="0" applyFont="1" applyBorder="1" applyAlignment="1">
      <alignment horizontal="left" vertical="top" wrapText="1"/>
    </xf>
    <xf numFmtId="176" fontId="10" fillId="0" borderId="22" xfId="0" applyNumberFormat="1" applyFont="1" applyBorder="1" applyAlignment="1">
      <alignment horizontal="right" vertical="top"/>
    </xf>
    <xf numFmtId="176" fontId="10" fillId="0" borderId="23" xfId="0" applyNumberFormat="1" applyFont="1" applyBorder="1" applyAlignment="1">
      <alignment horizontal="right" vertical="top"/>
    </xf>
    <xf numFmtId="177" fontId="10" fillId="0" borderId="23" xfId="0" applyNumberFormat="1" applyFont="1" applyBorder="1" applyAlignment="1">
      <alignment horizontal="right" vertical="top"/>
    </xf>
    <xf numFmtId="177" fontId="10" fillId="0" borderId="24" xfId="0" applyNumberFormat="1" applyFont="1" applyBorder="1" applyAlignment="1">
      <alignment horizontal="right" vertical="top"/>
    </xf>
    <xf numFmtId="0" fontId="10" fillId="0" borderId="37" xfId="0" applyFont="1" applyBorder="1" applyAlignment="1">
      <alignment horizontal="left" vertical="top" wrapText="1"/>
    </xf>
    <xf numFmtId="0" fontId="0" fillId="0" borderId="14" xfId="0" applyBorder="1" applyAlignment="1">
      <alignment horizontal="right" vertical="top"/>
    </xf>
    <xf numFmtId="0" fontId="10" fillId="0" borderId="39" xfId="0" applyFont="1" applyBorder="1" applyAlignment="1">
      <alignment horizontal="left" vertical="top" wrapText="1"/>
    </xf>
    <xf numFmtId="177" fontId="10" fillId="0" borderId="18" xfId="0" applyNumberFormat="1" applyFont="1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10" fillId="0" borderId="41" xfId="0" applyFont="1" applyBorder="1" applyAlignment="1">
      <alignment horizontal="left" vertical="top" wrapText="1"/>
    </xf>
    <xf numFmtId="0" fontId="0" fillId="0" borderId="42" xfId="0" applyBorder="1" applyAlignment="1">
      <alignment horizontal="right" vertical="top"/>
    </xf>
    <xf numFmtId="177" fontId="10" fillId="0" borderId="43" xfId="0" applyNumberFormat="1" applyFont="1" applyBorder="1" applyAlignment="1">
      <alignment horizontal="right" vertical="top"/>
    </xf>
    <xf numFmtId="177" fontId="10" fillId="0" borderId="44" xfId="0" applyNumberFormat="1" applyFont="1" applyBorder="1" applyAlignment="1">
      <alignment horizontal="right" vertical="top"/>
    </xf>
    <xf numFmtId="0" fontId="10" fillId="0" borderId="46" xfId="0" applyFont="1" applyBorder="1" applyAlignment="1">
      <alignment horizontal="left" vertical="top" wrapText="1"/>
    </xf>
    <xf numFmtId="0" fontId="0" fillId="0" borderId="47" xfId="0" applyBorder="1" applyAlignment="1">
      <alignment horizontal="right" vertical="top"/>
    </xf>
    <xf numFmtId="177" fontId="10" fillId="0" borderId="48" xfId="0" applyNumberFormat="1" applyFont="1" applyBorder="1" applyAlignment="1">
      <alignment horizontal="right" vertical="top"/>
    </xf>
    <xf numFmtId="177" fontId="10" fillId="0" borderId="49" xfId="0" applyNumberFormat="1" applyFont="1" applyBorder="1" applyAlignment="1">
      <alignment horizontal="right" vertical="top"/>
    </xf>
    <xf numFmtId="177" fontId="10" fillId="0" borderId="42" xfId="0" applyNumberFormat="1" applyFont="1" applyBorder="1" applyAlignment="1">
      <alignment horizontal="right" vertical="top"/>
    </xf>
    <xf numFmtId="177" fontId="10" fillId="0" borderId="47" xfId="0" applyNumberFormat="1" applyFont="1" applyBorder="1" applyAlignment="1">
      <alignment horizontal="right" vertical="top"/>
    </xf>
    <xf numFmtId="0" fontId="10" fillId="0" borderId="33" xfId="0" applyFont="1" applyBorder="1" applyAlignment="1">
      <alignment horizontal="left" vertical="top" wrapText="1"/>
    </xf>
    <xf numFmtId="0" fontId="10" fillId="0" borderId="51" xfId="0" applyFont="1" applyBorder="1" applyAlignment="1">
      <alignment horizontal="center" wrapText="1"/>
    </xf>
    <xf numFmtId="177" fontId="10" fillId="0" borderId="51" xfId="0" applyNumberFormat="1" applyFont="1" applyBorder="1" applyAlignment="1">
      <alignment horizontal="right" vertical="top"/>
    </xf>
    <xf numFmtId="0" fontId="10" fillId="0" borderId="36" xfId="0" applyFont="1" applyBorder="1" applyAlignment="1">
      <alignment horizontal="left" vertical="top" wrapText="1"/>
    </xf>
    <xf numFmtId="0" fontId="10" fillId="0" borderId="50" xfId="0" applyFont="1" applyBorder="1" applyAlignment="1">
      <alignment horizontal="left" vertical="top" wrapText="1"/>
    </xf>
    <xf numFmtId="176" fontId="10" fillId="0" borderId="51" xfId="0" applyNumberFormat="1" applyFont="1" applyBorder="1" applyAlignment="1">
      <alignment horizontal="right" vertical="top"/>
    </xf>
    <xf numFmtId="0" fontId="0" fillId="0" borderId="36" xfId="0" applyBorder="1" applyAlignment="1">
      <alignment horizontal="right" vertical="center" wrapText="1"/>
    </xf>
    <xf numFmtId="0" fontId="10" fillId="0" borderId="30" xfId="0" applyFont="1" applyBorder="1" applyAlignment="1">
      <alignment horizontal="left" vertical="top" wrapText="1"/>
    </xf>
    <xf numFmtId="177" fontId="10" fillId="0" borderId="53" xfId="0" applyNumberFormat="1" applyFont="1" applyBorder="1" applyAlignment="1">
      <alignment horizontal="right" vertical="top"/>
    </xf>
    <xf numFmtId="177" fontId="10" fillId="0" borderId="54" xfId="0" applyNumberFormat="1" applyFont="1" applyBorder="1" applyAlignment="1">
      <alignment horizontal="right" vertical="top"/>
    </xf>
    <xf numFmtId="177" fontId="10" fillId="0" borderId="29" xfId="0" applyNumberFormat="1" applyFont="1" applyBorder="1" applyAlignment="1">
      <alignment horizontal="right" vertical="top"/>
    </xf>
    <xf numFmtId="0" fontId="10" fillId="0" borderId="45" xfId="0" applyFont="1" applyBorder="1" applyAlignment="1">
      <alignment horizontal="left" vertical="top" wrapText="1"/>
    </xf>
    <xf numFmtId="0" fontId="0" fillId="0" borderId="45" xfId="0" applyBorder="1" applyAlignment="1">
      <alignment horizontal="right" vertical="center" wrapText="1"/>
    </xf>
    <xf numFmtId="0" fontId="10" fillId="0" borderId="56" xfId="0" applyFont="1" applyBorder="1" applyAlignment="1">
      <alignment horizontal="left" vertical="top" wrapText="1"/>
    </xf>
    <xf numFmtId="177" fontId="10" fillId="0" borderId="57" xfId="0" applyNumberFormat="1" applyFont="1" applyBorder="1" applyAlignment="1">
      <alignment horizontal="right" vertical="top"/>
    </xf>
    <xf numFmtId="177" fontId="10" fillId="0" borderId="58" xfId="0" applyNumberFormat="1" applyFont="1" applyBorder="1" applyAlignment="1">
      <alignment horizontal="right" vertical="top"/>
    </xf>
    <xf numFmtId="177" fontId="10" fillId="0" borderId="59" xfId="0" applyNumberFormat="1" applyFont="1" applyBorder="1" applyAlignment="1">
      <alignment horizontal="right" vertical="top"/>
    </xf>
    <xf numFmtId="0" fontId="0" fillId="0" borderId="57" xfId="0" applyBorder="1" applyAlignment="1">
      <alignment horizontal="right" vertical="top"/>
    </xf>
    <xf numFmtId="0" fontId="0" fillId="0" borderId="50" xfId="0" applyBorder="1" applyAlignment="1">
      <alignment horizontal="right" vertical="center" wrapText="1"/>
    </xf>
    <xf numFmtId="0" fontId="10" fillId="0" borderId="62" xfId="0" applyFont="1" applyBorder="1" applyAlignment="1">
      <alignment horizontal="left" vertical="top" wrapText="1"/>
    </xf>
    <xf numFmtId="177" fontId="10" fillId="0" borderId="34" xfId="0" applyNumberFormat="1" applyFont="1" applyBorder="1" applyAlignment="1">
      <alignment horizontal="right" vertical="top"/>
    </xf>
    <xf numFmtId="177" fontId="10" fillId="0" borderId="35" xfId="0" applyNumberFormat="1" applyFont="1" applyBorder="1" applyAlignment="1">
      <alignment horizontal="right" vertical="top"/>
    </xf>
    <xf numFmtId="0" fontId="0" fillId="0" borderId="63" xfId="0" applyBorder="1" applyAlignment="1">
      <alignment horizontal="right" vertical="top"/>
    </xf>
    <xf numFmtId="176" fontId="10" fillId="0" borderId="10" xfId="0" applyNumberFormat="1" applyFont="1" applyBorder="1" applyAlignment="1">
      <alignment horizontal="right" vertical="top"/>
    </xf>
    <xf numFmtId="177" fontId="10" fillId="0" borderId="11" xfId="0" applyNumberFormat="1" applyFont="1" applyBorder="1" applyAlignment="1">
      <alignment horizontal="right" vertical="top"/>
    </xf>
    <xf numFmtId="177" fontId="10" fillId="0" borderId="12" xfId="0" applyNumberFormat="1" applyFont="1" applyBorder="1" applyAlignment="1">
      <alignment horizontal="right" vertical="top"/>
    </xf>
    <xf numFmtId="177" fontId="10" fillId="0" borderId="14" xfId="0" applyNumberFormat="1" applyFont="1" applyBorder="1" applyAlignment="1">
      <alignment horizontal="right" vertical="top"/>
    </xf>
    <xf numFmtId="0" fontId="0" fillId="0" borderId="22" xfId="0" applyBorder="1" applyAlignment="1">
      <alignment horizontal="right" vertical="top"/>
    </xf>
    <xf numFmtId="176" fontId="10" fillId="0" borderId="43" xfId="0" applyNumberFormat="1" applyFont="1" applyBorder="1" applyAlignment="1">
      <alignment horizontal="right" vertical="top"/>
    </xf>
    <xf numFmtId="0" fontId="10" fillId="0" borderId="0" xfId="0" applyFont="1" applyFill="1" applyBorder="1" applyAlignment="1">
      <alignment horizontal="left" vertical="top" wrapText="1"/>
    </xf>
    <xf numFmtId="176" fontId="10" fillId="0" borderId="15" xfId="0" applyNumberFormat="1" applyFont="1" applyBorder="1" applyAlignment="1">
      <alignment horizontal="right" vertical="top"/>
    </xf>
    <xf numFmtId="176" fontId="10" fillId="0" borderId="54" xfId="0" applyNumberFormat="1" applyFont="1" applyBorder="1" applyAlignment="1">
      <alignment horizontal="right" vertical="top"/>
    </xf>
    <xf numFmtId="176" fontId="10" fillId="0" borderId="58" xfId="0" applyNumberFormat="1" applyFont="1" applyBorder="1" applyAlignment="1">
      <alignment horizontal="right" vertical="top"/>
    </xf>
    <xf numFmtId="176" fontId="10" fillId="0" borderId="34" xfId="0" applyNumberFormat="1" applyFont="1" applyBorder="1" applyAlignment="1">
      <alignment horizontal="right" vertical="top"/>
    </xf>
    <xf numFmtId="176" fontId="10" fillId="0" borderId="11" xfId="0" applyNumberFormat="1" applyFont="1" applyBorder="1" applyAlignment="1">
      <alignment horizontal="right" vertical="top"/>
    </xf>
    <xf numFmtId="0" fontId="0" fillId="0" borderId="53" xfId="0" applyBorder="1" applyAlignment="1">
      <alignment horizontal="right" vertical="top"/>
    </xf>
    <xf numFmtId="0" fontId="10" fillId="0" borderId="9" xfId="1" applyFont="1" applyBorder="1" applyAlignment="1">
      <alignment horizontal="left" vertical="top" wrapText="1"/>
    </xf>
    <xf numFmtId="0" fontId="10" fillId="0" borderId="21" xfId="1" applyFont="1" applyBorder="1" applyAlignment="1">
      <alignment horizontal="left" vertical="top" wrapText="1"/>
    </xf>
    <xf numFmtId="176" fontId="10" fillId="0" borderId="22" xfId="1" applyNumberFormat="1" applyFont="1" applyBorder="1" applyAlignment="1">
      <alignment horizontal="right" vertical="top"/>
    </xf>
    <xf numFmtId="177" fontId="10" fillId="0" borderId="23" xfId="1" applyNumberFormat="1" applyFont="1" applyBorder="1" applyAlignment="1">
      <alignment horizontal="right" vertical="top"/>
    </xf>
    <xf numFmtId="177" fontId="10" fillId="0" borderId="24" xfId="1" applyNumberFormat="1" applyFont="1" applyBorder="1" applyAlignment="1">
      <alignment horizontal="right" vertical="top"/>
    </xf>
    <xf numFmtId="0" fontId="8" fillId="0" borderId="0" xfId="1"/>
    <xf numFmtId="0" fontId="10" fillId="0" borderId="51" xfId="0" applyFont="1" applyBorder="1" applyAlignment="1">
      <alignment horizontal="left" vertical="top" wrapText="1"/>
    </xf>
    <xf numFmtId="0" fontId="10" fillId="0" borderId="51" xfId="0" applyFont="1" applyBorder="1" applyAlignment="1">
      <alignment horizontal="center" wrapText="1"/>
    </xf>
    <xf numFmtId="0" fontId="10" fillId="0" borderId="37" xfId="0" applyFont="1" applyBorder="1" applyAlignment="1">
      <alignment horizontal="left" vertical="top" wrapText="1"/>
    </xf>
    <xf numFmtId="0" fontId="10" fillId="0" borderId="33" xfId="0" applyFont="1" applyBorder="1" applyAlignment="1">
      <alignment horizontal="left" vertical="top" wrapText="1"/>
    </xf>
    <xf numFmtId="0" fontId="10" fillId="0" borderId="34" xfId="0" applyFont="1" applyBorder="1" applyAlignment="1">
      <alignment horizontal="center" wrapText="1"/>
    </xf>
    <xf numFmtId="0" fontId="10" fillId="0" borderId="35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176" fontId="10" fillId="0" borderId="0" xfId="0" applyNumberFormat="1" applyFont="1" applyBorder="1" applyAlignment="1">
      <alignment horizontal="right" vertical="top"/>
    </xf>
    <xf numFmtId="177" fontId="10" fillId="0" borderId="0" xfId="0" applyNumberFormat="1" applyFont="1" applyBorder="1" applyAlignment="1">
      <alignment horizontal="right" vertical="top"/>
    </xf>
    <xf numFmtId="0" fontId="10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right" vertical="top"/>
    </xf>
    <xf numFmtId="177" fontId="10" fillId="0" borderId="10" xfId="0" applyNumberFormat="1" applyFont="1" applyBorder="1" applyAlignment="1">
      <alignment horizontal="right" vertical="top"/>
    </xf>
    <xf numFmtId="0" fontId="10" fillId="0" borderId="0" xfId="0" applyFont="1" applyBorder="1" applyAlignment="1">
      <alignment vertical="top" wrapText="1"/>
    </xf>
    <xf numFmtId="0" fontId="0" fillId="0" borderId="0" xfId="0" applyFont="1" applyBorder="1" applyAlignment="1">
      <alignment vertical="center"/>
    </xf>
    <xf numFmtId="0" fontId="10" fillId="0" borderId="0" xfId="0" applyFont="1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wrapText="1"/>
    </xf>
    <xf numFmtId="178" fontId="10" fillId="0" borderId="15" xfId="0" applyNumberFormat="1" applyFont="1" applyBorder="1" applyAlignment="1">
      <alignment horizontal="right" vertical="top"/>
    </xf>
    <xf numFmtId="179" fontId="10" fillId="0" borderId="15" xfId="0" applyNumberFormat="1" applyFont="1" applyBorder="1" applyAlignment="1">
      <alignment horizontal="right" vertical="top"/>
    </xf>
    <xf numFmtId="179" fontId="10" fillId="0" borderId="16" xfId="0" applyNumberFormat="1" applyFont="1" applyBorder="1" applyAlignment="1">
      <alignment horizontal="right" vertical="top"/>
    </xf>
    <xf numFmtId="179" fontId="10" fillId="0" borderId="18" xfId="0" applyNumberFormat="1" applyFont="1" applyBorder="1" applyAlignment="1">
      <alignment horizontal="right" vertical="top"/>
    </xf>
    <xf numFmtId="178" fontId="10" fillId="0" borderId="19" xfId="0" applyNumberFormat="1" applyFont="1" applyBorder="1" applyAlignment="1">
      <alignment horizontal="right" vertical="top"/>
    </xf>
    <xf numFmtId="179" fontId="10" fillId="0" borderId="19" xfId="0" applyNumberFormat="1" applyFont="1" applyBorder="1" applyAlignment="1">
      <alignment horizontal="right" vertical="top"/>
    </xf>
    <xf numFmtId="179" fontId="10" fillId="0" borderId="20" xfId="0" applyNumberFormat="1" applyFont="1" applyBorder="1" applyAlignment="1">
      <alignment horizontal="right" vertical="top"/>
    </xf>
    <xf numFmtId="178" fontId="10" fillId="0" borderId="43" xfId="0" applyNumberFormat="1" applyFont="1" applyBorder="1" applyAlignment="1">
      <alignment horizontal="right" vertical="top"/>
    </xf>
    <xf numFmtId="179" fontId="10" fillId="0" borderId="43" xfId="0" applyNumberFormat="1" applyFont="1" applyBorder="1" applyAlignment="1">
      <alignment horizontal="right" vertical="top"/>
    </xf>
    <xf numFmtId="179" fontId="10" fillId="0" borderId="44" xfId="0" applyNumberFormat="1" applyFont="1" applyBorder="1" applyAlignment="1">
      <alignment horizontal="right" vertical="top"/>
    </xf>
    <xf numFmtId="178" fontId="10" fillId="0" borderId="48" xfId="0" applyNumberFormat="1" applyFont="1" applyBorder="1" applyAlignment="1">
      <alignment horizontal="right" vertical="top"/>
    </xf>
    <xf numFmtId="179" fontId="10" fillId="0" borderId="48" xfId="0" applyNumberFormat="1" applyFont="1" applyBorder="1" applyAlignment="1">
      <alignment horizontal="right" vertical="top"/>
    </xf>
    <xf numFmtId="179" fontId="10" fillId="0" borderId="49" xfId="0" applyNumberFormat="1" applyFont="1" applyBorder="1" applyAlignment="1">
      <alignment horizontal="right" vertical="top"/>
    </xf>
    <xf numFmtId="179" fontId="10" fillId="0" borderId="47" xfId="0" applyNumberFormat="1" applyFont="1" applyBorder="1" applyAlignment="1">
      <alignment horizontal="right" vertical="top"/>
    </xf>
    <xf numFmtId="179" fontId="10" fillId="0" borderId="42" xfId="0" applyNumberFormat="1" applyFont="1" applyBorder="1" applyAlignment="1">
      <alignment horizontal="right" vertical="top"/>
    </xf>
    <xf numFmtId="179" fontId="10" fillId="0" borderId="22" xfId="0" applyNumberFormat="1" applyFont="1" applyBorder="1" applyAlignment="1">
      <alignment horizontal="right" vertical="top"/>
    </xf>
    <xf numFmtId="178" fontId="10" fillId="0" borderId="23" xfId="0" applyNumberFormat="1" applyFont="1" applyBorder="1" applyAlignment="1">
      <alignment horizontal="right" vertical="top"/>
    </xf>
    <xf numFmtId="179" fontId="10" fillId="0" borderId="23" xfId="0" applyNumberFormat="1" applyFont="1" applyBorder="1" applyAlignment="1">
      <alignment horizontal="right" vertical="top"/>
    </xf>
    <xf numFmtId="179" fontId="10" fillId="0" borderId="24" xfId="0" applyNumberFormat="1" applyFont="1" applyBorder="1" applyAlignment="1">
      <alignment horizontal="right" vertical="top"/>
    </xf>
    <xf numFmtId="177" fontId="13" fillId="0" borderId="48" xfId="0" applyNumberFormat="1" applyFont="1" applyBorder="1" applyAlignment="1">
      <alignment horizontal="right" vertical="top"/>
    </xf>
    <xf numFmtId="177" fontId="13" fillId="0" borderId="19" xfId="0" applyNumberFormat="1" applyFont="1" applyBorder="1" applyAlignment="1">
      <alignment horizontal="right" vertical="top"/>
    </xf>
    <xf numFmtId="177" fontId="13" fillId="0" borderId="43" xfId="0" applyNumberFormat="1" applyFont="1" applyBorder="1" applyAlignment="1">
      <alignment horizontal="right" vertical="top"/>
    </xf>
    <xf numFmtId="179" fontId="10" fillId="0" borderId="14" xfId="0" applyNumberFormat="1" applyFont="1" applyBorder="1" applyAlignment="1">
      <alignment horizontal="right" vertical="top"/>
    </xf>
    <xf numFmtId="0" fontId="0" fillId="0" borderId="51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wrapText="1"/>
    </xf>
    <xf numFmtId="0" fontId="10" fillId="0" borderId="60" xfId="0" applyFont="1" applyBorder="1" applyAlignment="1">
      <alignment horizontal="left" vertical="top" wrapText="1"/>
    </xf>
    <xf numFmtId="0" fontId="0" fillId="0" borderId="55" xfId="0" applyFont="1" applyBorder="1" applyAlignment="1">
      <alignment horizontal="center" vertical="center"/>
    </xf>
    <xf numFmtId="0" fontId="0" fillId="0" borderId="45" xfId="0" applyBorder="1" applyAlignment="1">
      <alignment horizontal="right" vertical="center" wrapText="1"/>
    </xf>
    <xf numFmtId="0" fontId="0" fillId="0" borderId="40" xfId="0" applyFont="1" applyBorder="1" applyAlignment="1">
      <alignment horizontal="center" vertical="center"/>
    </xf>
    <xf numFmtId="0" fontId="10" fillId="0" borderId="61" xfId="0" applyFont="1" applyBorder="1" applyAlignment="1">
      <alignment horizontal="left" vertical="top" wrapText="1"/>
    </xf>
    <xf numFmtId="0" fontId="0" fillId="0" borderId="31" xfId="0" applyFont="1" applyBorder="1" applyAlignment="1">
      <alignment horizontal="center" vertical="center"/>
    </xf>
    <xf numFmtId="0" fontId="0" fillId="0" borderId="50" xfId="0" applyBorder="1" applyAlignment="1">
      <alignment horizontal="right" vertical="center" wrapText="1"/>
    </xf>
    <xf numFmtId="0" fontId="0" fillId="0" borderId="32" xfId="0" applyFont="1" applyBorder="1" applyAlignment="1">
      <alignment horizontal="center" vertical="center"/>
    </xf>
    <xf numFmtId="0" fontId="10" fillId="0" borderId="52" xfId="0" applyFont="1" applyBorder="1" applyAlignment="1">
      <alignment horizontal="left" vertical="top" wrapText="1"/>
    </xf>
    <xf numFmtId="0" fontId="0" fillId="0" borderId="36" xfId="0" applyBorder="1" applyAlignment="1">
      <alignment horizontal="right" vertical="center" wrapText="1"/>
    </xf>
    <xf numFmtId="0" fontId="13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10" fillId="0" borderId="25" xfId="0" applyFont="1" applyBorder="1" applyAlignment="1">
      <alignment horizontal="left" vertical="top" wrapText="1"/>
    </xf>
    <xf numFmtId="0" fontId="10" fillId="0" borderId="26" xfId="0" applyFont="1" applyBorder="1" applyAlignment="1">
      <alignment horizontal="left" vertical="top" wrapText="1"/>
    </xf>
    <xf numFmtId="0" fontId="10" fillId="0" borderId="32" xfId="0" applyFont="1" applyBorder="1" applyAlignment="1">
      <alignment horizontal="left" vertical="top" wrapText="1"/>
    </xf>
    <xf numFmtId="0" fontId="10" fillId="0" borderId="37" xfId="0" applyFont="1" applyBorder="1" applyAlignment="1">
      <alignment horizontal="left" vertical="top" wrapText="1"/>
    </xf>
    <xf numFmtId="0" fontId="10" fillId="0" borderId="33" xfId="0" applyFont="1" applyBorder="1" applyAlignment="1">
      <alignment horizontal="left" vertical="top" wrapText="1"/>
    </xf>
    <xf numFmtId="0" fontId="10" fillId="0" borderId="27" xfId="0" applyFont="1" applyBorder="1" applyAlignment="1">
      <alignment horizontal="left" vertical="top" wrapText="1"/>
    </xf>
    <xf numFmtId="0" fontId="0" fillId="0" borderId="26" xfId="0" applyFont="1" applyBorder="1" applyAlignment="1">
      <alignment horizontal="center" vertical="center"/>
    </xf>
    <xf numFmtId="0" fontId="10" fillId="0" borderId="28" xfId="0" applyFont="1" applyBorder="1" applyAlignment="1">
      <alignment horizontal="left" vertical="top" wrapText="1"/>
    </xf>
    <xf numFmtId="0" fontId="0" fillId="0" borderId="37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0" fillId="0" borderId="3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wrapText="1"/>
    </xf>
    <xf numFmtId="0" fontId="0" fillId="0" borderId="30" xfId="0" applyFont="1" applyBorder="1" applyAlignment="1">
      <alignment horizontal="center" vertical="center"/>
    </xf>
    <xf numFmtId="0" fontId="0" fillId="0" borderId="25" xfId="0" applyBorder="1" applyAlignment="1">
      <alignment horizontal="left" vertical="center" wrapText="1"/>
    </xf>
    <xf numFmtId="0" fontId="0" fillId="0" borderId="38" xfId="0" applyFont="1" applyBorder="1" applyAlignment="1">
      <alignment horizontal="left" vertical="center"/>
    </xf>
    <xf numFmtId="0" fontId="0" fillId="0" borderId="31" xfId="0" applyFont="1" applyBorder="1" applyAlignment="1">
      <alignment horizontal="left" vertical="center"/>
    </xf>
    <xf numFmtId="0" fontId="10" fillId="0" borderId="36" xfId="0" applyFont="1" applyBorder="1" applyAlignment="1">
      <alignment horizontal="left" vertical="top" wrapText="1"/>
    </xf>
    <xf numFmtId="0" fontId="10" fillId="0" borderId="45" xfId="0" applyFont="1" applyBorder="1" applyAlignment="1">
      <alignment horizontal="left" vertical="top" wrapText="1"/>
    </xf>
    <xf numFmtId="0" fontId="10" fillId="0" borderId="50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center" wrapText="1"/>
    </xf>
    <xf numFmtId="0" fontId="0" fillId="0" borderId="2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wrapText="1"/>
    </xf>
    <xf numFmtId="0" fontId="0" fillId="0" borderId="23" xfId="0" applyFont="1" applyBorder="1" applyAlignment="1">
      <alignment horizontal="center" vertical="center"/>
    </xf>
    <xf numFmtId="0" fontId="13" fillId="0" borderId="32" xfId="1" applyFont="1" applyBorder="1" applyAlignment="1">
      <alignment horizontal="center" vertical="center" wrapText="1"/>
    </xf>
    <xf numFmtId="0" fontId="14" fillId="0" borderId="0" xfId="0" applyFont="1">
      <alignment vertical="center"/>
    </xf>
    <xf numFmtId="0" fontId="14" fillId="0" borderId="0" xfId="0" applyFont="1" applyAlignment="1"/>
    <xf numFmtId="0" fontId="15" fillId="0" borderId="0" xfId="0" applyFont="1">
      <alignment vertical="center"/>
    </xf>
    <xf numFmtId="0" fontId="16" fillId="0" borderId="51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176" fontId="16" fillId="0" borderId="51" xfId="0" applyNumberFormat="1" applyFont="1" applyBorder="1" applyAlignment="1">
      <alignment horizontal="right" vertical="top"/>
    </xf>
    <xf numFmtId="177" fontId="16" fillId="0" borderId="51" xfId="0" applyNumberFormat="1" applyFont="1" applyBorder="1" applyAlignment="1">
      <alignment horizontal="right" vertical="top"/>
    </xf>
    <xf numFmtId="0" fontId="16" fillId="0" borderId="51" xfId="0" applyFont="1" applyBorder="1" applyAlignment="1">
      <alignment horizontal="left" vertical="top" wrapText="1"/>
    </xf>
    <xf numFmtId="0" fontId="14" fillId="0" borderId="51" xfId="0" applyFont="1" applyBorder="1" applyAlignment="1">
      <alignment horizontal="center" vertical="center"/>
    </xf>
    <xf numFmtId="0" fontId="16" fillId="0" borderId="51" xfId="0" applyFont="1" applyBorder="1" applyAlignment="1">
      <alignment horizontal="center" wrapText="1"/>
    </xf>
    <xf numFmtId="0" fontId="16" fillId="0" borderId="51" xfId="0" applyFont="1" applyBorder="1" applyAlignment="1">
      <alignment horizontal="center" wrapText="1"/>
    </xf>
    <xf numFmtId="0" fontId="14" fillId="0" borderId="51" xfId="0" applyFont="1" applyBorder="1" applyAlignment="1">
      <alignment horizontal="right" vertical="center" wrapText="1"/>
    </xf>
    <xf numFmtId="0" fontId="14" fillId="0" borderId="51" xfId="0" applyFont="1" applyBorder="1" applyAlignment="1">
      <alignment horizontal="right" vertical="center" wrapText="1"/>
    </xf>
    <xf numFmtId="0" fontId="14" fillId="0" borderId="51" xfId="0" applyFont="1" applyBorder="1" applyAlignment="1">
      <alignment horizontal="right" vertical="top"/>
    </xf>
    <xf numFmtId="0" fontId="15" fillId="0" borderId="0" xfId="0" applyFont="1" applyAlignment="1"/>
    <xf numFmtId="0" fontId="18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1" fillId="0" borderId="0" xfId="0" applyFont="1" applyAlignment="1"/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3" fillId="0" borderId="0" xfId="0" applyFont="1" applyAlignment="1"/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16" fillId="0" borderId="9" xfId="0" applyFont="1" applyBorder="1" applyAlignment="1">
      <alignment horizontal="left" vertical="top" wrapText="1"/>
    </xf>
    <xf numFmtId="0" fontId="26" fillId="0" borderId="13" xfId="0" applyFont="1" applyBorder="1" applyAlignment="1">
      <alignment horizontal="left" vertical="top" wrapText="1"/>
    </xf>
    <xf numFmtId="176" fontId="26" fillId="0" borderId="14" xfId="0" applyNumberFormat="1" applyFont="1" applyBorder="1" applyAlignment="1">
      <alignment horizontal="right" vertical="top"/>
    </xf>
    <xf numFmtId="177" fontId="26" fillId="0" borderId="15" xfId="0" applyNumberFormat="1" applyFont="1" applyBorder="1" applyAlignment="1">
      <alignment horizontal="right" vertical="top"/>
    </xf>
    <xf numFmtId="177" fontId="26" fillId="0" borderId="16" xfId="0" applyNumberFormat="1" applyFont="1" applyBorder="1" applyAlignment="1">
      <alignment horizontal="right" vertical="top"/>
    </xf>
    <xf numFmtId="0" fontId="27" fillId="0" borderId="0" xfId="0" applyFont="1">
      <alignment vertical="center"/>
    </xf>
    <xf numFmtId="0" fontId="26" fillId="0" borderId="17" xfId="0" applyFont="1" applyBorder="1" applyAlignment="1">
      <alignment horizontal="left" vertical="top" wrapText="1"/>
    </xf>
    <xf numFmtId="176" fontId="26" fillId="0" borderId="18" xfId="0" applyNumberFormat="1" applyFont="1" applyBorder="1" applyAlignment="1">
      <alignment horizontal="right" vertical="top"/>
    </xf>
    <xf numFmtId="177" fontId="26" fillId="0" borderId="19" xfId="0" applyNumberFormat="1" applyFont="1" applyBorder="1" applyAlignment="1">
      <alignment horizontal="right" vertical="top"/>
    </xf>
    <xf numFmtId="177" fontId="26" fillId="0" borderId="20" xfId="0" applyNumberFormat="1" applyFont="1" applyBorder="1" applyAlignment="1">
      <alignment horizontal="right" vertical="top"/>
    </xf>
    <xf numFmtId="0" fontId="26" fillId="0" borderId="21" xfId="0" applyFont="1" applyBorder="1" applyAlignment="1">
      <alignment horizontal="left" vertical="top" wrapText="1"/>
    </xf>
    <xf numFmtId="176" fontId="26" fillId="0" borderId="22" xfId="0" applyNumberFormat="1" applyFont="1" applyBorder="1" applyAlignment="1">
      <alignment horizontal="right" vertical="top"/>
    </xf>
    <xf numFmtId="177" fontId="26" fillId="0" borderId="23" xfId="0" applyNumberFormat="1" applyFont="1" applyBorder="1" applyAlignment="1">
      <alignment horizontal="right" vertical="top"/>
    </xf>
    <xf numFmtId="177" fontId="26" fillId="0" borderId="24" xfId="0" applyNumberFormat="1" applyFont="1" applyBorder="1" applyAlignment="1">
      <alignment horizontal="right" vertical="top"/>
    </xf>
    <xf numFmtId="0" fontId="26" fillId="0" borderId="64" xfId="0" applyFont="1" applyBorder="1" applyAlignment="1">
      <alignment horizontal="left" vertical="top" wrapText="1"/>
    </xf>
    <xf numFmtId="0" fontId="26" fillId="0" borderId="26" xfId="0" applyFont="1" applyBorder="1" applyAlignment="1">
      <alignment horizontal="left" vertical="top" wrapText="1"/>
    </xf>
    <xf numFmtId="0" fontId="26" fillId="0" borderId="37" xfId="0" applyFont="1" applyBorder="1" applyAlignment="1">
      <alignment horizontal="left" vertical="top" wrapText="1"/>
    </xf>
    <xf numFmtId="0" fontId="26" fillId="0" borderId="14" xfId="0" applyFont="1" applyBorder="1" applyAlignment="1">
      <alignment horizontal="center" wrapText="1"/>
    </xf>
    <xf numFmtId="0" fontId="26" fillId="0" borderId="15" xfId="0" applyFont="1" applyBorder="1" applyAlignment="1">
      <alignment horizontal="center" wrapText="1"/>
    </xf>
    <xf numFmtId="0" fontId="26" fillId="0" borderId="11" xfId="0" applyFont="1" applyBorder="1" applyAlignment="1">
      <alignment horizontal="center" wrapText="1"/>
    </xf>
    <xf numFmtId="0" fontId="26" fillId="0" borderId="29" xfId="0" applyFont="1" applyBorder="1" applyAlignment="1">
      <alignment horizontal="center" wrapText="1"/>
    </xf>
    <xf numFmtId="0" fontId="27" fillId="0" borderId="30" xfId="0" applyFont="1" applyBorder="1" applyAlignment="1">
      <alignment horizontal="center" vertical="center"/>
    </xf>
    <xf numFmtId="0" fontId="14" fillId="0" borderId="0" xfId="0" applyFont="1" applyBorder="1">
      <alignment vertical="center"/>
    </xf>
    <xf numFmtId="0" fontId="26" fillId="0" borderId="38" xfId="0" applyFont="1" applyBorder="1" applyAlignment="1">
      <alignment horizontal="left" vertical="top" wrapText="1"/>
    </xf>
    <xf numFmtId="0" fontId="26" fillId="0" borderId="32" xfId="0" applyFont="1" applyBorder="1" applyAlignment="1">
      <alignment horizontal="left" vertical="top" wrapText="1"/>
    </xf>
    <xf numFmtId="0" fontId="26" fillId="0" borderId="33" xfId="0" applyFont="1" applyBorder="1" applyAlignment="1">
      <alignment horizontal="left" vertical="top" wrapText="1"/>
    </xf>
    <xf numFmtId="0" fontId="26" fillId="0" borderId="22" xfId="0" applyFont="1" applyBorder="1" applyAlignment="1">
      <alignment horizontal="center" wrapText="1"/>
    </xf>
    <xf numFmtId="0" fontId="26" fillId="0" borderId="23" xfId="0" applyFont="1" applyBorder="1" applyAlignment="1">
      <alignment horizontal="center" wrapText="1"/>
    </xf>
    <xf numFmtId="0" fontId="27" fillId="0" borderId="23" xfId="0" applyFont="1" applyBorder="1" applyAlignment="1">
      <alignment horizontal="center" vertical="center"/>
    </xf>
    <xf numFmtId="0" fontId="26" fillId="0" borderId="34" xfId="0" applyFont="1" applyBorder="1" applyAlignment="1">
      <alignment horizontal="center" wrapText="1"/>
    </xf>
    <xf numFmtId="0" fontId="26" fillId="0" borderId="35" xfId="0" applyFont="1" applyBorder="1" applyAlignment="1">
      <alignment horizontal="center" wrapText="1"/>
    </xf>
    <xf numFmtId="0" fontId="26" fillId="0" borderId="52" xfId="0" applyFont="1" applyBorder="1" applyAlignment="1">
      <alignment horizontal="left" vertical="top" wrapText="1"/>
    </xf>
    <xf numFmtId="0" fontId="27" fillId="0" borderId="36" xfId="0" applyFont="1" applyBorder="1" applyAlignment="1">
      <alignment horizontal="right" vertical="center" wrapText="1"/>
    </xf>
    <xf numFmtId="0" fontId="26" fillId="0" borderId="36" xfId="0" applyFont="1" applyBorder="1" applyAlignment="1">
      <alignment horizontal="left" vertical="top" wrapText="1"/>
    </xf>
    <xf numFmtId="0" fontId="27" fillId="0" borderId="36" xfId="0" applyFont="1" applyBorder="1" applyAlignment="1">
      <alignment horizontal="right" vertical="center" wrapText="1"/>
    </xf>
    <xf numFmtId="0" fontId="26" fillId="0" borderId="30" xfId="0" applyFont="1" applyBorder="1" applyAlignment="1">
      <alignment horizontal="left" vertical="top" wrapText="1"/>
    </xf>
    <xf numFmtId="0" fontId="27" fillId="0" borderId="53" xfId="0" applyFont="1" applyBorder="1" applyAlignment="1">
      <alignment horizontal="right" vertical="top"/>
    </xf>
    <xf numFmtId="177" fontId="26" fillId="0" borderId="54" xfId="0" applyNumberFormat="1" applyFont="1" applyBorder="1" applyAlignment="1">
      <alignment horizontal="right" vertical="top"/>
    </xf>
    <xf numFmtId="177" fontId="26" fillId="0" borderId="29" xfId="0" applyNumberFormat="1" applyFont="1" applyBorder="1" applyAlignment="1">
      <alignment horizontal="right" vertical="top"/>
    </xf>
    <xf numFmtId="0" fontId="27" fillId="0" borderId="55" xfId="0" applyFont="1" applyBorder="1" applyAlignment="1">
      <alignment horizontal="center" vertical="center"/>
    </xf>
    <xf numFmtId="0" fontId="27" fillId="0" borderId="40" xfId="0" applyFont="1" applyBorder="1" applyAlignment="1">
      <alignment horizontal="center" vertical="center"/>
    </xf>
    <xf numFmtId="0" fontId="26" fillId="0" borderId="45" xfId="0" applyFont="1" applyBorder="1" applyAlignment="1">
      <alignment horizontal="left" vertical="top" wrapText="1"/>
    </xf>
    <xf numFmtId="0" fontId="27" fillId="0" borderId="45" xfId="0" applyFont="1" applyBorder="1" applyAlignment="1">
      <alignment horizontal="right" vertical="center" wrapText="1"/>
    </xf>
    <xf numFmtId="0" fontId="26" fillId="0" borderId="56" xfId="0" applyFont="1" applyBorder="1" applyAlignment="1">
      <alignment horizontal="left" vertical="top" wrapText="1"/>
    </xf>
    <xf numFmtId="0" fontId="27" fillId="0" borderId="57" xfId="0" applyFont="1" applyBorder="1" applyAlignment="1">
      <alignment horizontal="right" vertical="top"/>
    </xf>
    <xf numFmtId="177" fontId="26" fillId="0" borderId="58" xfId="0" applyNumberFormat="1" applyFont="1" applyBorder="1" applyAlignment="1">
      <alignment horizontal="right" vertical="top"/>
    </xf>
    <xf numFmtId="177" fontId="26" fillId="0" borderId="59" xfId="0" applyNumberFormat="1" applyFont="1" applyBorder="1" applyAlignment="1">
      <alignment horizontal="right" vertical="top"/>
    </xf>
    <xf numFmtId="0" fontId="26" fillId="0" borderId="60" xfId="0" applyFont="1" applyBorder="1" applyAlignment="1">
      <alignment horizontal="left" vertical="top" wrapText="1"/>
    </xf>
    <xf numFmtId="0" fontId="27" fillId="0" borderId="45" xfId="0" applyFont="1" applyBorder="1" applyAlignment="1">
      <alignment horizontal="right" vertical="center" wrapText="1"/>
    </xf>
    <xf numFmtId="177" fontId="26" fillId="0" borderId="57" xfId="0" applyNumberFormat="1" applyFont="1" applyBorder="1" applyAlignment="1">
      <alignment horizontal="right" vertical="top"/>
    </xf>
    <xf numFmtId="0" fontId="26" fillId="0" borderId="61" xfId="0" applyFont="1" applyBorder="1" applyAlignment="1">
      <alignment horizontal="left" vertical="top" wrapText="1"/>
    </xf>
    <xf numFmtId="0" fontId="27" fillId="0" borderId="50" xfId="0" applyFont="1" applyBorder="1" applyAlignment="1">
      <alignment horizontal="right" vertical="center" wrapText="1"/>
    </xf>
    <xf numFmtId="0" fontId="27" fillId="0" borderId="31" xfId="0" applyFont="1" applyBorder="1" applyAlignment="1">
      <alignment horizontal="center" vertical="center"/>
    </xf>
    <xf numFmtId="0" fontId="27" fillId="0" borderId="32" xfId="0" applyFont="1" applyBorder="1" applyAlignment="1">
      <alignment horizontal="center" vertical="center"/>
    </xf>
    <xf numFmtId="177" fontId="26" fillId="0" borderId="63" xfId="0" applyNumberFormat="1" applyFont="1" applyBorder="1" applyAlignment="1">
      <alignment horizontal="right" vertical="top"/>
    </xf>
    <xf numFmtId="177" fontId="26" fillId="0" borderId="34" xfId="0" applyNumberFormat="1" applyFont="1" applyBorder="1" applyAlignment="1">
      <alignment horizontal="right" vertical="top"/>
    </xf>
    <xf numFmtId="177" fontId="26" fillId="0" borderId="35" xfId="0" applyNumberFormat="1" applyFont="1" applyBorder="1" applyAlignment="1">
      <alignment horizontal="right" vertical="top"/>
    </xf>
    <xf numFmtId="0" fontId="14" fillId="0" borderId="0" xfId="0" applyFont="1" applyBorder="1" applyAlignment="1">
      <alignment vertical="center"/>
    </xf>
    <xf numFmtId="0" fontId="16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right" vertical="top"/>
    </xf>
    <xf numFmtId="177" fontId="16" fillId="0" borderId="0" xfId="0" applyNumberFormat="1" applyFont="1" applyBorder="1" applyAlignment="1">
      <alignment horizontal="right" vertical="top"/>
    </xf>
    <xf numFmtId="0" fontId="26" fillId="0" borderId="25" xfId="0" applyFont="1" applyBorder="1" applyAlignment="1">
      <alignment horizontal="left" vertical="top" wrapText="1"/>
    </xf>
    <xf numFmtId="0" fontId="27" fillId="0" borderId="26" xfId="0" applyFont="1" applyBorder="1" applyAlignment="1">
      <alignment horizontal="center" vertical="center"/>
    </xf>
    <xf numFmtId="0" fontId="26" fillId="0" borderId="27" xfId="0" applyFont="1" applyBorder="1" applyAlignment="1">
      <alignment horizontal="left" vertical="top" wrapText="1"/>
    </xf>
    <xf numFmtId="0" fontId="26" fillId="0" borderId="28" xfId="0" applyFont="1" applyBorder="1" applyAlignment="1">
      <alignment horizontal="left" vertical="top" wrapText="1"/>
    </xf>
    <xf numFmtId="0" fontId="29" fillId="0" borderId="0" xfId="0" applyFont="1">
      <alignment vertical="center"/>
    </xf>
    <xf numFmtId="0" fontId="27" fillId="0" borderId="33" xfId="0" applyFont="1" applyBorder="1" applyAlignment="1">
      <alignment horizontal="center" vertical="center"/>
    </xf>
    <xf numFmtId="0" fontId="24" fillId="0" borderId="25" xfId="0" applyFont="1" applyBorder="1" applyAlignment="1">
      <alignment horizontal="right" vertical="center" wrapText="1"/>
    </xf>
    <xf numFmtId="0" fontId="26" fillId="0" borderId="36" xfId="0" applyFont="1" applyBorder="1" applyAlignment="1">
      <alignment horizontal="left" vertical="top" wrapText="1"/>
    </xf>
    <xf numFmtId="0" fontId="26" fillId="0" borderId="37" xfId="0" applyFont="1" applyBorder="1" applyAlignment="1">
      <alignment horizontal="left" vertical="top" wrapText="1"/>
    </xf>
    <xf numFmtId="177" fontId="26" fillId="0" borderId="14" xfId="0" applyNumberFormat="1" applyFont="1" applyBorder="1" applyAlignment="1">
      <alignment horizontal="right" vertical="top"/>
    </xf>
    <xf numFmtId="176" fontId="26" fillId="0" borderId="15" xfId="0" applyNumberFormat="1" applyFont="1" applyBorder="1" applyAlignment="1">
      <alignment horizontal="right" vertical="top"/>
    </xf>
    <xf numFmtId="0" fontId="24" fillId="0" borderId="38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6" fillId="0" borderId="39" xfId="0" applyFont="1" applyBorder="1" applyAlignment="1">
      <alignment horizontal="left" vertical="top" wrapText="1"/>
    </xf>
    <xf numFmtId="0" fontId="27" fillId="0" borderId="18" xfId="0" applyFont="1" applyBorder="1" applyAlignment="1">
      <alignment horizontal="right" vertical="top"/>
    </xf>
    <xf numFmtId="176" fontId="26" fillId="0" borderId="19" xfId="0" applyNumberFormat="1" applyFont="1" applyBorder="1" applyAlignment="1">
      <alignment horizontal="right" vertical="top"/>
    </xf>
    <xf numFmtId="177" fontId="26" fillId="0" borderId="18" xfId="0" applyNumberFormat="1" applyFont="1" applyBorder="1" applyAlignment="1">
      <alignment horizontal="right" vertical="top"/>
    </xf>
    <xf numFmtId="0" fontId="26" fillId="0" borderId="41" xfId="0" applyFont="1" applyBorder="1" applyAlignment="1">
      <alignment horizontal="left" vertical="top" wrapText="1"/>
    </xf>
    <xf numFmtId="0" fontId="27" fillId="0" borderId="42" xfId="0" applyFont="1" applyBorder="1" applyAlignment="1">
      <alignment horizontal="right" vertical="top"/>
    </xf>
    <xf numFmtId="177" fontId="26" fillId="0" borderId="43" xfId="0" applyNumberFormat="1" applyFont="1" applyBorder="1" applyAlignment="1">
      <alignment horizontal="right" vertical="top"/>
    </xf>
    <xf numFmtId="176" fontId="26" fillId="0" borderId="43" xfId="0" applyNumberFormat="1" applyFont="1" applyBorder="1" applyAlignment="1">
      <alignment horizontal="right" vertical="top"/>
    </xf>
    <xf numFmtId="177" fontId="26" fillId="0" borderId="44" xfId="0" applyNumberFormat="1" applyFont="1" applyBorder="1" applyAlignment="1">
      <alignment horizontal="right" vertical="top"/>
    </xf>
    <xf numFmtId="0" fontId="26" fillId="0" borderId="45" xfId="0" applyFont="1" applyBorder="1" applyAlignment="1">
      <alignment horizontal="left" vertical="top" wrapText="1"/>
    </xf>
    <xf numFmtId="0" fontId="26" fillId="0" borderId="46" xfId="0" applyFont="1" applyBorder="1" applyAlignment="1">
      <alignment horizontal="left" vertical="top" wrapText="1"/>
    </xf>
    <xf numFmtId="177" fontId="26" fillId="0" borderId="47" xfId="0" applyNumberFormat="1" applyFont="1" applyBorder="1" applyAlignment="1">
      <alignment horizontal="right" vertical="top"/>
    </xf>
    <xf numFmtId="177" fontId="26" fillId="0" borderId="48" xfId="0" applyNumberFormat="1" applyFont="1" applyBorder="1" applyAlignment="1">
      <alignment horizontal="right" vertical="top"/>
    </xf>
    <xf numFmtId="176" fontId="26" fillId="0" borderId="48" xfId="0" applyNumberFormat="1" applyFont="1" applyBorder="1" applyAlignment="1">
      <alignment horizontal="right" vertical="top"/>
    </xf>
    <xf numFmtId="177" fontId="26" fillId="0" borderId="49" xfId="0" applyNumberFormat="1" applyFont="1" applyBorder="1" applyAlignment="1">
      <alignment horizontal="right" vertical="top"/>
    </xf>
    <xf numFmtId="0" fontId="27" fillId="0" borderId="47" xfId="0" applyFont="1" applyBorder="1" applyAlignment="1">
      <alignment horizontal="right" vertical="top"/>
    </xf>
    <xf numFmtId="177" fontId="26" fillId="0" borderId="42" xfId="0" applyNumberFormat="1" applyFont="1" applyBorder="1" applyAlignment="1">
      <alignment horizontal="right" vertical="top"/>
    </xf>
    <xf numFmtId="0" fontId="26" fillId="0" borderId="50" xfId="0" applyFont="1" applyBorder="1" applyAlignment="1">
      <alignment horizontal="left" vertical="top" wrapText="1"/>
    </xf>
    <xf numFmtId="0" fontId="16" fillId="0" borderId="0" xfId="0" applyFont="1" applyBorder="1" applyAlignment="1">
      <alignment horizontal="center" wrapText="1"/>
    </xf>
    <xf numFmtId="0" fontId="30" fillId="0" borderId="0" xfId="0" applyFont="1">
      <alignment vertical="center"/>
    </xf>
    <xf numFmtId="0" fontId="24" fillId="0" borderId="31" xfId="0" applyFont="1" applyBorder="1" applyAlignment="1">
      <alignment horizontal="center" vertical="center"/>
    </xf>
    <xf numFmtId="0" fontId="26" fillId="0" borderId="33" xfId="0" applyFont="1" applyBorder="1" applyAlignment="1">
      <alignment horizontal="left" vertical="top" wrapText="1"/>
    </xf>
    <xf numFmtId="177" fontId="26" fillId="0" borderId="22" xfId="0" applyNumberFormat="1" applyFont="1" applyBorder="1" applyAlignment="1">
      <alignment horizontal="right" vertical="top"/>
    </xf>
    <xf numFmtId="176" fontId="26" fillId="0" borderId="23" xfId="0" applyNumberFormat="1" applyFont="1" applyBorder="1" applyAlignment="1">
      <alignment horizontal="right" vertical="top"/>
    </xf>
    <xf numFmtId="0" fontId="14" fillId="2" borderId="0" xfId="0" applyFont="1" applyFill="1" applyBorder="1">
      <alignment vertical="center"/>
    </xf>
  </cellXfs>
  <cellStyles count="2">
    <cellStyle name="표준" xfId="0" builtinId="0"/>
    <cellStyle name="표준_Figure 9-10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Z184"/>
  <sheetViews>
    <sheetView tabSelected="1" zoomScale="70" zoomScaleNormal="70" workbookViewId="0">
      <selection activeCell="C10" sqref="C10"/>
    </sheetView>
  </sheetViews>
  <sheetFormatPr defaultRowHeight="13.8"/>
  <cols>
    <col min="1" max="1" width="8.796875" style="177"/>
    <col min="2" max="2" width="39.69921875" style="177" customWidth="1"/>
    <col min="3" max="3" width="24.8984375" style="177" customWidth="1"/>
    <col min="4" max="4" width="28" style="177" customWidth="1"/>
    <col min="5" max="5" width="11.3984375" style="177" customWidth="1"/>
    <col min="6" max="6" width="25.3984375" style="177" customWidth="1"/>
    <col min="7" max="7" width="14.8984375" style="177" customWidth="1"/>
    <col min="8" max="8" width="23.09765625" style="177" customWidth="1"/>
    <col min="9" max="9" width="13.3984375" style="177" customWidth="1"/>
    <col min="10" max="10" width="23.09765625" style="177" customWidth="1"/>
    <col min="11" max="11" width="16.3984375" style="177" customWidth="1"/>
    <col min="12" max="12" width="16.09765625" style="177" customWidth="1"/>
    <col min="13" max="14" width="12.69921875" style="177" customWidth="1"/>
    <col min="15" max="16" width="8.796875" style="177"/>
    <col min="17" max="17" width="23.09765625" style="177" customWidth="1"/>
    <col min="18" max="18" width="8.796875" style="177"/>
    <col min="19" max="20" width="12.3984375" style="177" customWidth="1"/>
    <col min="21" max="21" width="12.8984375" style="177" customWidth="1"/>
    <col min="22" max="22" width="16.3984375" style="177" customWidth="1"/>
    <col min="23" max="23" width="29.3984375" style="177" customWidth="1"/>
    <col min="24" max="16384" width="8.796875" style="177"/>
  </cols>
  <sheetData>
    <row r="2" spans="2:25">
      <c r="B2" s="179" t="s">
        <v>0</v>
      </c>
    </row>
    <row r="3" spans="2:25">
      <c r="B3" s="179" t="s">
        <v>98</v>
      </c>
      <c r="J3" s="177" t="s">
        <v>1</v>
      </c>
    </row>
    <row r="4" spans="2:25">
      <c r="B4" s="177" t="s">
        <v>2</v>
      </c>
      <c r="F4" s="177" t="s">
        <v>3</v>
      </c>
      <c r="J4" s="177" t="s">
        <v>4</v>
      </c>
      <c r="N4" s="177" t="s">
        <v>5</v>
      </c>
      <c r="S4" s="177" t="s">
        <v>6</v>
      </c>
      <c r="W4" s="179" t="s">
        <v>783</v>
      </c>
      <c r="X4" s="193"/>
      <c r="Y4" s="178"/>
    </row>
    <row r="5" spans="2:25">
      <c r="B5" s="177" t="s">
        <v>7</v>
      </c>
      <c r="C5" s="177" t="s">
        <v>8</v>
      </c>
      <c r="D5" s="177" t="s">
        <v>9</v>
      </c>
      <c r="F5" s="177" t="s">
        <v>7</v>
      </c>
      <c r="G5" s="177" t="s">
        <v>8</v>
      </c>
      <c r="H5" s="177" t="s">
        <v>9</v>
      </c>
      <c r="J5" s="177" t="s">
        <v>7</v>
      </c>
      <c r="K5" s="177" t="s">
        <v>8</v>
      </c>
      <c r="L5" s="177" t="s">
        <v>9</v>
      </c>
      <c r="N5" s="177" t="s">
        <v>7</v>
      </c>
      <c r="O5" s="177" t="s">
        <v>10</v>
      </c>
      <c r="P5" s="177" t="s">
        <v>11</v>
      </c>
      <c r="S5" s="177" t="s">
        <v>12</v>
      </c>
      <c r="T5" s="177" t="s">
        <v>8</v>
      </c>
      <c r="U5" s="177" t="s">
        <v>13</v>
      </c>
      <c r="W5" s="179" t="s">
        <v>652</v>
      </c>
      <c r="X5" s="179" t="s">
        <v>784</v>
      </c>
    </row>
    <row r="6" spans="2:25">
      <c r="B6" s="178" t="s">
        <v>16</v>
      </c>
      <c r="C6" s="179">
        <f>176.79-138.28</f>
        <v>38.509999999999991</v>
      </c>
      <c r="D6" s="193">
        <v>5.1590600000000002</v>
      </c>
      <c r="F6" s="178" t="s">
        <v>17</v>
      </c>
      <c r="G6" s="179">
        <f>164.93-163.9</f>
        <v>1.0300000000000011</v>
      </c>
      <c r="H6" s="193">
        <v>6.2802700996398899</v>
      </c>
      <c r="J6" s="179" t="s">
        <v>18</v>
      </c>
      <c r="K6" s="179">
        <v>5.15</v>
      </c>
      <c r="L6" s="179">
        <v>4.5147328376770002</v>
      </c>
      <c r="N6" s="177" t="s">
        <v>19</v>
      </c>
      <c r="O6" s="177">
        <v>18.770000459999999</v>
      </c>
      <c r="P6" s="177">
        <v>5.1030144689999997</v>
      </c>
      <c r="S6" s="177" t="s">
        <v>20</v>
      </c>
      <c r="T6" s="177">
        <v>11.4300003051757</v>
      </c>
      <c r="U6" s="177">
        <v>6.8786234855651802</v>
      </c>
      <c r="W6" s="193" t="s">
        <v>456</v>
      </c>
      <c r="X6" s="179">
        <v>4.5183944702148402</v>
      </c>
      <c r="Y6" s="179">
        <v>3.3768970966339098</v>
      </c>
    </row>
    <row r="7" spans="2:25">
      <c r="B7" s="178" t="s">
        <v>21</v>
      </c>
      <c r="C7" s="179">
        <f>176.42-137.62</f>
        <v>38.799999999999983</v>
      </c>
      <c r="D7" s="193">
        <v>4.3165800000000001</v>
      </c>
      <c r="F7" s="178" t="s">
        <v>22</v>
      </c>
      <c r="G7" s="179">
        <v>2.0699999999999998</v>
      </c>
      <c r="H7" s="193">
        <v>6.38218</v>
      </c>
      <c r="J7" s="179" t="s">
        <v>23</v>
      </c>
      <c r="K7" s="179">
        <v>3.11</v>
      </c>
      <c r="L7" s="179">
        <v>3.61980009078979</v>
      </c>
      <c r="N7" s="177" t="s">
        <v>24</v>
      </c>
      <c r="O7" s="177">
        <v>37.520000459999999</v>
      </c>
      <c r="P7" s="177">
        <v>3.8028779030000002</v>
      </c>
      <c r="S7" s="177" t="s">
        <v>25</v>
      </c>
      <c r="T7" s="177">
        <v>35.549999237060497</v>
      </c>
      <c r="U7" s="177">
        <v>5.8043475151062003</v>
      </c>
      <c r="W7" s="193" t="s">
        <v>785</v>
      </c>
      <c r="X7" s="179">
        <v>3.9281628131866402</v>
      </c>
      <c r="Y7" s="179">
        <v>2.95075011253356</v>
      </c>
    </row>
    <row r="8" spans="2:25">
      <c r="B8" s="178" t="s">
        <v>26</v>
      </c>
      <c r="C8" s="179">
        <f>171.7-146.23</f>
        <v>25.47</v>
      </c>
      <c r="D8" s="193">
        <v>4.7175099999999999</v>
      </c>
      <c r="F8" s="178" t="s">
        <v>27</v>
      </c>
      <c r="G8" s="179">
        <v>1.98</v>
      </c>
      <c r="H8" s="193">
        <v>6.3496600000000001</v>
      </c>
      <c r="K8" s="179">
        <v>2.8959999999999999</v>
      </c>
      <c r="L8" s="179">
        <v>3.6109599999999999</v>
      </c>
      <c r="N8" s="177" t="s">
        <v>28</v>
      </c>
      <c r="O8" s="177">
        <v>39.47000122</v>
      </c>
      <c r="P8" s="177">
        <v>5.209321976</v>
      </c>
      <c r="S8" s="177" t="s">
        <v>29</v>
      </c>
      <c r="T8" s="177">
        <v>23.079999923706001</v>
      </c>
      <c r="U8" s="177">
        <v>6.9618263244628897</v>
      </c>
      <c r="W8" s="193" t="s">
        <v>786</v>
      </c>
      <c r="X8" s="179">
        <v>8.9619626998901296</v>
      </c>
      <c r="Y8" s="179">
        <v>6.6067795753479004</v>
      </c>
    </row>
    <row r="9" spans="2:25">
      <c r="B9" s="178" t="s">
        <v>30</v>
      </c>
      <c r="C9" s="179">
        <f>178.51-156.7</f>
        <v>21.810000000000002</v>
      </c>
      <c r="D9" s="193">
        <v>5.4485200000000003</v>
      </c>
      <c r="F9" s="178" t="s">
        <v>31</v>
      </c>
      <c r="G9" s="179">
        <v>3.54</v>
      </c>
      <c r="H9" s="193">
        <v>6.1288900000000002</v>
      </c>
      <c r="J9" s="177" t="s">
        <v>28</v>
      </c>
      <c r="K9" s="177">
        <v>2.71</v>
      </c>
      <c r="L9" s="177">
        <v>3.3686773777007999</v>
      </c>
      <c r="N9" s="177" t="s">
        <v>33</v>
      </c>
      <c r="O9" s="177">
        <v>21.37</v>
      </c>
      <c r="P9" s="177">
        <v>3.3002169129999999</v>
      </c>
      <c r="S9" s="177" t="s">
        <v>34</v>
      </c>
      <c r="T9" s="177">
        <v>33.569999694824197</v>
      </c>
      <c r="U9" s="177">
        <v>6.42010450363159</v>
      </c>
      <c r="W9" s="193" t="s">
        <v>454</v>
      </c>
      <c r="X9" s="179">
        <v>7.7289714813232404</v>
      </c>
      <c r="Y9" s="179">
        <v>4.50170469284057</v>
      </c>
    </row>
    <row r="10" spans="2:25">
      <c r="B10" s="178" t="s">
        <v>35</v>
      </c>
      <c r="C10" s="179">
        <f>180.75-149.75</f>
        <v>31</v>
      </c>
      <c r="D10" s="193">
        <v>3.9714999999999998</v>
      </c>
      <c r="F10" s="178" t="s">
        <v>36</v>
      </c>
      <c r="G10" s="179">
        <v>2.78</v>
      </c>
      <c r="H10" s="193">
        <v>6.0516800000000002</v>
      </c>
      <c r="J10" s="177" t="s">
        <v>32</v>
      </c>
      <c r="K10" s="177">
        <v>4.8</v>
      </c>
      <c r="L10" s="177">
        <v>3.7521791458129798</v>
      </c>
      <c r="N10" s="177" t="s">
        <v>38</v>
      </c>
      <c r="O10" s="177">
        <v>27.5</v>
      </c>
      <c r="P10" s="177">
        <v>4.8210816379999999</v>
      </c>
      <c r="S10" s="177" t="s">
        <v>39</v>
      </c>
      <c r="T10" s="177">
        <v>33.630001068115199</v>
      </c>
      <c r="U10" s="177">
        <v>8.7784547805786097</v>
      </c>
      <c r="W10" s="193" t="s">
        <v>455</v>
      </c>
      <c r="X10" s="179">
        <v>7.2116780281066903</v>
      </c>
      <c r="Y10" s="179">
        <v>4.7522058486938397</v>
      </c>
    </row>
    <row r="11" spans="2:25">
      <c r="B11" s="178" t="s">
        <v>40</v>
      </c>
      <c r="C11" s="179">
        <v>24.98</v>
      </c>
      <c r="D11" s="193">
        <v>3.6892</v>
      </c>
      <c r="F11" s="178" t="s">
        <v>41</v>
      </c>
      <c r="G11" s="193">
        <v>4.6500000000000004</v>
      </c>
      <c r="H11" s="193">
        <v>6.3236598968505797</v>
      </c>
      <c r="J11" s="177" t="s">
        <v>37</v>
      </c>
      <c r="K11" s="177">
        <v>4.0999999999999996</v>
      </c>
      <c r="L11" s="177">
        <v>3.9950783252715998</v>
      </c>
      <c r="S11" s="177" t="s">
        <v>42</v>
      </c>
      <c r="T11" s="177">
        <v>14.199999809265099</v>
      </c>
      <c r="U11" s="177">
        <v>6.0340600013732901</v>
      </c>
      <c r="W11" s="179"/>
      <c r="X11" s="179"/>
      <c r="Y11" s="179"/>
    </row>
    <row r="12" spans="2:25">
      <c r="B12" s="178" t="s">
        <v>44</v>
      </c>
      <c r="C12" s="179">
        <v>29.16</v>
      </c>
      <c r="D12" s="193">
        <v>4.9561900000000003</v>
      </c>
      <c r="F12" s="178" t="s">
        <v>45</v>
      </c>
      <c r="G12" s="193">
        <v>3.29</v>
      </c>
      <c r="H12" s="193">
        <v>6.5</v>
      </c>
      <c r="S12" s="177" t="s">
        <v>46</v>
      </c>
      <c r="T12" s="177">
        <v>28.639999389648398</v>
      </c>
      <c r="U12" s="177">
        <v>5.2606964111328098</v>
      </c>
      <c r="W12" s="179"/>
    </row>
    <row r="13" spans="2:25">
      <c r="B13" s="178" t="s">
        <v>47</v>
      </c>
      <c r="C13" s="179">
        <v>32.64</v>
      </c>
      <c r="D13" s="179">
        <f>40/8.26</f>
        <v>4.8426150121065374</v>
      </c>
      <c r="F13" s="193" t="s">
        <v>48</v>
      </c>
      <c r="G13" s="177">
        <v>2.86</v>
      </c>
      <c r="H13" s="178">
        <v>5.7736599999999996</v>
      </c>
      <c r="W13" s="179"/>
    </row>
    <row r="14" spans="2:25">
      <c r="B14" s="178" t="s">
        <v>49</v>
      </c>
      <c r="C14" s="179">
        <v>24.78</v>
      </c>
      <c r="D14" s="193">
        <v>4.5522499084472603</v>
      </c>
      <c r="F14" s="193" t="s">
        <v>50</v>
      </c>
      <c r="G14" s="177">
        <v>3.62</v>
      </c>
      <c r="H14" s="178">
        <v>6</v>
      </c>
      <c r="W14" s="179"/>
      <c r="X14" s="179"/>
      <c r="Y14" s="179"/>
    </row>
    <row r="15" spans="2:25">
      <c r="B15" s="178" t="s">
        <v>51</v>
      </c>
      <c r="C15" s="179">
        <v>27.24</v>
      </c>
      <c r="D15" s="193">
        <v>4.5205200000000003</v>
      </c>
      <c r="F15" s="193" t="s">
        <v>52</v>
      </c>
      <c r="G15" s="177">
        <v>4.21</v>
      </c>
      <c r="H15" s="177">
        <f>40/7.4</f>
        <v>5.4054054054054053</v>
      </c>
      <c r="W15" s="179"/>
      <c r="X15" s="179"/>
      <c r="Y15" s="179"/>
    </row>
    <row r="16" spans="2:25">
      <c r="B16" s="193" t="s">
        <v>53</v>
      </c>
      <c r="C16" s="177">
        <v>35.71</v>
      </c>
      <c r="D16" s="178">
        <v>4.1918899999999999</v>
      </c>
      <c r="F16" s="193" t="s">
        <v>54</v>
      </c>
      <c r="G16" s="177">
        <v>5.86</v>
      </c>
      <c r="H16" s="178">
        <v>6.7252599999999996</v>
      </c>
      <c r="K16" s="179">
        <f>AVERAGE(K6:K12)</f>
        <v>3.7943333333333329</v>
      </c>
      <c r="L16" s="179">
        <f>AVERAGE(L6:L12)</f>
        <v>3.810237962875362</v>
      </c>
      <c r="O16" s="179">
        <f>AVERAGE(O6:O12)</f>
        <v>28.926000427999998</v>
      </c>
      <c r="P16" s="179">
        <f>AVERAGE(P6:P12)</f>
        <v>4.4473025798000005</v>
      </c>
      <c r="T16" s="179">
        <f>AVERAGE(T6:T12)</f>
        <v>25.728571346827874</v>
      </c>
      <c r="U16" s="179">
        <f>AVERAGE(U6:U12)</f>
        <v>6.5911590031215104</v>
      </c>
      <c r="W16" s="179"/>
      <c r="X16" s="179">
        <v>6.4698338508605904</v>
      </c>
      <c r="Y16" s="179">
        <v>4.4376673698425204</v>
      </c>
    </row>
    <row r="17" spans="2:25">
      <c r="B17" s="193" t="s">
        <v>55</v>
      </c>
      <c r="C17" s="177">
        <v>17.27</v>
      </c>
      <c r="D17" s="178">
        <v>4.0487500000000001</v>
      </c>
      <c r="F17" s="193" t="s">
        <v>56</v>
      </c>
      <c r="G17" s="177">
        <v>2.91</v>
      </c>
      <c r="H17" s="177">
        <v>6.0683800000000003</v>
      </c>
      <c r="K17" s="179">
        <f>_xlfn.STDEV.S(K6:K12)/SQRT(COUNT(K6:K12))</f>
        <v>0.4240174262666323</v>
      </c>
      <c r="L17" s="179">
        <f>_xlfn.STDEV.S(L6:L12)/SQRT(COUNT(L6:L12))</f>
        <v>0.16378887369854811</v>
      </c>
      <c r="O17" s="179">
        <f>_xlfn.STDEV.S(O6:O12)/SQRT(COUNT(O6:O12))</f>
        <v>4.16715577036857</v>
      </c>
      <c r="P17" s="179">
        <f>_xlfn.STDEV.S(P6:P12)/SQRT(COUNT(P6:P12))</f>
        <v>0.37956759063563994</v>
      </c>
      <c r="T17" s="179">
        <f>_xlfn.STDEV.S(T6:T12)/SQRT(COUNT(T6:T12))</f>
        <v>3.6943633878486537</v>
      </c>
      <c r="U17" s="179">
        <f>_xlfn.STDEV.S(U6:U12)/SQRT(COUNT(U6:U12))</f>
        <v>0.42909414206689939</v>
      </c>
      <c r="W17" s="179"/>
      <c r="X17" s="179">
        <v>0.96474534273147605</v>
      </c>
      <c r="Y17" s="179">
        <v>0.63813161849975597</v>
      </c>
    </row>
    <row r="18" spans="2:25">
      <c r="B18" s="193" t="s">
        <v>57</v>
      </c>
      <c r="C18" s="177">
        <v>28.72</v>
      </c>
      <c r="D18" s="177">
        <f>40/10.88</f>
        <v>3.6764705882352939</v>
      </c>
      <c r="F18" s="193" t="s">
        <v>58</v>
      </c>
      <c r="G18" s="177">
        <v>2.71</v>
      </c>
      <c r="H18" s="178">
        <v>7.2</v>
      </c>
    </row>
    <row r="19" spans="2:25">
      <c r="B19" s="193" t="s">
        <v>59</v>
      </c>
      <c r="C19" s="177">
        <v>23.98</v>
      </c>
      <c r="D19" s="178">
        <v>4.7189899999999998</v>
      </c>
      <c r="F19" s="193" t="s">
        <v>60</v>
      </c>
      <c r="G19" s="177">
        <v>4.53</v>
      </c>
      <c r="H19" s="177">
        <v>7.0630499999999996</v>
      </c>
    </row>
    <row r="20" spans="2:25">
      <c r="B20" s="193" t="s">
        <v>61</v>
      </c>
      <c r="C20" s="177">
        <v>25.41</v>
      </c>
      <c r="D20" s="178">
        <v>3.7186000347137398</v>
      </c>
      <c r="F20" s="193" t="s">
        <v>62</v>
      </c>
      <c r="G20" s="177">
        <v>5.8150599999999999</v>
      </c>
      <c r="H20" s="177">
        <v>5.5801800000000004</v>
      </c>
      <c r="K20" s="179"/>
      <c r="L20" s="179"/>
    </row>
    <row r="21" spans="2:25">
      <c r="B21" s="193" t="s">
        <v>63</v>
      </c>
      <c r="C21" s="177">
        <v>18.234000000000002</v>
      </c>
      <c r="D21" s="178">
        <v>4.78301</v>
      </c>
      <c r="F21" s="193" t="s">
        <v>64</v>
      </c>
      <c r="G21" s="177">
        <v>4.97</v>
      </c>
      <c r="H21" s="177">
        <v>6.1369199999999999</v>
      </c>
      <c r="K21" s="179"/>
      <c r="L21" s="179"/>
    </row>
    <row r="22" spans="2:25">
      <c r="B22" s="193" t="s">
        <v>65</v>
      </c>
      <c r="C22" s="177">
        <v>21.57</v>
      </c>
      <c r="D22" s="178">
        <v>5.3862323760986301</v>
      </c>
      <c r="F22" s="179" t="s">
        <v>67</v>
      </c>
      <c r="G22" s="177">
        <v>3.91</v>
      </c>
      <c r="H22" s="177">
        <v>6.2042599999999997</v>
      </c>
    </row>
    <row r="23" spans="2:25">
      <c r="B23" s="193" t="s">
        <v>66</v>
      </c>
      <c r="C23" s="177">
        <v>35.82</v>
      </c>
      <c r="D23" s="178">
        <v>5.0888</v>
      </c>
      <c r="F23" s="193" t="s">
        <v>69</v>
      </c>
      <c r="G23" s="177">
        <v>2.1</v>
      </c>
      <c r="H23" s="177">
        <f>30/5.3</f>
        <v>5.6603773584905666</v>
      </c>
      <c r="K23" s="179"/>
      <c r="L23" s="179"/>
    </row>
    <row r="24" spans="2:25">
      <c r="B24" s="193" t="s">
        <v>68</v>
      </c>
      <c r="C24" s="177">
        <v>25.18</v>
      </c>
      <c r="D24" s="177">
        <f>30/5.6</f>
        <v>5.3571428571428577</v>
      </c>
      <c r="F24" s="193" t="s">
        <v>529</v>
      </c>
      <c r="G24" s="177">
        <v>1.78</v>
      </c>
      <c r="H24" s="177">
        <v>6.234</v>
      </c>
      <c r="K24" s="179"/>
      <c r="L24" s="179"/>
    </row>
    <row r="25" spans="2:25">
      <c r="B25" s="193" t="s">
        <v>70</v>
      </c>
      <c r="C25" s="177">
        <v>22.18</v>
      </c>
      <c r="D25" s="177">
        <f>30/8</f>
        <v>3.75</v>
      </c>
    </row>
    <row r="26" spans="2:25">
      <c r="B26" s="179" t="s">
        <v>71</v>
      </c>
      <c r="C26" s="177">
        <v>41.9</v>
      </c>
      <c r="D26" s="177">
        <v>4.9654800000000003</v>
      </c>
      <c r="H26" s="177">
        <f>AVERAGE(H6:H12)</f>
        <v>6.2880485709272103</v>
      </c>
      <c r="K26" s="193"/>
      <c r="L26" s="193"/>
    </row>
    <row r="27" spans="2:25">
      <c r="B27" s="193" t="s">
        <v>72</v>
      </c>
      <c r="C27" s="177">
        <v>32.68</v>
      </c>
      <c r="D27" s="177">
        <v>4.7831783294677699</v>
      </c>
      <c r="H27" s="177">
        <f>_xlfn.STDEV.S(H6:H12)/SQRT(COUNT(H6:H12))</f>
        <v>5.7757771192040071E-2</v>
      </c>
      <c r="K27" s="193"/>
      <c r="L27" s="193"/>
    </row>
    <row r="28" spans="2:25">
      <c r="B28" s="193" t="s">
        <v>73</v>
      </c>
      <c r="C28" s="177">
        <v>31.32</v>
      </c>
      <c r="D28" s="177">
        <v>4.05</v>
      </c>
    </row>
    <row r="29" spans="2:25">
      <c r="B29" s="193" t="s">
        <v>478</v>
      </c>
      <c r="C29" s="177">
        <v>27.23</v>
      </c>
      <c r="D29" s="177">
        <v>3.6577000000000002</v>
      </c>
      <c r="H29" s="177">
        <f>AVERAGE(H13:H24)</f>
        <v>6.1709577303246634</v>
      </c>
    </row>
    <row r="30" spans="2:25">
      <c r="B30" s="179" t="s">
        <v>479</v>
      </c>
      <c r="C30" s="177">
        <v>31.85</v>
      </c>
      <c r="D30" s="177">
        <v>4.6312499999999996</v>
      </c>
      <c r="H30" s="177">
        <f>_xlfn.STDEV.S(H13:H24)/SQRT(COUNT(H13:H24))</f>
        <v>0.16426200385899173</v>
      </c>
      <c r="J30" s="179"/>
      <c r="K30" s="179"/>
      <c r="L30" s="179"/>
    </row>
    <row r="31" spans="2:25">
      <c r="B31" s="177" t="s">
        <v>74</v>
      </c>
      <c r="C31" s="177">
        <v>31.85</v>
      </c>
      <c r="D31" s="177">
        <v>3.52725</v>
      </c>
      <c r="J31" s="179"/>
      <c r="K31" s="179"/>
      <c r="L31" s="179"/>
    </row>
    <row r="32" spans="2:25">
      <c r="B32" s="177" t="s">
        <v>75</v>
      </c>
      <c r="C32" s="177">
        <f>232.85-202.85</f>
        <v>30</v>
      </c>
      <c r="D32" s="177">
        <f>40/11.8</f>
        <v>3.3898305084745761</v>
      </c>
    </row>
    <row r="33" spans="2:8">
      <c r="B33" s="177" t="s">
        <v>76</v>
      </c>
      <c r="C33" s="177">
        <v>15.02</v>
      </c>
      <c r="D33" s="177">
        <f>40/(6.09+2.58)</f>
        <v>4.6136101499423301</v>
      </c>
      <c r="H33" s="177">
        <f>AVERAGE(H6:H24)</f>
        <v>6.2140964610729714</v>
      </c>
    </row>
    <row r="34" spans="2:8">
      <c r="B34" s="177" t="s">
        <v>77</v>
      </c>
      <c r="C34" s="177">
        <v>18.600000000000001</v>
      </c>
      <c r="D34" s="177">
        <f>40/(6.55+2.09)</f>
        <v>4.6296296296296298</v>
      </c>
      <c r="H34" s="177">
        <f>_xlfn.STDEV.S(H6:H24)/SQRT(COUNT(H6:H24))</f>
        <v>0.10488574832379056</v>
      </c>
    </row>
    <row r="35" spans="2:8">
      <c r="B35" s="177" t="s">
        <v>78</v>
      </c>
      <c r="C35" s="177">
        <v>17.600000000000001</v>
      </c>
      <c r="D35" s="177">
        <f>40/(8.02+2.2)</f>
        <v>3.9138943248532292</v>
      </c>
    </row>
    <row r="36" spans="2:8">
      <c r="B36" s="177" t="s">
        <v>79</v>
      </c>
      <c r="C36" s="177">
        <v>14.65</v>
      </c>
      <c r="D36" s="177">
        <f>30/6.99</f>
        <v>4.2918454935622314</v>
      </c>
    </row>
    <row r="37" spans="2:8">
      <c r="B37" s="177" t="s">
        <v>80</v>
      </c>
      <c r="C37" s="177">
        <v>19.5</v>
      </c>
      <c r="D37" s="177">
        <f>30/5.33</f>
        <v>5.6285178236397746</v>
      </c>
    </row>
    <row r="38" spans="2:8">
      <c r="B38" s="177" t="s">
        <v>81</v>
      </c>
      <c r="C38" s="177">
        <v>35.92</v>
      </c>
      <c r="D38" s="177">
        <f>40/(5.7+2.3)</f>
        <v>5</v>
      </c>
    </row>
    <row r="39" spans="2:8">
      <c r="B39" s="177" t="s">
        <v>82</v>
      </c>
      <c r="C39" s="177">
        <v>22.64</v>
      </c>
      <c r="D39" s="177">
        <v>4.94008</v>
      </c>
    </row>
    <row r="40" spans="2:8">
      <c r="B40" s="177" t="s">
        <v>83</v>
      </c>
      <c r="C40" s="177">
        <f>148.96-109.63</f>
        <v>39.330000000000013</v>
      </c>
      <c r="D40" s="177">
        <f>40/(5.8+2.38)</f>
        <v>4.8899755501222497</v>
      </c>
    </row>
    <row r="41" spans="2:8">
      <c r="B41" s="177" t="s">
        <v>84</v>
      </c>
      <c r="C41" s="177">
        <f>162.78-135.54</f>
        <v>27.240000000000009</v>
      </c>
      <c r="D41" s="177">
        <f>30/9.92</f>
        <v>3.024193548387097</v>
      </c>
    </row>
    <row r="42" spans="2:8">
      <c r="B42" s="177" t="s">
        <v>85</v>
      </c>
      <c r="C42" s="177">
        <v>34.200000000000003</v>
      </c>
      <c r="D42" s="177">
        <v>4.8607199999999997</v>
      </c>
    </row>
    <row r="43" spans="2:8">
      <c r="B43" s="177" t="s">
        <v>86</v>
      </c>
      <c r="C43" s="177">
        <v>32.1</v>
      </c>
      <c r="D43" s="177">
        <f>30/5.94</f>
        <v>5.0505050505050502</v>
      </c>
    </row>
    <row r="44" spans="2:8">
      <c r="B44" s="177" t="s">
        <v>87</v>
      </c>
      <c r="C44" s="177">
        <v>23.5</v>
      </c>
      <c r="D44" s="177">
        <v>3.9308999999999998</v>
      </c>
    </row>
    <row r="45" spans="2:8">
      <c r="B45" s="177" t="s">
        <v>19</v>
      </c>
      <c r="C45" s="177">
        <v>31.7</v>
      </c>
      <c r="D45" s="177">
        <v>4.8193299999999999</v>
      </c>
    </row>
    <row r="48" spans="2:8">
      <c r="C48" s="177">
        <f>AVERAGE(C6:C45)</f>
        <v>27.682349999999996</v>
      </c>
      <c r="D48" s="177">
        <f>AVERAGE(D6:D45)</f>
        <v>4.4872930296332063</v>
      </c>
    </row>
    <row r="49" spans="2:15">
      <c r="C49" s="177">
        <f>_xlfn.STDEV.S(C6:C45)/SQRT(COUNT(C6:C45))</f>
        <v>1.1159741906938863</v>
      </c>
      <c r="D49" s="177">
        <f>_xlfn.STDEV.S(D6:D45)/SQRT(COUNT(D6:D45))</f>
        <v>9.9827569549454487E-2</v>
      </c>
    </row>
    <row r="50" spans="2:15" ht="16.95" customHeight="1"/>
    <row r="51" spans="2:15" ht="16.95" customHeight="1">
      <c r="B51" s="194" t="s">
        <v>637</v>
      </c>
      <c r="C51" s="194"/>
      <c r="D51" s="194"/>
    </row>
    <row r="52" spans="2:15" ht="16.2">
      <c r="B52" s="194" t="s">
        <v>853</v>
      </c>
      <c r="C52" s="194" t="s">
        <v>88</v>
      </c>
      <c r="D52" s="194"/>
    </row>
    <row r="53" spans="2:15">
      <c r="B53" s="195" t="s">
        <v>632</v>
      </c>
      <c r="C53" s="195" t="s">
        <v>633</v>
      </c>
      <c r="D53" s="195" t="s">
        <v>638</v>
      </c>
      <c r="E53" s="177" t="s">
        <v>639</v>
      </c>
      <c r="F53" s="195"/>
    </row>
    <row r="54" spans="2:15">
      <c r="B54" s="195" t="s">
        <v>634</v>
      </c>
      <c r="C54" s="195" t="s">
        <v>633</v>
      </c>
      <c r="D54" s="195" t="s">
        <v>640</v>
      </c>
      <c r="E54" s="177" t="s">
        <v>641</v>
      </c>
      <c r="F54" s="195"/>
    </row>
    <row r="55" spans="2:15">
      <c r="B55" s="195" t="s">
        <v>635</v>
      </c>
      <c r="C55" s="195" t="s">
        <v>643</v>
      </c>
      <c r="D55" s="195" t="s">
        <v>644</v>
      </c>
      <c r="E55" s="177" t="s">
        <v>643</v>
      </c>
      <c r="F55" s="195"/>
    </row>
    <row r="56" spans="2:15">
      <c r="B56" s="195" t="s">
        <v>636</v>
      </c>
      <c r="C56" s="195" t="s">
        <v>642</v>
      </c>
      <c r="D56" s="195" t="s">
        <v>645</v>
      </c>
      <c r="E56" s="177" t="s">
        <v>646</v>
      </c>
      <c r="F56" s="195"/>
    </row>
    <row r="57" spans="2:15">
      <c r="B57" s="195"/>
      <c r="D57" s="195" t="s">
        <v>631</v>
      </c>
    </row>
    <row r="60" spans="2:15">
      <c r="B60" s="179" t="s">
        <v>826</v>
      </c>
    </row>
    <row r="61" spans="2:15">
      <c r="B61" s="179" t="s">
        <v>821</v>
      </c>
      <c r="C61" s="179" t="s">
        <v>89</v>
      </c>
      <c r="D61" s="179" t="s">
        <v>90</v>
      </c>
      <c r="E61" s="193">
        <v>6.2126998901367099</v>
      </c>
      <c r="F61" s="193">
        <v>6.3563127517700204</v>
      </c>
      <c r="G61" s="193">
        <v>6.1177711486816397</v>
      </c>
      <c r="H61" s="193">
        <v>5.9384398460388104</v>
      </c>
      <c r="I61" s="193">
        <v>6.0516800880432102</v>
      </c>
      <c r="J61" s="193">
        <v>6.5179767608642498</v>
      </c>
      <c r="K61" s="179"/>
      <c r="N61" s="177">
        <f>AVERAGE(E61:L61)</f>
        <v>6.1991467475891069</v>
      </c>
      <c r="O61" s="177">
        <f>_xlfn.STDEV.S(E61:L61)/SQRT(COUNT(E61:L61))</f>
        <v>8.6192403029360001E-2</v>
      </c>
    </row>
    <row r="62" spans="2:15">
      <c r="B62" s="179" t="s">
        <v>822</v>
      </c>
      <c r="C62" s="179"/>
      <c r="D62" s="179" t="s">
        <v>91</v>
      </c>
      <c r="E62" s="193">
        <v>4.4282932281494096</v>
      </c>
      <c r="F62" s="193">
        <v>4.1761693954467702</v>
      </c>
      <c r="G62" s="193">
        <v>3.8860709667205802</v>
      </c>
      <c r="H62" s="193">
        <v>3.6243503093719398</v>
      </c>
      <c r="I62" s="193">
        <v>3.765380859375</v>
      </c>
      <c r="J62" s="193">
        <v>5.6470651626586896</v>
      </c>
      <c r="K62" s="179"/>
      <c r="N62" s="177">
        <f>AVERAGE(E62:L62)</f>
        <v>4.2545549869537318</v>
      </c>
      <c r="O62" s="177">
        <f>_xlfn.STDEV.S(E62:L62)/SQRT(COUNT(E62:L62))</f>
        <v>0.30263529221143759</v>
      </c>
    </row>
    <row r="63" spans="2:15">
      <c r="B63" s="196" t="s">
        <v>823</v>
      </c>
      <c r="C63" s="196" t="s">
        <v>92</v>
      </c>
      <c r="D63" s="196" t="s">
        <v>90</v>
      </c>
      <c r="E63" s="197">
        <v>4.7197500000000003</v>
      </c>
      <c r="F63" s="197">
        <v>5.1392836570739702</v>
      </c>
      <c r="G63" s="197">
        <v>5.2567801475524902</v>
      </c>
      <c r="H63" s="197">
        <v>5.0886254310607901</v>
      </c>
      <c r="I63" s="197">
        <v>4.1806998252868599</v>
      </c>
      <c r="J63" s="197">
        <v>3.9509100914001398</v>
      </c>
      <c r="K63" s="197">
        <v>4.4856200218200604</v>
      </c>
      <c r="N63" s="177">
        <f>AVERAGE(E63:L63)</f>
        <v>4.6888098820277593</v>
      </c>
      <c r="O63" s="177">
        <f>_xlfn.STDEV.S(E63:L63)/SQRT(COUNT(E63:L63))</f>
        <v>0.19088045740064183</v>
      </c>
    </row>
    <row r="64" spans="2:15">
      <c r="B64" s="196" t="s">
        <v>824</v>
      </c>
      <c r="C64" s="196"/>
      <c r="D64" s="196" t="s">
        <v>91</v>
      </c>
      <c r="E64" s="197">
        <v>4.4750800000000002</v>
      </c>
      <c r="F64" s="197">
        <v>5.2661800384521396</v>
      </c>
      <c r="G64" s="197">
        <v>5.0504698753356898</v>
      </c>
      <c r="H64" s="197">
        <v>4.63262939453125</v>
      </c>
      <c r="I64" s="197">
        <v>4.5604825019836399</v>
      </c>
      <c r="J64" s="197">
        <v>4.0556087493896396</v>
      </c>
      <c r="K64" s="197">
        <v>3.2955424785614</v>
      </c>
      <c r="N64" s="177">
        <f>AVERAGE(E64:L64)</f>
        <v>4.476570434036252</v>
      </c>
      <c r="O64" s="177">
        <f>_xlfn.STDEV.S(E64:L64)/SQRT(COUNT(E64:L64))</f>
        <v>0.246705797572874</v>
      </c>
    </row>
    <row r="65" spans="2:15" ht="14.4">
      <c r="B65" s="179" t="s">
        <v>825</v>
      </c>
      <c r="C65" s="179" t="s">
        <v>89</v>
      </c>
      <c r="D65" s="179" t="s">
        <v>90</v>
      </c>
      <c r="E65" s="198">
        <v>6.5107469558715803</v>
      </c>
      <c r="F65" s="198">
        <v>6.0718207359313903</v>
      </c>
      <c r="G65" s="198">
        <v>6.5816988945007298</v>
      </c>
      <c r="H65" s="198">
        <v>5.9458093643188397</v>
      </c>
      <c r="I65" s="198">
        <v>6.09502696990966</v>
      </c>
      <c r="J65" s="198">
        <v>6.4054613113403303</v>
      </c>
      <c r="K65" s="198">
        <v>5.6859269142150799</v>
      </c>
      <c r="L65" s="198">
        <v>6.7511916160583496</v>
      </c>
      <c r="N65" s="177">
        <f>AVERAGE(E65:L65)</f>
        <v>6.2559603452682451</v>
      </c>
      <c r="O65" s="177">
        <f>_xlfn.STDEV.S(E65:L65)/SQRT(COUNT(E65:L65))</f>
        <v>0.12814368751221969</v>
      </c>
    </row>
    <row r="66" spans="2:15" ht="14.4">
      <c r="B66" s="179" t="s">
        <v>825</v>
      </c>
      <c r="C66" s="179"/>
      <c r="D66" s="179" t="s">
        <v>91</v>
      </c>
      <c r="E66" s="198">
        <v>4.2720007896423304</v>
      </c>
      <c r="F66" s="198">
        <v>4.2963871955871502</v>
      </c>
      <c r="G66" s="198">
        <v>3.35753965377807</v>
      </c>
      <c r="H66" s="198">
        <v>3.9191076755523602</v>
      </c>
      <c r="I66" s="198">
        <v>3.8463656902313201</v>
      </c>
      <c r="J66" s="198">
        <v>4.91704893112182</v>
      </c>
      <c r="K66" s="198">
        <v>4.2677011489868102</v>
      </c>
      <c r="L66" s="198">
        <v>4.9975900650024396</v>
      </c>
      <c r="N66" s="177">
        <f t="shared" ref="N66:N75" si="0">AVERAGE(E66:L66)</f>
        <v>4.2342176437377876</v>
      </c>
      <c r="O66" s="177">
        <f t="shared" ref="O66:O75" si="1">_xlfn.STDEV.S(E66:L66)/SQRT(COUNT(E66:L66))</f>
        <v>0.19243261867848693</v>
      </c>
    </row>
    <row r="67" spans="2:15">
      <c r="B67" s="179" t="s">
        <v>825</v>
      </c>
      <c r="C67" s="196" t="s">
        <v>92</v>
      </c>
      <c r="D67" s="196" t="s">
        <v>93</v>
      </c>
      <c r="E67" s="196">
        <v>5.11759328842163</v>
      </c>
      <c r="F67" s="196">
        <v>5.0465836524963299</v>
      </c>
      <c r="G67" s="196">
        <v>5.2024207115173304</v>
      </c>
      <c r="H67" s="196">
        <v>4.8755254745483398</v>
      </c>
      <c r="I67" s="196">
        <v>4.47766065597534</v>
      </c>
      <c r="J67" s="196">
        <v>3.9094243049621502</v>
      </c>
      <c r="K67" s="196">
        <v>4.4603457450866699</v>
      </c>
      <c r="L67" s="196">
        <v>4.3816747665405202</v>
      </c>
      <c r="N67" s="177">
        <f t="shared" si="0"/>
        <v>4.6839035749435389</v>
      </c>
      <c r="O67" s="177">
        <f t="shared" si="1"/>
        <v>0.15861438058192381</v>
      </c>
    </row>
    <row r="68" spans="2:15">
      <c r="B68" s="179" t="s">
        <v>825</v>
      </c>
      <c r="C68" s="196"/>
      <c r="D68" s="196" t="s">
        <v>91</v>
      </c>
      <c r="E68" s="196">
        <v>4.6904673576354901</v>
      </c>
      <c r="F68" s="196">
        <v>6.0673227310180602</v>
      </c>
      <c r="G68" s="196">
        <v>5.3847470283508301</v>
      </c>
      <c r="H68" s="196">
        <v>4.9704723358154297</v>
      </c>
      <c r="I68" s="196">
        <v>4.8249421119689897</v>
      </c>
      <c r="J68" s="196">
        <v>4.1066951751708896</v>
      </c>
      <c r="K68" s="196">
        <v>3.3982875347137398</v>
      </c>
      <c r="L68" s="196">
        <v>3.6860833168029701</v>
      </c>
      <c r="N68" s="177">
        <f t="shared" si="0"/>
        <v>4.6411271989345497</v>
      </c>
      <c r="O68" s="177">
        <f t="shared" si="1"/>
        <v>0.3126520080273878</v>
      </c>
    </row>
    <row r="69" spans="2:15">
      <c r="B69" s="177" t="s">
        <v>825</v>
      </c>
      <c r="C69" s="177" t="s">
        <v>94</v>
      </c>
      <c r="D69" s="177" t="s">
        <v>93</v>
      </c>
      <c r="E69" s="177">
        <v>5.1030144691467196</v>
      </c>
      <c r="F69" s="177">
        <v>3.8028779029846098</v>
      </c>
      <c r="G69" s="177">
        <v>5.2093219757079998</v>
      </c>
      <c r="H69" s="177">
        <v>3.3002169132232599</v>
      </c>
      <c r="I69" s="177">
        <v>4.8210816383361799</v>
      </c>
      <c r="N69" s="177">
        <f t="shared" si="0"/>
        <v>4.4473025798797536</v>
      </c>
      <c r="O69" s="177">
        <f t="shared" si="1"/>
        <v>0.37956759060312739</v>
      </c>
    </row>
    <row r="70" spans="2:15">
      <c r="B70" s="177" t="s">
        <v>825</v>
      </c>
      <c r="D70" s="177" t="s">
        <v>91</v>
      </c>
      <c r="E70" s="177">
        <v>5.5148277282714799</v>
      </c>
      <c r="F70" s="177">
        <v>3.4669842720031698</v>
      </c>
      <c r="G70" s="177">
        <v>5.9042849540710396</v>
      </c>
      <c r="H70" s="177">
        <v>4.0053119659423801</v>
      </c>
      <c r="I70" s="177">
        <v>4.1267285346984801</v>
      </c>
      <c r="N70" s="177">
        <f t="shared" si="0"/>
        <v>4.6036274909973098</v>
      </c>
      <c r="O70" s="177">
        <f t="shared" si="1"/>
        <v>0.46900786763038027</v>
      </c>
    </row>
    <row r="71" spans="2:15">
      <c r="B71" s="177" t="s">
        <v>825</v>
      </c>
      <c r="C71" s="177" t="s">
        <v>95</v>
      </c>
      <c r="D71" s="177" t="s">
        <v>93</v>
      </c>
      <c r="E71" s="177">
        <v>6.8786234855651802</v>
      </c>
      <c r="F71" s="177">
        <v>5.8043475151062003</v>
      </c>
      <c r="G71" s="177">
        <v>6.9618263244628897</v>
      </c>
      <c r="H71" s="177">
        <v>6.42010450363159</v>
      </c>
      <c r="I71" s="177">
        <v>8.7784547805786097</v>
      </c>
      <c r="J71" s="177">
        <v>6.0340600013732901</v>
      </c>
      <c r="K71" s="177">
        <v>5.2606964111328098</v>
      </c>
      <c r="N71" s="177">
        <f t="shared" si="0"/>
        <v>6.5911590031215104</v>
      </c>
      <c r="O71" s="177">
        <f t="shared" si="1"/>
        <v>0.42909414206689939</v>
      </c>
    </row>
    <row r="72" spans="2:15">
      <c r="B72" s="177" t="s">
        <v>825</v>
      </c>
      <c r="D72" s="177" t="s">
        <v>96</v>
      </c>
      <c r="E72" s="177">
        <v>5.0599241256713796</v>
      </c>
      <c r="F72" s="177">
        <v>4.5600886344909597</v>
      </c>
      <c r="G72" s="177">
        <v>5.3139786720275799</v>
      </c>
      <c r="H72" s="177">
        <v>4.0493278503417898</v>
      </c>
      <c r="I72" s="177">
        <v>6.5537934303283603</v>
      </c>
      <c r="J72" s="177">
        <v>4.7942800521850497</v>
      </c>
      <c r="K72" s="177">
        <v>3.66320323944091</v>
      </c>
      <c r="N72" s="177">
        <f t="shared" si="0"/>
        <v>4.8563708577837188</v>
      </c>
      <c r="O72" s="177">
        <f t="shared" si="1"/>
        <v>0.35518901874685199</v>
      </c>
    </row>
    <row r="73" spans="2:15">
      <c r="B73" s="199" t="s">
        <v>825</v>
      </c>
      <c r="C73" s="199" t="s">
        <v>835</v>
      </c>
      <c r="D73" s="200" t="s">
        <v>14</v>
      </c>
      <c r="E73" s="199">
        <v>4.5183944702148402</v>
      </c>
      <c r="F73" s="199">
        <v>3.9281628131866402</v>
      </c>
      <c r="G73" s="199">
        <v>8.9619626998901296</v>
      </c>
      <c r="H73" s="199">
        <v>7.7289714813232404</v>
      </c>
      <c r="I73" s="199">
        <v>7.2116780281066903</v>
      </c>
      <c r="M73" s="194"/>
      <c r="N73" s="201">
        <f t="shared" si="0"/>
        <v>6.4698338985443087</v>
      </c>
      <c r="O73" s="201">
        <f t="shared" si="1"/>
        <v>0.96474540361724237</v>
      </c>
    </row>
    <row r="74" spans="2:15">
      <c r="B74" s="199" t="s">
        <v>825</v>
      </c>
      <c r="C74" s="199"/>
      <c r="D74" s="200" t="s">
        <v>15</v>
      </c>
      <c r="E74" s="199">
        <v>3.3768970966339098</v>
      </c>
      <c r="F74" s="199">
        <v>2.95075011253356</v>
      </c>
      <c r="G74" s="199">
        <v>6.6067795753479004</v>
      </c>
      <c r="H74" s="199">
        <v>4.50170469284057</v>
      </c>
      <c r="I74" s="199">
        <v>4.7522058486938397</v>
      </c>
      <c r="M74" s="194"/>
      <c r="N74" s="201">
        <f t="shared" si="0"/>
        <v>4.4376674652099561</v>
      </c>
      <c r="O74" s="201">
        <f t="shared" si="1"/>
        <v>0.63813162811811419</v>
      </c>
    </row>
    <row r="75" spans="2:15">
      <c r="B75" s="177" t="s">
        <v>825</v>
      </c>
      <c r="C75" s="177" t="s">
        <v>97</v>
      </c>
      <c r="D75" s="178" t="s">
        <v>14</v>
      </c>
      <c r="E75" s="178">
        <v>4.5147328379999996</v>
      </c>
      <c r="F75" s="178">
        <v>3.6198000910000001</v>
      </c>
      <c r="G75" s="177">
        <v>3.3686773780000001</v>
      </c>
      <c r="H75" s="177">
        <v>3.752179146</v>
      </c>
      <c r="I75" s="177">
        <v>3.9950783250000002</v>
      </c>
      <c r="J75" s="177">
        <v>3.6109599999999999</v>
      </c>
      <c r="M75" s="194"/>
      <c r="N75" s="177">
        <f t="shared" si="0"/>
        <v>3.8102379630000001</v>
      </c>
      <c r="O75" s="177">
        <f t="shared" si="1"/>
        <v>0.16378887369739697</v>
      </c>
    </row>
    <row r="76" spans="2:15">
      <c r="B76" s="177" t="s">
        <v>825</v>
      </c>
      <c r="D76" s="178" t="s">
        <v>15</v>
      </c>
      <c r="E76" s="177">
        <v>5.1687200000000004</v>
      </c>
      <c r="F76" s="178">
        <v>3.33562</v>
      </c>
      <c r="G76" s="178">
        <v>5.80105</v>
      </c>
      <c r="H76" s="178">
        <v>3.3755199999999999</v>
      </c>
      <c r="I76" s="178">
        <v>4.0175000000000001</v>
      </c>
      <c r="J76" s="178">
        <v>3.51302</v>
      </c>
      <c r="M76" s="194"/>
      <c r="N76" s="177">
        <f>AVERAGE(E76:L76)</f>
        <v>4.2019050000000009</v>
      </c>
      <c r="O76" s="177">
        <f>_xlfn.STDEV.S(E76:L76)/SQRT(COUNT(E76:L76))</f>
        <v>0.42559470516560655</v>
      </c>
    </row>
    <row r="77" spans="2:15">
      <c r="D77" s="178"/>
      <c r="E77" s="179"/>
      <c r="F77" s="179"/>
      <c r="G77" s="179"/>
      <c r="H77" s="179"/>
      <c r="I77" s="179"/>
      <c r="J77" s="178"/>
      <c r="M77" s="194"/>
    </row>
    <row r="78" spans="2:15">
      <c r="D78" s="178"/>
      <c r="E78" s="179"/>
      <c r="F78" s="179"/>
      <c r="G78" s="179"/>
      <c r="H78" s="179"/>
      <c r="I78" s="179"/>
      <c r="M78" s="194"/>
    </row>
    <row r="80" spans="2:15">
      <c r="I80" s="178"/>
      <c r="L80" s="178"/>
      <c r="M80" s="178"/>
    </row>
    <row r="81" spans="2:22">
      <c r="I81" s="179"/>
      <c r="J81" s="179"/>
      <c r="L81" s="178"/>
      <c r="M81" s="178"/>
    </row>
    <row r="82" spans="2:22">
      <c r="G82" s="178"/>
      <c r="H82" s="178"/>
      <c r="I82" s="179"/>
      <c r="J82" s="179"/>
      <c r="M82" s="178"/>
    </row>
    <row r="83" spans="2:22">
      <c r="I83" s="179"/>
      <c r="J83" s="179"/>
    </row>
    <row r="84" spans="2:22">
      <c r="I84" s="179"/>
      <c r="J84" s="179"/>
    </row>
    <row r="85" spans="2:22">
      <c r="B85" s="194" t="s">
        <v>547</v>
      </c>
      <c r="I85" s="179"/>
      <c r="J85" s="179"/>
      <c r="M85" s="178"/>
    </row>
    <row r="86" spans="2:22">
      <c r="I86" s="179"/>
      <c r="J86" s="179"/>
      <c r="K86" s="178"/>
      <c r="L86" s="178"/>
    </row>
    <row r="87" spans="2:22" ht="14.4" thickBot="1">
      <c r="B87" s="194" t="s">
        <v>530</v>
      </c>
      <c r="C87" s="194" t="s">
        <v>448</v>
      </c>
      <c r="D87" s="194" t="s">
        <v>531</v>
      </c>
      <c r="E87" s="194" t="s">
        <v>552</v>
      </c>
      <c r="F87" s="194" t="s">
        <v>532</v>
      </c>
      <c r="G87" s="194" t="s">
        <v>533</v>
      </c>
      <c r="M87" s="194" t="s">
        <v>842</v>
      </c>
      <c r="N87" s="179"/>
    </row>
    <row r="88" spans="2:22" ht="14.4" thickBot="1">
      <c r="B88" s="194" t="s">
        <v>534</v>
      </c>
      <c r="C88" s="194">
        <v>1</v>
      </c>
      <c r="D88" s="194">
        <v>1</v>
      </c>
      <c r="E88" s="177">
        <v>1</v>
      </c>
      <c r="F88" s="194">
        <v>1</v>
      </c>
      <c r="G88" s="202">
        <v>6.5107469558715803</v>
      </c>
      <c r="K88" s="203" t="s">
        <v>647</v>
      </c>
      <c r="L88" s="181" t="s">
        <v>648</v>
      </c>
      <c r="M88" s="182" t="s">
        <v>649</v>
      </c>
      <c r="N88" s="182" t="s">
        <v>650</v>
      </c>
      <c r="O88" s="183" t="s">
        <v>651</v>
      </c>
    </row>
    <row r="89" spans="2:22">
      <c r="B89" s="194" t="s">
        <v>535</v>
      </c>
      <c r="C89" s="194">
        <v>1</v>
      </c>
      <c r="D89" s="194">
        <v>2</v>
      </c>
      <c r="E89" s="177">
        <v>2</v>
      </c>
      <c r="F89" s="194">
        <v>1</v>
      </c>
      <c r="G89" s="202">
        <v>6.0718207359313903</v>
      </c>
      <c r="I89" s="179"/>
      <c r="J89" s="179"/>
      <c r="K89" s="204" t="s">
        <v>834</v>
      </c>
      <c r="L89" s="205">
        <v>1</v>
      </c>
      <c r="M89" s="206">
        <v>65.960896096069931</v>
      </c>
      <c r="N89" s="206">
        <v>1909.7047855024202</v>
      </c>
      <c r="O89" s="207">
        <v>2.0164293547171131E-50</v>
      </c>
      <c r="P89" s="208"/>
      <c r="Q89" s="208"/>
      <c r="R89" s="208"/>
      <c r="S89" s="208"/>
      <c r="T89" s="208"/>
      <c r="U89" s="208"/>
    </row>
    <row r="90" spans="2:22">
      <c r="B90" s="194" t="s">
        <v>534</v>
      </c>
      <c r="C90" s="194">
        <v>2</v>
      </c>
      <c r="D90" s="194">
        <v>1</v>
      </c>
      <c r="E90" s="177">
        <v>3</v>
      </c>
      <c r="F90" s="194">
        <v>1</v>
      </c>
      <c r="G90" s="202">
        <v>6.5816988945007298</v>
      </c>
      <c r="I90" s="179"/>
      <c r="J90" s="179"/>
      <c r="K90" s="209" t="s">
        <v>652</v>
      </c>
      <c r="L90" s="210">
        <v>5</v>
      </c>
      <c r="M90" s="211">
        <v>65.960896096069703</v>
      </c>
      <c r="N90" s="211">
        <v>5.4581318884238232</v>
      </c>
      <c r="O90" s="212">
        <v>2.9084573862798356E-4</v>
      </c>
      <c r="P90" s="208"/>
      <c r="Q90" s="208"/>
      <c r="R90" s="208"/>
      <c r="S90" s="208"/>
      <c r="T90" s="208"/>
      <c r="U90" s="208"/>
    </row>
    <row r="91" spans="2:22">
      <c r="B91" s="194" t="s">
        <v>535</v>
      </c>
      <c r="C91" s="194">
        <v>2</v>
      </c>
      <c r="D91" s="194">
        <v>2</v>
      </c>
      <c r="E91" s="177">
        <v>4</v>
      </c>
      <c r="F91" s="194">
        <v>1</v>
      </c>
      <c r="G91" s="202">
        <v>5.9458093643188397</v>
      </c>
      <c r="I91" s="179"/>
      <c r="J91" s="179"/>
      <c r="K91" s="209" t="s">
        <v>653</v>
      </c>
      <c r="L91" s="210">
        <v>1</v>
      </c>
      <c r="M91" s="211">
        <v>65.960896096069888</v>
      </c>
      <c r="N91" s="211">
        <v>15.194086845855454</v>
      </c>
      <c r="O91" s="212">
        <v>2.2956773053621262E-4</v>
      </c>
      <c r="P91" s="208"/>
      <c r="Q91" s="208"/>
      <c r="R91" s="208"/>
      <c r="S91" s="208"/>
      <c r="T91" s="208"/>
      <c r="U91" s="208"/>
    </row>
    <row r="92" spans="2:22" ht="14.4" thickBot="1">
      <c r="B92" s="194" t="s">
        <v>536</v>
      </c>
      <c r="C92" s="194">
        <v>3</v>
      </c>
      <c r="D92" s="194">
        <v>1</v>
      </c>
      <c r="E92" s="177">
        <v>5</v>
      </c>
      <c r="F92" s="194">
        <v>1</v>
      </c>
      <c r="G92" s="202">
        <v>6.09502696990966</v>
      </c>
      <c r="I92" s="179"/>
      <c r="J92" s="179"/>
      <c r="K92" s="213" t="s">
        <v>654</v>
      </c>
      <c r="L92" s="214">
        <v>5</v>
      </c>
      <c r="M92" s="215">
        <v>65.960896096069703</v>
      </c>
      <c r="N92" s="215">
        <v>4.4719213291396391</v>
      </c>
      <c r="O92" s="216">
        <v>1.4359954786308578E-3</v>
      </c>
      <c r="P92" s="208"/>
      <c r="Q92" s="208"/>
      <c r="R92" s="208"/>
      <c r="S92" s="208"/>
      <c r="T92" s="208"/>
      <c r="U92" s="208"/>
    </row>
    <row r="93" spans="2:22">
      <c r="B93" s="194" t="s">
        <v>535</v>
      </c>
      <c r="C93" s="194">
        <v>3</v>
      </c>
      <c r="D93" s="194">
        <v>2</v>
      </c>
      <c r="E93" s="177">
        <v>6</v>
      </c>
      <c r="F93" s="194">
        <v>1</v>
      </c>
      <c r="G93" s="202">
        <v>6.4054613113403303</v>
      </c>
      <c r="K93" s="208"/>
      <c r="L93" s="208"/>
      <c r="M93" s="208"/>
      <c r="N93" s="208"/>
      <c r="O93" s="208"/>
      <c r="P93" s="208"/>
      <c r="Q93" s="208"/>
      <c r="R93" s="208"/>
      <c r="S93" s="208"/>
      <c r="T93" s="208"/>
      <c r="U93" s="208"/>
    </row>
    <row r="94" spans="2:22" ht="14.4" thickBot="1">
      <c r="B94" s="194" t="s">
        <v>534</v>
      </c>
      <c r="C94" s="194">
        <v>4</v>
      </c>
      <c r="D94" s="194">
        <v>1</v>
      </c>
      <c r="E94" s="177">
        <v>7</v>
      </c>
      <c r="F94" s="194">
        <v>1</v>
      </c>
      <c r="G94" s="202">
        <v>5.6859269142150799</v>
      </c>
      <c r="K94" s="208"/>
      <c r="L94" s="208"/>
      <c r="M94" s="208"/>
      <c r="N94" s="208"/>
      <c r="O94" s="208"/>
      <c r="P94" s="208"/>
      <c r="Q94" s="208"/>
      <c r="R94" s="208"/>
      <c r="S94" s="208"/>
      <c r="T94" s="208"/>
      <c r="U94" s="208"/>
    </row>
    <row r="95" spans="2:22" ht="17.399999999999999" customHeight="1" thickBot="1">
      <c r="B95" s="194" t="s">
        <v>537</v>
      </c>
      <c r="C95" s="194">
        <v>4</v>
      </c>
      <c r="D95" s="194">
        <v>2</v>
      </c>
      <c r="E95" s="177">
        <v>8</v>
      </c>
      <c r="F95" s="194">
        <v>1</v>
      </c>
      <c r="G95" s="202">
        <v>6.7511916160583496</v>
      </c>
      <c r="K95" s="217" t="s">
        <v>652</v>
      </c>
      <c r="L95" s="218" t="s">
        <v>696</v>
      </c>
      <c r="M95" s="218"/>
      <c r="N95" s="218" t="s">
        <v>697</v>
      </c>
      <c r="O95" s="219"/>
      <c r="P95" s="220" t="s">
        <v>827</v>
      </c>
      <c r="Q95" s="221" t="s">
        <v>828</v>
      </c>
      <c r="R95" s="221" t="s">
        <v>829</v>
      </c>
      <c r="S95" s="222" t="s">
        <v>830</v>
      </c>
      <c r="T95" s="223" t="s">
        <v>831</v>
      </c>
      <c r="U95" s="224"/>
      <c r="V95" s="225"/>
    </row>
    <row r="96" spans="2:22" ht="14.4" thickBot="1">
      <c r="B96" s="194" t="s">
        <v>537</v>
      </c>
      <c r="C96" s="194">
        <v>1</v>
      </c>
      <c r="D96" s="194">
        <v>1</v>
      </c>
      <c r="E96" s="177">
        <v>1</v>
      </c>
      <c r="F96" s="194">
        <v>2</v>
      </c>
      <c r="G96" s="202">
        <v>4.2720007896423304</v>
      </c>
      <c r="K96" s="226"/>
      <c r="L96" s="227"/>
      <c r="M96" s="227"/>
      <c r="N96" s="227"/>
      <c r="O96" s="228"/>
      <c r="P96" s="229"/>
      <c r="Q96" s="230"/>
      <c r="R96" s="230"/>
      <c r="S96" s="231"/>
      <c r="T96" s="232" t="s">
        <v>832</v>
      </c>
      <c r="U96" s="233" t="s">
        <v>833</v>
      </c>
      <c r="V96" s="225"/>
    </row>
    <row r="97" spans="2:25" ht="18" customHeight="1">
      <c r="B97" s="194" t="s">
        <v>535</v>
      </c>
      <c r="C97" s="194">
        <v>1</v>
      </c>
      <c r="D97" s="194">
        <v>2</v>
      </c>
      <c r="E97" s="177">
        <v>2</v>
      </c>
      <c r="F97" s="194">
        <v>2</v>
      </c>
      <c r="G97" s="202">
        <v>4.2963871955871502</v>
      </c>
      <c r="K97" s="234" t="s">
        <v>835</v>
      </c>
      <c r="L97" s="235"/>
      <c r="M97" s="236" t="s">
        <v>836</v>
      </c>
      <c r="N97" s="237"/>
      <c r="O97" s="238" t="s">
        <v>837</v>
      </c>
      <c r="P97" s="239" t="s">
        <v>854</v>
      </c>
      <c r="Q97" s="240">
        <v>0.61882809975534481</v>
      </c>
      <c r="R97" s="240">
        <v>65.960896096069646</v>
      </c>
      <c r="S97" s="240">
        <v>1.640602898600228E-3</v>
      </c>
      <c r="T97" s="240">
        <v>0.79662259577162198</v>
      </c>
      <c r="U97" s="241">
        <v>3.267710270228378</v>
      </c>
      <c r="V97" s="225"/>
    </row>
    <row r="98" spans="2:25" ht="15" thickBot="1">
      <c r="B98" s="194" t="s">
        <v>537</v>
      </c>
      <c r="C98" s="194">
        <v>2</v>
      </c>
      <c r="D98" s="194">
        <v>1</v>
      </c>
      <c r="E98" s="177">
        <v>3</v>
      </c>
      <c r="F98" s="194">
        <v>2</v>
      </c>
      <c r="G98" s="202">
        <v>3.35753965377807</v>
      </c>
      <c r="K98" s="242"/>
      <c r="L98" s="243"/>
      <c r="M98" s="244" t="s">
        <v>838</v>
      </c>
      <c r="N98" s="245"/>
      <c r="O98" s="246" t="s">
        <v>836</v>
      </c>
      <c r="P98" s="247" t="s">
        <v>855</v>
      </c>
      <c r="Q98" s="248">
        <v>0.61882809975534481</v>
      </c>
      <c r="R98" s="248">
        <v>65.960896096069646</v>
      </c>
      <c r="S98" s="248">
        <v>1.640602898600228E-3</v>
      </c>
      <c r="T98" s="248">
        <v>-3.267710270228378</v>
      </c>
      <c r="U98" s="249">
        <v>-0.79662259577162198</v>
      </c>
      <c r="V98" s="225"/>
    </row>
    <row r="99" spans="2:25" ht="14.4">
      <c r="B99" s="194" t="s">
        <v>537</v>
      </c>
      <c r="C99" s="194">
        <v>2</v>
      </c>
      <c r="D99" s="194">
        <v>2</v>
      </c>
      <c r="E99" s="177">
        <v>4</v>
      </c>
      <c r="F99" s="194">
        <v>2</v>
      </c>
      <c r="G99" s="202">
        <v>3.9191076755523602</v>
      </c>
      <c r="K99" s="250" t="s">
        <v>664</v>
      </c>
      <c r="L99" s="251"/>
      <c r="M99" s="236" t="s">
        <v>836</v>
      </c>
      <c r="N99" s="237"/>
      <c r="O99" s="238" t="s">
        <v>837</v>
      </c>
      <c r="P99" s="247" t="s">
        <v>856</v>
      </c>
      <c r="Q99" s="248">
        <v>0.48922656883519416</v>
      </c>
      <c r="R99" s="248">
        <v>65.960896096069604</v>
      </c>
      <c r="S99" s="248">
        <v>1.0334126931587517E-4</v>
      </c>
      <c r="T99" s="248">
        <v>1.0449595327185017</v>
      </c>
      <c r="U99" s="249">
        <v>2.9985258700315036</v>
      </c>
      <c r="V99" s="225"/>
    </row>
    <row r="100" spans="2:25" ht="15" thickBot="1">
      <c r="B100" s="194" t="s">
        <v>537</v>
      </c>
      <c r="C100" s="194">
        <v>3</v>
      </c>
      <c r="D100" s="194">
        <v>1</v>
      </c>
      <c r="E100" s="177">
        <v>5</v>
      </c>
      <c r="F100" s="194">
        <v>2</v>
      </c>
      <c r="G100" s="202">
        <v>3.8463656902313201</v>
      </c>
      <c r="K100" s="242"/>
      <c r="L100" s="243"/>
      <c r="M100" s="244" t="s">
        <v>838</v>
      </c>
      <c r="N100" s="245"/>
      <c r="O100" s="246" t="s">
        <v>836</v>
      </c>
      <c r="P100" s="247" t="s">
        <v>857</v>
      </c>
      <c r="Q100" s="248">
        <v>0.48922656883519416</v>
      </c>
      <c r="R100" s="248">
        <v>65.960896096069604</v>
      </c>
      <c r="S100" s="248">
        <v>1.0334126931587517E-4</v>
      </c>
      <c r="T100" s="248">
        <v>-2.9985258700315036</v>
      </c>
      <c r="U100" s="249">
        <v>-1.0449595327185017</v>
      </c>
      <c r="V100" s="225"/>
    </row>
    <row r="101" spans="2:25">
      <c r="B101" s="194" t="s">
        <v>537</v>
      </c>
      <c r="C101" s="194">
        <v>3</v>
      </c>
      <c r="D101" s="194">
        <v>2</v>
      </c>
      <c r="E101" s="177">
        <v>6</v>
      </c>
      <c r="F101" s="194">
        <v>2</v>
      </c>
      <c r="G101" s="202">
        <v>4.91704893112182</v>
      </c>
      <c r="K101" s="250" t="s">
        <v>665</v>
      </c>
      <c r="L101" s="251"/>
      <c r="M101" s="236" t="s">
        <v>836</v>
      </c>
      <c r="N101" s="237"/>
      <c r="O101" s="238" t="s">
        <v>837</v>
      </c>
      <c r="P101" s="252">
        <v>-0.39166703699999778</v>
      </c>
      <c r="Q101" s="248">
        <v>0.56491018242343261</v>
      </c>
      <c r="R101" s="248">
        <v>65.960896096069646</v>
      </c>
      <c r="S101" s="248">
        <v>0.49053910550657664</v>
      </c>
      <c r="T101" s="248">
        <v>-1.5195590877274543</v>
      </c>
      <c r="U101" s="249">
        <v>0.73622501372745885</v>
      </c>
      <c r="V101" s="225"/>
    </row>
    <row r="102" spans="2:25" ht="14.4" thickBot="1">
      <c r="B102" s="194" t="s">
        <v>535</v>
      </c>
      <c r="C102" s="194">
        <v>4</v>
      </c>
      <c r="D102" s="194">
        <v>1</v>
      </c>
      <c r="E102" s="177">
        <v>7</v>
      </c>
      <c r="F102" s="194">
        <v>2</v>
      </c>
      <c r="G102" s="202">
        <v>4.2677011489868102</v>
      </c>
      <c r="K102" s="242"/>
      <c r="L102" s="243"/>
      <c r="M102" s="244" t="s">
        <v>838</v>
      </c>
      <c r="N102" s="245"/>
      <c r="O102" s="246" t="s">
        <v>836</v>
      </c>
      <c r="P102" s="252">
        <v>0.39166703699999778</v>
      </c>
      <c r="Q102" s="248">
        <v>0.56491018242343261</v>
      </c>
      <c r="R102" s="248">
        <v>65.960896096069646</v>
      </c>
      <c r="S102" s="248">
        <v>0.49053910550657664</v>
      </c>
      <c r="T102" s="248">
        <v>-0.73622501372745885</v>
      </c>
      <c r="U102" s="249">
        <v>1.5195590877274543</v>
      </c>
      <c r="V102" s="225"/>
    </row>
    <row r="103" spans="2:25" ht="14.4">
      <c r="B103" s="194" t="s">
        <v>535</v>
      </c>
      <c r="C103" s="194">
        <v>4</v>
      </c>
      <c r="D103" s="194">
        <v>2</v>
      </c>
      <c r="E103" s="177">
        <v>8</v>
      </c>
      <c r="F103" s="194">
        <v>2</v>
      </c>
      <c r="G103" s="202">
        <v>4.9975900650024396</v>
      </c>
      <c r="K103" s="250" t="s">
        <v>666</v>
      </c>
      <c r="L103" s="251"/>
      <c r="M103" s="236" t="s">
        <v>836</v>
      </c>
      <c r="N103" s="237"/>
      <c r="O103" s="238" t="s">
        <v>837</v>
      </c>
      <c r="P103" s="247" t="s">
        <v>858</v>
      </c>
      <c r="Q103" s="248">
        <v>0.52300520145379259</v>
      </c>
      <c r="R103" s="248">
        <v>65.960896096069661</v>
      </c>
      <c r="S103" s="248">
        <v>1.4830383622640852E-3</v>
      </c>
      <c r="T103" s="248">
        <v>0.69056301463427383</v>
      </c>
      <c r="U103" s="249">
        <v>2.7790132765085906</v>
      </c>
      <c r="V103" s="225"/>
    </row>
    <row r="104" spans="2:25" ht="15" thickBot="1">
      <c r="B104" s="194" t="s">
        <v>459</v>
      </c>
      <c r="C104" s="194">
        <v>1</v>
      </c>
      <c r="D104" s="194">
        <v>1</v>
      </c>
      <c r="E104" s="177">
        <v>1</v>
      </c>
      <c r="F104" s="194">
        <v>1</v>
      </c>
      <c r="G104" s="196">
        <v>5.11759328842163</v>
      </c>
      <c r="K104" s="242"/>
      <c r="L104" s="243"/>
      <c r="M104" s="244" t="s">
        <v>838</v>
      </c>
      <c r="N104" s="245"/>
      <c r="O104" s="246" t="s">
        <v>836</v>
      </c>
      <c r="P104" s="247" t="s">
        <v>859</v>
      </c>
      <c r="Q104" s="248">
        <v>0.52300520145379259</v>
      </c>
      <c r="R104" s="248">
        <v>65.960896096069661</v>
      </c>
      <c r="S104" s="248">
        <v>1.4830383622640852E-3</v>
      </c>
      <c r="T104" s="248">
        <v>-2.7790132765085906</v>
      </c>
      <c r="U104" s="249">
        <v>-0.69056301463427383</v>
      </c>
      <c r="V104" s="225"/>
    </row>
    <row r="105" spans="2:25">
      <c r="B105" s="194" t="s">
        <v>538</v>
      </c>
      <c r="C105" s="194">
        <v>1</v>
      </c>
      <c r="D105" s="194">
        <v>2</v>
      </c>
      <c r="E105" s="177">
        <v>2</v>
      </c>
      <c r="F105" s="194">
        <v>1</v>
      </c>
      <c r="G105" s="196">
        <v>5.0465836524963299</v>
      </c>
      <c r="K105" s="250" t="s">
        <v>539</v>
      </c>
      <c r="L105" s="251"/>
      <c r="M105" s="236" t="s">
        <v>836</v>
      </c>
      <c r="N105" s="237"/>
      <c r="O105" s="238" t="s">
        <v>837</v>
      </c>
      <c r="P105" s="252">
        <v>4.2776376000005195E-2</v>
      </c>
      <c r="Q105" s="248">
        <v>0.48922656883519416</v>
      </c>
      <c r="R105" s="248">
        <v>65.960896096069618</v>
      </c>
      <c r="S105" s="248">
        <v>0.93058927316653262</v>
      </c>
      <c r="T105" s="248">
        <v>-0.93400679265649889</v>
      </c>
      <c r="U105" s="249">
        <v>1.0195595446565093</v>
      </c>
      <c r="V105" s="225"/>
    </row>
    <row r="106" spans="2:25" ht="14.4" thickBot="1">
      <c r="B106" s="194" t="s">
        <v>539</v>
      </c>
      <c r="C106" s="194">
        <v>2</v>
      </c>
      <c r="D106" s="194">
        <v>1</v>
      </c>
      <c r="E106" s="177">
        <v>3</v>
      </c>
      <c r="F106" s="194">
        <v>1</v>
      </c>
      <c r="G106" s="196">
        <v>5.2024207115173304</v>
      </c>
      <c r="K106" s="242"/>
      <c r="L106" s="243"/>
      <c r="M106" s="244" t="s">
        <v>838</v>
      </c>
      <c r="N106" s="245"/>
      <c r="O106" s="246" t="s">
        <v>836</v>
      </c>
      <c r="P106" s="252">
        <v>-4.2776376000005195E-2</v>
      </c>
      <c r="Q106" s="248">
        <v>0.48922656883519416</v>
      </c>
      <c r="R106" s="248">
        <v>65.960896096069618</v>
      </c>
      <c r="S106" s="248">
        <v>0.93058927316653262</v>
      </c>
      <c r="T106" s="248">
        <v>-1.0195595446565093</v>
      </c>
      <c r="U106" s="249">
        <v>0.93400679265649889</v>
      </c>
      <c r="V106" s="225"/>
    </row>
    <row r="107" spans="2:25" ht="14.4" thickBot="1">
      <c r="B107" s="194" t="s">
        <v>539</v>
      </c>
      <c r="C107" s="194">
        <v>2</v>
      </c>
      <c r="D107" s="194">
        <v>2</v>
      </c>
      <c r="E107" s="177">
        <v>4</v>
      </c>
      <c r="F107" s="194">
        <v>1</v>
      </c>
      <c r="G107" s="196">
        <v>4.8755254745483398</v>
      </c>
      <c r="K107" s="253" t="s">
        <v>667</v>
      </c>
      <c r="L107" s="254"/>
      <c r="M107" s="236" t="s">
        <v>836</v>
      </c>
      <c r="N107" s="237"/>
      <c r="O107" s="238" t="s">
        <v>837</v>
      </c>
      <c r="P107" s="252">
        <v>-0.15632491119991959</v>
      </c>
      <c r="Q107" s="248">
        <v>0.61882809975534292</v>
      </c>
      <c r="R107" s="248">
        <v>65.960896096070826</v>
      </c>
      <c r="S107" s="248">
        <v>0.80135173782865965</v>
      </c>
      <c r="T107" s="248">
        <v>-1.3918687484282883</v>
      </c>
      <c r="U107" s="249">
        <v>1.0792189260284493</v>
      </c>
      <c r="V107" s="225"/>
    </row>
    <row r="108" spans="2:25" ht="14.4" thickBot="1">
      <c r="B108" s="194" t="s">
        <v>539</v>
      </c>
      <c r="C108" s="194">
        <v>3</v>
      </c>
      <c r="D108" s="194">
        <v>1</v>
      </c>
      <c r="E108" s="177">
        <v>5</v>
      </c>
      <c r="F108" s="194">
        <v>1</v>
      </c>
      <c r="G108" s="196">
        <v>4.47766065597534</v>
      </c>
      <c r="K108" s="255"/>
      <c r="L108" s="256"/>
      <c r="M108" s="244" t="s">
        <v>838</v>
      </c>
      <c r="N108" s="245"/>
      <c r="O108" s="246" t="s">
        <v>836</v>
      </c>
      <c r="P108" s="257">
        <v>0.15632491119991959</v>
      </c>
      <c r="Q108" s="258">
        <v>0.61882809975534292</v>
      </c>
      <c r="R108" s="258">
        <v>65.960896096070826</v>
      </c>
      <c r="S108" s="258">
        <v>0.80135173782865965</v>
      </c>
      <c r="T108" s="258">
        <v>-1.0792189260284493</v>
      </c>
      <c r="U108" s="259">
        <v>1.3918687484282883</v>
      </c>
      <c r="V108" s="225"/>
    </row>
    <row r="109" spans="2:25">
      <c r="B109" s="194" t="s">
        <v>459</v>
      </c>
      <c r="C109" s="194">
        <v>3</v>
      </c>
      <c r="D109" s="194">
        <v>2</v>
      </c>
      <c r="E109" s="177">
        <v>6</v>
      </c>
      <c r="F109" s="194">
        <v>1</v>
      </c>
      <c r="G109" s="196">
        <v>3.9094243049621502</v>
      </c>
      <c r="L109" s="260"/>
      <c r="M109" s="260"/>
      <c r="N109" s="260"/>
      <c r="O109" s="261"/>
      <c r="P109" s="262"/>
      <c r="Q109" s="263"/>
      <c r="R109" s="263"/>
      <c r="S109" s="263"/>
      <c r="T109" s="263"/>
      <c r="U109" s="263"/>
      <c r="V109" s="225"/>
      <c r="W109" s="225"/>
    </row>
    <row r="110" spans="2:25" ht="14.4" thickBot="1">
      <c r="B110" s="194" t="s">
        <v>538</v>
      </c>
      <c r="C110" s="194">
        <v>4</v>
      </c>
      <c r="D110" s="194">
        <v>1</v>
      </c>
      <c r="E110" s="177">
        <v>7</v>
      </c>
      <c r="F110" s="194">
        <v>1</v>
      </c>
      <c r="G110" s="196">
        <v>4.4603457450866699</v>
      </c>
      <c r="N110" s="260"/>
      <c r="O110" s="260"/>
      <c r="P110" s="260"/>
      <c r="Q110" s="261"/>
      <c r="R110" s="263"/>
      <c r="S110" s="263"/>
      <c r="T110" s="263"/>
      <c r="U110" s="263"/>
      <c r="V110" s="263"/>
      <c r="W110" s="263"/>
      <c r="X110" s="225"/>
      <c r="Y110" s="225"/>
    </row>
    <row r="111" spans="2:25" ht="14.4" thickBot="1">
      <c r="B111" s="194" t="s">
        <v>539</v>
      </c>
      <c r="C111" s="194">
        <v>5</v>
      </c>
      <c r="D111" s="194">
        <v>1</v>
      </c>
      <c r="E111" s="177">
        <v>8</v>
      </c>
      <c r="F111" s="194">
        <v>1</v>
      </c>
      <c r="G111" s="196">
        <v>4.3816747665405202</v>
      </c>
      <c r="N111" s="260"/>
      <c r="O111" s="264" t="s">
        <v>841</v>
      </c>
      <c r="P111" s="265"/>
      <c r="Q111" s="266" t="s">
        <v>655</v>
      </c>
      <c r="R111" s="267" t="s">
        <v>656</v>
      </c>
      <c r="S111" s="220" t="s">
        <v>827</v>
      </c>
      <c r="T111" s="221" t="s">
        <v>828</v>
      </c>
      <c r="U111" s="221" t="s">
        <v>829</v>
      </c>
      <c r="V111" s="222" t="s">
        <v>830</v>
      </c>
      <c r="W111" s="223" t="s">
        <v>831</v>
      </c>
      <c r="X111" s="224"/>
      <c r="Y111" s="225"/>
    </row>
    <row r="112" spans="2:25" ht="18" customHeight="1" thickBot="1">
      <c r="B112" s="194" t="s">
        <v>539</v>
      </c>
      <c r="C112" s="194">
        <v>1</v>
      </c>
      <c r="D112" s="194">
        <v>1</v>
      </c>
      <c r="E112" s="177">
        <v>1</v>
      </c>
      <c r="F112" s="194">
        <v>2</v>
      </c>
      <c r="G112" s="268">
        <v>4.6904673576354901</v>
      </c>
      <c r="N112" s="260"/>
      <c r="O112" s="255"/>
      <c r="P112" s="256"/>
      <c r="Q112" s="256"/>
      <c r="R112" s="269"/>
      <c r="S112" s="229"/>
      <c r="T112" s="230"/>
      <c r="U112" s="230"/>
      <c r="V112" s="231"/>
      <c r="W112" s="232" t="s">
        <v>832</v>
      </c>
      <c r="X112" s="233" t="s">
        <v>833</v>
      </c>
      <c r="Y112" s="225"/>
    </row>
    <row r="113" spans="2:25" ht="24.6" thickBot="1">
      <c r="B113" s="194" t="s">
        <v>539</v>
      </c>
      <c r="C113" s="194">
        <v>1</v>
      </c>
      <c r="D113" s="194">
        <v>2</v>
      </c>
      <c r="E113" s="177">
        <v>2</v>
      </c>
      <c r="F113" s="194">
        <v>2</v>
      </c>
      <c r="G113" s="268">
        <v>6.0673227310180602</v>
      </c>
      <c r="N113" s="260"/>
      <c r="O113" s="270"/>
      <c r="P113" s="271" t="s">
        <v>839</v>
      </c>
      <c r="Q113" s="271" t="s">
        <v>835</v>
      </c>
      <c r="R113" s="272" t="s">
        <v>664</v>
      </c>
      <c r="S113" s="273">
        <v>0.21387355315000015</v>
      </c>
      <c r="T113" s="206">
        <v>0.5645540329380726</v>
      </c>
      <c r="U113" s="274">
        <v>33.000000000003475</v>
      </c>
      <c r="V113" s="206">
        <v>0.70723599021179206</v>
      </c>
      <c r="W113" s="206">
        <v>-0.93472026309908685</v>
      </c>
      <c r="X113" s="207">
        <v>1.3624673693990872</v>
      </c>
      <c r="Y113" s="225"/>
    </row>
    <row r="114" spans="2:25" ht="18" customHeight="1">
      <c r="B114" s="194" t="s">
        <v>539</v>
      </c>
      <c r="C114" s="194">
        <v>2</v>
      </c>
      <c r="D114" s="194">
        <v>1</v>
      </c>
      <c r="E114" s="177">
        <v>3</v>
      </c>
      <c r="F114" s="194">
        <v>2</v>
      </c>
      <c r="G114" s="268">
        <v>5.3847470283508301</v>
      </c>
      <c r="N114" s="260"/>
      <c r="O114" s="275"/>
      <c r="P114" s="276"/>
      <c r="Q114" s="276"/>
      <c r="R114" s="277" t="s">
        <v>665</v>
      </c>
      <c r="S114" s="278" t="s">
        <v>860</v>
      </c>
      <c r="T114" s="211">
        <v>0.59965236229626739</v>
      </c>
      <c r="U114" s="279">
        <v>33.000000000003489</v>
      </c>
      <c r="V114" s="211">
        <v>9.6363096743129281E-5</v>
      </c>
      <c r="W114" s="211">
        <v>1.439594031156759</v>
      </c>
      <c r="X114" s="212">
        <v>3.8795978396432411</v>
      </c>
      <c r="Y114" s="225"/>
    </row>
    <row r="115" spans="2:25">
      <c r="B115" s="194" t="s">
        <v>459</v>
      </c>
      <c r="C115" s="194">
        <v>2</v>
      </c>
      <c r="D115" s="194">
        <v>2</v>
      </c>
      <c r="E115" s="177">
        <v>4</v>
      </c>
      <c r="F115" s="194">
        <v>2</v>
      </c>
      <c r="G115" s="268">
        <v>4.9704723358154297</v>
      </c>
      <c r="N115" s="260"/>
      <c r="O115" s="275"/>
      <c r="P115" s="276"/>
      <c r="Q115" s="276"/>
      <c r="R115" s="277" t="s">
        <v>666</v>
      </c>
      <c r="S115" s="280">
        <v>-0.12132510474285821</v>
      </c>
      <c r="T115" s="211">
        <v>0.57985637276447921</v>
      </c>
      <c r="U115" s="279">
        <v>33.000000000003489</v>
      </c>
      <c r="V115" s="211">
        <v>0.83555261522915225</v>
      </c>
      <c r="W115" s="211">
        <v>-1.301051765455534</v>
      </c>
      <c r="X115" s="212">
        <v>1.0584015559698177</v>
      </c>
      <c r="Y115" s="225"/>
    </row>
    <row r="116" spans="2:25" ht="14.4">
      <c r="B116" s="194" t="s">
        <v>538</v>
      </c>
      <c r="C116" s="194">
        <v>3</v>
      </c>
      <c r="D116" s="194">
        <v>1</v>
      </c>
      <c r="E116" s="177">
        <v>5</v>
      </c>
      <c r="F116" s="194">
        <v>2</v>
      </c>
      <c r="G116" s="268">
        <v>4.8249421119689897</v>
      </c>
      <c r="N116" s="260"/>
      <c r="O116" s="275"/>
      <c r="P116" s="276"/>
      <c r="Q116" s="276"/>
      <c r="R116" s="277" t="s">
        <v>539</v>
      </c>
      <c r="S116" s="278" t="s">
        <v>861</v>
      </c>
      <c r="T116" s="211">
        <v>0.5645540329380726</v>
      </c>
      <c r="U116" s="279">
        <v>33.000000000003489</v>
      </c>
      <c r="V116" s="211">
        <v>3.3395895334778374E-3</v>
      </c>
      <c r="W116" s="211">
        <v>0.6373365071509125</v>
      </c>
      <c r="X116" s="212">
        <v>2.9345241396490871</v>
      </c>
      <c r="Y116" s="225"/>
    </row>
    <row r="117" spans="2:25" ht="14.4">
      <c r="B117" s="194" t="s">
        <v>539</v>
      </c>
      <c r="C117" s="194">
        <v>3</v>
      </c>
      <c r="D117" s="194">
        <v>2</v>
      </c>
      <c r="E117" s="177">
        <v>6</v>
      </c>
      <c r="F117" s="194">
        <v>2</v>
      </c>
      <c r="G117" s="268">
        <v>4.1066951751708896</v>
      </c>
      <c r="N117" s="260"/>
      <c r="O117" s="275"/>
      <c r="P117" s="276"/>
      <c r="Q117" s="243"/>
      <c r="R117" s="281" t="s">
        <v>667</v>
      </c>
      <c r="S117" s="282" t="s">
        <v>862</v>
      </c>
      <c r="T117" s="283">
        <v>0.62631646570098676</v>
      </c>
      <c r="U117" s="284">
        <v>33.000000000003446</v>
      </c>
      <c r="V117" s="283">
        <v>2.8073598800444836E-3</v>
      </c>
      <c r="W117" s="283">
        <v>0.74828088808709026</v>
      </c>
      <c r="X117" s="285">
        <v>3.2967817491129026</v>
      </c>
      <c r="Y117" s="225"/>
    </row>
    <row r="118" spans="2:25" ht="36">
      <c r="B118" s="194" t="s">
        <v>539</v>
      </c>
      <c r="C118" s="194">
        <v>4</v>
      </c>
      <c r="D118" s="194">
        <v>1</v>
      </c>
      <c r="E118" s="177">
        <v>7</v>
      </c>
      <c r="F118" s="194">
        <v>2</v>
      </c>
      <c r="G118" s="268">
        <v>3.3982875347137398</v>
      </c>
      <c r="N118" s="260"/>
      <c r="O118" s="275"/>
      <c r="P118" s="276"/>
      <c r="Q118" s="286" t="s">
        <v>664</v>
      </c>
      <c r="R118" s="287" t="s">
        <v>835</v>
      </c>
      <c r="S118" s="288">
        <v>-0.21387355315000015</v>
      </c>
      <c r="T118" s="289">
        <v>0.5645540329380726</v>
      </c>
      <c r="U118" s="290">
        <v>33.000000000003475</v>
      </c>
      <c r="V118" s="289">
        <v>0.70723599021179206</v>
      </c>
      <c r="W118" s="289">
        <v>-1.3624673693990872</v>
      </c>
      <c r="X118" s="291">
        <v>0.93472026309908685</v>
      </c>
      <c r="Y118" s="225"/>
    </row>
    <row r="119" spans="2:25" ht="24">
      <c r="B119" s="194" t="s">
        <v>539</v>
      </c>
      <c r="C119" s="194">
        <v>5</v>
      </c>
      <c r="D119" s="194">
        <v>1</v>
      </c>
      <c r="E119" s="177">
        <v>8</v>
      </c>
      <c r="F119" s="194">
        <v>2</v>
      </c>
      <c r="G119" s="268">
        <v>3.6860833168029701</v>
      </c>
      <c r="N119" s="260"/>
      <c r="O119" s="275"/>
      <c r="P119" s="276"/>
      <c r="Q119" s="276"/>
      <c r="R119" s="277" t="s">
        <v>665</v>
      </c>
      <c r="S119" s="278" t="s">
        <v>863</v>
      </c>
      <c r="T119" s="211">
        <v>0.53481949899565295</v>
      </c>
      <c r="U119" s="279">
        <v>33.000000000003432</v>
      </c>
      <c r="V119" s="211">
        <v>6.4541612479287073E-5</v>
      </c>
      <c r="W119" s="211">
        <v>1.3576239301692858</v>
      </c>
      <c r="X119" s="212">
        <v>3.5338208343307143</v>
      </c>
      <c r="Y119" s="225"/>
    </row>
    <row r="120" spans="2:25">
      <c r="B120" s="194" t="s">
        <v>540</v>
      </c>
      <c r="C120" s="194">
        <v>1</v>
      </c>
      <c r="D120" s="194">
        <v>1</v>
      </c>
      <c r="E120" s="177">
        <v>1</v>
      </c>
      <c r="F120" s="194">
        <v>1</v>
      </c>
      <c r="G120" s="177">
        <v>5.1030144691467196</v>
      </c>
      <c r="N120" s="260"/>
      <c r="O120" s="275"/>
      <c r="P120" s="276"/>
      <c r="Q120" s="276"/>
      <c r="R120" s="277" t="s">
        <v>666</v>
      </c>
      <c r="S120" s="280">
        <v>-0.33519865789285835</v>
      </c>
      <c r="T120" s="211">
        <v>0.51252546661999732</v>
      </c>
      <c r="U120" s="279">
        <v>33.00000000000346</v>
      </c>
      <c r="V120" s="211">
        <v>0.51763506009853089</v>
      </c>
      <c r="W120" s="211">
        <v>-1.3779395600634774</v>
      </c>
      <c r="X120" s="212">
        <v>0.7075422442777608</v>
      </c>
      <c r="Y120" s="225"/>
    </row>
    <row r="121" spans="2:25" ht="14.4">
      <c r="B121" s="194" t="s">
        <v>540</v>
      </c>
      <c r="C121" s="194">
        <v>1</v>
      </c>
      <c r="D121" s="194">
        <v>2</v>
      </c>
      <c r="E121" s="177">
        <v>2</v>
      </c>
      <c r="F121" s="194">
        <v>1</v>
      </c>
      <c r="G121" s="177">
        <v>3.8028779029846098</v>
      </c>
      <c r="N121" s="260"/>
      <c r="O121" s="275"/>
      <c r="P121" s="276"/>
      <c r="Q121" s="276"/>
      <c r="R121" s="277" t="s">
        <v>539</v>
      </c>
      <c r="S121" s="278" t="s">
        <v>864</v>
      </c>
      <c r="T121" s="211">
        <v>0.49514664192046137</v>
      </c>
      <c r="U121" s="279">
        <v>33.000000000003446</v>
      </c>
      <c r="V121" s="211">
        <v>3.2401670179457325E-3</v>
      </c>
      <c r="W121" s="211">
        <v>0.56467335278227371</v>
      </c>
      <c r="X121" s="212">
        <v>2.5794401877177253</v>
      </c>
      <c r="Y121" s="225"/>
    </row>
    <row r="122" spans="2:25" ht="14.4">
      <c r="B122" s="194" t="s">
        <v>541</v>
      </c>
      <c r="C122" s="194">
        <v>2</v>
      </c>
      <c r="D122" s="194">
        <v>1</v>
      </c>
      <c r="E122" s="177">
        <v>3</v>
      </c>
      <c r="F122" s="194">
        <v>1</v>
      </c>
      <c r="G122" s="177">
        <v>5.2093219757079998</v>
      </c>
      <c r="N122" s="260"/>
      <c r="O122" s="275"/>
      <c r="P122" s="276"/>
      <c r="Q122" s="243"/>
      <c r="R122" s="281" t="s">
        <v>667</v>
      </c>
      <c r="S122" s="282" t="s">
        <v>865</v>
      </c>
      <c r="T122" s="283">
        <v>0.56455403293807283</v>
      </c>
      <c r="U122" s="284">
        <v>33.000000000003418</v>
      </c>
      <c r="V122" s="283">
        <v>3.0036320709999949E-3</v>
      </c>
      <c r="W122" s="283">
        <v>0.66006394920091005</v>
      </c>
      <c r="X122" s="285">
        <v>2.957251581699083</v>
      </c>
      <c r="Y122" s="225"/>
    </row>
    <row r="123" spans="2:25" ht="36">
      <c r="B123" s="194" t="s">
        <v>540</v>
      </c>
      <c r="C123" s="194">
        <v>2</v>
      </c>
      <c r="D123" s="194">
        <v>2</v>
      </c>
      <c r="E123" s="177">
        <v>4</v>
      </c>
      <c r="F123" s="194">
        <v>1</v>
      </c>
      <c r="G123" s="177">
        <v>3.3002169132232599</v>
      </c>
      <c r="N123" s="260"/>
      <c r="O123" s="275"/>
      <c r="P123" s="276"/>
      <c r="Q123" s="286" t="s">
        <v>665</v>
      </c>
      <c r="R123" s="287" t="s">
        <v>835</v>
      </c>
      <c r="S123" s="292" t="s">
        <v>866</v>
      </c>
      <c r="T123" s="289">
        <v>0.59965236229626739</v>
      </c>
      <c r="U123" s="290">
        <v>33.000000000003489</v>
      </c>
      <c r="V123" s="289">
        <v>9.6363096743129281E-5</v>
      </c>
      <c r="W123" s="289">
        <v>-3.8795978396432411</v>
      </c>
      <c r="X123" s="291">
        <v>-1.439594031156759</v>
      </c>
      <c r="Y123" s="225"/>
    </row>
    <row r="124" spans="2:25" ht="24">
      <c r="B124" s="194" t="s">
        <v>460</v>
      </c>
      <c r="C124" s="194">
        <v>3</v>
      </c>
      <c r="D124" s="194">
        <v>1</v>
      </c>
      <c r="E124" s="177">
        <v>5</v>
      </c>
      <c r="F124" s="194">
        <v>1</v>
      </c>
      <c r="G124" s="177">
        <v>4.8210816383361799</v>
      </c>
      <c r="N124" s="260"/>
      <c r="O124" s="275"/>
      <c r="P124" s="276"/>
      <c r="Q124" s="276"/>
      <c r="R124" s="277" t="s">
        <v>664</v>
      </c>
      <c r="S124" s="278" t="s">
        <v>867</v>
      </c>
      <c r="T124" s="211">
        <v>0.53481949899565295</v>
      </c>
      <c r="U124" s="279">
        <v>33.000000000003432</v>
      </c>
      <c r="V124" s="211">
        <v>6.4541612479287073E-5</v>
      </c>
      <c r="W124" s="211">
        <v>-3.5338208343307143</v>
      </c>
      <c r="X124" s="212">
        <v>-1.3576239301692858</v>
      </c>
      <c r="Y124" s="225"/>
    </row>
    <row r="125" spans="2:25" ht="14.4">
      <c r="B125" s="194" t="s">
        <v>540</v>
      </c>
      <c r="C125" s="194">
        <v>1</v>
      </c>
      <c r="D125" s="194">
        <v>1</v>
      </c>
      <c r="E125" s="177">
        <v>1</v>
      </c>
      <c r="F125" s="194">
        <v>2</v>
      </c>
      <c r="G125" s="177">
        <v>5.5148277282714799</v>
      </c>
      <c r="N125" s="260"/>
      <c r="O125" s="275"/>
      <c r="P125" s="276"/>
      <c r="Q125" s="276"/>
      <c r="R125" s="277" t="s">
        <v>666</v>
      </c>
      <c r="S125" s="278" t="s">
        <v>868</v>
      </c>
      <c r="T125" s="211">
        <v>0.55094832192765375</v>
      </c>
      <c r="U125" s="279">
        <v>33.00000000000346</v>
      </c>
      <c r="V125" s="211">
        <v>1.6036753690653132E-5</v>
      </c>
      <c r="W125" s="211">
        <v>-3.9018338292085772</v>
      </c>
      <c r="X125" s="212">
        <v>-1.6600082510771388</v>
      </c>
      <c r="Y125" s="225"/>
    </row>
    <row r="126" spans="2:25">
      <c r="B126" s="194" t="s">
        <v>540</v>
      </c>
      <c r="C126" s="194">
        <v>1</v>
      </c>
      <c r="D126" s="194">
        <v>2</v>
      </c>
      <c r="E126" s="177">
        <v>2</v>
      </c>
      <c r="F126" s="194">
        <v>2</v>
      </c>
      <c r="G126" s="177">
        <v>3.4669842720031698</v>
      </c>
      <c r="N126" s="260"/>
      <c r="O126" s="275"/>
      <c r="P126" s="276"/>
      <c r="Q126" s="276"/>
      <c r="R126" s="277" t="s">
        <v>539</v>
      </c>
      <c r="S126" s="280">
        <v>-0.87366561200000048</v>
      </c>
      <c r="T126" s="211">
        <v>0.53481949899565284</v>
      </c>
      <c r="U126" s="279">
        <v>33.00000000000346</v>
      </c>
      <c r="V126" s="211">
        <v>0.11185518122344629</v>
      </c>
      <c r="W126" s="211">
        <v>-1.9617640640807161</v>
      </c>
      <c r="X126" s="212">
        <v>0.21443284008071517</v>
      </c>
      <c r="Y126" s="225"/>
    </row>
    <row r="127" spans="2:25" ht="18" customHeight="1">
      <c r="B127" s="194" t="s">
        <v>460</v>
      </c>
      <c r="C127" s="194">
        <v>2</v>
      </c>
      <c r="D127" s="194">
        <v>1</v>
      </c>
      <c r="E127" s="177">
        <v>3</v>
      </c>
      <c r="F127" s="194">
        <v>2</v>
      </c>
      <c r="G127" s="177">
        <v>5.9042849540710396</v>
      </c>
      <c r="N127" s="260"/>
      <c r="O127" s="275"/>
      <c r="P127" s="276"/>
      <c r="Q127" s="243"/>
      <c r="R127" s="281" t="s">
        <v>667</v>
      </c>
      <c r="S127" s="293">
        <v>-0.63706461680000348</v>
      </c>
      <c r="T127" s="283">
        <v>0.5996523622962675</v>
      </c>
      <c r="U127" s="284">
        <v>33.000000000003446</v>
      </c>
      <c r="V127" s="283">
        <v>0.29577186584522008</v>
      </c>
      <c r="W127" s="283">
        <v>-1.857066521043244</v>
      </c>
      <c r="X127" s="285">
        <v>0.58293728744323703</v>
      </c>
      <c r="Y127" s="225"/>
    </row>
    <row r="128" spans="2:25" ht="36">
      <c r="B128" s="194" t="s">
        <v>541</v>
      </c>
      <c r="C128" s="194">
        <v>2</v>
      </c>
      <c r="D128" s="194">
        <v>2</v>
      </c>
      <c r="E128" s="177">
        <v>4</v>
      </c>
      <c r="F128" s="194">
        <v>2</v>
      </c>
      <c r="G128" s="177">
        <v>4.0053119659423801</v>
      </c>
      <c r="N128" s="260"/>
      <c r="O128" s="275"/>
      <c r="P128" s="276"/>
      <c r="Q128" s="286" t="s">
        <v>666</v>
      </c>
      <c r="R128" s="287" t="s">
        <v>835</v>
      </c>
      <c r="S128" s="288">
        <v>0.12132510474285821</v>
      </c>
      <c r="T128" s="289">
        <v>0.57985637276447921</v>
      </c>
      <c r="U128" s="290">
        <v>33.000000000003489</v>
      </c>
      <c r="V128" s="289">
        <v>0.83555261522915225</v>
      </c>
      <c r="W128" s="289">
        <v>-1.0584015559698177</v>
      </c>
      <c r="X128" s="291">
        <v>1.301051765455534</v>
      </c>
      <c r="Y128" s="225"/>
    </row>
    <row r="129" spans="2:25" ht="24">
      <c r="B129" s="194" t="s">
        <v>460</v>
      </c>
      <c r="C129" s="194">
        <v>3</v>
      </c>
      <c r="D129" s="194">
        <v>1</v>
      </c>
      <c r="E129" s="177">
        <v>5</v>
      </c>
      <c r="F129" s="194">
        <v>2</v>
      </c>
      <c r="G129" s="177">
        <v>4.1267285346984801</v>
      </c>
      <c r="N129" s="260"/>
      <c r="O129" s="275"/>
      <c r="P129" s="276"/>
      <c r="Q129" s="276"/>
      <c r="R129" s="277" t="s">
        <v>664</v>
      </c>
      <c r="S129" s="280">
        <v>0.33519865789285835</v>
      </c>
      <c r="T129" s="211">
        <v>0.51252546661999732</v>
      </c>
      <c r="U129" s="279">
        <v>33.00000000000346</v>
      </c>
      <c r="V129" s="211">
        <v>0.51763506009853089</v>
      </c>
      <c r="W129" s="211">
        <v>-0.7075422442777608</v>
      </c>
      <c r="X129" s="212">
        <v>1.3779395600634774</v>
      </c>
      <c r="Y129" s="225"/>
    </row>
    <row r="130" spans="2:25" ht="24">
      <c r="B130" s="194" t="s">
        <v>542</v>
      </c>
      <c r="C130" s="194">
        <v>1</v>
      </c>
      <c r="D130" s="194">
        <v>1</v>
      </c>
      <c r="E130" s="177">
        <v>1</v>
      </c>
      <c r="F130" s="194">
        <v>1</v>
      </c>
      <c r="G130" s="177">
        <v>6.8786234855651802</v>
      </c>
      <c r="N130" s="260"/>
      <c r="O130" s="275"/>
      <c r="P130" s="276"/>
      <c r="Q130" s="276"/>
      <c r="R130" s="277" t="s">
        <v>665</v>
      </c>
      <c r="S130" s="278" t="s">
        <v>869</v>
      </c>
      <c r="T130" s="211">
        <v>0.55094832192765375</v>
      </c>
      <c r="U130" s="279">
        <v>33.00000000000346</v>
      </c>
      <c r="V130" s="211">
        <v>1.6036753690653132E-5</v>
      </c>
      <c r="W130" s="211">
        <v>1.6600082510771388</v>
      </c>
      <c r="X130" s="212">
        <v>3.9018338292085772</v>
      </c>
      <c r="Y130" s="225"/>
    </row>
    <row r="131" spans="2:25" ht="14.4">
      <c r="B131" s="194" t="s">
        <v>543</v>
      </c>
      <c r="C131" s="194">
        <v>1</v>
      </c>
      <c r="D131" s="194">
        <v>2</v>
      </c>
      <c r="E131" s="177">
        <v>2</v>
      </c>
      <c r="F131" s="194">
        <v>1</v>
      </c>
      <c r="G131" s="177">
        <v>5.8043475151062003</v>
      </c>
      <c r="N131" s="260"/>
      <c r="O131" s="275"/>
      <c r="P131" s="276"/>
      <c r="Q131" s="276"/>
      <c r="R131" s="277" t="s">
        <v>539</v>
      </c>
      <c r="S131" s="278" t="s">
        <v>870</v>
      </c>
      <c r="T131" s="211">
        <v>0.51252546661999732</v>
      </c>
      <c r="U131" s="279">
        <v>33.00000000000346</v>
      </c>
      <c r="V131" s="211">
        <v>7.366299459157312E-4</v>
      </c>
      <c r="W131" s="211">
        <v>0.86451452597223866</v>
      </c>
      <c r="X131" s="212">
        <v>2.9499963303134771</v>
      </c>
      <c r="Y131" s="225"/>
    </row>
    <row r="132" spans="2:25" ht="14.4">
      <c r="B132" s="194" t="s">
        <v>542</v>
      </c>
      <c r="C132" s="194">
        <v>2</v>
      </c>
      <c r="D132" s="194">
        <v>1</v>
      </c>
      <c r="E132" s="177">
        <v>3</v>
      </c>
      <c r="F132" s="194">
        <v>1</v>
      </c>
      <c r="G132" s="177">
        <v>6.9618263244628897</v>
      </c>
      <c r="N132" s="260"/>
      <c r="O132" s="275"/>
      <c r="P132" s="276"/>
      <c r="Q132" s="243"/>
      <c r="R132" s="281" t="s">
        <v>667</v>
      </c>
      <c r="S132" s="282" t="s">
        <v>871</v>
      </c>
      <c r="T132" s="283">
        <v>0.57985637276447954</v>
      </c>
      <c r="U132" s="284">
        <v>33.000000000003432</v>
      </c>
      <c r="V132" s="283">
        <v>7.8759642122604829E-4</v>
      </c>
      <c r="W132" s="283">
        <v>0.96412976263017947</v>
      </c>
      <c r="X132" s="285">
        <v>3.3235830840555307</v>
      </c>
      <c r="Y132" s="225"/>
    </row>
    <row r="133" spans="2:25" ht="36">
      <c r="B133" s="194" t="s">
        <v>542</v>
      </c>
      <c r="C133" s="194">
        <v>2</v>
      </c>
      <c r="D133" s="194">
        <v>2</v>
      </c>
      <c r="E133" s="177">
        <v>4</v>
      </c>
      <c r="F133" s="194">
        <v>1</v>
      </c>
      <c r="G133" s="177">
        <v>6.42010450363159</v>
      </c>
      <c r="N133" s="260"/>
      <c r="O133" s="275"/>
      <c r="P133" s="276"/>
      <c r="Q133" s="286" t="s">
        <v>539</v>
      </c>
      <c r="R133" s="287" t="s">
        <v>835</v>
      </c>
      <c r="S133" s="292" t="s">
        <v>872</v>
      </c>
      <c r="T133" s="289">
        <v>0.5645540329380726</v>
      </c>
      <c r="U133" s="290">
        <v>33.000000000003489</v>
      </c>
      <c r="V133" s="289">
        <v>3.3395895334778374E-3</v>
      </c>
      <c r="W133" s="289">
        <v>-2.9345241396490871</v>
      </c>
      <c r="X133" s="291">
        <v>-0.6373365071509125</v>
      </c>
      <c r="Y133" s="225"/>
    </row>
    <row r="134" spans="2:25" ht="24">
      <c r="B134" s="194" t="s">
        <v>544</v>
      </c>
      <c r="C134" s="194">
        <v>3</v>
      </c>
      <c r="D134" s="194">
        <v>1</v>
      </c>
      <c r="E134" s="177">
        <v>5</v>
      </c>
      <c r="F134" s="194">
        <v>1</v>
      </c>
      <c r="G134" s="177">
        <v>8.7784547805786097</v>
      </c>
      <c r="N134" s="260"/>
      <c r="O134" s="275"/>
      <c r="P134" s="276"/>
      <c r="Q134" s="276"/>
      <c r="R134" s="277" t="s">
        <v>664</v>
      </c>
      <c r="S134" s="278" t="s">
        <v>873</v>
      </c>
      <c r="T134" s="211">
        <v>0.49514664192046137</v>
      </c>
      <c r="U134" s="279">
        <v>33.000000000003446</v>
      </c>
      <c r="V134" s="211">
        <v>3.2401670179457325E-3</v>
      </c>
      <c r="W134" s="211">
        <v>-2.5794401877177253</v>
      </c>
      <c r="X134" s="212">
        <v>-0.56467335278227371</v>
      </c>
      <c r="Y134" s="225"/>
    </row>
    <row r="135" spans="2:25" ht="24">
      <c r="B135" s="194" t="s">
        <v>544</v>
      </c>
      <c r="C135" s="194">
        <v>1</v>
      </c>
      <c r="D135" s="194">
        <v>1</v>
      </c>
      <c r="E135" s="177">
        <v>1</v>
      </c>
      <c r="F135" s="194">
        <v>2</v>
      </c>
      <c r="G135" s="177">
        <v>5.0599241256713796</v>
      </c>
      <c r="N135" s="260"/>
      <c r="O135" s="275"/>
      <c r="P135" s="276"/>
      <c r="Q135" s="276"/>
      <c r="R135" s="277" t="s">
        <v>665</v>
      </c>
      <c r="S135" s="280">
        <v>0.87366561200000048</v>
      </c>
      <c r="T135" s="211">
        <v>0.53481949899565284</v>
      </c>
      <c r="U135" s="279">
        <v>33.00000000000346</v>
      </c>
      <c r="V135" s="211">
        <v>0.11185518122344629</v>
      </c>
      <c r="W135" s="211">
        <v>-0.21443284008071517</v>
      </c>
      <c r="X135" s="212">
        <v>1.9617640640807161</v>
      </c>
      <c r="Y135" s="225"/>
    </row>
    <row r="136" spans="2:25" ht="14.4">
      <c r="B136" s="194" t="s">
        <v>544</v>
      </c>
      <c r="C136" s="194">
        <v>1</v>
      </c>
      <c r="D136" s="194">
        <v>2</v>
      </c>
      <c r="E136" s="177">
        <v>2</v>
      </c>
      <c r="F136" s="194">
        <v>2</v>
      </c>
      <c r="G136" s="177">
        <v>4.5600886344909597</v>
      </c>
      <c r="N136" s="260"/>
      <c r="O136" s="275"/>
      <c r="P136" s="276"/>
      <c r="Q136" s="276"/>
      <c r="R136" s="277" t="s">
        <v>666</v>
      </c>
      <c r="S136" s="278" t="s">
        <v>874</v>
      </c>
      <c r="T136" s="211">
        <v>0.51252546661999732</v>
      </c>
      <c r="U136" s="279">
        <v>33.00000000000346</v>
      </c>
      <c r="V136" s="211">
        <v>7.366299459157312E-4</v>
      </c>
      <c r="W136" s="211">
        <v>-2.9499963303134771</v>
      </c>
      <c r="X136" s="212">
        <v>-0.86451452597223866</v>
      </c>
      <c r="Y136" s="225"/>
    </row>
    <row r="137" spans="2:25">
      <c r="B137" s="194" t="s">
        <v>543</v>
      </c>
      <c r="C137" s="194">
        <v>2</v>
      </c>
      <c r="D137" s="194">
        <v>1</v>
      </c>
      <c r="E137" s="177">
        <v>3</v>
      </c>
      <c r="F137" s="194">
        <v>2</v>
      </c>
      <c r="G137" s="177">
        <v>5.3139786720275799</v>
      </c>
      <c r="N137" s="260"/>
      <c r="O137" s="275"/>
      <c r="P137" s="276"/>
      <c r="Q137" s="243"/>
      <c r="R137" s="281" t="s">
        <v>667</v>
      </c>
      <c r="S137" s="293">
        <v>0.23660099519999694</v>
      </c>
      <c r="T137" s="283">
        <v>0.56455403293807283</v>
      </c>
      <c r="U137" s="284">
        <v>33.000000000003418</v>
      </c>
      <c r="V137" s="283">
        <v>0.67786322345291106</v>
      </c>
      <c r="W137" s="283">
        <v>-0.91199282104908941</v>
      </c>
      <c r="X137" s="285">
        <v>1.3851948114490833</v>
      </c>
      <c r="Y137" s="225"/>
    </row>
    <row r="138" spans="2:25" ht="36">
      <c r="B138" s="194" t="s">
        <v>544</v>
      </c>
      <c r="C138" s="194">
        <v>2</v>
      </c>
      <c r="D138" s="194">
        <v>2</v>
      </c>
      <c r="E138" s="177">
        <v>4</v>
      </c>
      <c r="F138" s="194">
        <v>2</v>
      </c>
      <c r="G138" s="177">
        <v>4.0493278503417898</v>
      </c>
      <c r="N138" s="260"/>
      <c r="O138" s="275"/>
      <c r="P138" s="276"/>
      <c r="Q138" s="286" t="s">
        <v>667</v>
      </c>
      <c r="R138" s="287" t="s">
        <v>835</v>
      </c>
      <c r="S138" s="292" t="s">
        <v>875</v>
      </c>
      <c r="T138" s="289">
        <v>0.62631646570098676</v>
      </c>
      <c r="U138" s="290">
        <v>33.000000000003446</v>
      </c>
      <c r="V138" s="289">
        <v>2.8073598800444836E-3</v>
      </c>
      <c r="W138" s="289">
        <v>-3.2967817491129026</v>
      </c>
      <c r="X138" s="291">
        <v>-0.74828088808709026</v>
      </c>
      <c r="Y138" s="225"/>
    </row>
    <row r="139" spans="2:25" ht="24">
      <c r="B139" s="194" t="s">
        <v>544</v>
      </c>
      <c r="C139" s="194">
        <v>3</v>
      </c>
      <c r="D139" s="194">
        <v>1</v>
      </c>
      <c r="E139" s="177">
        <v>5</v>
      </c>
      <c r="F139" s="194">
        <v>2</v>
      </c>
      <c r="G139" s="177">
        <v>6.5537934303283603</v>
      </c>
      <c r="N139" s="260"/>
      <c r="O139" s="275"/>
      <c r="P139" s="276"/>
      <c r="Q139" s="276"/>
      <c r="R139" s="277" t="s">
        <v>664</v>
      </c>
      <c r="S139" s="278" t="s">
        <v>876</v>
      </c>
      <c r="T139" s="211">
        <v>0.56455403293807283</v>
      </c>
      <c r="U139" s="279">
        <v>33.000000000003418</v>
      </c>
      <c r="V139" s="211">
        <v>3.0036320709999949E-3</v>
      </c>
      <c r="W139" s="211">
        <v>-2.957251581699083</v>
      </c>
      <c r="X139" s="212">
        <v>-0.66006394920091005</v>
      </c>
      <c r="Y139" s="225"/>
    </row>
    <row r="140" spans="2:25" ht="24">
      <c r="B140" s="194" t="s">
        <v>545</v>
      </c>
      <c r="C140" s="194">
        <v>1</v>
      </c>
      <c r="D140" s="194">
        <v>1</v>
      </c>
      <c r="E140" s="177">
        <v>1</v>
      </c>
      <c r="F140" s="194">
        <v>1</v>
      </c>
      <c r="G140" s="193">
        <v>4.5147328379999996</v>
      </c>
      <c r="N140" s="260"/>
      <c r="O140" s="275"/>
      <c r="P140" s="276"/>
      <c r="Q140" s="276"/>
      <c r="R140" s="277" t="s">
        <v>665</v>
      </c>
      <c r="S140" s="280">
        <v>0.63706461680000348</v>
      </c>
      <c r="T140" s="211">
        <v>0.5996523622962675</v>
      </c>
      <c r="U140" s="279">
        <v>33.000000000003446</v>
      </c>
      <c r="V140" s="211">
        <v>0.29577186584522008</v>
      </c>
      <c r="W140" s="211">
        <v>-0.58293728744323703</v>
      </c>
      <c r="X140" s="212">
        <v>1.857066521043244</v>
      </c>
      <c r="Y140" s="225"/>
    </row>
    <row r="141" spans="2:25" ht="14.4">
      <c r="B141" s="194" t="s">
        <v>546</v>
      </c>
      <c r="C141" s="194">
        <v>1</v>
      </c>
      <c r="D141" s="194">
        <v>2</v>
      </c>
      <c r="E141" s="177">
        <v>2</v>
      </c>
      <c r="F141" s="194">
        <v>1</v>
      </c>
      <c r="G141" s="193">
        <v>3.6198000910000001</v>
      </c>
      <c r="N141" s="260"/>
      <c r="O141" s="275"/>
      <c r="P141" s="276"/>
      <c r="Q141" s="276"/>
      <c r="R141" s="277" t="s">
        <v>666</v>
      </c>
      <c r="S141" s="278" t="s">
        <v>877</v>
      </c>
      <c r="T141" s="211">
        <v>0.57985637276447954</v>
      </c>
      <c r="U141" s="279">
        <v>33.000000000003432</v>
      </c>
      <c r="V141" s="211">
        <v>7.8759642122604829E-4</v>
      </c>
      <c r="W141" s="211">
        <v>-3.3235830840555307</v>
      </c>
      <c r="X141" s="212">
        <v>-0.96412976263017947</v>
      </c>
      <c r="Y141" s="225"/>
    </row>
    <row r="142" spans="2:25">
      <c r="B142" s="194" t="s">
        <v>546</v>
      </c>
      <c r="C142" s="194">
        <v>2</v>
      </c>
      <c r="D142" s="194">
        <v>1</v>
      </c>
      <c r="E142" s="177">
        <v>3</v>
      </c>
      <c r="F142" s="194">
        <v>1</v>
      </c>
      <c r="G142" s="179">
        <v>3.3686773780000001</v>
      </c>
      <c r="N142" s="260"/>
      <c r="O142" s="275"/>
      <c r="P142" s="243"/>
      <c r="Q142" s="243"/>
      <c r="R142" s="281" t="s">
        <v>539</v>
      </c>
      <c r="S142" s="293">
        <v>-0.23660099519999694</v>
      </c>
      <c r="T142" s="283">
        <v>0.56455403293807283</v>
      </c>
      <c r="U142" s="284">
        <v>33.000000000003418</v>
      </c>
      <c r="V142" s="283">
        <v>0.67786322345291106</v>
      </c>
      <c r="W142" s="283">
        <v>-1.3851948114490833</v>
      </c>
      <c r="X142" s="285">
        <v>0.91199282104908941</v>
      </c>
      <c r="Y142" s="225"/>
    </row>
    <row r="143" spans="2:25" ht="24.6" thickBot="1">
      <c r="B143" s="194" t="s">
        <v>458</v>
      </c>
      <c r="C143" s="194">
        <v>2</v>
      </c>
      <c r="D143" s="194">
        <v>2</v>
      </c>
      <c r="E143" s="177">
        <v>4</v>
      </c>
      <c r="F143" s="194">
        <v>1</v>
      </c>
      <c r="G143" s="177">
        <v>3.752179146</v>
      </c>
      <c r="N143" s="260"/>
      <c r="O143" s="275"/>
      <c r="P143" s="294" t="s">
        <v>840</v>
      </c>
      <c r="Q143" s="286" t="s">
        <v>835</v>
      </c>
      <c r="R143" s="287" t="s">
        <v>664</v>
      </c>
      <c r="S143" s="288">
        <v>0.20344982152500282</v>
      </c>
      <c r="T143" s="289">
        <v>0.55097150252479088</v>
      </c>
      <c r="U143" s="290">
        <v>33.000000000000718</v>
      </c>
      <c r="V143" s="289">
        <v>0.7142953946111632</v>
      </c>
      <c r="W143" s="289">
        <v>-0.91751012882019711</v>
      </c>
      <c r="X143" s="291">
        <v>1.3244097718702028</v>
      </c>
      <c r="Y143" s="225"/>
    </row>
    <row r="144" spans="2:25" ht="18" customHeight="1">
      <c r="B144" s="194" t="s">
        <v>546</v>
      </c>
      <c r="C144" s="194">
        <v>3</v>
      </c>
      <c r="D144" s="194">
        <v>1</v>
      </c>
      <c r="E144" s="177">
        <v>5</v>
      </c>
      <c r="F144" s="194">
        <v>1</v>
      </c>
      <c r="G144" s="177">
        <v>3.9950783250000002</v>
      </c>
      <c r="N144" s="260"/>
      <c r="O144" s="275"/>
      <c r="P144" s="276"/>
      <c r="Q144" s="276"/>
      <c r="R144" s="277" t="s">
        <v>665</v>
      </c>
      <c r="S144" s="280">
        <v>0.23576246540000226</v>
      </c>
      <c r="T144" s="211">
        <v>0.58522540584375948</v>
      </c>
      <c r="U144" s="279">
        <v>33.000000000000732</v>
      </c>
      <c r="V144" s="211">
        <v>0.68965112280650298</v>
      </c>
      <c r="W144" s="211">
        <v>-0.95488757524498058</v>
      </c>
      <c r="X144" s="212">
        <v>1.426412506044985</v>
      </c>
      <c r="Y144" s="225"/>
    </row>
    <row r="145" spans="2:26">
      <c r="B145" s="194" t="s">
        <v>546</v>
      </c>
      <c r="C145" s="194">
        <v>3</v>
      </c>
      <c r="D145" s="194">
        <v>2</v>
      </c>
      <c r="E145" s="177">
        <v>6</v>
      </c>
      <c r="F145" s="194">
        <v>1</v>
      </c>
      <c r="G145" s="177">
        <v>3.6109599999999999</v>
      </c>
      <c r="N145" s="260"/>
      <c r="O145" s="275"/>
      <c r="P145" s="276"/>
      <c r="Q145" s="276"/>
      <c r="R145" s="277" t="s">
        <v>666</v>
      </c>
      <c r="S145" s="280">
        <v>-0.41870339217142594</v>
      </c>
      <c r="T145" s="211">
        <v>0.56590568539196928</v>
      </c>
      <c r="U145" s="279">
        <v>33.000000000000718</v>
      </c>
      <c r="V145" s="211">
        <v>0.46460306987217281</v>
      </c>
      <c r="W145" s="211">
        <v>-1.5700471660148025</v>
      </c>
      <c r="X145" s="212">
        <v>0.73264038167195067</v>
      </c>
      <c r="Y145" s="225"/>
    </row>
    <row r="146" spans="2:26">
      <c r="B146" s="194" t="s">
        <v>458</v>
      </c>
      <c r="C146" s="194">
        <v>1</v>
      </c>
      <c r="D146" s="194">
        <v>1</v>
      </c>
      <c r="E146" s="177">
        <v>1</v>
      </c>
      <c r="F146" s="194">
        <v>2</v>
      </c>
      <c r="G146" s="179">
        <v>5.1687200000000004</v>
      </c>
      <c r="N146" s="260"/>
      <c r="O146" s="275"/>
      <c r="P146" s="276"/>
      <c r="Q146" s="276"/>
      <c r="R146" s="277" t="s">
        <v>539</v>
      </c>
      <c r="S146" s="280">
        <v>-0.2034597335999952</v>
      </c>
      <c r="T146" s="211">
        <v>0.55097150252479099</v>
      </c>
      <c r="U146" s="279">
        <v>33.000000000000718</v>
      </c>
      <c r="V146" s="211">
        <v>0.71428211326973845</v>
      </c>
      <c r="W146" s="211">
        <v>-1.3244196839451954</v>
      </c>
      <c r="X146" s="212">
        <v>0.91750021674520499</v>
      </c>
      <c r="Y146" s="295"/>
      <c r="Z146" s="295"/>
    </row>
    <row r="147" spans="2:26">
      <c r="B147" s="194" t="s">
        <v>458</v>
      </c>
      <c r="C147" s="194">
        <v>1</v>
      </c>
      <c r="D147" s="194">
        <v>2</v>
      </c>
      <c r="E147" s="177">
        <v>2</v>
      </c>
      <c r="F147" s="194">
        <v>2</v>
      </c>
      <c r="G147" s="193">
        <v>3.33562</v>
      </c>
      <c r="N147" s="260"/>
      <c r="O147" s="275"/>
      <c r="P147" s="276"/>
      <c r="Q147" s="243"/>
      <c r="R147" s="281" t="s">
        <v>667</v>
      </c>
      <c r="S147" s="293">
        <v>-0.16596002559992304</v>
      </c>
      <c r="T147" s="283">
        <v>0.61124800113001942</v>
      </c>
      <c r="U147" s="284">
        <v>33.0000000000014</v>
      </c>
      <c r="V147" s="283">
        <v>0.78769005843733919</v>
      </c>
      <c r="W147" s="283">
        <v>-1.4095534344341305</v>
      </c>
      <c r="X147" s="285">
        <v>1.0776333832342846</v>
      </c>
      <c r="Y147" s="263"/>
      <c r="Z147" s="263"/>
    </row>
    <row r="148" spans="2:26" ht="36">
      <c r="B148" s="194" t="s">
        <v>546</v>
      </c>
      <c r="C148" s="194">
        <v>2</v>
      </c>
      <c r="D148" s="194">
        <v>1</v>
      </c>
      <c r="E148" s="177">
        <v>3</v>
      </c>
      <c r="F148" s="194">
        <v>2</v>
      </c>
      <c r="G148" s="193">
        <v>5.80105</v>
      </c>
      <c r="N148" s="260"/>
      <c r="O148" s="275"/>
      <c r="P148" s="276"/>
      <c r="Q148" s="286" t="s">
        <v>664</v>
      </c>
      <c r="R148" s="287" t="s">
        <v>835</v>
      </c>
      <c r="S148" s="288">
        <v>-0.20344982152500282</v>
      </c>
      <c r="T148" s="289">
        <v>0.55097150252479088</v>
      </c>
      <c r="U148" s="290">
        <v>33.000000000000718</v>
      </c>
      <c r="V148" s="289">
        <v>0.7142953946111632</v>
      </c>
      <c r="W148" s="289">
        <v>-1.3244097718702028</v>
      </c>
      <c r="X148" s="291">
        <v>0.91751012882019711</v>
      </c>
      <c r="Y148" s="263"/>
      <c r="Z148" s="263"/>
    </row>
    <row r="149" spans="2:26" ht="24">
      <c r="B149" s="194" t="s">
        <v>546</v>
      </c>
      <c r="C149" s="194">
        <v>2</v>
      </c>
      <c r="D149" s="194">
        <v>2</v>
      </c>
      <c r="E149" s="177">
        <v>4</v>
      </c>
      <c r="F149" s="194">
        <v>2</v>
      </c>
      <c r="G149" s="178">
        <v>3.3755199999999999</v>
      </c>
      <c r="N149" s="260"/>
      <c r="O149" s="275"/>
      <c r="P149" s="276"/>
      <c r="Q149" s="276"/>
      <c r="R149" s="277" t="s">
        <v>665</v>
      </c>
      <c r="S149" s="280">
        <v>3.2312643874999436E-2</v>
      </c>
      <c r="T149" s="211">
        <v>0.52195234778087896</v>
      </c>
      <c r="U149" s="279">
        <v>33.00000000000076</v>
      </c>
      <c r="V149" s="211">
        <v>0.95101012107440186</v>
      </c>
      <c r="W149" s="211">
        <v>-1.0296073922246707</v>
      </c>
      <c r="X149" s="212">
        <v>1.0942326799746696</v>
      </c>
      <c r="Y149" s="263"/>
      <c r="Z149" s="263"/>
    </row>
    <row r="150" spans="2:26">
      <c r="B150" s="194" t="s">
        <v>458</v>
      </c>
      <c r="C150" s="194">
        <v>3</v>
      </c>
      <c r="D150" s="194">
        <v>1</v>
      </c>
      <c r="E150" s="177">
        <v>5</v>
      </c>
      <c r="F150" s="194">
        <v>2</v>
      </c>
      <c r="G150" s="178">
        <v>4.0175000000000001</v>
      </c>
      <c r="N150" s="260"/>
      <c r="O150" s="275"/>
      <c r="P150" s="276"/>
      <c r="Q150" s="276"/>
      <c r="R150" s="277" t="s">
        <v>666</v>
      </c>
      <c r="S150" s="280">
        <v>-0.62215321369642873</v>
      </c>
      <c r="T150" s="211">
        <v>0.50019468456585292</v>
      </c>
      <c r="U150" s="279">
        <v>33.000000000000746</v>
      </c>
      <c r="V150" s="211">
        <v>0.22232836315457555</v>
      </c>
      <c r="W150" s="211">
        <v>-1.6398069511483808</v>
      </c>
      <c r="X150" s="212">
        <v>0.3955005237555233</v>
      </c>
      <c r="Y150" s="263"/>
      <c r="Z150" s="263"/>
    </row>
    <row r="151" spans="2:26">
      <c r="B151" s="194" t="s">
        <v>546</v>
      </c>
      <c r="C151" s="194">
        <v>3</v>
      </c>
      <c r="D151" s="194">
        <v>2</v>
      </c>
      <c r="E151" s="177">
        <v>6</v>
      </c>
      <c r="F151" s="194">
        <v>2</v>
      </c>
      <c r="G151" s="178">
        <v>3.51302</v>
      </c>
      <c r="N151" s="260"/>
      <c r="O151" s="275"/>
      <c r="P151" s="276"/>
      <c r="Q151" s="276"/>
      <c r="R151" s="277" t="s">
        <v>539</v>
      </c>
      <c r="S151" s="280">
        <v>-0.40690955512499805</v>
      </c>
      <c r="T151" s="211">
        <v>0.48323397469901086</v>
      </c>
      <c r="U151" s="279">
        <v>33.000000000000732</v>
      </c>
      <c r="V151" s="211">
        <v>0.40581855076427631</v>
      </c>
      <c r="W151" s="211">
        <v>-1.3900564688972639</v>
      </c>
      <c r="X151" s="212">
        <v>0.57623735864726788</v>
      </c>
      <c r="Y151" s="225"/>
    </row>
    <row r="152" spans="2:26">
      <c r="N152" s="260"/>
      <c r="O152" s="275"/>
      <c r="P152" s="276"/>
      <c r="Q152" s="243"/>
      <c r="R152" s="281" t="s">
        <v>667</v>
      </c>
      <c r="S152" s="293">
        <v>-0.36940984712492586</v>
      </c>
      <c r="T152" s="283">
        <v>0.55097150252478833</v>
      </c>
      <c r="U152" s="284">
        <v>33.000000000001592</v>
      </c>
      <c r="V152" s="283">
        <v>0.50722369612151397</v>
      </c>
      <c r="W152" s="283">
        <v>-1.4903697974701198</v>
      </c>
      <c r="X152" s="285">
        <v>0.75155010322026816</v>
      </c>
      <c r="Y152" s="225"/>
    </row>
    <row r="153" spans="2:26" ht="36">
      <c r="N153" s="260"/>
      <c r="O153" s="275"/>
      <c r="P153" s="276"/>
      <c r="Q153" s="286" t="s">
        <v>665</v>
      </c>
      <c r="R153" s="287" t="s">
        <v>835</v>
      </c>
      <c r="S153" s="288">
        <v>-0.23576246540000226</v>
      </c>
      <c r="T153" s="289">
        <v>0.58522540584375948</v>
      </c>
      <c r="U153" s="290">
        <v>33.000000000000732</v>
      </c>
      <c r="V153" s="289">
        <v>0.68965112280650298</v>
      </c>
      <c r="W153" s="289">
        <v>-1.426412506044985</v>
      </c>
      <c r="X153" s="291">
        <v>0.95488757524498058</v>
      </c>
      <c r="Y153" s="225"/>
    </row>
    <row r="154" spans="2:26" ht="24">
      <c r="N154" s="260"/>
      <c r="O154" s="275"/>
      <c r="P154" s="276"/>
      <c r="Q154" s="276"/>
      <c r="R154" s="277" t="s">
        <v>664</v>
      </c>
      <c r="S154" s="280">
        <v>-3.2312643874999436E-2</v>
      </c>
      <c r="T154" s="211">
        <v>0.52195234778087896</v>
      </c>
      <c r="U154" s="279">
        <v>33.00000000000076</v>
      </c>
      <c r="V154" s="211">
        <v>0.95101012107440186</v>
      </c>
      <c r="W154" s="211">
        <v>-1.0942326799746696</v>
      </c>
      <c r="X154" s="212">
        <v>1.0296073922246707</v>
      </c>
      <c r="Y154" s="225"/>
    </row>
    <row r="155" spans="2:26">
      <c r="B155" s="177" t="s">
        <v>461</v>
      </c>
      <c r="D155" s="177" t="s">
        <v>526</v>
      </c>
      <c r="E155" s="177" t="s">
        <v>527</v>
      </c>
      <c r="G155" s="177" t="s">
        <v>468</v>
      </c>
      <c r="H155" s="177" t="s">
        <v>469</v>
      </c>
      <c r="I155" s="179" t="s">
        <v>470</v>
      </c>
      <c r="J155" s="177" t="s">
        <v>476</v>
      </c>
      <c r="K155" s="177" t="s">
        <v>477</v>
      </c>
      <c r="N155" s="260"/>
      <c r="O155" s="275"/>
      <c r="P155" s="276"/>
      <c r="Q155" s="276"/>
      <c r="R155" s="277" t="s">
        <v>666</v>
      </c>
      <c r="S155" s="280">
        <v>-0.65446585757142817</v>
      </c>
      <c r="T155" s="211">
        <v>0.53769312950650627</v>
      </c>
      <c r="U155" s="279">
        <v>33.000000000000746</v>
      </c>
      <c r="V155" s="211">
        <v>0.23217123641896803</v>
      </c>
      <c r="W155" s="211">
        <v>-1.748410754885692</v>
      </c>
      <c r="X155" s="212">
        <v>0.4394790397428357</v>
      </c>
      <c r="Y155" s="225"/>
    </row>
    <row r="156" spans="2:26">
      <c r="B156" s="177" t="s">
        <v>462</v>
      </c>
      <c r="F156" s="177" t="s">
        <v>467</v>
      </c>
      <c r="G156" s="179">
        <v>33</v>
      </c>
      <c r="H156" s="296">
        <v>670</v>
      </c>
      <c r="I156" s="177">
        <f>(G156/H156)*100</f>
        <v>4.9253731343283587</v>
      </c>
      <c r="J156" s="177">
        <v>4</v>
      </c>
      <c r="K156" s="177">
        <f>100*(J156/18)</f>
        <v>22.222222222222221</v>
      </c>
      <c r="L156" s="177">
        <v>22.222221374511701</v>
      </c>
      <c r="N156" s="260"/>
      <c r="O156" s="275"/>
      <c r="P156" s="276"/>
      <c r="Q156" s="276"/>
      <c r="R156" s="277" t="s">
        <v>539</v>
      </c>
      <c r="S156" s="280">
        <v>-0.43922219899999748</v>
      </c>
      <c r="T156" s="211">
        <v>0.52195234778087896</v>
      </c>
      <c r="U156" s="279">
        <v>33.00000000000076</v>
      </c>
      <c r="V156" s="211">
        <v>0.4061255193503025</v>
      </c>
      <c r="W156" s="211">
        <v>-1.5011422350996675</v>
      </c>
      <c r="X156" s="212">
        <v>0.62269783709967252</v>
      </c>
      <c r="Y156" s="225"/>
    </row>
    <row r="157" spans="2:26">
      <c r="B157" s="177" t="s">
        <v>463</v>
      </c>
      <c r="F157" s="177" t="s">
        <v>467</v>
      </c>
      <c r="G157" s="177">
        <v>21</v>
      </c>
      <c r="H157" s="296">
        <v>381.33334350585898</v>
      </c>
      <c r="I157" s="177">
        <f t="shared" ref="I157:I160" si="2">(G157/H157)*100</f>
        <v>5.5069928600873439</v>
      </c>
      <c r="J157" s="177">
        <v>4</v>
      </c>
      <c r="K157" s="177">
        <f t="shared" ref="K157:K160" si="3">100*(J157/18)</f>
        <v>22.222222222222221</v>
      </c>
      <c r="L157" s="177">
        <v>22.222221374511701</v>
      </c>
      <c r="N157" s="177" t="s">
        <v>628</v>
      </c>
      <c r="O157" s="275"/>
      <c r="P157" s="276"/>
      <c r="Q157" s="243"/>
      <c r="R157" s="281" t="s">
        <v>667</v>
      </c>
      <c r="S157" s="293">
        <v>-0.4017224909999253</v>
      </c>
      <c r="T157" s="283">
        <v>0.58522540584375693</v>
      </c>
      <c r="U157" s="284">
        <v>33.000000000001542</v>
      </c>
      <c r="V157" s="283">
        <v>0.49723059693096527</v>
      </c>
      <c r="W157" s="283">
        <v>-1.5923725316449042</v>
      </c>
      <c r="X157" s="285">
        <v>0.78892754964505363</v>
      </c>
    </row>
    <row r="158" spans="2:26" ht="36">
      <c r="B158" s="177" t="s">
        <v>464</v>
      </c>
      <c r="F158" s="177" t="s">
        <v>467</v>
      </c>
      <c r="G158" s="177">
        <v>26</v>
      </c>
      <c r="H158" s="296">
        <v>496.79333496093699</v>
      </c>
      <c r="I158" s="177">
        <f t="shared" si="2"/>
        <v>5.2335645771182469</v>
      </c>
      <c r="J158" s="177">
        <v>10</v>
      </c>
      <c r="K158" s="177">
        <f t="shared" si="3"/>
        <v>55.555555555555557</v>
      </c>
      <c r="L158" s="177">
        <v>55.555557250976499</v>
      </c>
      <c r="O158" s="275"/>
      <c r="P158" s="276"/>
      <c r="Q158" s="286" t="s">
        <v>666</v>
      </c>
      <c r="R158" s="287" t="s">
        <v>835</v>
      </c>
      <c r="S158" s="288">
        <v>0.41870339217142594</v>
      </c>
      <c r="T158" s="289">
        <v>0.56590568539196928</v>
      </c>
      <c r="U158" s="290">
        <v>33.000000000000718</v>
      </c>
      <c r="V158" s="289">
        <v>0.46460306987217281</v>
      </c>
      <c r="W158" s="289">
        <v>-0.73264038167195067</v>
      </c>
      <c r="X158" s="291">
        <v>1.5700471660148025</v>
      </c>
    </row>
    <row r="159" spans="2:26" ht="24">
      <c r="B159" s="177" t="s">
        <v>465</v>
      </c>
      <c r="F159" s="177" t="s">
        <v>467</v>
      </c>
      <c r="G159" s="177">
        <v>26</v>
      </c>
      <c r="H159" s="296">
        <v>600.77331542968705</v>
      </c>
      <c r="I159" s="177">
        <f t="shared" si="2"/>
        <v>4.3277554665363578</v>
      </c>
      <c r="J159" s="177">
        <v>9</v>
      </c>
      <c r="K159" s="177">
        <f t="shared" si="3"/>
        <v>50</v>
      </c>
      <c r="L159" s="177">
        <v>50</v>
      </c>
      <c r="O159" s="275"/>
      <c r="P159" s="276"/>
      <c r="Q159" s="276"/>
      <c r="R159" s="277" t="s">
        <v>664</v>
      </c>
      <c r="S159" s="280">
        <v>0.62215321369642873</v>
      </c>
      <c r="T159" s="211">
        <v>0.50019468456585292</v>
      </c>
      <c r="U159" s="279">
        <v>33.000000000000746</v>
      </c>
      <c r="V159" s="211">
        <v>0.22232836315457555</v>
      </c>
      <c r="W159" s="211">
        <v>-0.3955005237555233</v>
      </c>
      <c r="X159" s="212">
        <v>1.6398069511483808</v>
      </c>
    </row>
    <row r="160" spans="2:26" ht="24">
      <c r="B160" s="177" t="s">
        <v>466</v>
      </c>
      <c r="F160" s="177" t="s">
        <v>467</v>
      </c>
      <c r="G160" s="177">
        <v>17</v>
      </c>
      <c r="H160" s="296">
        <v>400.69332885742102</v>
      </c>
      <c r="I160" s="177">
        <f t="shared" si="2"/>
        <v>4.2426461275199117</v>
      </c>
      <c r="J160" s="177">
        <v>5</v>
      </c>
      <c r="K160" s="177">
        <f t="shared" si="3"/>
        <v>27.777777777777779</v>
      </c>
      <c r="L160" s="177">
        <v>27.7777786254882</v>
      </c>
      <c r="O160" s="275"/>
      <c r="P160" s="276"/>
      <c r="Q160" s="276"/>
      <c r="R160" s="277" t="s">
        <v>665</v>
      </c>
      <c r="S160" s="280">
        <v>0.65446585757142817</v>
      </c>
      <c r="T160" s="211">
        <v>0.53769312950650627</v>
      </c>
      <c r="U160" s="279">
        <v>33.000000000000746</v>
      </c>
      <c r="V160" s="211">
        <v>0.23217123641896803</v>
      </c>
      <c r="W160" s="211">
        <v>-0.4394790397428357</v>
      </c>
      <c r="X160" s="212">
        <v>1.748410754885692</v>
      </c>
    </row>
    <row r="161" spans="2:24">
      <c r="K161" s="177" t="s">
        <v>43</v>
      </c>
      <c r="O161" s="275"/>
      <c r="P161" s="276"/>
      <c r="Q161" s="276"/>
      <c r="R161" s="277" t="s">
        <v>539</v>
      </c>
      <c r="S161" s="280">
        <v>0.21524365857143077</v>
      </c>
      <c r="T161" s="211">
        <v>0.50019468456585303</v>
      </c>
      <c r="U161" s="279">
        <v>33.000000000000732</v>
      </c>
      <c r="V161" s="211">
        <v>0.66976044567944315</v>
      </c>
      <c r="W161" s="211">
        <v>-0.80241007888052129</v>
      </c>
      <c r="X161" s="212">
        <v>1.2328973960233829</v>
      </c>
    </row>
    <row r="162" spans="2:24">
      <c r="G162" s="177">
        <f>AVERAGE(G156:G160)</f>
        <v>24.6</v>
      </c>
      <c r="H162" s="177">
        <f t="shared" ref="H162:I162" si="4">AVERAGE(H156:H160)</f>
        <v>509.91866455078082</v>
      </c>
      <c r="I162" s="177">
        <f t="shared" si="4"/>
        <v>4.8472664331180439</v>
      </c>
      <c r="J162" s="177">
        <f t="shared" ref="J162:K162" si="5">AVERAGE(J156:J160)</f>
        <v>6.4</v>
      </c>
      <c r="K162" s="177">
        <f t="shared" si="5"/>
        <v>35.555555555555557</v>
      </c>
      <c r="O162" s="275"/>
      <c r="P162" s="276"/>
      <c r="Q162" s="243"/>
      <c r="R162" s="281" t="s">
        <v>667</v>
      </c>
      <c r="S162" s="293">
        <v>0.25274336657150293</v>
      </c>
      <c r="T162" s="283">
        <v>0.56590568539196673</v>
      </c>
      <c r="U162" s="284">
        <v>33.000000000001563</v>
      </c>
      <c r="V162" s="283">
        <v>0.65806854174268548</v>
      </c>
      <c r="W162" s="283">
        <v>-0.89860040727186774</v>
      </c>
      <c r="X162" s="285">
        <v>1.4040871404148736</v>
      </c>
    </row>
    <row r="163" spans="2:24" ht="36">
      <c r="G163" s="177">
        <f>_xlfn.STDEV.S(G156:G160)/SQRT(COUNT(G156:G160))</f>
        <v>2.6944387170614941</v>
      </c>
      <c r="H163" s="177">
        <f t="shared" ref="H163:I163" si="6">_xlfn.STDEV.S(H156:H160)/SQRT(COUNT(H156:H160))</f>
        <v>55.909406439314104</v>
      </c>
      <c r="I163" s="177">
        <f t="shared" si="6"/>
        <v>0.24759071363985258</v>
      </c>
      <c r="J163" s="177">
        <f t="shared" ref="J163:K163" si="7">_xlfn.STDEV.S(J156:J160)/SQRT(COUNT(J156:J160))</f>
        <v>1.2884098726725122</v>
      </c>
      <c r="K163" s="177">
        <f t="shared" si="7"/>
        <v>7.1578326259584006</v>
      </c>
      <c r="O163" s="275"/>
      <c r="P163" s="276"/>
      <c r="Q163" s="286" t="s">
        <v>539</v>
      </c>
      <c r="R163" s="287" t="s">
        <v>835</v>
      </c>
      <c r="S163" s="288">
        <v>0.2034597335999952</v>
      </c>
      <c r="T163" s="289">
        <v>0.55097150252479099</v>
      </c>
      <c r="U163" s="290">
        <v>33.000000000000718</v>
      </c>
      <c r="V163" s="289">
        <v>0.71428211326973845</v>
      </c>
      <c r="W163" s="289">
        <v>-0.91750021674520499</v>
      </c>
      <c r="X163" s="291">
        <v>1.3244196839451954</v>
      </c>
    </row>
    <row r="164" spans="2:24" ht="24">
      <c r="O164" s="275"/>
      <c r="P164" s="276"/>
      <c r="Q164" s="276"/>
      <c r="R164" s="277" t="s">
        <v>664</v>
      </c>
      <c r="S164" s="280">
        <v>0.40690955512499805</v>
      </c>
      <c r="T164" s="211">
        <v>0.48323397469901086</v>
      </c>
      <c r="U164" s="279">
        <v>33.000000000000732</v>
      </c>
      <c r="V164" s="211">
        <v>0.40581855076427631</v>
      </c>
      <c r="W164" s="211">
        <v>-0.57623735864726788</v>
      </c>
      <c r="X164" s="212">
        <v>1.3900564688972639</v>
      </c>
    </row>
    <row r="165" spans="2:24" ht="24">
      <c r="B165" s="177" t="s">
        <v>472</v>
      </c>
      <c r="F165" s="177" t="s">
        <v>471</v>
      </c>
      <c r="G165" s="177">
        <v>36</v>
      </c>
      <c r="H165" s="177">
        <v>860</v>
      </c>
      <c r="I165" s="177">
        <f>(G165/H165)*100</f>
        <v>4.1860465116279073</v>
      </c>
      <c r="J165" s="177">
        <v>0</v>
      </c>
      <c r="K165" s="177">
        <f>100*(J165/18)</f>
        <v>0</v>
      </c>
      <c r="O165" s="275"/>
      <c r="P165" s="276"/>
      <c r="Q165" s="276"/>
      <c r="R165" s="277" t="s">
        <v>665</v>
      </c>
      <c r="S165" s="280">
        <v>0.43922219899999748</v>
      </c>
      <c r="T165" s="211">
        <v>0.52195234778087896</v>
      </c>
      <c r="U165" s="279">
        <v>33.00000000000076</v>
      </c>
      <c r="V165" s="211">
        <v>0.4061255193503025</v>
      </c>
      <c r="W165" s="211">
        <v>-0.62269783709967252</v>
      </c>
      <c r="X165" s="212">
        <v>1.5011422350996675</v>
      </c>
    </row>
    <row r="166" spans="2:24">
      <c r="B166" s="177" t="s">
        <v>473</v>
      </c>
      <c r="F166" s="177" t="s">
        <v>471</v>
      </c>
      <c r="G166" s="177">
        <v>63</v>
      </c>
      <c r="H166" s="177">
        <v>1397</v>
      </c>
      <c r="I166" s="177">
        <f t="shared" ref="I166:I168" si="8">(G166/H166)*100</f>
        <v>4.5096635647816745</v>
      </c>
      <c r="J166" s="177">
        <v>0</v>
      </c>
      <c r="K166" s="177">
        <f t="shared" ref="K166:K168" si="9">100*(J166/18)</f>
        <v>0</v>
      </c>
      <c r="O166" s="275"/>
      <c r="P166" s="276"/>
      <c r="Q166" s="276"/>
      <c r="R166" s="277" t="s">
        <v>666</v>
      </c>
      <c r="S166" s="280">
        <v>-0.21524365857143077</v>
      </c>
      <c r="T166" s="211">
        <v>0.50019468456585303</v>
      </c>
      <c r="U166" s="279">
        <v>33.000000000000732</v>
      </c>
      <c r="V166" s="211">
        <v>0.66976044567944315</v>
      </c>
      <c r="W166" s="211">
        <v>-1.2328973960233829</v>
      </c>
      <c r="X166" s="212">
        <v>0.80241007888052129</v>
      </c>
    </row>
    <row r="167" spans="2:24">
      <c r="B167" s="177" t="s">
        <v>474</v>
      </c>
      <c r="F167" s="177" t="s">
        <v>471</v>
      </c>
      <c r="G167" s="177">
        <v>22</v>
      </c>
      <c r="H167" s="177">
        <v>550</v>
      </c>
      <c r="I167" s="177">
        <f t="shared" si="8"/>
        <v>4</v>
      </c>
      <c r="J167" s="177">
        <v>0</v>
      </c>
      <c r="K167" s="177">
        <f t="shared" si="9"/>
        <v>0</v>
      </c>
      <c r="O167" s="275"/>
      <c r="P167" s="276"/>
      <c r="Q167" s="243"/>
      <c r="R167" s="281" t="s">
        <v>667</v>
      </c>
      <c r="S167" s="293">
        <v>3.7499708000072164E-2</v>
      </c>
      <c r="T167" s="283">
        <v>0.55097150252478844</v>
      </c>
      <c r="U167" s="284">
        <v>33.000000000001563</v>
      </c>
      <c r="V167" s="283">
        <v>0.94614774789709966</v>
      </c>
      <c r="W167" s="283">
        <v>-1.0834602423451221</v>
      </c>
      <c r="X167" s="285">
        <v>1.1584596583452664</v>
      </c>
    </row>
    <row r="168" spans="2:24" ht="36.6" thickBot="1">
      <c r="B168" s="177" t="s">
        <v>475</v>
      </c>
      <c r="F168" s="177" t="s">
        <v>471</v>
      </c>
      <c r="G168" s="177">
        <v>41</v>
      </c>
      <c r="H168" s="177">
        <v>860</v>
      </c>
      <c r="I168" s="177">
        <f t="shared" si="8"/>
        <v>4.7674418604651168</v>
      </c>
      <c r="J168" s="177">
        <v>1</v>
      </c>
      <c r="K168" s="177">
        <f t="shared" si="9"/>
        <v>5.5555555555555554</v>
      </c>
      <c r="O168" s="275"/>
      <c r="P168" s="276"/>
      <c r="Q168" s="294" t="s">
        <v>667</v>
      </c>
      <c r="R168" s="287" t="s">
        <v>835</v>
      </c>
      <c r="S168" s="288">
        <v>0.16596002559992304</v>
      </c>
      <c r="T168" s="289">
        <v>0.61124800113001942</v>
      </c>
      <c r="U168" s="290">
        <v>33.0000000000014</v>
      </c>
      <c r="V168" s="289">
        <v>0.78769005843733919</v>
      </c>
      <c r="W168" s="289">
        <v>-1.0776333832342846</v>
      </c>
      <c r="X168" s="291">
        <v>1.4095534344341305</v>
      </c>
    </row>
    <row r="169" spans="2:24" ht="24">
      <c r="F169" s="177" t="s">
        <v>43</v>
      </c>
      <c r="O169" s="275"/>
      <c r="P169" s="276"/>
      <c r="Q169" s="276"/>
      <c r="R169" s="277" t="s">
        <v>664</v>
      </c>
      <c r="S169" s="280">
        <v>0.36940984712492586</v>
      </c>
      <c r="T169" s="211">
        <v>0.55097150252478833</v>
      </c>
      <c r="U169" s="279">
        <v>33.000000000001592</v>
      </c>
      <c r="V169" s="211">
        <v>0.50722369612151397</v>
      </c>
      <c r="W169" s="211">
        <v>-0.75155010322026816</v>
      </c>
      <c r="X169" s="212">
        <v>1.4903697974701198</v>
      </c>
    </row>
    <row r="170" spans="2:24" ht="24">
      <c r="G170" s="177">
        <f>AVERAGE(G165:G168)</f>
        <v>40.5</v>
      </c>
      <c r="H170" s="177">
        <f t="shared" ref="H170:I170" si="10">AVERAGE(H165:H168)</f>
        <v>916.75</v>
      </c>
      <c r="I170" s="177">
        <f t="shared" si="10"/>
        <v>4.3657879842186746</v>
      </c>
      <c r="J170" s="177">
        <f t="shared" ref="J170:K170" si="11">AVERAGE(J165:J168)</f>
        <v>0.25</v>
      </c>
      <c r="K170" s="177">
        <f t="shared" si="11"/>
        <v>1.3888888888888888</v>
      </c>
      <c r="O170" s="275"/>
      <c r="P170" s="276"/>
      <c r="Q170" s="276"/>
      <c r="R170" s="277" t="s">
        <v>665</v>
      </c>
      <c r="S170" s="280">
        <v>0.4017224909999253</v>
      </c>
      <c r="T170" s="211">
        <v>0.58522540584375693</v>
      </c>
      <c r="U170" s="279">
        <v>33.000000000001542</v>
      </c>
      <c r="V170" s="211">
        <v>0.49723059693096527</v>
      </c>
      <c r="W170" s="211">
        <v>-0.78892754964505363</v>
      </c>
      <c r="X170" s="212">
        <v>1.5923725316449042</v>
      </c>
    </row>
    <row r="171" spans="2:24">
      <c r="G171" s="177">
        <f>_xlfn.STDEV.S(G165:G168)/SQRT(COUNT(G165:G168))</f>
        <v>8.5097982741464957</v>
      </c>
      <c r="H171" s="177">
        <f t="shared" ref="H171:I171" si="12">_xlfn.STDEV.S(H165:H168)/SQRT(COUNT(H165:H168))</f>
        <v>175.9703455131006</v>
      </c>
      <c r="I171" s="177">
        <f t="shared" si="12"/>
        <v>0.17032661402777299</v>
      </c>
      <c r="J171" s="177">
        <f t="shared" ref="J171:K171" si="13">_xlfn.STDEV.S(J165:J168)/SQRT(COUNT(J165:J168))</f>
        <v>0.25</v>
      </c>
      <c r="K171" s="177">
        <f t="shared" si="13"/>
        <v>1.3888888888888888</v>
      </c>
      <c r="O171" s="275"/>
      <c r="P171" s="276"/>
      <c r="Q171" s="276"/>
      <c r="R171" s="277" t="s">
        <v>666</v>
      </c>
      <c r="S171" s="280">
        <v>-0.25274336657150293</v>
      </c>
      <c r="T171" s="211">
        <v>0.56590568539196673</v>
      </c>
      <c r="U171" s="279">
        <v>33.000000000001563</v>
      </c>
      <c r="V171" s="211">
        <v>0.65806854174268548</v>
      </c>
      <c r="W171" s="211">
        <v>-1.4040871404148736</v>
      </c>
      <c r="X171" s="212">
        <v>0.89860040727186774</v>
      </c>
    </row>
    <row r="172" spans="2:24" ht="14.4" thickBot="1">
      <c r="O172" s="297"/>
      <c r="P172" s="256"/>
      <c r="Q172" s="256"/>
      <c r="R172" s="298" t="s">
        <v>539</v>
      </c>
      <c r="S172" s="299">
        <v>-3.7499708000072164E-2</v>
      </c>
      <c r="T172" s="215">
        <v>0.55097150252478844</v>
      </c>
      <c r="U172" s="300">
        <v>33.000000000001563</v>
      </c>
      <c r="V172" s="215">
        <v>0.94614774789709966</v>
      </c>
      <c r="W172" s="215">
        <v>-1.1584596583452664</v>
      </c>
      <c r="X172" s="216">
        <v>1.0834602423451221</v>
      </c>
    </row>
    <row r="175" spans="2:24">
      <c r="C175" s="177" t="s">
        <v>515</v>
      </c>
      <c r="H175" s="177" t="s">
        <v>516</v>
      </c>
    </row>
    <row r="176" spans="2:24">
      <c r="C176" s="177" t="s">
        <v>517</v>
      </c>
      <c r="D176" s="177" t="s">
        <v>518</v>
      </c>
      <c r="H176" s="177" t="s">
        <v>517</v>
      </c>
      <c r="I176" s="177" t="s">
        <v>518</v>
      </c>
    </row>
    <row r="177" spans="2:11">
      <c r="B177" s="177" t="s">
        <v>520</v>
      </c>
      <c r="C177" s="177">
        <v>8</v>
      </c>
      <c r="D177" s="177">
        <v>199</v>
      </c>
      <c r="E177" s="177">
        <f>C177/D177</f>
        <v>4.0201005025125629E-2</v>
      </c>
      <c r="F177" s="177">
        <f>100*E177</f>
        <v>4.0201005025125625</v>
      </c>
      <c r="H177" s="177">
        <v>108</v>
      </c>
      <c r="I177" s="177">
        <v>118</v>
      </c>
      <c r="J177" s="177">
        <f>H177/I177</f>
        <v>0.9152542372881356</v>
      </c>
      <c r="K177" s="177">
        <f>100*J177</f>
        <v>91.525423728813564</v>
      </c>
    </row>
    <row r="178" spans="2:11">
      <c r="B178" s="177" t="s">
        <v>521</v>
      </c>
      <c r="C178" s="177">
        <v>5</v>
      </c>
      <c r="D178" s="177">
        <v>126</v>
      </c>
      <c r="E178" s="177">
        <f>C178/D178</f>
        <v>3.968253968253968E-2</v>
      </c>
      <c r="F178" s="177">
        <f>100*E178</f>
        <v>3.9682539682539679</v>
      </c>
      <c r="H178" s="177">
        <v>117</v>
      </c>
      <c r="I178" s="177">
        <v>129</v>
      </c>
      <c r="J178" s="177">
        <f>H178/I178</f>
        <v>0.90697674418604646</v>
      </c>
      <c r="K178" s="177">
        <f>100*J178</f>
        <v>90.697674418604649</v>
      </c>
    </row>
    <row r="179" spans="2:11">
      <c r="B179" s="177" t="s">
        <v>523</v>
      </c>
      <c r="C179" s="177">
        <v>6</v>
      </c>
      <c r="D179" s="177">
        <v>162</v>
      </c>
      <c r="E179" s="177">
        <f>C179/D179</f>
        <v>3.7037037037037035E-2</v>
      </c>
      <c r="F179" s="177">
        <f>100*E179</f>
        <v>3.7037037037037033</v>
      </c>
      <c r="H179" s="177">
        <v>142</v>
      </c>
      <c r="I179" s="177">
        <v>152</v>
      </c>
      <c r="J179" s="177">
        <f>H179/I179</f>
        <v>0.93421052631578949</v>
      </c>
      <c r="K179" s="177">
        <f>100*J179</f>
        <v>93.421052631578945</v>
      </c>
    </row>
    <row r="180" spans="2:11">
      <c r="B180" s="177" t="s">
        <v>524</v>
      </c>
      <c r="C180" s="177">
        <v>5</v>
      </c>
      <c r="D180" s="177">
        <v>154</v>
      </c>
      <c r="E180" s="177">
        <f>C180/D180</f>
        <v>3.2467532467532464E-2</v>
      </c>
      <c r="F180" s="177">
        <f>100*E180</f>
        <v>3.2467532467532463</v>
      </c>
      <c r="J180" s="301"/>
    </row>
    <row r="181" spans="2:11">
      <c r="B181" s="177" t="s">
        <v>525</v>
      </c>
      <c r="C181" s="177">
        <v>7</v>
      </c>
      <c r="D181" s="177">
        <v>173</v>
      </c>
      <c r="E181" s="177">
        <f>C181/D181</f>
        <v>4.046242774566474E-2</v>
      </c>
      <c r="F181" s="177">
        <f>100*E181</f>
        <v>4.0462427745664744</v>
      </c>
      <c r="J181" s="225"/>
    </row>
    <row r="182" spans="2:11">
      <c r="B182" s="177" t="s">
        <v>519</v>
      </c>
    </row>
    <row r="183" spans="2:11">
      <c r="B183" s="177" t="s">
        <v>522</v>
      </c>
      <c r="E183" s="177">
        <f>AVERAGE(E177:E181)</f>
        <v>3.797010839157991E-2</v>
      </c>
      <c r="F183" s="177">
        <f>AVERAGE(F177:F181)</f>
        <v>3.7970108391579913</v>
      </c>
      <c r="J183" s="177">
        <f>AVERAGE(J177:J181)</f>
        <v>0.91881383592999055</v>
      </c>
      <c r="K183" s="177">
        <f>AVERAGE(K177:K181)</f>
        <v>91.881383592999057</v>
      </c>
    </row>
    <row r="184" spans="2:11">
      <c r="E184" s="177">
        <f>_xlfn.STDEV.S(E177:E181)/SQRT(COUNT(E177:E181))</f>
        <v>1.5044922803249053E-3</v>
      </c>
      <c r="F184" s="177">
        <f>_xlfn.STDEV.S(F177:F181)/SQRT(COUNT(F177:F181))</f>
        <v>0.15044922803249053</v>
      </c>
      <c r="J184" s="177">
        <f>_xlfn.STDEV.S(J177:J181)/SQRT(COUNT(J177:J181))</f>
        <v>8.0606612454334724E-3</v>
      </c>
      <c r="K184" s="177">
        <f>_xlfn.STDEV.S(K177:K181)/SQRT(COUNT(K177:K181))</f>
        <v>0.80606612454334492</v>
      </c>
    </row>
  </sheetData>
  <mergeCells count="43">
    <mergeCell ref="L97:L98"/>
    <mergeCell ref="K99:K100"/>
    <mergeCell ref="K105:K106"/>
    <mergeCell ref="L105:L106"/>
    <mergeCell ref="K107:K108"/>
    <mergeCell ref="L107:L108"/>
    <mergeCell ref="L99:L100"/>
    <mergeCell ref="K101:K102"/>
    <mergeCell ref="L101:L102"/>
    <mergeCell ref="K103:K104"/>
    <mergeCell ref="L103:L104"/>
    <mergeCell ref="Q163:Q167"/>
    <mergeCell ref="Q168:Q172"/>
    <mergeCell ref="S95:S96"/>
    <mergeCell ref="T95:U95"/>
    <mergeCell ref="K95:K96"/>
    <mergeCell ref="O111:P112"/>
    <mergeCell ref="Q111:Q112"/>
    <mergeCell ref="R111:R112"/>
    <mergeCell ref="S111:S112"/>
    <mergeCell ref="T111:T112"/>
    <mergeCell ref="L95:M96"/>
    <mergeCell ref="N95:O96"/>
    <mergeCell ref="P95:P96"/>
    <mergeCell ref="Q95:Q96"/>
    <mergeCell ref="R95:R96"/>
    <mergeCell ref="K97:K98"/>
    <mergeCell ref="U111:U112"/>
    <mergeCell ref="V111:V112"/>
    <mergeCell ref="W111:X111"/>
    <mergeCell ref="O113:O172"/>
    <mergeCell ref="P113:P142"/>
    <mergeCell ref="Q113:Q117"/>
    <mergeCell ref="Q118:Q122"/>
    <mergeCell ref="Q123:Q127"/>
    <mergeCell ref="Q128:Q132"/>
    <mergeCell ref="Q133:Q137"/>
    <mergeCell ref="Q138:Q142"/>
    <mergeCell ref="P143:P172"/>
    <mergeCell ref="Q143:Q147"/>
    <mergeCell ref="Q148:Q152"/>
    <mergeCell ref="Q153:Q157"/>
    <mergeCell ref="Q158:Q16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248"/>
  <sheetViews>
    <sheetView zoomScale="70" zoomScaleNormal="70" workbookViewId="0">
      <selection activeCell="E157" sqref="A1:XFD1048576"/>
    </sheetView>
  </sheetViews>
  <sheetFormatPr defaultRowHeight="13.8"/>
  <cols>
    <col min="1" max="4" width="8.796875" style="177"/>
    <col min="5" max="5" width="13.09765625" style="177" customWidth="1"/>
    <col min="6" max="16384" width="8.796875" style="177"/>
  </cols>
  <sheetData>
    <row r="1" spans="2:17">
      <c r="C1" s="177" t="s">
        <v>630</v>
      </c>
    </row>
    <row r="2" spans="2:17">
      <c r="D2" s="177" t="s">
        <v>99</v>
      </c>
      <c r="I2" s="177" t="s">
        <v>100</v>
      </c>
      <c r="M2" s="177" t="s">
        <v>99</v>
      </c>
      <c r="P2" s="177" t="s">
        <v>100</v>
      </c>
    </row>
    <row r="3" spans="2:17">
      <c r="B3" s="177" t="s">
        <v>448</v>
      </c>
      <c r="C3" s="177" t="s">
        <v>450</v>
      </c>
      <c r="D3" s="177" t="s">
        <v>101</v>
      </c>
      <c r="E3" s="177" t="s">
        <v>102</v>
      </c>
      <c r="G3" s="177" t="s">
        <v>449</v>
      </c>
      <c r="H3" s="177" t="s">
        <v>451</v>
      </c>
      <c r="I3" s="177" t="s">
        <v>101</v>
      </c>
      <c r="J3" s="177" t="s">
        <v>102</v>
      </c>
      <c r="M3" s="177" t="s">
        <v>103</v>
      </c>
      <c r="N3" s="177" t="s">
        <v>104</v>
      </c>
      <c r="P3" s="177" t="s">
        <v>105</v>
      </c>
      <c r="Q3" s="177" t="s">
        <v>104</v>
      </c>
    </row>
    <row r="4" spans="2:17">
      <c r="B4" s="177">
        <v>1</v>
      </c>
      <c r="C4" s="177">
        <v>1</v>
      </c>
      <c r="D4" s="177">
        <v>26.2699999999999</v>
      </c>
      <c r="E4" s="177">
        <v>36.760339549566702</v>
      </c>
      <c r="G4" s="177">
        <v>1</v>
      </c>
      <c r="H4" s="177">
        <v>1</v>
      </c>
      <c r="I4" s="177">
        <v>25.56</v>
      </c>
      <c r="J4" s="177">
        <v>811.24129323433601</v>
      </c>
      <c r="M4" s="177">
        <v>30</v>
      </c>
      <c r="N4" s="177">
        <v>10</v>
      </c>
      <c r="P4" s="177">
        <v>30</v>
      </c>
      <c r="Q4" s="177">
        <v>4</v>
      </c>
    </row>
    <row r="5" spans="2:17">
      <c r="B5" s="177">
        <v>1</v>
      </c>
      <c r="C5" s="177">
        <v>1</v>
      </c>
      <c r="D5" s="177">
        <v>31.239999999999899</v>
      </c>
      <c r="E5" s="177">
        <v>206.055890634615</v>
      </c>
      <c r="G5" s="177">
        <v>1</v>
      </c>
      <c r="H5" s="177">
        <v>1</v>
      </c>
      <c r="I5" s="177">
        <v>45.44</v>
      </c>
      <c r="J5" s="177">
        <v>150.06670898507701</v>
      </c>
      <c r="M5" s="177">
        <v>50</v>
      </c>
      <c r="N5" s="177">
        <v>14</v>
      </c>
      <c r="P5" s="177">
        <v>50</v>
      </c>
      <c r="Q5" s="177">
        <v>10</v>
      </c>
    </row>
    <row r="6" spans="2:17">
      <c r="B6" s="177">
        <v>1</v>
      </c>
      <c r="C6" s="177">
        <v>1</v>
      </c>
      <c r="D6" s="177">
        <v>31.239999999999899</v>
      </c>
      <c r="E6" s="177">
        <v>29.662475059045601</v>
      </c>
      <c r="G6" s="177">
        <v>1</v>
      </c>
      <c r="H6" s="177">
        <v>1</v>
      </c>
      <c r="I6" s="177">
        <v>30.53</v>
      </c>
      <c r="J6" s="177">
        <v>220.49392822905901</v>
      </c>
      <c r="M6" s="177">
        <v>70</v>
      </c>
      <c r="N6" s="177">
        <v>9</v>
      </c>
      <c r="P6" s="177">
        <v>70</v>
      </c>
      <c r="Q6" s="177">
        <v>6</v>
      </c>
    </row>
    <row r="7" spans="2:17">
      <c r="B7" s="177">
        <v>1</v>
      </c>
      <c r="C7" s="177">
        <v>1</v>
      </c>
      <c r="D7" s="177">
        <v>37.629999999999903</v>
      </c>
      <c r="E7" s="177">
        <v>133.569598738765</v>
      </c>
      <c r="G7" s="177">
        <v>1</v>
      </c>
      <c r="H7" s="177">
        <v>1</v>
      </c>
      <c r="I7" s="177">
        <v>22.72</v>
      </c>
      <c r="J7" s="177">
        <v>81.524378572093497</v>
      </c>
      <c r="M7" s="177">
        <v>90</v>
      </c>
      <c r="N7" s="177">
        <v>4</v>
      </c>
      <c r="P7" s="177">
        <v>90</v>
      </c>
      <c r="Q7" s="177">
        <v>6</v>
      </c>
    </row>
    <row r="8" spans="2:17">
      <c r="B8" s="177">
        <v>1</v>
      </c>
      <c r="C8" s="177">
        <v>1</v>
      </c>
      <c r="D8" s="177">
        <v>58.9299999999999</v>
      </c>
      <c r="E8" s="177">
        <v>42.694451146338501</v>
      </c>
      <c r="G8" s="177">
        <v>1</v>
      </c>
      <c r="H8" s="177">
        <v>1</v>
      </c>
      <c r="I8" s="177">
        <v>27.69</v>
      </c>
      <c r="J8" s="177">
        <v>357.68440382282699</v>
      </c>
      <c r="M8" s="177">
        <v>110</v>
      </c>
      <c r="N8" s="177">
        <v>6</v>
      </c>
      <c r="P8" s="177">
        <v>110</v>
      </c>
      <c r="Q8" s="177">
        <v>4</v>
      </c>
    </row>
    <row r="9" spans="2:17">
      <c r="B9" s="177">
        <v>1</v>
      </c>
      <c r="C9" s="177">
        <v>1</v>
      </c>
      <c r="D9" s="177">
        <v>39.049999999999898</v>
      </c>
      <c r="E9" s="177">
        <v>56.495471122175303</v>
      </c>
      <c r="G9" s="177">
        <v>1</v>
      </c>
      <c r="H9" s="177">
        <v>1</v>
      </c>
      <c r="I9" s="177">
        <v>48.28</v>
      </c>
      <c r="J9" s="177">
        <v>65.595841134791002</v>
      </c>
      <c r="M9" s="177">
        <v>130</v>
      </c>
      <c r="N9" s="177">
        <v>5</v>
      </c>
      <c r="P9" s="177">
        <v>130</v>
      </c>
      <c r="Q9" s="177">
        <v>5</v>
      </c>
    </row>
    <row r="10" spans="2:17">
      <c r="B10" s="177">
        <v>1</v>
      </c>
      <c r="C10" s="177">
        <v>1</v>
      </c>
      <c r="D10" s="177">
        <v>34.079999999999899</v>
      </c>
      <c r="E10" s="177">
        <v>546.45142476173396</v>
      </c>
      <c r="G10" s="177">
        <v>1</v>
      </c>
      <c r="H10" s="177">
        <v>1</v>
      </c>
      <c r="I10" s="177">
        <v>46.86</v>
      </c>
      <c r="J10" s="177">
        <v>120.086675920158</v>
      </c>
      <c r="M10" s="177">
        <v>150</v>
      </c>
      <c r="N10" s="177">
        <v>2</v>
      </c>
      <c r="P10" s="177">
        <v>150</v>
      </c>
      <c r="Q10" s="177">
        <v>2</v>
      </c>
    </row>
    <row r="11" spans="2:17">
      <c r="B11" s="177">
        <v>1</v>
      </c>
      <c r="C11" s="177">
        <v>1</v>
      </c>
      <c r="D11" s="177">
        <v>26.979999999999901</v>
      </c>
      <c r="E11" s="177">
        <v>53.255830214164298</v>
      </c>
      <c r="G11" s="177">
        <v>1</v>
      </c>
      <c r="H11" s="177">
        <v>1</v>
      </c>
      <c r="I11" s="177">
        <v>35.5</v>
      </c>
      <c r="J11" s="177">
        <v>28.763195978452099</v>
      </c>
      <c r="M11" s="177">
        <v>170</v>
      </c>
      <c r="N11" s="177">
        <v>0</v>
      </c>
      <c r="P11" s="177">
        <v>170</v>
      </c>
      <c r="Q11" s="177">
        <v>3</v>
      </c>
    </row>
    <row r="12" spans="2:17">
      <c r="B12" s="177">
        <v>1</v>
      </c>
      <c r="C12" s="177">
        <v>1</v>
      </c>
      <c r="D12" s="177">
        <v>37.629999999999903</v>
      </c>
      <c r="E12" s="177">
        <v>80.522428665303195</v>
      </c>
      <c r="G12" s="177">
        <v>1</v>
      </c>
      <c r="H12" s="177">
        <v>1</v>
      </c>
      <c r="I12" s="177">
        <v>51.83</v>
      </c>
      <c r="J12" s="177">
        <v>145.50465530894701</v>
      </c>
      <c r="M12" s="177">
        <v>190</v>
      </c>
      <c r="N12" s="177">
        <v>3</v>
      </c>
      <c r="P12" s="177">
        <v>190</v>
      </c>
      <c r="Q12" s="177">
        <v>2</v>
      </c>
    </row>
    <row r="13" spans="2:17">
      <c r="B13" s="177">
        <v>1</v>
      </c>
      <c r="C13" s="177">
        <v>1</v>
      </c>
      <c r="D13" s="177">
        <v>32.659999999999897</v>
      </c>
      <c r="E13" s="177" t="s">
        <v>452</v>
      </c>
      <c r="G13" s="177">
        <v>1</v>
      </c>
      <c r="H13" s="177">
        <v>1</v>
      </c>
      <c r="I13" s="177">
        <v>48.28</v>
      </c>
      <c r="J13" s="177">
        <v>45.311667404688798</v>
      </c>
      <c r="M13" s="177">
        <v>210</v>
      </c>
      <c r="N13" s="177">
        <v>4</v>
      </c>
      <c r="P13" s="177">
        <v>210</v>
      </c>
      <c r="Q13" s="177">
        <v>1</v>
      </c>
    </row>
    <row r="14" spans="2:17">
      <c r="B14" s="177">
        <v>1</v>
      </c>
      <c r="C14" s="177">
        <v>1</v>
      </c>
      <c r="D14" s="177">
        <v>43.309999999999903</v>
      </c>
      <c r="E14" s="177">
        <v>194.618308807885</v>
      </c>
      <c r="G14" s="177">
        <v>1</v>
      </c>
      <c r="H14" s="177">
        <v>1</v>
      </c>
      <c r="I14" s="177">
        <v>44.73</v>
      </c>
      <c r="J14" s="177">
        <v>319.91011497743699</v>
      </c>
      <c r="M14" s="177">
        <v>230</v>
      </c>
      <c r="N14" s="177">
        <v>3</v>
      </c>
      <c r="P14" s="177">
        <v>230</v>
      </c>
      <c r="Q14" s="177">
        <v>3</v>
      </c>
    </row>
    <row r="15" spans="2:17">
      <c r="B15" s="177">
        <v>1</v>
      </c>
      <c r="C15" s="177">
        <v>1</v>
      </c>
      <c r="D15" s="177">
        <v>47.569999999999901</v>
      </c>
      <c r="E15" s="177">
        <v>129.082679401744</v>
      </c>
      <c r="G15" s="177">
        <v>1</v>
      </c>
      <c r="H15" s="177">
        <v>1</v>
      </c>
      <c r="I15" s="177">
        <v>38.340000000000003</v>
      </c>
      <c r="J15" s="177">
        <v>114.95749452379</v>
      </c>
      <c r="M15" s="177">
        <v>250</v>
      </c>
      <c r="N15" s="177">
        <v>1</v>
      </c>
      <c r="P15" s="177">
        <v>250</v>
      </c>
      <c r="Q15" s="177">
        <v>1</v>
      </c>
    </row>
    <row r="16" spans="2:17">
      <c r="B16" s="177">
        <v>1</v>
      </c>
      <c r="C16" s="177">
        <v>2</v>
      </c>
      <c r="D16" s="177">
        <v>33.369999999999898</v>
      </c>
      <c r="E16" s="177">
        <v>58.968472087299901</v>
      </c>
      <c r="G16" s="177">
        <v>1</v>
      </c>
      <c r="H16" s="177">
        <v>1</v>
      </c>
      <c r="I16" s="177">
        <v>37.630000000000003</v>
      </c>
      <c r="J16" s="177">
        <v>680.301449363237</v>
      </c>
      <c r="M16" s="177">
        <v>270</v>
      </c>
      <c r="N16" s="177">
        <v>1</v>
      </c>
      <c r="P16" s="177">
        <v>270</v>
      </c>
      <c r="Q16" s="177">
        <v>2</v>
      </c>
    </row>
    <row r="17" spans="2:17">
      <c r="B17" s="177">
        <v>1</v>
      </c>
      <c r="C17" s="177">
        <v>2</v>
      </c>
      <c r="D17" s="177">
        <v>29.1099999999999</v>
      </c>
      <c r="E17" s="177">
        <v>69.139267185756097</v>
      </c>
      <c r="G17" s="177">
        <v>1</v>
      </c>
      <c r="H17" s="177">
        <v>2</v>
      </c>
      <c r="I17" s="177">
        <v>31.24</v>
      </c>
      <c r="J17" s="177">
        <v>1012.1712097041</v>
      </c>
      <c r="M17" s="177">
        <v>290</v>
      </c>
      <c r="N17" s="177">
        <v>1</v>
      </c>
      <c r="P17" s="177">
        <v>290</v>
      </c>
      <c r="Q17" s="177">
        <v>1</v>
      </c>
    </row>
    <row r="18" spans="2:17">
      <c r="B18" s="177">
        <v>1</v>
      </c>
      <c r="C18" s="177">
        <v>2</v>
      </c>
      <c r="D18" s="177">
        <v>24.849999999999898</v>
      </c>
      <c r="E18" s="177">
        <v>21.248415198803901</v>
      </c>
      <c r="G18" s="177">
        <v>1</v>
      </c>
      <c r="H18" s="177">
        <v>2</v>
      </c>
      <c r="I18" s="177">
        <v>36.21</v>
      </c>
      <c r="J18" s="177">
        <v>46.527729600642701</v>
      </c>
      <c r="M18" s="177">
        <v>310</v>
      </c>
      <c r="N18" s="177">
        <v>3</v>
      </c>
      <c r="P18" s="177">
        <v>310</v>
      </c>
      <c r="Q18" s="177">
        <v>1</v>
      </c>
    </row>
    <row r="19" spans="2:17">
      <c r="B19" s="177">
        <v>1</v>
      </c>
      <c r="C19" s="177">
        <v>2</v>
      </c>
      <c r="D19" s="177">
        <v>36.919999999999902</v>
      </c>
      <c r="E19" s="177">
        <v>107.310252605556</v>
      </c>
      <c r="G19" s="177">
        <v>1</v>
      </c>
      <c r="H19" s="177">
        <v>2</v>
      </c>
      <c r="I19" s="177">
        <v>54.67</v>
      </c>
      <c r="J19" s="177">
        <v>124.845763239367</v>
      </c>
      <c r="M19" s="177">
        <v>330</v>
      </c>
      <c r="N19" s="177">
        <v>0</v>
      </c>
      <c r="P19" s="177">
        <v>330</v>
      </c>
      <c r="Q19" s="177">
        <v>1</v>
      </c>
    </row>
    <row r="20" spans="2:17">
      <c r="B20" s="177">
        <v>1</v>
      </c>
      <c r="C20" s="177">
        <v>2</v>
      </c>
      <c r="D20" s="177">
        <v>26.2699999999999</v>
      </c>
      <c r="E20" s="177">
        <v>117.824956626374</v>
      </c>
      <c r="G20" s="177">
        <v>1</v>
      </c>
      <c r="H20" s="177">
        <v>2</v>
      </c>
      <c r="I20" s="177">
        <v>37.630000000000003</v>
      </c>
      <c r="J20" s="177">
        <v>52.0612345025365</v>
      </c>
      <c r="M20" s="177">
        <v>350</v>
      </c>
      <c r="N20" s="177">
        <v>0</v>
      </c>
      <c r="P20" s="177">
        <v>350</v>
      </c>
      <c r="Q20" s="177">
        <v>1</v>
      </c>
    </row>
    <row r="21" spans="2:17">
      <c r="B21" s="177">
        <v>1</v>
      </c>
      <c r="C21" s="177">
        <v>2</v>
      </c>
      <c r="D21" s="177">
        <v>30.529999999999902</v>
      </c>
      <c r="E21" s="177">
        <v>130.56653547940201</v>
      </c>
      <c r="G21" s="177">
        <v>1</v>
      </c>
      <c r="H21" s="177">
        <v>2</v>
      </c>
      <c r="I21" s="177">
        <v>31.24</v>
      </c>
      <c r="J21" s="177">
        <v>56.780921762954499</v>
      </c>
      <c r="M21" s="177">
        <v>370</v>
      </c>
      <c r="N21" s="177">
        <v>1</v>
      </c>
      <c r="P21" s="177">
        <v>370</v>
      </c>
      <c r="Q21" s="177">
        <v>1</v>
      </c>
    </row>
    <row r="22" spans="2:17">
      <c r="B22" s="177">
        <v>1</v>
      </c>
      <c r="C22" s="177">
        <v>2</v>
      </c>
      <c r="D22" s="177">
        <v>27.689999999999898</v>
      </c>
      <c r="E22" s="177">
        <v>271.11396491563801</v>
      </c>
      <c r="G22" s="177">
        <v>1</v>
      </c>
      <c r="H22" s="177">
        <v>2</v>
      </c>
      <c r="I22" s="177">
        <v>41.18</v>
      </c>
      <c r="J22" s="177">
        <v>50.738743953930502</v>
      </c>
      <c r="M22" s="177">
        <v>390</v>
      </c>
      <c r="N22" s="177">
        <v>0</v>
      </c>
      <c r="P22" s="177">
        <v>390</v>
      </c>
      <c r="Q22" s="177">
        <v>0</v>
      </c>
    </row>
    <row r="23" spans="2:17">
      <c r="B23" s="177">
        <v>1</v>
      </c>
      <c r="C23" s="177">
        <v>2</v>
      </c>
      <c r="D23" s="177">
        <v>41.889999999999901</v>
      </c>
      <c r="E23" s="177">
        <v>61.450921387125</v>
      </c>
      <c r="G23" s="177">
        <v>1</v>
      </c>
      <c r="H23" s="177">
        <v>2</v>
      </c>
      <c r="I23" s="177">
        <v>26.98</v>
      </c>
      <c r="J23" s="177">
        <v>38.660273791853598</v>
      </c>
      <c r="M23" s="177">
        <v>410</v>
      </c>
      <c r="N23" s="177">
        <v>1</v>
      </c>
      <c r="P23" s="177">
        <v>410</v>
      </c>
      <c r="Q23" s="177">
        <v>1</v>
      </c>
    </row>
    <row r="24" spans="2:17">
      <c r="B24" s="177">
        <v>1</v>
      </c>
      <c r="C24" s="177">
        <v>2</v>
      </c>
      <c r="D24" s="177">
        <v>26.2699999999999</v>
      </c>
      <c r="E24" s="177">
        <v>43.267656150862699</v>
      </c>
      <c r="G24" s="177">
        <v>1</v>
      </c>
      <c r="H24" s="177">
        <v>2</v>
      </c>
      <c r="I24" s="177">
        <v>32.659999999999997</v>
      </c>
      <c r="J24" s="177">
        <v>126.785124014693</v>
      </c>
      <c r="M24" s="177">
        <v>430</v>
      </c>
      <c r="N24" s="177">
        <v>0</v>
      </c>
      <c r="P24" s="177">
        <v>430</v>
      </c>
      <c r="Q24" s="177">
        <v>1</v>
      </c>
    </row>
    <row r="25" spans="2:17">
      <c r="B25" s="177">
        <v>1</v>
      </c>
      <c r="C25" s="177">
        <v>2</v>
      </c>
      <c r="D25" s="177">
        <v>26.2699999999999</v>
      </c>
      <c r="E25" s="177">
        <v>35.069685836107197</v>
      </c>
      <c r="G25" s="177">
        <v>1</v>
      </c>
      <c r="H25" s="177">
        <v>2</v>
      </c>
      <c r="I25" s="177">
        <v>29.82</v>
      </c>
      <c r="J25" s="177">
        <v>322.53922596981602</v>
      </c>
      <c r="M25" s="177">
        <v>450</v>
      </c>
      <c r="N25" s="177">
        <v>0</v>
      </c>
      <c r="P25" s="177">
        <v>450</v>
      </c>
      <c r="Q25" s="177">
        <v>2</v>
      </c>
    </row>
    <row r="26" spans="2:17">
      <c r="B26" s="177">
        <v>1</v>
      </c>
      <c r="C26" s="177">
        <v>2</v>
      </c>
      <c r="D26" s="177">
        <v>37.629999999999903</v>
      </c>
      <c r="E26" s="177">
        <v>51.557470377383702</v>
      </c>
      <c r="G26" s="177">
        <v>1</v>
      </c>
      <c r="H26" s="177">
        <v>2</v>
      </c>
      <c r="I26" s="177">
        <v>45.44</v>
      </c>
      <c r="J26" s="177">
        <v>58.267675873001103</v>
      </c>
      <c r="M26" s="177">
        <v>470</v>
      </c>
      <c r="N26" s="177">
        <v>3</v>
      </c>
      <c r="P26" s="177">
        <v>470</v>
      </c>
      <c r="Q26" s="177">
        <v>2</v>
      </c>
    </row>
    <row r="27" spans="2:17">
      <c r="B27" s="177">
        <v>1</v>
      </c>
      <c r="C27" s="177">
        <v>2</v>
      </c>
      <c r="D27" s="177">
        <v>39.049999999999898</v>
      </c>
      <c r="E27" s="177">
        <v>314.156801164765</v>
      </c>
      <c r="G27" s="177">
        <v>1</v>
      </c>
      <c r="H27" s="177">
        <v>2</v>
      </c>
      <c r="I27" s="177">
        <v>38.340000000000003</v>
      </c>
      <c r="J27" s="177">
        <v>491.311551418401</v>
      </c>
      <c r="M27" s="177">
        <v>490</v>
      </c>
      <c r="N27" s="177">
        <v>0</v>
      </c>
      <c r="P27" s="177">
        <v>490</v>
      </c>
      <c r="Q27" s="177">
        <v>1</v>
      </c>
    </row>
    <row r="28" spans="2:17">
      <c r="B28" s="177">
        <v>2</v>
      </c>
      <c r="C28" s="177">
        <v>3</v>
      </c>
      <c r="D28" s="177">
        <v>53.959999999999901</v>
      </c>
      <c r="E28" s="177">
        <v>78.416493463357796</v>
      </c>
      <c r="G28" s="177">
        <v>1</v>
      </c>
      <c r="H28" s="177">
        <v>2</v>
      </c>
      <c r="I28" s="177">
        <v>51.12</v>
      </c>
      <c r="J28" s="177">
        <v>164.85041990829399</v>
      </c>
      <c r="M28" s="177">
        <v>510</v>
      </c>
      <c r="N28" s="177">
        <v>0</v>
      </c>
      <c r="P28" s="177">
        <v>510</v>
      </c>
      <c r="Q28" s="177">
        <v>0</v>
      </c>
    </row>
    <row r="29" spans="2:17">
      <c r="B29" s="177">
        <v>2</v>
      </c>
      <c r="C29" s="177">
        <v>3</v>
      </c>
      <c r="D29" s="177">
        <v>55.379999999999903</v>
      </c>
      <c r="E29" s="177">
        <v>70.712138906935095</v>
      </c>
      <c r="G29" s="177">
        <v>1</v>
      </c>
      <c r="H29" s="177">
        <v>2</v>
      </c>
      <c r="I29" s="177">
        <v>39.76</v>
      </c>
      <c r="J29" s="177">
        <v>237.56198476585701</v>
      </c>
      <c r="M29" s="177">
        <v>530</v>
      </c>
      <c r="N29" s="177">
        <v>0</v>
      </c>
      <c r="P29" s="177">
        <v>530</v>
      </c>
      <c r="Q29" s="177">
        <v>1</v>
      </c>
    </row>
    <row r="30" spans="2:17">
      <c r="B30" s="177">
        <v>2</v>
      </c>
      <c r="C30" s="177">
        <v>3</v>
      </c>
      <c r="D30" s="177">
        <v>58.219999999999899</v>
      </c>
      <c r="E30" s="177">
        <v>75.495234391820702</v>
      </c>
      <c r="G30" s="177">
        <v>2</v>
      </c>
      <c r="H30" s="177">
        <v>3</v>
      </c>
      <c r="I30" s="177">
        <v>31.24</v>
      </c>
      <c r="J30" s="177">
        <v>34.931006638181501</v>
      </c>
      <c r="M30" s="177">
        <v>550</v>
      </c>
      <c r="N30" s="177">
        <v>1</v>
      </c>
      <c r="P30" s="177">
        <v>550</v>
      </c>
      <c r="Q30" s="177">
        <v>1</v>
      </c>
    </row>
    <row r="31" spans="2:17">
      <c r="B31" s="177">
        <v>2</v>
      </c>
      <c r="C31" s="177">
        <v>3</v>
      </c>
      <c r="D31" s="177">
        <v>40.469999999999899</v>
      </c>
      <c r="E31" s="177">
        <v>102.83602567276</v>
      </c>
      <c r="G31" s="177">
        <v>2</v>
      </c>
      <c r="H31" s="177">
        <v>3</v>
      </c>
      <c r="I31" s="177">
        <v>36.21</v>
      </c>
      <c r="J31" s="177">
        <v>73.929351442354204</v>
      </c>
      <c r="P31" s="177">
        <v>570</v>
      </c>
      <c r="Q31" s="177">
        <v>3</v>
      </c>
    </row>
    <row r="32" spans="2:17">
      <c r="B32" s="177">
        <v>2</v>
      </c>
      <c r="C32" s="177">
        <v>3</v>
      </c>
      <c r="D32" s="177">
        <v>46.149999999999899</v>
      </c>
      <c r="E32" s="177">
        <v>227.930235915043</v>
      </c>
      <c r="G32" s="177">
        <v>2</v>
      </c>
      <c r="H32" s="177">
        <v>3</v>
      </c>
      <c r="I32" s="177">
        <v>44.73</v>
      </c>
      <c r="J32" s="177">
        <v>568.00210666296596</v>
      </c>
      <c r="P32" s="177">
        <v>590</v>
      </c>
      <c r="Q32" s="177">
        <v>1</v>
      </c>
    </row>
    <row r="33" spans="2:17">
      <c r="B33" s="177">
        <v>2</v>
      </c>
      <c r="C33" s="177">
        <v>3</v>
      </c>
      <c r="D33" s="177">
        <v>36.209999999999901</v>
      </c>
      <c r="E33" s="177">
        <v>206.88615609709299</v>
      </c>
      <c r="G33" s="177">
        <v>2</v>
      </c>
      <c r="H33" s="177">
        <v>3</v>
      </c>
      <c r="I33" s="177">
        <v>28.4</v>
      </c>
      <c r="J33" s="177">
        <v>42.552622561013003</v>
      </c>
      <c r="P33" s="177">
        <v>610</v>
      </c>
      <c r="Q33" s="177">
        <v>2</v>
      </c>
    </row>
    <row r="34" spans="2:17">
      <c r="B34" s="177">
        <v>2</v>
      </c>
      <c r="C34" s="177">
        <v>3</v>
      </c>
      <c r="D34" s="177">
        <v>31.239999999999899</v>
      </c>
      <c r="E34" s="177">
        <v>40.419701536994097</v>
      </c>
      <c r="G34" s="177">
        <v>2</v>
      </c>
      <c r="H34" s="177">
        <v>3</v>
      </c>
      <c r="I34" s="177">
        <v>33.369999999999997</v>
      </c>
      <c r="J34" s="177">
        <v>574.51533148322301</v>
      </c>
      <c r="P34" s="177">
        <v>630</v>
      </c>
      <c r="Q34" s="177">
        <v>2</v>
      </c>
    </row>
    <row r="35" spans="2:17">
      <c r="B35" s="177">
        <v>2</v>
      </c>
      <c r="C35" s="177">
        <v>3</v>
      </c>
      <c r="D35" s="177">
        <v>32.659999999999897</v>
      </c>
      <c r="E35" s="177">
        <v>379.75855629288799</v>
      </c>
      <c r="G35" s="177">
        <v>2</v>
      </c>
      <c r="H35" s="177">
        <v>3</v>
      </c>
      <c r="I35" s="177">
        <v>46.15</v>
      </c>
      <c r="J35" s="177">
        <v>129.16467098313899</v>
      </c>
      <c r="P35" s="177">
        <v>650</v>
      </c>
      <c r="Q35" s="177">
        <v>0</v>
      </c>
    </row>
    <row r="36" spans="2:17">
      <c r="B36" s="177">
        <v>2</v>
      </c>
      <c r="C36" s="177">
        <v>3</v>
      </c>
      <c r="D36" s="177">
        <v>51.119999999999898</v>
      </c>
      <c r="E36" s="177">
        <v>148.33474360922801</v>
      </c>
      <c r="G36" s="177">
        <v>2</v>
      </c>
      <c r="H36" s="177">
        <v>3</v>
      </c>
      <c r="I36" s="177">
        <v>29.11</v>
      </c>
      <c r="J36" s="177">
        <v>181.90716415576699</v>
      </c>
      <c r="P36" s="177">
        <v>670</v>
      </c>
      <c r="Q36" s="177">
        <v>0</v>
      </c>
    </row>
    <row r="37" spans="2:17">
      <c r="B37" s="177">
        <v>2</v>
      </c>
      <c r="C37" s="177">
        <v>3</v>
      </c>
      <c r="D37" s="177">
        <v>58.219999999999899</v>
      </c>
      <c r="E37" s="177">
        <v>201.99412933349601</v>
      </c>
      <c r="G37" s="177">
        <v>2</v>
      </c>
      <c r="H37" s="177">
        <v>3</v>
      </c>
      <c r="I37" s="177">
        <v>48.28</v>
      </c>
      <c r="J37" s="177">
        <v>61.260496633429298</v>
      </c>
      <c r="P37" s="177">
        <v>690</v>
      </c>
      <c r="Q37" s="177">
        <v>1</v>
      </c>
    </row>
    <row r="38" spans="2:17">
      <c r="B38" s="177">
        <v>2</v>
      </c>
      <c r="C38" s="177">
        <v>3</v>
      </c>
      <c r="D38" s="177">
        <v>41.889999999999901</v>
      </c>
      <c r="E38" s="177">
        <v>237.00812381990099</v>
      </c>
      <c r="G38" s="177">
        <v>2</v>
      </c>
      <c r="H38" s="177">
        <v>3</v>
      </c>
      <c r="I38" s="177">
        <v>41.18</v>
      </c>
      <c r="J38" s="177">
        <v>63.407458054392002</v>
      </c>
      <c r="P38" s="177">
        <v>710</v>
      </c>
      <c r="Q38" s="177">
        <v>0</v>
      </c>
    </row>
    <row r="39" spans="2:17">
      <c r="B39" s="177">
        <v>2</v>
      </c>
      <c r="C39" s="177">
        <v>3</v>
      </c>
      <c r="D39" s="177">
        <v>28.399999999999899</v>
      </c>
      <c r="E39" s="177">
        <v>47.646348202194801</v>
      </c>
      <c r="G39" s="177">
        <v>2</v>
      </c>
      <c r="H39" s="177">
        <v>3</v>
      </c>
      <c r="I39" s="177">
        <v>45.44</v>
      </c>
      <c r="J39" s="177">
        <v>278.76580550582298</v>
      </c>
      <c r="P39" s="177">
        <v>730</v>
      </c>
      <c r="Q39" s="177">
        <v>0</v>
      </c>
    </row>
    <row r="40" spans="2:17">
      <c r="B40" s="177">
        <v>2</v>
      </c>
      <c r="C40" s="177">
        <v>4</v>
      </c>
      <c r="D40" s="177">
        <v>53.959999999999901</v>
      </c>
      <c r="E40" s="177">
        <v>30.1928986994544</v>
      </c>
      <c r="G40" s="177">
        <v>2</v>
      </c>
      <c r="H40" s="177">
        <v>3</v>
      </c>
      <c r="I40" s="177">
        <v>46.15</v>
      </c>
      <c r="J40" s="177">
        <v>569.57082439604301</v>
      </c>
      <c r="P40" s="177">
        <v>750</v>
      </c>
      <c r="Q40" s="177">
        <v>0</v>
      </c>
    </row>
    <row r="41" spans="2:17">
      <c r="B41" s="177">
        <v>2</v>
      </c>
      <c r="C41" s="177">
        <v>4</v>
      </c>
      <c r="D41" s="177">
        <v>39.049999999999898</v>
      </c>
      <c r="E41" s="177">
        <v>33.395077928815603</v>
      </c>
      <c r="G41" s="177">
        <v>2</v>
      </c>
      <c r="H41" s="177">
        <v>3</v>
      </c>
      <c r="I41" s="177">
        <v>55.38</v>
      </c>
      <c r="J41" s="177">
        <v>459.88134036028799</v>
      </c>
      <c r="P41" s="177">
        <v>770</v>
      </c>
      <c r="Q41" s="177">
        <v>0</v>
      </c>
    </row>
    <row r="42" spans="2:17">
      <c r="B42" s="177">
        <v>2</v>
      </c>
      <c r="C42" s="177">
        <v>4</v>
      </c>
      <c r="D42" s="177">
        <v>54.669999999999902</v>
      </c>
      <c r="E42" s="177">
        <v>40.960726148817301</v>
      </c>
      <c r="G42" s="177">
        <v>2</v>
      </c>
      <c r="H42" s="177">
        <v>3</v>
      </c>
      <c r="I42" s="177">
        <v>45.44</v>
      </c>
      <c r="J42" s="177">
        <v>363.614107263802</v>
      </c>
      <c r="P42" s="177">
        <v>790</v>
      </c>
      <c r="Q42" s="177">
        <v>0</v>
      </c>
    </row>
    <row r="43" spans="2:17">
      <c r="B43" s="177">
        <v>2</v>
      </c>
      <c r="C43" s="177">
        <v>4</v>
      </c>
      <c r="D43" s="177">
        <v>51.119999999999898</v>
      </c>
      <c r="E43" s="177">
        <v>198.861365114157</v>
      </c>
      <c r="G43" s="177">
        <v>2</v>
      </c>
      <c r="H43" s="177">
        <v>4</v>
      </c>
      <c r="I43" s="177">
        <v>55.38</v>
      </c>
      <c r="J43" s="177">
        <v>81.700044063991996</v>
      </c>
      <c r="P43" s="177">
        <v>810</v>
      </c>
      <c r="Q43" s="177">
        <v>1</v>
      </c>
    </row>
    <row r="44" spans="2:17">
      <c r="B44" s="177">
        <v>2</v>
      </c>
      <c r="C44" s="177">
        <v>4</v>
      </c>
      <c r="D44" s="177">
        <v>24.849999999999898</v>
      </c>
      <c r="E44" s="177">
        <v>86.342140983920999</v>
      </c>
      <c r="G44" s="177">
        <v>2</v>
      </c>
      <c r="H44" s="177">
        <v>4</v>
      </c>
      <c r="I44" s="177">
        <v>39.76</v>
      </c>
      <c r="J44" s="177">
        <v>167.364602931593</v>
      </c>
      <c r="P44" s="177">
        <v>830</v>
      </c>
      <c r="Q44" s="177">
        <v>0</v>
      </c>
    </row>
    <row r="45" spans="2:17">
      <c r="B45" s="177">
        <v>2</v>
      </c>
      <c r="C45" s="177">
        <v>4</v>
      </c>
      <c r="D45" s="177">
        <v>34.7899999999999</v>
      </c>
      <c r="E45" s="177">
        <v>31.3296072944093</v>
      </c>
      <c r="G45" s="177">
        <v>2</v>
      </c>
      <c r="H45" s="177">
        <v>4</v>
      </c>
      <c r="I45" s="177">
        <v>25.56</v>
      </c>
      <c r="J45" s="177">
        <v>56.362635597193503</v>
      </c>
      <c r="P45" s="177">
        <v>850</v>
      </c>
      <c r="Q45" s="177">
        <v>1</v>
      </c>
    </row>
    <row r="46" spans="2:17">
      <c r="B46" s="177">
        <v>2</v>
      </c>
      <c r="C46" s="177">
        <v>4</v>
      </c>
      <c r="D46" s="177">
        <v>24.849999999999898</v>
      </c>
      <c r="E46" s="177">
        <v>102.60746168415</v>
      </c>
      <c r="G46" s="177">
        <v>2</v>
      </c>
      <c r="H46" s="177">
        <v>4</v>
      </c>
      <c r="I46" s="177">
        <v>27.69</v>
      </c>
      <c r="J46" s="177">
        <v>605.53633662632501</v>
      </c>
      <c r="P46" s="177">
        <v>870</v>
      </c>
      <c r="Q46" s="177">
        <v>0</v>
      </c>
    </row>
    <row r="47" spans="2:17">
      <c r="B47" s="177">
        <v>2</v>
      </c>
      <c r="C47" s="177">
        <v>4</v>
      </c>
      <c r="D47" s="177">
        <v>30.529999999999902</v>
      </c>
      <c r="E47" s="177">
        <v>126.354840080777</v>
      </c>
      <c r="G47" s="177">
        <v>2</v>
      </c>
      <c r="H47" s="177">
        <v>4</v>
      </c>
      <c r="I47" s="177">
        <v>46.86</v>
      </c>
      <c r="J47" s="177">
        <v>256.53483130715102</v>
      </c>
      <c r="P47" s="177">
        <v>890</v>
      </c>
      <c r="Q47" s="177">
        <v>0</v>
      </c>
    </row>
    <row r="48" spans="2:17">
      <c r="B48" s="177">
        <v>2</v>
      </c>
      <c r="C48" s="177">
        <v>4</v>
      </c>
      <c r="D48" s="177">
        <v>23.4299999999999</v>
      </c>
      <c r="E48" s="177">
        <v>46.356396583157803</v>
      </c>
      <c r="G48" s="177">
        <v>2</v>
      </c>
      <c r="H48" s="177">
        <v>4</v>
      </c>
      <c r="I48" s="177">
        <v>26.98</v>
      </c>
      <c r="J48" s="177">
        <v>200.69159904315299</v>
      </c>
      <c r="P48" s="177">
        <v>910</v>
      </c>
      <c r="Q48" s="177">
        <v>0</v>
      </c>
    </row>
    <row r="49" spans="2:17">
      <c r="B49" s="177">
        <v>2</v>
      </c>
      <c r="C49" s="177">
        <v>4</v>
      </c>
      <c r="D49" s="177">
        <v>35.499999999999901</v>
      </c>
      <c r="E49" s="177">
        <v>158.69366673214299</v>
      </c>
      <c r="G49" s="177">
        <v>2</v>
      </c>
      <c r="H49" s="177">
        <v>4</v>
      </c>
      <c r="I49" s="177">
        <v>30.53</v>
      </c>
      <c r="J49" s="177">
        <v>36.845726256674901</v>
      </c>
      <c r="P49" s="177">
        <v>930</v>
      </c>
      <c r="Q49" s="177">
        <v>0</v>
      </c>
    </row>
    <row r="50" spans="2:17">
      <c r="B50" s="177">
        <v>2</v>
      </c>
      <c r="C50" s="177">
        <v>4</v>
      </c>
      <c r="D50" s="177">
        <v>40.469999999999899</v>
      </c>
      <c r="E50" s="177">
        <v>86.248854137602194</v>
      </c>
      <c r="G50" s="177">
        <v>2</v>
      </c>
      <c r="H50" s="177">
        <v>4</v>
      </c>
      <c r="I50" s="177">
        <v>33.369999999999997</v>
      </c>
      <c r="J50" s="177">
        <v>550.443439320621</v>
      </c>
      <c r="P50" s="177">
        <v>950</v>
      </c>
      <c r="Q50" s="177">
        <v>0</v>
      </c>
    </row>
    <row r="51" spans="2:17">
      <c r="B51" s="177">
        <v>2</v>
      </c>
      <c r="C51" s="177">
        <v>4</v>
      </c>
      <c r="D51" s="177">
        <v>37.629999999999903</v>
      </c>
      <c r="E51" s="177">
        <v>100.02196422842999</v>
      </c>
      <c r="G51" s="177">
        <v>2</v>
      </c>
      <c r="H51" s="177">
        <v>4</v>
      </c>
      <c r="I51" s="177">
        <v>31.24</v>
      </c>
      <c r="J51" s="177">
        <v>1029.5087369107</v>
      </c>
      <c r="P51" s="177">
        <v>970</v>
      </c>
      <c r="Q51" s="177">
        <v>0</v>
      </c>
    </row>
    <row r="52" spans="2:17">
      <c r="B52" s="177">
        <v>3</v>
      </c>
      <c r="C52" s="177">
        <v>5</v>
      </c>
      <c r="D52" s="177">
        <v>37.629999999999903</v>
      </c>
      <c r="E52" s="177">
        <v>38.669135742081302</v>
      </c>
      <c r="G52" s="177">
        <v>2</v>
      </c>
      <c r="H52" s="177">
        <v>4</v>
      </c>
      <c r="I52" s="177">
        <v>44.02</v>
      </c>
      <c r="J52" s="177">
        <v>440.95463063695399</v>
      </c>
      <c r="P52" s="177">
        <v>990</v>
      </c>
      <c r="Q52" s="177">
        <v>0</v>
      </c>
    </row>
    <row r="53" spans="2:17">
      <c r="B53" s="177">
        <v>3</v>
      </c>
      <c r="C53" s="177">
        <v>5</v>
      </c>
      <c r="D53" s="177">
        <v>48.989999999999903</v>
      </c>
      <c r="E53" s="177">
        <v>225.36820813133599</v>
      </c>
      <c r="G53" s="177">
        <v>2</v>
      </c>
      <c r="H53" s="177">
        <v>4</v>
      </c>
      <c r="I53" s="177">
        <v>41.18</v>
      </c>
      <c r="J53" s="177">
        <v>113.88003876827101</v>
      </c>
      <c r="P53" s="177">
        <v>1010</v>
      </c>
      <c r="Q53" s="177">
        <v>1</v>
      </c>
    </row>
    <row r="54" spans="2:17">
      <c r="B54" s="177">
        <v>3</v>
      </c>
      <c r="C54" s="177">
        <v>5</v>
      </c>
      <c r="D54" s="177">
        <v>49.699999999999903</v>
      </c>
      <c r="E54" s="177">
        <v>43.604416432946302</v>
      </c>
      <c r="G54" s="177">
        <v>2</v>
      </c>
      <c r="H54" s="177">
        <v>4</v>
      </c>
      <c r="I54" s="177">
        <v>46.15</v>
      </c>
      <c r="J54" s="177">
        <v>283.14681991658102</v>
      </c>
      <c r="P54" s="177">
        <v>1030</v>
      </c>
      <c r="Q54" s="177">
        <v>2</v>
      </c>
    </row>
    <row r="55" spans="2:17">
      <c r="B55" s="177">
        <v>3</v>
      </c>
      <c r="C55" s="177">
        <v>5</v>
      </c>
      <c r="D55" s="177">
        <v>66.739999999999895</v>
      </c>
      <c r="E55" s="177">
        <v>41.123073065458797</v>
      </c>
      <c r="G55" s="177">
        <v>2</v>
      </c>
      <c r="H55" s="177">
        <v>4</v>
      </c>
      <c r="I55" s="177">
        <v>47.57</v>
      </c>
      <c r="J55" s="177">
        <v>275.94836535294098</v>
      </c>
    </row>
    <row r="56" spans="2:17">
      <c r="B56" s="177">
        <v>3</v>
      </c>
      <c r="C56" s="177">
        <v>5</v>
      </c>
      <c r="D56" s="177">
        <v>52.5399999999999</v>
      </c>
      <c r="E56" s="177">
        <v>112.091185623852</v>
      </c>
      <c r="G56" s="177">
        <v>3</v>
      </c>
      <c r="H56" s="177">
        <v>5</v>
      </c>
      <c r="I56" s="177">
        <v>38.340000000000003</v>
      </c>
      <c r="J56" s="177">
        <v>100.267154834076</v>
      </c>
    </row>
    <row r="57" spans="2:17">
      <c r="B57" s="177">
        <v>3</v>
      </c>
      <c r="C57" s="177">
        <v>5</v>
      </c>
      <c r="D57" s="177">
        <v>41.889999999999901</v>
      </c>
      <c r="E57" s="177">
        <v>301.32643107257798</v>
      </c>
      <c r="G57" s="177">
        <v>3</v>
      </c>
      <c r="H57" s="177">
        <v>5</v>
      </c>
      <c r="I57" s="177">
        <v>45.44</v>
      </c>
      <c r="J57" s="177">
        <v>56.765589493971603</v>
      </c>
    </row>
    <row r="58" spans="2:17">
      <c r="B58" s="177">
        <v>3</v>
      </c>
      <c r="C58" s="177">
        <v>5</v>
      </c>
      <c r="D58" s="177">
        <v>63.899999999999899</v>
      </c>
      <c r="E58" s="177">
        <v>62.589268150833703</v>
      </c>
      <c r="G58" s="177">
        <v>3</v>
      </c>
      <c r="H58" s="177">
        <v>5</v>
      </c>
      <c r="I58" s="177">
        <v>37.630000000000003</v>
      </c>
      <c r="J58" s="177">
        <v>97.335089525711098</v>
      </c>
    </row>
    <row r="59" spans="2:17">
      <c r="B59" s="177">
        <v>3</v>
      </c>
      <c r="C59" s="177">
        <v>5</v>
      </c>
      <c r="D59" s="177">
        <v>29.1099999999999</v>
      </c>
      <c r="E59" s="177">
        <v>92.574588533431694</v>
      </c>
      <c r="G59" s="177">
        <v>3</v>
      </c>
      <c r="H59" s="177">
        <v>5</v>
      </c>
      <c r="I59" s="177">
        <v>24.85</v>
      </c>
      <c r="J59" s="177">
        <v>109.535835736154</v>
      </c>
    </row>
    <row r="60" spans="2:17">
      <c r="B60" s="177">
        <v>3</v>
      </c>
      <c r="C60" s="177">
        <v>5</v>
      </c>
      <c r="D60" s="177">
        <v>34.079999999999899</v>
      </c>
      <c r="E60" s="177">
        <v>466.37034606933599</v>
      </c>
      <c r="G60" s="177">
        <v>3</v>
      </c>
      <c r="H60" s="177">
        <v>5</v>
      </c>
      <c r="I60" s="177">
        <v>24.85</v>
      </c>
      <c r="J60" s="177">
        <v>474.07024348296198</v>
      </c>
    </row>
    <row r="61" spans="2:17">
      <c r="B61" s="177">
        <v>3</v>
      </c>
      <c r="C61" s="177">
        <v>5</v>
      </c>
      <c r="D61" s="177">
        <v>41.889999999999901</v>
      </c>
      <c r="E61" s="177">
        <v>248.912903948208</v>
      </c>
      <c r="G61" s="177">
        <v>3</v>
      </c>
      <c r="H61" s="177">
        <v>5</v>
      </c>
      <c r="I61" s="177">
        <v>50.41</v>
      </c>
      <c r="J61" s="177">
        <v>40.591256738346502</v>
      </c>
    </row>
    <row r="62" spans="2:17">
      <c r="B62" s="177">
        <v>3</v>
      </c>
      <c r="C62" s="177">
        <v>5</v>
      </c>
      <c r="D62" s="177">
        <v>44.019999999999897</v>
      </c>
      <c r="E62" s="177">
        <v>61.008591599897898</v>
      </c>
      <c r="G62" s="177">
        <v>3</v>
      </c>
      <c r="H62" s="177">
        <v>5</v>
      </c>
      <c r="I62" s="177">
        <v>24.85</v>
      </c>
      <c r="J62" s="177">
        <v>96.677303554199995</v>
      </c>
    </row>
    <row r="63" spans="2:17">
      <c r="B63" s="177">
        <v>3</v>
      </c>
      <c r="C63" s="177">
        <v>5</v>
      </c>
      <c r="D63" s="177">
        <v>29.1099999999999</v>
      </c>
      <c r="E63" s="177">
        <v>214.340910785603</v>
      </c>
      <c r="G63" s="177">
        <v>3</v>
      </c>
      <c r="H63" s="177">
        <v>5</v>
      </c>
      <c r="I63" s="177">
        <v>53.25</v>
      </c>
      <c r="J63" s="177">
        <v>79.706358056944794</v>
      </c>
    </row>
    <row r="64" spans="2:17">
      <c r="B64" s="177">
        <v>3</v>
      </c>
      <c r="C64" s="177">
        <v>6</v>
      </c>
      <c r="D64" s="177">
        <v>29.1099999999999</v>
      </c>
      <c r="E64" s="177">
        <v>403.15428430062798</v>
      </c>
      <c r="G64" s="177">
        <v>3</v>
      </c>
      <c r="H64" s="177">
        <v>5</v>
      </c>
      <c r="I64" s="177">
        <v>24.85</v>
      </c>
      <c r="J64" s="177">
        <v>194.518316746854</v>
      </c>
    </row>
    <row r="65" spans="2:10">
      <c r="B65" s="177">
        <v>3</v>
      </c>
      <c r="C65" s="177">
        <v>6</v>
      </c>
      <c r="D65" s="177">
        <v>36.209999999999901</v>
      </c>
      <c r="E65" s="177">
        <v>34.745962517343898</v>
      </c>
      <c r="G65" s="177">
        <v>3</v>
      </c>
      <c r="H65" s="177">
        <v>5</v>
      </c>
      <c r="I65" s="177">
        <v>31.95</v>
      </c>
      <c r="J65" s="177">
        <v>472.230244427819</v>
      </c>
    </row>
    <row r="66" spans="2:10">
      <c r="B66" s="177">
        <v>3</v>
      </c>
      <c r="C66" s="177">
        <v>6</v>
      </c>
      <c r="D66" s="177">
        <v>31.9499999999999</v>
      </c>
      <c r="E66" s="177">
        <v>36.7008460696754</v>
      </c>
      <c r="G66" s="177">
        <v>3</v>
      </c>
      <c r="H66" s="177">
        <v>5</v>
      </c>
      <c r="I66" s="177">
        <v>24.85</v>
      </c>
      <c r="J66" s="177">
        <v>91.591192336766994</v>
      </c>
    </row>
    <row r="67" spans="2:10">
      <c r="B67" s="177">
        <v>3</v>
      </c>
      <c r="C67" s="177">
        <v>6</v>
      </c>
      <c r="D67" s="177">
        <v>27.689999999999898</v>
      </c>
      <c r="E67" s="177">
        <v>199.487121748855</v>
      </c>
      <c r="G67" s="177">
        <v>3</v>
      </c>
      <c r="H67" s="177">
        <v>5</v>
      </c>
      <c r="I67" s="177">
        <v>26.27</v>
      </c>
      <c r="J67" s="177">
        <v>847.03226839283502</v>
      </c>
    </row>
    <row r="68" spans="2:10">
      <c r="B68" s="177">
        <v>3</v>
      </c>
      <c r="C68" s="177">
        <v>6</v>
      </c>
      <c r="D68" s="177">
        <v>41.889999999999901</v>
      </c>
      <c r="E68" s="177">
        <v>287.201021399865</v>
      </c>
      <c r="G68" s="177">
        <v>3</v>
      </c>
      <c r="H68" s="177">
        <v>5</v>
      </c>
      <c r="I68" s="177">
        <v>36.92</v>
      </c>
      <c r="J68" s="177">
        <v>227.66079988295701</v>
      </c>
    </row>
    <row r="69" spans="2:10">
      <c r="B69" s="177">
        <v>3</v>
      </c>
      <c r="C69" s="177">
        <v>6</v>
      </c>
      <c r="D69" s="177">
        <v>35.499999999999901</v>
      </c>
      <c r="E69" s="177">
        <v>120.415175477166</v>
      </c>
      <c r="G69" s="177">
        <v>3</v>
      </c>
      <c r="H69" s="177">
        <v>6</v>
      </c>
      <c r="I69" s="177">
        <v>34.08</v>
      </c>
      <c r="J69" s="177">
        <v>1037.3901846796</v>
      </c>
    </row>
    <row r="70" spans="2:10">
      <c r="B70" s="177">
        <v>3</v>
      </c>
      <c r="C70" s="177">
        <v>6</v>
      </c>
      <c r="D70" s="177">
        <v>51.829999999999899</v>
      </c>
      <c r="E70" s="177">
        <v>70.8098840687083</v>
      </c>
      <c r="G70" s="177">
        <v>3</v>
      </c>
      <c r="H70" s="177">
        <v>6</v>
      </c>
      <c r="I70" s="177">
        <v>31.95</v>
      </c>
      <c r="J70" s="177">
        <v>639.58218537864605</v>
      </c>
    </row>
    <row r="71" spans="2:10">
      <c r="B71" s="177">
        <v>3</v>
      </c>
      <c r="C71" s="177">
        <v>6</v>
      </c>
      <c r="D71" s="177">
        <v>30.529999999999902</v>
      </c>
      <c r="E71" s="177">
        <v>42.480135961280297</v>
      </c>
      <c r="G71" s="177">
        <v>3</v>
      </c>
      <c r="H71" s="177">
        <v>6</v>
      </c>
      <c r="I71" s="177">
        <v>36.92</v>
      </c>
      <c r="J71" s="177">
        <v>173.496961212158</v>
      </c>
    </row>
    <row r="72" spans="2:10">
      <c r="B72" s="177">
        <v>3</v>
      </c>
      <c r="C72" s="177">
        <v>6</v>
      </c>
      <c r="D72" s="177">
        <v>48.989999999999903</v>
      </c>
      <c r="E72" s="177">
        <v>473.15028681797298</v>
      </c>
      <c r="G72" s="177">
        <v>3</v>
      </c>
      <c r="H72" s="177">
        <v>6</v>
      </c>
      <c r="I72" s="177">
        <v>31.24</v>
      </c>
      <c r="J72" s="177">
        <v>603.45005049417705</v>
      </c>
    </row>
    <row r="73" spans="2:10">
      <c r="B73" s="177">
        <v>3</v>
      </c>
      <c r="C73" s="177">
        <v>6</v>
      </c>
      <c r="D73" s="177">
        <v>46.8599999999999</v>
      </c>
      <c r="E73" s="177">
        <v>50.257340529869303</v>
      </c>
      <c r="G73" s="177">
        <v>3</v>
      </c>
      <c r="H73" s="177">
        <v>6</v>
      </c>
      <c r="I73" s="177">
        <v>24.14</v>
      </c>
      <c r="J73" s="177">
        <v>592.37742861861705</v>
      </c>
    </row>
    <row r="74" spans="2:10">
      <c r="B74" s="177">
        <v>3</v>
      </c>
      <c r="C74" s="177">
        <v>6</v>
      </c>
      <c r="D74" s="177">
        <v>39.759999999999899</v>
      </c>
      <c r="E74" s="177">
        <v>302.11429671896002</v>
      </c>
      <c r="G74" s="177">
        <v>3</v>
      </c>
      <c r="H74" s="177">
        <v>6</v>
      </c>
      <c r="I74" s="177">
        <v>19.88</v>
      </c>
      <c r="J74" s="177">
        <v>621.071474193055</v>
      </c>
    </row>
    <row r="75" spans="2:10">
      <c r="B75" s="177">
        <v>3</v>
      </c>
      <c r="C75" s="177">
        <v>6</v>
      </c>
      <c r="D75" s="177">
        <v>51.829999999999899</v>
      </c>
      <c r="E75" s="177">
        <v>479.75142490885099</v>
      </c>
      <c r="G75" s="177">
        <v>3</v>
      </c>
      <c r="H75" s="177">
        <v>6</v>
      </c>
      <c r="I75" s="177">
        <v>26.27</v>
      </c>
      <c r="J75" s="177">
        <v>122.902106802224</v>
      </c>
    </row>
    <row r="76" spans="2:10">
      <c r="G76" s="177">
        <v>3</v>
      </c>
      <c r="H76" s="177">
        <v>6</v>
      </c>
      <c r="I76" s="177">
        <v>36.92</v>
      </c>
      <c r="J76" s="177">
        <v>73.916289335963896</v>
      </c>
    </row>
    <row r="77" spans="2:10">
      <c r="G77" s="177">
        <v>3</v>
      </c>
      <c r="H77" s="177">
        <v>6</v>
      </c>
      <c r="I77" s="177">
        <v>45.44</v>
      </c>
      <c r="J77" s="177">
        <v>424.235447302978</v>
      </c>
    </row>
    <row r="78" spans="2:10">
      <c r="G78" s="177">
        <v>3</v>
      </c>
      <c r="H78" s="177">
        <v>6</v>
      </c>
      <c r="I78" s="177">
        <v>36.21</v>
      </c>
      <c r="J78" s="177">
        <v>407.19811898350201</v>
      </c>
    </row>
    <row r="79" spans="2:10">
      <c r="G79" s="177">
        <v>3</v>
      </c>
      <c r="H79" s="177">
        <v>6</v>
      </c>
      <c r="I79" s="177">
        <v>41.89</v>
      </c>
      <c r="J79" s="177">
        <v>96.537948686466706</v>
      </c>
    </row>
    <row r="80" spans="2:10">
      <c r="G80" s="177">
        <v>3</v>
      </c>
      <c r="H80" s="177">
        <v>6</v>
      </c>
      <c r="I80" s="177">
        <v>39.76</v>
      </c>
      <c r="J80" s="177">
        <v>522.02773176420703</v>
      </c>
    </row>
    <row r="86" spans="3:44">
      <c r="C86" s="177" t="s">
        <v>629</v>
      </c>
    </row>
    <row r="87" spans="3:44">
      <c r="C87" s="177" t="s">
        <v>514</v>
      </c>
    </row>
    <row r="88" spans="3:44">
      <c r="C88" s="178" t="s">
        <v>501</v>
      </c>
      <c r="D88" s="178" t="s">
        <v>502</v>
      </c>
      <c r="E88" s="178"/>
      <c r="F88" s="178"/>
      <c r="G88" s="178"/>
      <c r="H88" s="178"/>
      <c r="I88" s="178"/>
      <c r="J88" s="178"/>
      <c r="K88" s="178"/>
      <c r="L88" s="178"/>
      <c r="M88" s="178"/>
      <c r="N88" s="178"/>
      <c r="O88" s="178"/>
      <c r="P88" s="178"/>
      <c r="Q88" s="178"/>
      <c r="R88" s="178"/>
      <c r="S88" s="178"/>
      <c r="T88" s="178"/>
      <c r="U88" s="178"/>
      <c r="V88" s="178"/>
      <c r="AO88" s="177" t="s">
        <v>553</v>
      </c>
      <c r="AP88" s="177" t="s">
        <v>554</v>
      </c>
      <c r="AQ88" s="177" t="s">
        <v>555</v>
      </c>
      <c r="AR88" s="177" t="s">
        <v>556</v>
      </c>
    </row>
    <row r="89" spans="3:44">
      <c r="C89" s="178"/>
      <c r="D89" s="178"/>
      <c r="E89" s="177">
        <v>0</v>
      </c>
      <c r="F89" s="177">
        <v>10</v>
      </c>
      <c r="G89" s="177">
        <v>20</v>
      </c>
      <c r="H89" s="177">
        <v>30</v>
      </c>
      <c r="I89" s="177">
        <v>40</v>
      </c>
      <c r="J89" s="177">
        <v>50</v>
      </c>
      <c r="K89" s="177">
        <v>60</v>
      </c>
      <c r="L89" s="177">
        <v>70</v>
      </c>
      <c r="M89" s="177">
        <v>80</v>
      </c>
      <c r="N89" s="177">
        <v>90</v>
      </c>
      <c r="O89" s="177">
        <v>100</v>
      </c>
      <c r="P89" s="177">
        <v>110</v>
      </c>
      <c r="Q89" s="177">
        <v>120</v>
      </c>
      <c r="R89" s="177">
        <v>130</v>
      </c>
      <c r="S89" s="177">
        <v>140</v>
      </c>
      <c r="T89" s="177">
        <v>150</v>
      </c>
      <c r="U89" s="177">
        <v>160</v>
      </c>
      <c r="V89" s="177">
        <v>170</v>
      </c>
      <c r="W89" s="177">
        <v>180</v>
      </c>
      <c r="X89" s="177">
        <v>190</v>
      </c>
      <c r="Y89" s="177">
        <v>200</v>
      </c>
      <c r="Z89" s="177">
        <v>210</v>
      </c>
      <c r="AA89" s="177">
        <v>220</v>
      </c>
      <c r="AB89" s="177">
        <v>230</v>
      </c>
      <c r="AC89" s="177">
        <v>240</v>
      </c>
      <c r="AD89" s="177">
        <v>250</v>
      </c>
      <c r="AE89" s="177">
        <v>260</v>
      </c>
      <c r="AF89" s="177">
        <v>270</v>
      </c>
      <c r="AG89" s="177">
        <v>280</v>
      </c>
      <c r="AH89" s="177">
        <v>290</v>
      </c>
      <c r="AO89" s="177" t="s">
        <v>557</v>
      </c>
      <c r="AP89" s="177">
        <v>1</v>
      </c>
      <c r="AQ89" s="177">
        <v>30</v>
      </c>
      <c r="AR89" s="177">
        <v>0.33333299999999999</v>
      </c>
    </row>
    <row r="90" spans="3:44">
      <c r="C90" s="177" t="s">
        <v>503</v>
      </c>
      <c r="D90" s="177" t="s">
        <v>504</v>
      </c>
      <c r="E90" s="178"/>
      <c r="F90" s="178"/>
      <c r="G90" s="178"/>
      <c r="H90" s="178"/>
      <c r="I90" s="178"/>
      <c r="J90" s="178"/>
      <c r="K90" s="178"/>
      <c r="L90" s="178"/>
      <c r="M90" s="178"/>
      <c r="N90" s="178"/>
      <c r="O90" s="178"/>
      <c r="P90" s="178"/>
      <c r="Q90" s="178"/>
      <c r="R90" s="178"/>
      <c r="S90" s="178"/>
      <c r="T90" s="178"/>
      <c r="U90" s="178"/>
      <c r="V90" s="178"/>
      <c r="W90" s="178">
        <v>0</v>
      </c>
      <c r="X90" s="178">
        <v>0</v>
      </c>
      <c r="Y90" s="178">
        <v>1</v>
      </c>
      <c r="Z90" s="178">
        <v>0</v>
      </c>
      <c r="AA90" s="178">
        <v>1</v>
      </c>
      <c r="AB90" s="178">
        <v>0</v>
      </c>
      <c r="AJ90" s="177">
        <f>AVERAGE(E90:AB90)</f>
        <v>0.33333333333333331</v>
      </c>
      <c r="AK90" s="177">
        <f t="shared" ref="AK90:AK99" si="0">_xlfn.STDEV.S(E90:AB90)/SQRT(COUNT(E90:AB90))</f>
        <v>0.21081851067789201</v>
      </c>
      <c r="AL90" s="177">
        <f t="shared" ref="AL90:AL99" si="1">AVERAGE(W90:AB90)</f>
        <v>0.33333333333333331</v>
      </c>
      <c r="AM90" s="177">
        <f t="shared" ref="AM90:AM99" si="2">_xlfn.STDEV.S(W90:AB90)/SQRT(COUNT(W90:AB90))</f>
        <v>0.21081851067789201</v>
      </c>
      <c r="AO90" s="177" t="s">
        <v>558</v>
      </c>
      <c r="AP90" s="177">
        <v>2</v>
      </c>
      <c r="AQ90" s="177">
        <v>30</v>
      </c>
      <c r="AR90" s="177">
        <v>0.33333299999999999</v>
      </c>
    </row>
    <row r="91" spans="3:44">
      <c r="C91" s="177" t="s">
        <v>505</v>
      </c>
      <c r="D91" s="177" t="s">
        <v>506</v>
      </c>
      <c r="E91" s="178"/>
      <c r="F91" s="178"/>
      <c r="G91" s="178"/>
      <c r="H91" s="178"/>
      <c r="I91" s="178"/>
      <c r="J91" s="178"/>
      <c r="K91" s="178"/>
      <c r="L91" s="178"/>
      <c r="M91" s="178"/>
      <c r="N91" s="178"/>
      <c r="O91" s="178"/>
      <c r="P91" s="178"/>
      <c r="Q91" s="178"/>
      <c r="R91" s="178"/>
      <c r="S91" s="178"/>
      <c r="T91" s="178"/>
      <c r="U91" s="178"/>
      <c r="V91" s="178"/>
      <c r="W91" s="178">
        <v>0</v>
      </c>
      <c r="X91" s="178">
        <v>0</v>
      </c>
      <c r="Y91" s="178">
        <v>1</v>
      </c>
      <c r="Z91" s="178">
        <v>1</v>
      </c>
      <c r="AA91" s="178">
        <v>0</v>
      </c>
      <c r="AB91" s="178">
        <v>1</v>
      </c>
      <c r="AJ91" s="177">
        <f>AVERAGE(E91:AB91)</f>
        <v>0.5</v>
      </c>
      <c r="AK91" s="177">
        <f t="shared" si="0"/>
        <v>0.22360679774997896</v>
      </c>
      <c r="AL91" s="177">
        <f t="shared" si="1"/>
        <v>0.5</v>
      </c>
      <c r="AM91" s="177">
        <f t="shared" si="2"/>
        <v>0.22360679774997896</v>
      </c>
      <c r="AO91" s="177" t="s">
        <v>559</v>
      </c>
      <c r="AP91" s="177">
        <v>3</v>
      </c>
      <c r="AQ91" s="177">
        <v>30</v>
      </c>
      <c r="AR91" s="177">
        <v>0.33333299999999999</v>
      </c>
    </row>
    <row r="92" spans="3:44">
      <c r="C92" s="177" t="s">
        <v>474</v>
      </c>
      <c r="D92" s="177" t="s">
        <v>506</v>
      </c>
      <c r="E92" s="178"/>
      <c r="F92" s="178"/>
      <c r="G92" s="178"/>
      <c r="H92" s="178"/>
      <c r="I92" s="178"/>
      <c r="J92" s="178"/>
      <c r="K92" s="178"/>
      <c r="L92" s="178"/>
      <c r="M92" s="178"/>
      <c r="N92" s="178"/>
      <c r="O92" s="178"/>
      <c r="P92" s="178"/>
      <c r="Q92" s="178"/>
      <c r="R92" s="178"/>
      <c r="S92" s="178"/>
      <c r="T92" s="178"/>
      <c r="U92" s="178"/>
      <c r="V92" s="178"/>
      <c r="W92" s="178">
        <v>0</v>
      </c>
      <c r="X92" s="178">
        <v>0</v>
      </c>
      <c r="Y92" s="178">
        <v>1</v>
      </c>
      <c r="Z92" s="178">
        <v>0</v>
      </c>
      <c r="AA92" s="178">
        <v>1</v>
      </c>
      <c r="AB92" s="178">
        <v>0</v>
      </c>
      <c r="AJ92" s="177">
        <f>AVERAGE(E92:AB92)</f>
        <v>0.33333333333333331</v>
      </c>
      <c r="AK92" s="177">
        <f t="shared" si="0"/>
        <v>0.21081851067789201</v>
      </c>
      <c r="AL92" s="177">
        <f t="shared" si="1"/>
        <v>0.33333333333333331</v>
      </c>
      <c r="AM92" s="177">
        <f t="shared" si="2"/>
        <v>0.21081851067789201</v>
      </c>
      <c r="AO92" s="177" t="s">
        <v>558</v>
      </c>
      <c r="AP92" s="177">
        <v>4</v>
      </c>
      <c r="AQ92" s="177">
        <v>30</v>
      </c>
      <c r="AR92" s="177">
        <v>0.33333299999999999</v>
      </c>
    </row>
    <row r="93" spans="3:44">
      <c r="C93" s="177" t="s">
        <v>507</v>
      </c>
      <c r="D93" s="177" t="s">
        <v>504</v>
      </c>
      <c r="E93" s="178"/>
      <c r="F93" s="178"/>
      <c r="G93" s="178"/>
      <c r="H93" s="178"/>
      <c r="I93" s="178"/>
      <c r="J93" s="178"/>
      <c r="K93" s="178"/>
      <c r="L93" s="178"/>
      <c r="M93" s="178"/>
      <c r="N93" s="178"/>
      <c r="O93" s="178"/>
      <c r="P93" s="178"/>
      <c r="Q93" s="178"/>
      <c r="R93" s="178"/>
      <c r="S93" s="178"/>
      <c r="T93" s="178"/>
      <c r="U93" s="178"/>
      <c r="V93" s="178"/>
      <c r="W93" s="178">
        <v>0</v>
      </c>
      <c r="X93" s="178">
        <v>1</v>
      </c>
      <c r="Y93" s="178">
        <v>1</v>
      </c>
      <c r="Z93" s="178">
        <v>0</v>
      </c>
      <c r="AA93" s="178">
        <v>0</v>
      </c>
      <c r="AB93" s="178">
        <v>0</v>
      </c>
      <c r="AJ93" s="177">
        <f>AVERAGE(E93:AB93)</f>
        <v>0.33333333333333331</v>
      </c>
      <c r="AK93" s="177">
        <f t="shared" si="0"/>
        <v>0.21081851067789201</v>
      </c>
      <c r="AL93" s="177">
        <f t="shared" si="1"/>
        <v>0.33333333333333331</v>
      </c>
      <c r="AM93" s="177">
        <f t="shared" si="2"/>
        <v>0.21081851067789201</v>
      </c>
      <c r="AO93" s="177" t="s">
        <v>558</v>
      </c>
      <c r="AP93" s="177">
        <v>5</v>
      </c>
      <c r="AQ93" s="177">
        <v>30</v>
      </c>
      <c r="AR93" s="177">
        <v>0</v>
      </c>
    </row>
    <row r="94" spans="3:44">
      <c r="C94" s="177" t="s">
        <v>508</v>
      </c>
      <c r="D94" s="177" t="s">
        <v>504</v>
      </c>
      <c r="E94" s="178"/>
      <c r="F94" s="178"/>
      <c r="G94" s="178"/>
      <c r="H94" s="178"/>
      <c r="I94" s="178"/>
      <c r="J94" s="178"/>
      <c r="K94" s="178"/>
      <c r="L94" s="178"/>
      <c r="M94" s="178"/>
      <c r="N94" s="178"/>
      <c r="O94" s="178"/>
      <c r="P94" s="178"/>
      <c r="Q94" s="178"/>
      <c r="R94" s="178"/>
      <c r="S94" s="178"/>
      <c r="T94" s="178"/>
      <c r="U94" s="178"/>
      <c r="V94" s="178"/>
      <c r="W94" s="178">
        <v>0</v>
      </c>
      <c r="X94" s="178">
        <v>0</v>
      </c>
      <c r="Y94" s="178">
        <v>0</v>
      </c>
      <c r="Z94" s="178">
        <v>0</v>
      </c>
      <c r="AA94" s="178">
        <v>1</v>
      </c>
      <c r="AB94" s="178">
        <v>1</v>
      </c>
      <c r="AJ94" s="177">
        <f>AVERAGE(E94:AB94)</f>
        <v>0.33333333333333331</v>
      </c>
      <c r="AK94" s="177">
        <f t="shared" si="0"/>
        <v>0.21081851067789201</v>
      </c>
      <c r="AL94" s="177">
        <f t="shared" si="1"/>
        <v>0.33333333333333331</v>
      </c>
      <c r="AM94" s="177">
        <f t="shared" si="2"/>
        <v>0.21081851067789201</v>
      </c>
      <c r="AO94" s="177" t="s">
        <v>560</v>
      </c>
      <c r="AP94" s="177">
        <v>1</v>
      </c>
      <c r="AQ94" s="177">
        <v>30</v>
      </c>
      <c r="AR94" s="177">
        <v>0</v>
      </c>
    </row>
    <row r="95" spans="3:44">
      <c r="C95" s="177" t="s">
        <v>509</v>
      </c>
      <c r="D95" s="177" t="s">
        <v>510</v>
      </c>
      <c r="E95" s="178">
        <v>0</v>
      </c>
      <c r="F95" s="178">
        <v>0</v>
      </c>
      <c r="G95" s="178">
        <v>0</v>
      </c>
      <c r="H95" s="178">
        <v>1</v>
      </c>
      <c r="I95" s="178">
        <v>0</v>
      </c>
      <c r="J95" s="178">
        <v>1</v>
      </c>
      <c r="K95" s="178">
        <v>0</v>
      </c>
      <c r="L95" s="178">
        <v>0</v>
      </c>
      <c r="M95" s="178">
        <v>0</v>
      </c>
      <c r="N95" s="178">
        <v>0</v>
      </c>
      <c r="O95" s="178">
        <v>0</v>
      </c>
      <c r="P95" s="178">
        <v>1</v>
      </c>
      <c r="Q95" s="178">
        <v>1</v>
      </c>
      <c r="R95" s="178">
        <v>0</v>
      </c>
      <c r="S95" s="178">
        <v>0</v>
      </c>
      <c r="T95" s="178">
        <v>0</v>
      </c>
      <c r="U95" s="178">
        <v>0</v>
      </c>
      <c r="V95" s="178">
        <v>0</v>
      </c>
      <c r="W95" s="178">
        <v>1</v>
      </c>
      <c r="X95" s="178">
        <v>0</v>
      </c>
      <c r="Y95" s="178">
        <v>1</v>
      </c>
      <c r="Z95" s="178">
        <v>0</v>
      </c>
      <c r="AA95" s="178">
        <v>0</v>
      </c>
      <c r="AB95" s="178">
        <v>1</v>
      </c>
      <c r="AC95" s="178">
        <v>0</v>
      </c>
      <c r="AD95" s="178">
        <v>0</v>
      </c>
      <c r="AE95" s="178">
        <v>1</v>
      </c>
      <c r="AF95" s="178">
        <v>0</v>
      </c>
      <c r="AG95" s="178">
        <v>1</v>
      </c>
      <c r="AH95" s="178">
        <v>0</v>
      </c>
      <c r="AJ95" s="177">
        <f>AVERAGE(E95:V95)</f>
        <v>0.22222222222222221</v>
      </c>
      <c r="AK95" s="177">
        <f t="shared" si="0"/>
        <v>9.4775988112524134E-2</v>
      </c>
      <c r="AL95" s="179">
        <f t="shared" si="1"/>
        <v>0.5</v>
      </c>
      <c r="AM95" s="179">
        <f t="shared" si="2"/>
        <v>0.22360679774997896</v>
      </c>
      <c r="AO95" s="177" t="s">
        <v>561</v>
      </c>
      <c r="AP95" s="177">
        <v>2</v>
      </c>
      <c r="AQ95" s="177">
        <v>30</v>
      </c>
      <c r="AR95" s="177">
        <v>50</v>
      </c>
    </row>
    <row r="96" spans="3:44">
      <c r="C96" s="177" t="s">
        <v>511</v>
      </c>
      <c r="D96" s="177" t="s">
        <v>510</v>
      </c>
      <c r="E96" s="178">
        <v>0</v>
      </c>
      <c r="F96" s="178">
        <v>0</v>
      </c>
      <c r="G96" s="178">
        <v>1</v>
      </c>
      <c r="H96" s="178">
        <v>0</v>
      </c>
      <c r="I96" s="178">
        <v>0</v>
      </c>
      <c r="J96" s="178">
        <v>0</v>
      </c>
      <c r="K96" s="178">
        <v>0</v>
      </c>
      <c r="L96" s="178">
        <v>0</v>
      </c>
      <c r="M96" s="178">
        <v>1</v>
      </c>
      <c r="N96" s="178">
        <v>0</v>
      </c>
      <c r="O96" s="178">
        <v>0</v>
      </c>
      <c r="P96" s="178">
        <v>0</v>
      </c>
      <c r="Q96" s="178">
        <v>0</v>
      </c>
      <c r="R96" s="178">
        <v>0</v>
      </c>
      <c r="S96" s="178">
        <v>0</v>
      </c>
      <c r="T96" s="178">
        <v>0</v>
      </c>
      <c r="U96" s="178">
        <v>0</v>
      </c>
      <c r="V96" s="178">
        <v>0</v>
      </c>
      <c r="W96" s="178">
        <v>0</v>
      </c>
      <c r="X96" s="178">
        <v>1</v>
      </c>
      <c r="Y96" s="178">
        <v>0</v>
      </c>
      <c r="Z96" s="178">
        <v>0</v>
      </c>
      <c r="AA96" s="178">
        <v>0</v>
      </c>
      <c r="AB96" s="178">
        <v>0</v>
      </c>
      <c r="AC96" s="178">
        <v>1</v>
      </c>
      <c r="AD96" s="178">
        <v>0</v>
      </c>
      <c r="AE96" s="178">
        <v>0</v>
      </c>
      <c r="AF96" s="178">
        <v>1</v>
      </c>
      <c r="AG96" s="178">
        <v>0</v>
      </c>
      <c r="AH96" s="178">
        <v>1</v>
      </c>
      <c r="AJ96" s="177">
        <f>AVERAGE(E96:V96)</f>
        <v>0.1111111111111111</v>
      </c>
      <c r="AK96" s="177">
        <f t="shared" si="0"/>
        <v>6.8959660545921314E-2</v>
      </c>
      <c r="AL96" s="179">
        <f t="shared" si="1"/>
        <v>0.16666666666666666</v>
      </c>
      <c r="AM96" s="179">
        <f t="shared" si="2"/>
        <v>0.16666666666666669</v>
      </c>
      <c r="AO96" s="177" t="s">
        <v>560</v>
      </c>
      <c r="AP96" s="177">
        <v>3</v>
      </c>
      <c r="AQ96" s="177">
        <v>30</v>
      </c>
      <c r="AR96" s="177">
        <v>83.333333300000007</v>
      </c>
    </row>
    <row r="97" spans="3:44">
      <c r="C97" s="177" t="s">
        <v>512</v>
      </c>
      <c r="D97" s="177" t="s">
        <v>510</v>
      </c>
      <c r="E97" s="178">
        <v>0</v>
      </c>
      <c r="F97" s="178">
        <v>0</v>
      </c>
      <c r="G97" s="178">
        <v>0</v>
      </c>
      <c r="H97" s="178">
        <v>1</v>
      </c>
      <c r="I97" s="178">
        <v>0</v>
      </c>
      <c r="J97" s="178">
        <v>1</v>
      </c>
      <c r="K97" s="178">
        <v>0</v>
      </c>
      <c r="L97" s="178">
        <v>0</v>
      </c>
      <c r="M97" s="178">
        <v>0</v>
      </c>
      <c r="N97" s="178">
        <v>1</v>
      </c>
      <c r="O97" s="178">
        <v>1</v>
      </c>
      <c r="P97" s="178">
        <v>0</v>
      </c>
      <c r="Q97" s="178">
        <v>0</v>
      </c>
      <c r="R97" s="178">
        <v>1</v>
      </c>
      <c r="S97" s="178">
        <v>0</v>
      </c>
      <c r="T97" s="178">
        <v>0</v>
      </c>
      <c r="U97" s="178">
        <v>0</v>
      </c>
      <c r="V97" s="178">
        <v>1</v>
      </c>
      <c r="W97" s="178">
        <v>0</v>
      </c>
      <c r="X97" s="178">
        <v>0</v>
      </c>
      <c r="Y97" s="178">
        <v>1</v>
      </c>
      <c r="Z97" s="178">
        <v>1</v>
      </c>
      <c r="AA97" s="178">
        <v>0</v>
      </c>
      <c r="AB97" s="178">
        <v>0</v>
      </c>
      <c r="AC97" s="178">
        <v>0</v>
      </c>
      <c r="AD97" s="178">
        <v>1</v>
      </c>
      <c r="AE97" s="178">
        <v>0</v>
      </c>
      <c r="AF97" s="178">
        <v>0</v>
      </c>
      <c r="AG97" s="178">
        <v>1</v>
      </c>
      <c r="AH97" s="178">
        <v>0</v>
      </c>
      <c r="AJ97" s="177">
        <f>AVERAGE(E97:V97)</f>
        <v>0.33333333333333331</v>
      </c>
      <c r="AK97" s="177">
        <f t="shared" si="0"/>
        <v>9.8294637436598109E-2</v>
      </c>
      <c r="AL97" s="179">
        <f t="shared" si="1"/>
        <v>0.33333333333333331</v>
      </c>
      <c r="AM97" s="179">
        <f t="shared" si="2"/>
        <v>0.21081851067789201</v>
      </c>
      <c r="AO97" s="177" t="s">
        <v>561</v>
      </c>
      <c r="AP97" s="177">
        <v>4</v>
      </c>
      <c r="AQ97" s="177">
        <v>30</v>
      </c>
      <c r="AR97" s="177">
        <v>50</v>
      </c>
    </row>
    <row r="98" spans="3:44">
      <c r="C98" s="177" t="s">
        <v>513</v>
      </c>
      <c r="D98" s="177" t="s">
        <v>510</v>
      </c>
      <c r="E98" s="178">
        <v>0</v>
      </c>
      <c r="F98" s="178">
        <v>0</v>
      </c>
      <c r="G98" s="178">
        <v>0</v>
      </c>
      <c r="H98" s="178">
        <v>1</v>
      </c>
      <c r="I98" s="178">
        <v>0</v>
      </c>
      <c r="J98" s="178">
        <v>1</v>
      </c>
      <c r="K98" s="178">
        <v>1</v>
      </c>
      <c r="L98" s="178">
        <v>0</v>
      </c>
      <c r="M98" s="178">
        <v>0</v>
      </c>
      <c r="N98" s="178">
        <v>1</v>
      </c>
      <c r="O98" s="178">
        <v>0</v>
      </c>
      <c r="P98" s="178">
        <v>0</v>
      </c>
      <c r="Q98" s="178">
        <v>0</v>
      </c>
      <c r="R98" s="178">
        <v>1</v>
      </c>
      <c r="S98" s="178">
        <v>1</v>
      </c>
      <c r="T98" s="178">
        <v>0</v>
      </c>
      <c r="U98" s="178">
        <v>0</v>
      </c>
      <c r="V98" s="178">
        <v>0</v>
      </c>
      <c r="W98" s="178">
        <v>0</v>
      </c>
      <c r="X98" s="178">
        <v>0</v>
      </c>
      <c r="Y98" s="178">
        <v>1</v>
      </c>
      <c r="Z98" s="178">
        <v>0</v>
      </c>
      <c r="AA98" s="178">
        <v>1</v>
      </c>
      <c r="AB98" s="178">
        <v>1</v>
      </c>
      <c r="AC98" s="178">
        <v>1</v>
      </c>
      <c r="AD98" s="178">
        <v>0</v>
      </c>
      <c r="AE98" s="178">
        <v>0</v>
      </c>
      <c r="AF98" s="178">
        <v>1</v>
      </c>
      <c r="AG98" s="178">
        <v>0</v>
      </c>
      <c r="AH98" s="178">
        <v>1</v>
      </c>
      <c r="AJ98" s="177">
        <f>AVERAGE(E98:V98)</f>
        <v>0.33333333333333331</v>
      </c>
      <c r="AK98" s="177">
        <f t="shared" si="0"/>
        <v>0.10094660663590604</v>
      </c>
      <c r="AL98" s="179">
        <f t="shared" si="1"/>
        <v>0.5</v>
      </c>
      <c r="AM98" s="179">
        <f t="shared" si="2"/>
        <v>0.22360679774997896</v>
      </c>
      <c r="AO98" s="177" t="s">
        <v>561</v>
      </c>
      <c r="AP98" s="177">
        <v>5</v>
      </c>
      <c r="AQ98" s="177">
        <v>30</v>
      </c>
      <c r="AR98" s="177">
        <v>50</v>
      </c>
    </row>
    <row r="99" spans="3:44">
      <c r="C99" s="177" t="s">
        <v>508</v>
      </c>
      <c r="D99" s="177" t="s">
        <v>510</v>
      </c>
      <c r="E99" s="178">
        <v>0</v>
      </c>
      <c r="F99" s="178">
        <v>0</v>
      </c>
      <c r="G99" s="178">
        <v>0</v>
      </c>
      <c r="H99" s="178">
        <v>0</v>
      </c>
      <c r="I99" s="178">
        <v>0</v>
      </c>
      <c r="J99" s="178">
        <v>1</v>
      </c>
      <c r="K99" s="178">
        <v>0</v>
      </c>
      <c r="L99" s="178">
        <v>0</v>
      </c>
      <c r="M99" s="178">
        <v>0</v>
      </c>
      <c r="N99" s="178">
        <v>0</v>
      </c>
      <c r="O99" s="178">
        <v>0</v>
      </c>
      <c r="P99" s="178">
        <v>1</v>
      </c>
      <c r="Q99" s="178">
        <v>1</v>
      </c>
      <c r="R99" s="178">
        <v>0</v>
      </c>
      <c r="S99" s="178">
        <v>0</v>
      </c>
      <c r="T99" s="178">
        <v>0</v>
      </c>
      <c r="U99" s="178">
        <v>0</v>
      </c>
      <c r="V99" s="178">
        <v>0</v>
      </c>
      <c r="W99" s="178">
        <v>0</v>
      </c>
      <c r="X99" s="178">
        <v>1</v>
      </c>
      <c r="Y99" s="178">
        <v>0</v>
      </c>
      <c r="Z99" s="178">
        <v>1</v>
      </c>
      <c r="AA99" s="178">
        <v>0</v>
      </c>
      <c r="AB99" s="178">
        <v>1</v>
      </c>
      <c r="AC99" s="178">
        <v>0</v>
      </c>
      <c r="AD99" s="178">
        <v>0</v>
      </c>
      <c r="AE99" s="178">
        <v>1</v>
      </c>
      <c r="AF99" s="178">
        <v>0</v>
      </c>
      <c r="AG99" s="178">
        <v>1</v>
      </c>
      <c r="AH99" s="178">
        <v>1</v>
      </c>
      <c r="AJ99" s="177">
        <f>AVERAGE(E99:V99)</f>
        <v>0.16666666666666666</v>
      </c>
      <c r="AK99" s="177">
        <f t="shared" si="0"/>
        <v>9.0289389814326909E-2</v>
      </c>
      <c r="AL99" s="179">
        <f t="shared" si="1"/>
        <v>0.5</v>
      </c>
      <c r="AM99" s="179">
        <f t="shared" si="2"/>
        <v>0.22360679774997896</v>
      </c>
      <c r="AO99" s="177" t="s">
        <v>561</v>
      </c>
      <c r="AP99" s="177">
        <v>6</v>
      </c>
      <c r="AQ99" s="177">
        <v>30</v>
      </c>
      <c r="AR99" s="177">
        <v>16.6666667</v>
      </c>
    </row>
    <row r="100" spans="3:44">
      <c r="AO100" s="177" t="s">
        <v>562</v>
      </c>
      <c r="AP100" s="177">
        <v>7</v>
      </c>
      <c r="AQ100" s="177">
        <v>30</v>
      </c>
      <c r="AR100" s="177">
        <v>50</v>
      </c>
    </row>
    <row r="101" spans="3:44">
      <c r="W101" s="177">
        <f t="shared" ref="W101:AB101" si="3">AVERAGE(W90:W94)</f>
        <v>0</v>
      </c>
      <c r="X101" s="177">
        <f t="shared" si="3"/>
        <v>0.2</v>
      </c>
      <c r="Y101" s="177">
        <f t="shared" si="3"/>
        <v>0.8</v>
      </c>
      <c r="Z101" s="177">
        <f t="shared" si="3"/>
        <v>0.2</v>
      </c>
      <c r="AA101" s="177">
        <f t="shared" si="3"/>
        <v>0.6</v>
      </c>
      <c r="AB101" s="177">
        <f t="shared" si="3"/>
        <v>0.4</v>
      </c>
      <c r="AL101" s="179">
        <f>AVERAGE(AL90:AL94)</f>
        <v>0.36666666666666659</v>
      </c>
      <c r="AO101" s="177" t="s">
        <v>562</v>
      </c>
      <c r="AP101" s="177">
        <v>8</v>
      </c>
      <c r="AQ101" s="177">
        <v>30</v>
      </c>
      <c r="AR101" s="177">
        <v>16.6666667</v>
      </c>
    </row>
    <row r="102" spans="3:44">
      <c r="W102" s="177">
        <f t="shared" ref="W102:AB102" si="4">_xlfn.STDEV.S(W90:W94)/SQRT(COUNT(W90:W94))</f>
        <v>0</v>
      </c>
      <c r="X102" s="177">
        <f t="shared" si="4"/>
        <v>0.19999999999999998</v>
      </c>
      <c r="Y102" s="177">
        <f t="shared" si="4"/>
        <v>0.19999999999999996</v>
      </c>
      <c r="Z102" s="177">
        <f t="shared" si="4"/>
        <v>0.19999999999999998</v>
      </c>
      <c r="AA102" s="177">
        <f t="shared" si="4"/>
        <v>0.24494897427831777</v>
      </c>
      <c r="AB102" s="177">
        <f t="shared" si="4"/>
        <v>0.24494897427831777</v>
      </c>
      <c r="AL102" s="177">
        <f>_xlfn.STDEV.S(AL90:AL94)/SQRT(COUNT(AL90:AL94))</f>
        <v>3.3333333333333527E-2</v>
      </c>
      <c r="AO102" s="177" t="s">
        <v>562</v>
      </c>
      <c r="AP102" s="177">
        <v>9</v>
      </c>
      <c r="AQ102" s="177">
        <v>30</v>
      </c>
      <c r="AR102" s="177">
        <v>66.666666699999894</v>
      </c>
    </row>
    <row r="103" spans="3:44">
      <c r="AJ103" s="179">
        <f>AVERAGE(AJ95:AJ99)</f>
        <v>0.23333333333333334</v>
      </c>
      <c r="AK103" s="179"/>
      <c r="AL103" s="179"/>
      <c r="AO103" s="177" t="s">
        <v>560</v>
      </c>
      <c r="AP103" s="177">
        <v>10</v>
      </c>
      <c r="AQ103" s="177">
        <v>30</v>
      </c>
      <c r="AR103" s="177">
        <v>83.333333300000007</v>
      </c>
    </row>
    <row r="104" spans="3:44">
      <c r="E104" s="177">
        <f t="shared" ref="E104:AH104" si="5">AVERAGE(E95:E99)</f>
        <v>0</v>
      </c>
      <c r="F104" s="177">
        <f t="shared" si="5"/>
        <v>0</v>
      </c>
      <c r="G104" s="177">
        <f t="shared" si="5"/>
        <v>0.2</v>
      </c>
      <c r="H104" s="177">
        <f t="shared" si="5"/>
        <v>0.6</v>
      </c>
      <c r="I104" s="177">
        <f t="shared" si="5"/>
        <v>0</v>
      </c>
      <c r="J104" s="177">
        <f t="shared" si="5"/>
        <v>0.8</v>
      </c>
      <c r="K104" s="177">
        <f t="shared" si="5"/>
        <v>0.2</v>
      </c>
      <c r="L104" s="177">
        <f t="shared" si="5"/>
        <v>0</v>
      </c>
      <c r="M104" s="177">
        <f t="shared" si="5"/>
        <v>0.2</v>
      </c>
      <c r="N104" s="177">
        <f t="shared" si="5"/>
        <v>0.4</v>
      </c>
      <c r="O104" s="177">
        <f t="shared" si="5"/>
        <v>0.2</v>
      </c>
      <c r="P104" s="177">
        <f t="shared" si="5"/>
        <v>0.4</v>
      </c>
      <c r="Q104" s="177">
        <f t="shared" si="5"/>
        <v>0.4</v>
      </c>
      <c r="R104" s="177">
        <f t="shared" si="5"/>
        <v>0.4</v>
      </c>
      <c r="S104" s="177">
        <f t="shared" si="5"/>
        <v>0.2</v>
      </c>
      <c r="T104" s="177">
        <f t="shared" si="5"/>
        <v>0</v>
      </c>
      <c r="U104" s="177">
        <f t="shared" si="5"/>
        <v>0</v>
      </c>
      <c r="V104" s="177">
        <f t="shared" si="5"/>
        <v>0.2</v>
      </c>
      <c r="W104" s="177">
        <f t="shared" si="5"/>
        <v>0.2</v>
      </c>
      <c r="X104" s="177">
        <f t="shared" si="5"/>
        <v>0.4</v>
      </c>
      <c r="Y104" s="177">
        <f t="shared" si="5"/>
        <v>0.6</v>
      </c>
      <c r="Z104" s="177">
        <f t="shared" si="5"/>
        <v>0.4</v>
      </c>
      <c r="AA104" s="177">
        <f t="shared" si="5"/>
        <v>0.2</v>
      </c>
      <c r="AB104" s="177">
        <f t="shared" si="5"/>
        <v>0.6</v>
      </c>
      <c r="AC104" s="177">
        <f t="shared" si="5"/>
        <v>0.4</v>
      </c>
      <c r="AD104" s="177">
        <f t="shared" si="5"/>
        <v>0.2</v>
      </c>
      <c r="AE104" s="177">
        <f t="shared" si="5"/>
        <v>0.4</v>
      </c>
      <c r="AF104" s="177">
        <f t="shared" si="5"/>
        <v>0.4</v>
      </c>
      <c r="AG104" s="177">
        <f t="shared" si="5"/>
        <v>0.6</v>
      </c>
      <c r="AH104" s="177">
        <f t="shared" si="5"/>
        <v>0.6</v>
      </c>
      <c r="AJ104" s="177">
        <f>_xlfn.STDEV.S(AJ95:AJ99)/SQRT(COUNT(AJ95:AJ99))</f>
        <v>4.4444444444444425E-2</v>
      </c>
      <c r="AL104" s="179">
        <f>AVERAGE(AL95:AL99)</f>
        <v>0.4</v>
      </c>
      <c r="AO104" s="177" t="s">
        <v>561</v>
      </c>
      <c r="AP104" s="177">
        <v>11</v>
      </c>
      <c r="AQ104" s="177">
        <v>30</v>
      </c>
      <c r="AR104" s="177">
        <v>50</v>
      </c>
    </row>
    <row r="105" spans="3:44">
      <c r="E105" s="177">
        <f t="shared" ref="E105:AH105" si="6">_xlfn.STDEV.S(E93:E97)/SQRT(COUNT(E93:E97))</f>
        <v>0</v>
      </c>
      <c r="F105" s="177">
        <f t="shared" si="6"/>
        <v>0</v>
      </c>
      <c r="G105" s="177">
        <f t="shared" si="6"/>
        <v>0.33333333333333337</v>
      </c>
      <c r="H105" s="177">
        <f t="shared" si="6"/>
        <v>0.33333333333333337</v>
      </c>
      <c r="I105" s="177">
        <f t="shared" si="6"/>
        <v>0</v>
      </c>
      <c r="J105" s="177">
        <f t="shared" si="6"/>
        <v>0.33333333333333337</v>
      </c>
      <c r="K105" s="177">
        <f t="shared" si="6"/>
        <v>0</v>
      </c>
      <c r="L105" s="177">
        <f t="shared" si="6"/>
        <v>0</v>
      </c>
      <c r="M105" s="177">
        <f t="shared" si="6"/>
        <v>0.33333333333333337</v>
      </c>
      <c r="N105" s="177">
        <f t="shared" si="6"/>
        <v>0.33333333333333337</v>
      </c>
      <c r="O105" s="177">
        <f t="shared" si="6"/>
        <v>0.33333333333333337</v>
      </c>
      <c r="P105" s="177">
        <f t="shared" si="6"/>
        <v>0.33333333333333337</v>
      </c>
      <c r="Q105" s="177">
        <f t="shared" si="6"/>
        <v>0.33333333333333337</v>
      </c>
      <c r="R105" s="177">
        <f t="shared" si="6"/>
        <v>0.33333333333333337</v>
      </c>
      <c r="S105" s="177">
        <f t="shared" si="6"/>
        <v>0</v>
      </c>
      <c r="T105" s="177">
        <f t="shared" si="6"/>
        <v>0</v>
      </c>
      <c r="U105" s="177">
        <f t="shared" si="6"/>
        <v>0</v>
      </c>
      <c r="V105" s="177">
        <f t="shared" si="6"/>
        <v>0.33333333333333337</v>
      </c>
      <c r="W105" s="177">
        <f t="shared" si="6"/>
        <v>0.19999999999999998</v>
      </c>
      <c r="X105" s="177">
        <f t="shared" si="6"/>
        <v>0.24494897427831777</v>
      </c>
      <c r="Y105" s="177">
        <f t="shared" si="6"/>
        <v>0.24494897427831777</v>
      </c>
      <c r="Z105" s="177">
        <f t="shared" si="6"/>
        <v>0.19999999999999998</v>
      </c>
      <c r="AA105" s="177">
        <f t="shared" si="6"/>
        <v>0.19999999999999998</v>
      </c>
      <c r="AB105" s="177">
        <f t="shared" si="6"/>
        <v>0.24494897427831777</v>
      </c>
      <c r="AC105" s="177">
        <f t="shared" si="6"/>
        <v>0.33333333333333337</v>
      </c>
      <c r="AD105" s="177">
        <f t="shared" si="6"/>
        <v>0.33333333333333337</v>
      </c>
      <c r="AE105" s="177">
        <f t="shared" si="6"/>
        <v>0.33333333333333337</v>
      </c>
      <c r="AF105" s="177">
        <f t="shared" si="6"/>
        <v>0.33333333333333337</v>
      </c>
      <c r="AG105" s="177">
        <f t="shared" si="6"/>
        <v>0.33333333333333337</v>
      </c>
      <c r="AH105" s="177">
        <f t="shared" si="6"/>
        <v>0.33333333333333337</v>
      </c>
      <c r="AL105" s="177">
        <f>_xlfn.STDEV.S(AL95:AL99)/SQRT(COUNT(AL95:AL99))</f>
        <v>6.6666666666666624E-2</v>
      </c>
      <c r="AO105" s="177" t="s">
        <v>557</v>
      </c>
      <c r="AP105" s="177">
        <v>1</v>
      </c>
      <c r="AQ105" s="177">
        <v>60</v>
      </c>
      <c r="AR105" s="177">
        <v>0.33333299999999999</v>
      </c>
    </row>
    <row r="106" spans="3:44">
      <c r="E106" s="177">
        <v>0</v>
      </c>
      <c r="F106" s="177">
        <v>10</v>
      </c>
      <c r="G106" s="177">
        <v>20</v>
      </c>
      <c r="H106" s="177">
        <v>30</v>
      </c>
      <c r="I106" s="177">
        <v>40</v>
      </c>
      <c r="J106" s="177">
        <v>50</v>
      </c>
      <c r="K106" s="177">
        <v>60</v>
      </c>
      <c r="L106" s="177">
        <v>70</v>
      </c>
      <c r="M106" s="177">
        <v>80</v>
      </c>
      <c r="N106" s="177">
        <v>90</v>
      </c>
      <c r="O106" s="177">
        <v>100</v>
      </c>
      <c r="P106" s="177">
        <v>110</v>
      </c>
      <c r="Q106" s="177">
        <v>120</v>
      </c>
      <c r="R106" s="177">
        <v>130</v>
      </c>
      <c r="S106" s="177">
        <v>140</v>
      </c>
      <c r="T106" s="177">
        <v>150</v>
      </c>
      <c r="U106" s="177">
        <v>160</v>
      </c>
      <c r="V106" s="177">
        <v>170</v>
      </c>
      <c r="W106" s="177">
        <v>180</v>
      </c>
      <c r="X106" s="177">
        <v>190</v>
      </c>
      <c r="Y106" s="177">
        <v>200</v>
      </c>
      <c r="Z106" s="177">
        <v>210</v>
      </c>
      <c r="AA106" s="177">
        <v>220</v>
      </c>
      <c r="AB106" s="177">
        <v>230</v>
      </c>
      <c r="AC106" s="177">
        <v>240</v>
      </c>
      <c r="AD106" s="177">
        <v>250</v>
      </c>
      <c r="AE106" s="177">
        <v>260</v>
      </c>
      <c r="AF106" s="177">
        <v>270</v>
      </c>
      <c r="AG106" s="177">
        <v>280</v>
      </c>
      <c r="AH106" s="177">
        <v>290</v>
      </c>
      <c r="AO106" s="177" t="s">
        <v>557</v>
      </c>
      <c r="AP106" s="177">
        <v>2</v>
      </c>
      <c r="AQ106" s="177">
        <v>60</v>
      </c>
      <c r="AR106" s="177">
        <v>0</v>
      </c>
    </row>
    <row r="107" spans="3:44">
      <c r="AO107" s="177" t="s">
        <v>557</v>
      </c>
      <c r="AP107" s="177">
        <v>3</v>
      </c>
      <c r="AQ107" s="177">
        <v>60</v>
      </c>
      <c r="AR107" s="177">
        <v>0.33333299999999999</v>
      </c>
    </row>
    <row r="108" spans="3:44">
      <c r="AO108" s="177" t="s">
        <v>563</v>
      </c>
      <c r="AP108" s="177">
        <v>4</v>
      </c>
      <c r="AQ108" s="177">
        <v>60</v>
      </c>
      <c r="AR108" s="177">
        <v>0.66666700000000001</v>
      </c>
    </row>
    <row r="109" spans="3:44">
      <c r="AO109" s="177" t="s">
        <v>558</v>
      </c>
      <c r="AP109" s="177">
        <v>5</v>
      </c>
      <c r="AQ109" s="177">
        <v>60</v>
      </c>
      <c r="AR109" s="177">
        <v>0.33333299999999999</v>
      </c>
    </row>
    <row r="110" spans="3:44">
      <c r="F110" s="177" t="s">
        <v>504</v>
      </c>
      <c r="G110" s="177" t="s">
        <v>506</v>
      </c>
      <c r="H110" s="177" t="s">
        <v>506</v>
      </c>
      <c r="I110" s="177" t="s">
        <v>504</v>
      </c>
      <c r="J110" s="177" t="s">
        <v>504</v>
      </c>
      <c r="K110" s="177" t="s">
        <v>510</v>
      </c>
      <c r="L110" s="177" t="s">
        <v>510</v>
      </c>
      <c r="M110" s="177" t="s">
        <v>510</v>
      </c>
      <c r="N110" s="177" t="s">
        <v>510</v>
      </c>
      <c r="O110" s="177" t="s">
        <v>510</v>
      </c>
      <c r="AO110" s="177" t="s">
        <v>561</v>
      </c>
      <c r="AP110" s="177">
        <v>1</v>
      </c>
      <c r="AQ110" s="177">
        <v>60</v>
      </c>
      <c r="AR110" s="177">
        <v>50</v>
      </c>
    </row>
    <row r="111" spans="3:44">
      <c r="E111" s="177" t="s">
        <v>522</v>
      </c>
      <c r="S111" s="177" t="e">
        <f t="shared" ref="S111:S121" si="7">AVERAGE(K111:O111)</f>
        <v>#DIV/0!</v>
      </c>
      <c r="T111" s="177" t="e">
        <f t="shared" ref="T111:T121" si="8">_xlfn.STDEV.S(K111:O111)/SQRT(COUNT(K111:O111))</f>
        <v>#DIV/0!</v>
      </c>
      <c r="AO111" s="177" t="s">
        <v>560</v>
      </c>
      <c r="AP111" s="177">
        <v>2</v>
      </c>
      <c r="AQ111" s="177">
        <v>60</v>
      </c>
      <c r="AR111" s="177">
        <v>100</v>
      </c>
    </row>
    <row r="112" spans="3:44">
      <c r="E112" s="177">
        <v>30</v>
      </c>
      <c r="K112" s="177">
        <v>0.33333299999999999</v>
      </c>
      <c r="L112" s="177">
        <v>0.33333299999999999</v>
      </c>
      <c r="M112" s="177">
        <v>0.33333299999999999</v>
      </c>
      <c r="N112" s="177">
        <v>0.33333299999999999</v>
      </c>
      <c r="O112" s="177">
        <v>0</v>
      </c>
      <c r="S112" s="177">
        <f t="shared" si="7"/>
        <v>0.26666639999999997</v>
      </c>
      <c r="T112" s="177">
        <f t="shared" si="8"/>
        <v>6.6666600000000006E-2</v>
      </c>
      <c r="AO112" s="177" t="s">
        <v>561</v>
      </c>
      <c r="AP112" s="177">
        <v>3</v>
      </c>
      <c r="AQ112" s="177">
        <v>60</v>
      </c>
      <c r="AR112" s="177">
        <v>50</v>
      </c>
    </row>
    <row r="113" spans="5:44">
      <c r="E113" s="177">
        <v>60</v>
      </c>
      <c r="K113" s="177">
        <v>0.33333299999999999</v>
      </c>
      <c r="L113" s="177">
        <v>0</v>
      </c>
      <c r="M113" s="177">
        <v>0.33333299999999999</v>
      </c>
      <c r="N113" s="177">
        <v>0.66666700000000001</v>
      </c>
      <c r="O113" s="177">
        <v>0.33333299999999999</v>
      </c>
      <c r="S113" s="177">
        <f t="shared" si="7"/>
        <v>0.33333320000000005</v>
      </c>
      <c r="T113" s="177">
        <f t="shared" si="8"/>
        <v>0.10540930804364476</v>
      </c>
      <c r="AO113" s="177" t="s">
        <v>561</v>
      </c>
      <c r="AP113" s="177">
        <v>4</v>
      </c>
      <c r="AQ113" s="177">
        <v>60</v>
      </c>
      <c r="AR113" s="177">
        <v>33.3333333</v>
      </c>
    </row>
    <row r="114" spans="5:44">
      <c r="E114" s="177">
        <v>90</v>
      </c>
      <c r="K114" s="177">
        <v>0</v>
      </c>
      <c r="L114" s="177">
        <v>0.33333299999999999</v>
      </c>
      <c r="M114" s="177">
        <v>0.33333299999999999</v>
      </c>
      <c r="N114" s="177">
        <v>0.33333299999999999</v>
      </c>
      <c r="O114" s="177">
        <v>0</v>
      </c>
      <c r="S114" s="177">
        <f t="shared" si="7"/>
        <v>0.19999980000000001</v>
      </c>
      <c r="T114" s="177">
        <f t="shared" si="8"/>
        <v>8.1649576443114505E-2</v>
      </c>
      <c r="AO114" s="177" t="s">
        <v>562</v>
      </c>
      <c r="AP114" s="177">
        <v>5</v>
      </c>
      <c r="AQ114" s="177">
        <v>60</v>
      </c>
      <c r="AR114" s="177">
        <v>50</v>
      </c>
    </row>
    <row r="115" spans="5:44">
      <c r="E115" s="177">
        <v>120</v>
      </c>
      <c r="K115" s="177">
        <v>0.66666700000000001</v>
      </c>
      <c r="L115" s="177">
        <v>0</v>
      </c>
      <c r="M115" s="177">
        <v>0.33333299999999999</v>
      </c>
      <c r="N115" s="177">
        <v>0</v>
      </c>
      <c r="O115" s="177">
        <v>0.66666700000000001</v>
      </c>
      <c r="S115" s="177">
        <f t="shared" si="7"/>
        <v>0.3333334</v>
      </c>
      <c r="T115" s="177">
        <f t="shared" si="8"/>
        <v>0.14907127303561879</v>
      </c>
      <c r="AO115" s="177" t="s">
        <v>560</v>
      </c>
      <c r="AP115" s="177">
        <v>6</v>
      </c>
      <c r="AQ115" s="177">
        <v>60</v>
      </c>
      <c r="AR115" s="177">
        <v>66.666666699999894</v>
      </c>
    </row>
    <row r="116" spans="5:44">
      <c r="E116" s="177">
        <v>150</v>
      </c>
      <c r="K116" s="177">
        <v>0</v>
      </c>
      <c r="L116" s="177">
        <v>0</v>
      </c>
      <c r="M116" s="177">
        <v>0.33333299999999999</v>
      </c>
      <c r="N116" s="177">
        <v>0.66666700000000001</v>
      </c>
      <c r="O116" s="177">
        <v>0</v>
      </c>
      <c r="S116" s="177">
        <f t="shared" si="7"/>
        <v>0.2</v>
      </c>
      <c r="T116" s="177">
        <f t="shared" si="8"/>
        <v>0.13333337500003514</v>
      </c>
      <c r="AO116" s="177" t="s">
        <v>562</v>
      </c>
      <c r="AP116" s="177">
        <v>7</v>
      </c>
      <c r="AQ116" s="177">
        <v>60</v>
      </c>
      <c r="AR116" s="177">
        <v>66.666666699999894</v>
      </c>
    </row>
    <row r="117" spans="5:44">
      <c r="E117" s="177">
        <v>180</v>
      </c>
      <c r="F117" s="177">
        <v>0</v>
      </c>
      <c r="G117" s="177">
        <v>0</v>
      </c>
      <c r="H117" s="177">
        <v>0</v>
      </c>
      <c r="I117" s="177">
        <v>0</v>
      </c>
      <c r="J117" s="177">
        <v>0</v>
      </c>
      <c r="K117" s="177">
        <v>0.33333299999999999</v>
      </c>
      <c r="L117" s="177">
        <v>0</v>
      </c>
      <c r="M117" s="177">
        <v>0.33333299999999999</v>
      </c>
      <c r="N117" s="177">
        <v>0</v>
      </c>
      <c r="O117" s="177">
        <v>0</v>
      </c>
      <c r="Q117" s="177">
        <f>AVERAGE(F117:J117)</f>
        <v>0</v>
      </c>
      <c r="R117" s="177">
        <f>_xlfn.STDEV.S(F117:J117)/SQRT(COUNT(F117:J117))</f>
        <v>0</v>
      </c>
      <c r="S117" s="177">
        <f t="shared" si="7"/>
        <v>0.13333319999999999</v>
      </c>
      <c r="T117" s="177">
        <f t="shared" si="8"/>
        <v>8.1649576443114505E-2</v>
      </c>
      <c r="AO117" s="177" t="s">
        <v>560</v>
      </c>
      <c r="AP117" s="177">
        <v>8</v>
      </c>
      <c r="AQ117" s="177">
        <v>60</v>
      </c>
      <c r="AR117" s="177">
        <v>66.666666699999894</v>
      </c>
    </row>
    <row r="118" spans="5:44">
      <c r="E118" s="177">
        <v>210</v>
      </c>
      <c r="F118" s="177">
        <v>0.33333299999999999</v>
      </c>
      <c r="G118" s="177">
        <v>0.66666700000000001</v>
      </c>
      <c r="H118" s="177">
        <v>0.33333299999999999</v>
      </c>
      <c r="I118" s="177">
        <v>0.66666700000000001</v>
      </c>
      <c r="J118" s="177">
        <v>0</v>
      </c>
      <c r="K118" s="177">
        <v>0.33333299999999999</v>
      </c>
      <c r="L118" s="177">
        <v>0.33333299999999999</v>
      </c>
      <c r="M118" s="177">
        <v>0.66666700000000001</v>
      </c>
      <c r="N118" s="177">
        <v>0.33333299999999999</v>
      </c>
      <c r="O118" s="177">
        <v>0.66666700000000001</v>
      </c>
      <c r="Q118" s="177">
        <f>AVERAGE(F118:J118)</f>
        <v>0.4</v>
      </c>
      <c r="R118" s="177">
        <f>_xlfn.STDEV.S(F118:J118)/SQRT(COUNT(F118:J118))</f>
        <v>0.12472200197960261</v>
      </c>
      <c r="S118" s="177">
        <f t="shared" si="7"/>
        <v>0.46666660000000004</v>
      </c>
      <c r="T118" s="177">
        <f t="shared" si="8"/>
        <v>8.1649821392088762E-2</v>
      </c>
      <c r="AO118" s="177" t="s">
        <v>562</v>
      </c>
      <c r="AP118" s="177">
        <v>9</v>
      </c>
      <c r="AQ118" s="177">
        <v>60</v>
      </c>
      <c r="AR118" s="177">
        <v>33.3333333</v>
      </c>
    </row>
    <row r="119" spans="5:44">
      <c r="E119" s="177">
        <v>240</v>
      </c>
      <c r="F119" s="177">
        <v>0.5</v>
      </c>
      <c r="G119" s="177">
        <v>0.5</v>
      </c>
      <c r="H119" s="177">
        <v>0.5</v>
      </c>
      <c r="I119" s="177">
        <v>0</v>
      </c>
      <c r="J119" s="177">
        <v>1</v>
      </c>
      <c r="K119" s="177">
        <v>0.33333299999999999</v>
      </c>
      <c r="L119" s="177">
        <v>0.33333299999999999</v>
      </c>
      <c r="M119" s="177">
        <v>0</v>
      </c>
      <c r="N119" s="177">
        <v>1</v>
      </c>
      <c r="O119" s="177">
        <v>0.33333299999999999</v>
      </c>
      <c r="Q119" s="177">
        <f>AVERAGE(F119:J119)</f>
        <v>0.5</v>
      </c>
      <c r="R119" s="177">
        <f>_xlfn.STDEV.S(F119:J119)/SQRT(COUNT(F119:J119))</f>
        <v>0.15811388300841897</v>
      </c>
      <c r="S119" s="177">
        <f t="shared" si="7"/>
        <v>0.39999979999999996</v>
      </c>
      <c r="T119" s="177">
        <f t="shared" si="8"/>
        <v>0.16329933659797891</v>
      </c>
      <c r="AO119" s="177" t="s">
        <v>562</v>
      </c>
      <c r="AP119" s="177">
        <v>10</v>
      </c>
      <c r="AQ119" s="177">
        <v>60</v>
      </c>
      <c r="AR119" s="177">
        <v>83.333333300000007</v>
      </c>
    </row>
    <row r="120" spans="5:44">
      <c r="E120" s="177">
        <v>270</v>
      </c>
      <c r="K120" s="177">
        <v>0.33333299999999999</v>
      </c>
      <c r="L120" s="177">
        <v>0.33333299999999999</v>
      </c>
      <c r="M120" s="177">
        <v>0.33333299999999999</v>
      </c>
      <c r="N120" s="177">
        <v>0.33333299999999999</v>
      </c>
      <c r="O120" s="177">
        <v>0.33333299999999999</v>
      </c>
      <c r="S120" s="177">
        <f t="shared" si="7"/>
        <v>0.33333299999999999</v>
      </c>
      <c r="T120" s="177">
        <f t="shared" si="8"/>
        <v>0</v>
      </c>
      <c r="AO120" s="177" t="s">
        <v>560</v>
      </c>
      <c r="AP120" s="177">
        <v>11</v>
      </c>
      <c r="AQ120" s="177">
        <v>60</v>
      </c>
      <c r="AR120" s="177">
        <v>83.333333300000007</v>
      </c>
    </row>
    <row r="121" spans="5:44">
      <c r="E121" s="177">
        <v>300</v>
      </c>
      <c r="K121" s="177">
        <v>0.5</v>
      </c>
      <c r="L121" s="177">
        <v>0.5</v>
      </c>
      <c r="M121" s="177">
        <v>0.5</v>
      </c>
      <c r="N121" s="177">
        <v>0.5</v>
      </c>
      <c r="O121" s="177">
        <v>1</v>
      </c>
      <c r="S121" s="177">
        <f t="shared" si="7"/>
        <v>0.6</v>
      </c>
      <c r="T121" s="177">
        <f t="shared" si="8"/>
        <v>9.9999999999999978E-2</v>
      </c>
      <c r="AO121" s="177" t="s">
        <v>558</v>
      </c>
      <c r="AP121" s="177">
        <v>1</v>
      </c>
      <c r="AQ121" s="177">
        <v>90</v>
      </c>
      <c r="AR121" s="177">
        <v>0</v>
      </c>
    </row>
    <row r="122" spans="5:44">
      <c r="AO122" s="177" t="s">
        <v>557</v>
      </c>
      <c r="AP122" s="177">
        <v>2</v>
      </c>
      <c r="AQ122" s="177">
        <v>90</v>
      </c>
      <c r="AR122" s="177">
        <v>0.33333299999999999</v>
      </c>
    </row>
    <row r="123" spans="5:44">
      <c r="AO123" s="177" t="s">
        <v>558</v>
      </c>
      <c r="AP123" s="177">
        <v>3</v>
      </c>
      <c r="AQ123" s="177">
        <v>90</v>
      </c>
      <c r="AR123" s="177">
        <v>0.33333299999999999</v>
      </c>
    </row>
    <row r="124" spans="5:44">
      <c r="AO124" s="177" t="s">
        <v>563</v>
      </c>
      <c r="AP124" s="177">
        <v>4</v>
      </c>
      <c r="AQ124" s="177">
        <v>90</v>
      </c>
      <c r="AR124" s="177">
        <v>0.33333299999999999</v>
      </c>
    </row>
    <row r="125" spans="5:44" ht="14.4" thickBot="1">
      <c r="E125" s="177" t="s">
        <v>670</v>
      </c>
      <c r="AO125" s="177" t="s">
        <v>563</v>
      </c>
      <c r="AP125" s="177">
        <v>5</v>
      </c>
      <c r="AQ125" s="177">
        <v>90</v>
      </c>
      <c r="AR125" s="177">
        <v>0</v>
      </c>
    </row>
    <row r="126" spans="5:44" ht="24.6" thickBot="1">
      <c r="E126" s="180" t="s">
        <v>669</v>
      </c>
      <c r="F126" s="181" t="s">
        <v>648</v>
      </c>
      <c r="G126" s="182" t="s">
        <v>649</v>
      </c>
      <c r="H126" s="182" t="s">
        <v>650</v>
      </c>
      <c r="I126" s="183" t="s">
        <v>651</v>
      </c>
      <c r="AO126" s="177" t="s">
        <v>560</v>
      </c>
      <c r="AP126" s="177">
        <v>1</v>
      </c>
      <c r="AQ126" s="177">
        <v>90</v>
      </c>
      <c r="AR126" s="177">
        <v>66.666666699999894</v>
      </c>
    </row>
    <row r="127" spans="5:44">
      <c r="E127" s="180" t="s">
        <v>673</v>
      </c>
      <c r="F127" s="184">
        <v>1</v>
      </c>
      <c r="G127" s="185">
        <v>64.710596347614711</v>
      </c>
      <c r="H127" s="185">
        <v>184.0258303548066</v>
      </c>
      <c r="I127" s="185">
        <v>1.3731908068719425E-20</v>
      </c>
      <c r="AO127" s="177" t="s">
        <v>560</v>
      </c>
      <c r="AP127" s="177">
        <v>2</v>
      </c>
      <c r="AQ127" s="177">
        <v>90</v>
      </c>
      <c r="AR127" s="177">
        <v>50</v>
      </c>
    </row>
    <row r="128" spans="5:44">
      <c r="E128" s="180" t="s">
        <v>502</v>
      </c>
      <c r="F128" s="184">
        <v>1</v>
      </c>
      <c r="G128" s="185">
        <v>127.1869353119333</v>
      </c>
      <c r="H128" s="185">
        <v>46.763167344656374</v>
      </c>
      <c r="I128" s="185">
        <v>3.0049289893656498E-10</v>
      </c>
      <c r="AO128" s="177" t="s">
        <v>560</v>
      </c>
      <c r="AP128" s="177">
        <v>3</v>
      </c>
      <c r="AQ128" s="177">
        <v>90</v>
      </c>
      <c r="AR128" s="177">
        <v>83.333333300000007</v>
      </c>
    </row>
    <row r="129" spans="5:44">
      <c r="E129" s="180" t="s">
        <v>671</v>
      </c>
      <c r="F129" s="184">
        <v>9</v>
      </c>
      <c r="G129" s="185">
        <v>25.298489146729285</v>
      </c>
      <c r="H129" s="185">
        <v>1.4479611574775566</v>
      </c>
      <c r="I129" s="185">
        <v>0.220806389341314</v>
      </c>
      <c r="AO129" s="177" t="s">
        <v>560</v>
      </c>
      <c r="AP129" s="177">
        <v>4</v>
      </c>
      <c r="AQ129" s="177">
        <v>90</v>
      </c>
      <c r="AR129" s="177">
        <v>66.666666699999894</v>
      </c>
    </row>
    <row r="130" spans="5:44">
      <c r="E130" s="180" t="s">
        <v>672</v>
      </c>
      <c r="F130" s="184">
        <v>9</v>
      </c>
      <c r="G130" s="185">
        <v>25.298489146729175</v>
      </c>
      <c r="H130" s="185">
        <v>2.7442960306283077</v>
      </c>
      <c r="I130" s="185">
        <v>2.1943404162675491E-2</v>
      </c>
      <c r="AO130" s="177" t="s">
        <v>560</v>
      </c>
      <c r="AP130" s="177">
        <v>5</v>
      </c>
      <c r="AQ130" s="177">
        <v>90</v>
      </c>
      <c r="AR130" s="177">
        <v>83.333333300000007</v>
      </c>
    </row>
    <row r="131" spans="5:44">
      <c r="AO131" s="177" t="s">
        <v>560</v>
      </c>
      <c r="AP131" s="177">
        <v>6</v>
      </c>
      <c r="AQ131" s="177">
        <v>90</v>
      </c>
      <c r="AR131" s="177">
        <v>83.333333300000007</v>
      </c>
    </row>
    <row r="132" spans="5:44">
      <c r="AO132" s="177" t="s">
        <v>564</v>
      </c>
      <c r="AP132" s="177">
        <v>7</v>
      </c>
      <c r="AQ132" s="177">
        <v>90</v>
      </c>
      <c r="AR132" s="177">
        <v>100</v>
      </c>
    </row>
    <row r="133" spans="5:44" ht="17.399999999999999" customHeight="1">
      <c r="E133" s="186" t="s">
        <v>671</v>
      </c>
      <c r="F133" s="186" t="s">
        <v>684</v>
      </c>
      <c r="G133" s="187"/>
      <c r="H133" s="186" t="s">
        <v>685</v>
      </c>
      <c r="I133" s="187"/>
      <c r="J133" s="188" t="s">
        <v>657</v>
      </c>
      <c r="K133" s="188" t="s">
        <v>658</v>
      </c>
      <c r="L133" s="188" t="s">
        <v>659</v>
      </c>
      <c r="M133" s="188" t="s">
        <v>660</v>
      </c>
      <c r="N133" s="188" t="s">
        <v>661</v>
      </c>
      <c r="O133" s="187"/>
      <c r="AO133" s="177" t="s">
        <v>560</v>
      </c>
      <c r="AP133" s="177">
        <v>8</v>
      </c>
      <c r="AQ133" s="177">
        <v>90</v>
      </c>
      <c r="AR133" s="177">
        <v>50</v>
      </c>
    </row>
    <row r="134" spans="5:44">
      <c r="E134" s="187"/>
      <c r="F134" s="187"/>
      <c r="G134" s="187"/>
      <c r="H134" s="187"/>
      <c r="I134" s="187"/>
      <c r="J134" s="187"/>
      <c r="K134" s="187"/>
      <c r="L134" s="187"/>
      <c r="M134" s="187"/>
      <c r="N134" s="189" t="s">
        <v>662</v>
      </c>
      <c r="O134" s="189" t="s">
        <v>663</v>
      </c>
      <c r="AO134" s="177" t="s">
        <v>562</v>
      </c>
      <c r="AP134" s="177">
        <v>9</v>
      </c>
      <c r="AQ134" s="177">
        <v>90</v>
      </c>
      <c r="AR134" s="177">
        <v>83.333333300000007</v>
      </c>
    </row>
    <row r="135" spans="5:44">
      <c r="E135" s="186" t="s">
        <v>674</v>
      </c>
      <c r="F135" s="190"/>
      <c r="G135" s="180" t="s">
        <v>688</v>
      </c>
      <c r="H135" s="191"/>
      <c r="I135" s="180" t="s">
        <v>687</v>
      </c>
      <c r="J135" s="185">
        <v>15.998116057911107</v>
      </c>
      <c r="K135" s="185">
        <v>12.774978702910454</v>
      </c>
      <c r="L135" s="185">
        <v>14.447994897275318</v>
      </c>
      <c r="M135" s="185">
        <v>0.23035312537153943</v>
      </c>
      <c r="N135" s="185">
        <v>-11.321996700943346</v>
      </c>
      <c r="O135" s="185">
        <v>43.318228816765561</v>
      </c>
      <c r="AO135" s="177" t="s">
        <v>560</v>
      </c>
      <c r="AP135" s="177">
        <v>10</v>
      </c>
      <c r="AQ135" s="177">
        <v>90</v>
      </c>
      <c r="AR135" s="177">
        <v>83.333333300000007</v>
      </c>
    </row>
    <row r="136" spans="5:44">
      <c r="E136" s="187"/>
      <c r="F136" s="187"/>
      <c r="G136" s="180" t="s">
        <v>687</v>
      </c>
      <c r="H136" s="191"/>
      <c r="I136" s="180" t="s">
        <v>686</v>
      </c>
      <c r="J136" s="185">
        <v>-15.998116057911107</v>
      </c>
      <c r="K136" s="185">
        <v>12.774978702910454</v>
      </c>
      <c r="L136" s="185">
        <v>14.447994897275318</v>
      </c>
      <c r="M136" s="185">
        <v>0.23035312537153943</v>
      </c>
      <c r="N136" s="185">
        <v>-43.318228816765561</v>
      </c>
      <c r="O136" s="185">
        <v>11.321996700943346</v>
      </c>
      <c r="AO136" s="177" t="s">
        <v>562</v>
      </c>
      <c r="AP136" s="177">
        <v>11</v>
      </c>
      <c r="AQ136" s="177">
        <v>90</v>
      </c>
      <c r="AR136" s="177">
        <v>83.333333300000007</v>
      </c>
    </row>
    <row r="137" spans="5:44">
      <c r="E137" s="186" t="s">
        <v>675</v>
      </c>
      <c r="F137" s="190"/>
      <c r="G137" s="180" t="s">
        <v>688</v>
      </c>
      <c r="H137" s="191"/>
      <c r="I137" s="180" t="s">
        <v>687</v>
      </c>
      <c r="J137" s="185">
        <v>24.482951057365675</v>
      </c>
      <c r="K137" s="185">
        <v>11.676219596810588</v>
      </c>
      <c r="L137" s="185">
        <v>14.528824762495104</v>
      </c>
      <c r="M137" s="185">
        <v>5.3954087139383579E-2</v>
      </c>
      <c r="N137" s="185">
        <v>-0.47480296194571803</v>
      </c>
      <c r="O137" s="185">
        <v>49.440705076677069</v>
      </c>
      <c r="AO137" s="177" t="s">
        <v>559</v>
      </c>
      <c r="AP137" s="177">
        <v>1</v>
      </c>
      <c r="AQ137" s="177">
        <v>120</v>
      </c>
      <c r="AR137" s="177">
        <v>0.66666700000000001</v>
      </c>
    </row>
    <row r="138" spans="5:44">
      <c r="E138" s="187"/>
      <c r="F138" s="187"/>
      <c r="G138" s="180" t="s">
        <v>687</v>
      </c>
      <c r="H138" s="191"/>
      <c r="I138" s="180" t="s">
        <v>686</v>
      </c>
      <c r="J138" s="185">
        <v>-24.482951057365675</v>
      </c>
      <c r="K138" s="185">
        <v>11.676219596810588</v>
      </c>
      <c r="L138" s="185">
        <v>14.528824762495104</v>
      </c>
      <c r="M138" s="185">
        <v>5.3954087139383579E-2</v>
      </c>
      <c r="N138" s="185">
        <v>-49.440705076677069</v>
      </c>
      <c r="O138" s="185">
        <v>0.47480296194571803</v>
      </c>
      <c r="AO138" s="177" t="s">
        <v>558</v>
      </c>
      <c r="AP138" s="177">
        <v>2</v>
      </c>
      <c r="AQ138" s="177">
        <v>120</v>
      </c>
      <c r="AR138" s="177">
        <v>0</v>
      </c>
    </row>
    <row r="139" spans="5:44" ht="14.4">
      <c r="E139" s="186" t="s">
        <v>676</v>
      </c>
      <c r="F139" s="190"/>
      <c r="G139" s="180" t="s">
        <v>688</v>
      </c>
      <c r="H139" s="191"/>
      <c r="I139" s="180" t="s">
        <v>687</v>
      </c>
      <c r="J139" s="192" t="s">
        <v>843</v>
      </c>
      <c r="K139" s="185">
        <v>8.6507748814983287</v>
      </c>
      <c r="L139" s="185">
        <v>14.889927153053806</v>
      </c>
      <c r="M139" s="185">
        <v>2.7570447074428665E-5</v>
      </c>
      <c r="N139" s="185">
        <v>33.002085926165179</v>
      </c>
      <c r="O139" s="185">
        <v>69.903224351111405</v>
      </c>
      <c r="AO139" s="177" t="s">
        <v>558</v>
      </c>
      <c r="AP139" s="177">
        <v>3</v>
      </c>
      <c r="AQ139" s="177">
        <v>120</v>
      </c>
      <c r="AR139" s="177">
        <v>0.33333299999999999</v>
      </c>
    </row>
    <row r="140" spans="5:44" ht="14.4">
      <c r="E140" s="187"/>
      <c r="F140" s="187"/>
      <c r="G140" s="180" t="s">
        <v>687</v>
      </c>
      <c r="H140" s="191"/>
      <c r="I140" s="180" t="s">
        <v>686</v>
      </c>
      <c r="J140" s="192" t="s">
        <v>844</v>
      </c>
      <c r="K140" s="185">
        <v>8.6507748814983287</v>
      </c>
      <c r="L140" s="185">
        <v>14.889927153053806</v>
      </c>
      <c r="M140" s="185">
        <v>2.7570447074428665E-5</v>
      </c>
      <c r="N140" s="185">
        <v>-69.903224351111405</v>
      </c>
      <c r="O140" s="185">
        <v>-33.002085926165179</v>
      </c>
      <c r="AO140" s="177" t="s">
        <v>558</v>
      </c>
      <c r="AP140" s="177">
        <v>4</v>
      </c>
      <c r="AQ140" s="177">
        <v>120</v>
      </c>
      <c r="AR140" s="177">
        <v>0</v>
      </c>
    </row>
    <row r="141" spans="5:44" ht="14.4">
      <c r="E141" s="186" t="s">
        <v>677</v>
      </c>
      <c r="F141" s="190"/>
      <c r="G141" s="180" t="s">
        <v>688</v>
      </c>
      <c r="H141" s="191"/>
      <c r="I141" s="180" t="s">
        <v>687</v>
      </c>
      <c r="J141" s="192" t="s">
        <v>845</v>
      </c>
      <c r="K141" s="185">
        <v>11.215349718897523</v>
      </c>
      <c r="L141" s="185">
        <v>14.570016474955322</v>
      </c>
      <c r="M141" s="185">
        <v>9.3300922750977084E-3</v>
      </c>
      <c r="N141" s="185">
        <v>9.607296852145323</v>
      </c>
      <c r="O141" s="185">
        <v>57.540383804767828</v>
      </c>
      <c r="AO141" s="177" t="s">
        <v>558</v>
      </c>
      <c r="AP141" s="177">
        <v>5</v>
      </c>
      <c r="AQ141" s="177">
        <v>120</v>
      </c>
      <c r="AR141" s="177">
        <v>0.66666700000000001</v>
      </c>
    </row>
    <row r="142" spans="5:44" ht="14.4">
      <c r="E142" s="187"/>
      <c r="F142" s="187"/>
      <c r="G142" s="180" t="s">
        <v>687</v>
      </c>
      <c r="H142" s="191"/>
      <c r="I142" s="180" t="s">
        <v>686</v>
      </c>
      <c r="J142" s="192" t="s">
        <v>846</v>
      </c>
      <c r="K142" s="185">
        <v>11.215349718897523</v>
      </c>
      <c r="L142" s="185">
        <v>14.570016474955322</v>
      </c>
      <c r="M142" s="185">
        <v>9.3300922750977084E-3</v>
      </c>
      <c r="N142" s="185">
        <v>-57.540383804767828</v>
      </c>
      <c r="O142" s="185">
        <v>-9.607296852145323</v>
      </c>
      <c r="AO142" s="177" t="s">
        <v>562</v>
      </c>
      <c r="AP142" s="177">
        <v>1</v>
      </c>
      <c r="AQ142" s="177">
        <v>120</v>
      </c>
      <c r="AR142" s="177">
        <v>66.666666699999894</v>
      </c>
    </row>
    <row r="143" spans="5:44" ht="14.4">
      <c r="E143" s="186" t="s">
        <v>678</v>
      </c>
      <c r="F143" s="190"/>
      <c r="G143" s="180" t="s">
        <v>688</v>
      </c>
      <c r="H143" s="191"/>
      <c r="I143" s="180" t="s">
        <v>687</v>
      </c>
      <c r="J143" s="192" t="s">
        <v>847</v>
      </c>
      <c r="K143" s="185">
        <v>13.727681753218446</v>
      </c>
      <c r="L143" s="185">
        <v>14.28649958972494</v>
      </c>
      <c r="M143" s="185">
        <v>7.8961578178089412E-3</v>
      </c>
      <c r="N143" s="185">
        <v>12.9740742740927</v>
      </c>
      <c r="O143" s="185">
        <v>71.749378145365682</v>
      </c>
      <c r="AO143" s="177" t="s">
        <v>561</v>
      </c>
      <c r="AP143" s="177">
        <v>2</v>
      </c>
      <c r="AQ143" s="177">
        <v>120</v>
      </c>
      <c r="AR143" s="177">
        <v>66.666666699999894</v>
      </c>
    </row>
    <row r="144" spans="5:44" ht="14.4">
      <c r="E144" s="187"/>
      <c r="F144" s="187"/>
      <c r="G144" s="180" t="s">
        <v>687</v>
      </c>
      <c r="H144" s="191"/>
      <c r="I144" s="180" t="s">
        <v>686</v>
      </c>
      <c r="J144" s="192" t="s">
        <v>848</v>
      </c>
      <c r="K144" s="185">
        <v>13.727681753218446</v>
      </c>
      <c r="L144" s="185">
        <v>14.28649958972494</v>
      </c>
      <c r="M144" s="185">
        <v>7.8961578178089412E-3</v>
      </c>
      <c r="N144" s="185">
        <v>-71.749378145365682</v>
      </c>
      <c r="O144" s="185">
        <v>-12.9740742740927</v>
      </c>
      <c r="AO144" s="177" t="s">
        <v>561</v>
      </c>
      <c r="AP144" s="177">
        <v>3</v>
      </c>
      <c r="AQ144" s="177">
        <v>120</v>
      </c>
      <c r="AR144" s="177">
        <v>66.666666699999894</v>
      </c>
    </row>
    <row r="145" spans="5:44" ht="14.4">
      <c r="E145" s="186" t="s">
        <v>679</v>
      </c>
      <c r="F145" s="190"/>
      <c r="G145" s="180" t="s">
        <v>688</v>
      </c>
      <c r="H145" s="191"/>
      <c r="I145" s="180" t="s">
        <v>687</v>
      </c>
      <c r="J145" s="192" t="s">
        <v>849</v>
      </c>
      <c r="K145" s="185">
        <v>8.8588048467694787</v>
      </c>
      <c r="L145" s="185">
        <v>14.549714018264305</v>
      </c>
      <c r="M145" s="185">
        <v>3.4453309640892384E-5</v>
      </c>
      <c r="N145" s="185">
        <v>33.125589744035942</v>
      </c>
      <c r="O145" s="185">
        <v>70.991829040150009</v>
      </c>
      <c r="AO145" s="177" t="s">
        <v>562</v>
      </c>
      <c r="AP145" s="177">
        <v>4</v>
      </c>
      <c r="AQ145" s="177">
        <v>120</v>
      </c>
      <c r="AR145" s="177">
        <v>50</v>
      </c>
    </row>
    <row r="146" spans="5:44" ht="14.4">
      <c r="E146" s="187"/>
      <c r="F146" s="187"/>
      <c r="G146" s="180" t="s">
        <v>687</v>
      </c>
      <c r="H146" s="191"/>
      <c r="I146" s="180" t="s">
        <v>686</v>
      </c>
      <c r="J146" s="192" t="s">
        <v>850</v>
      </c>
      <c r="K146" s="185">
        <v>8.8588048467694787</v>
      </c>
      <c r="L146" s="185">
        <v>14.549714018264305</v>
      </c>
      <c r="M146" s="185">
        <v>3.4453309640892384E-5</v>
      </c>
      <c r="N146" s="185">
        <v>-70.991829040150009</v>
      </c>
      <c r="O146" s="185">
        <v>-33.125589744035942</v>
      </c>
      <c r="AO146" s="177" t="s">
        <v>560</v>
      </c>
      <c r="AP146" s="177">
        <v>5</v>
      </c>
      <c r="AQ146" s="177">
        <v>120</v>
      </c>
      <c r="AR146" s="177">
        <v>83.333333300000007</v>
      </c>
    </row>
    <row r="147" spans="5:44">
      <c r="E147" s="186" t="s">
        <v>680</v>
      </c>
      <c r="F147" s="190"/>
      <c r="G147" s="180" t="s">
        <v>688</v>
      </c>
      <c r="H147" s="191"/>
      <c r="I147" s="180" t="s">
        <v>687</v>
      </c>
      <c r="J147" s="185">
        <v>14.179913630638277</v>
      </c>
      <c r="K147" s="185">
        <v>11.103298049266288</v>
      </c>
      <c r="L147" s="185">
        <v>13.846563388032779</v>
      </c>
      <c r="M147" s="185">
        <v>0.22257084891060525</v>
      </c>
      <c r="N147" s="185">
        <v>-9.6590732442463594</v>
      </c>
      <c r="O147" s="185">
        <v>38.018900505522915</v>
      </c>
      <c r="AO147" s="177" t="s">
        <v>564</v>
      </c>
      <c r="AP147" s="177">
        <v>6</v>
      </c>
      <c r="AQ147" s="177">
        <v>120</v>
      </c>
      <c r="AR147" s="177">
        <v>66.666666699999894</v>
      </c>
    </row>
    <row r="148" spans="5:44">
      <c r="E148" s="187"/>
      <c r="F148" s="187"/>
      <c r="G148" s="180" t="s">
        <v>687</v>
      </c>
      <c r="H148" s="191"/>
      <c r="I148" s="180" t="s">
        <v>686</v>
      </c>
      <c r="J148" s="185">
        <v>-14.179913630638277</v>
      </c>
      <c r="K148" s="185">
        <v>11.103298049266288</v>
      </c>
      <c r="L148" s="185">
        <v>13.846563388032779</v>
      </c>
      <c r="M148" s="185">
        <v>0.22257084891060525</v>
      </c>
      <c r="N148" s="185">
        <v>-38.018900505522915</v>
      </c>
      <c r="O148" s="185">
        <v>9.6590732442463594</v>
      </c>
      <c r="AO148" s="177" t="s">
        <v>560</v>
      </c>
      <c r="AP148" s="177">
        <v>7</v>
      </c>
      <c r="AQ148" s="177">
        <v>120</v>
      </c>
      <c r="AR148" s="177">
        <v>66.666666699999894</v>
      </c>
    </row>
    <row r="149" spans="5:44">
      <c r="E149" s="186" t="s">
        <v>681</v>
      </c>
      <c r="F149" s="190"/>
      <c r="G149" s="180" t="s">
        <v>688</v>
      </c>
      <c r="H149" s="191"/>
      <c r="I149" s="180" t="s">
        <v>687</v>
      </c>
      <c r="J149" s="185">
        <v>23.876897584092855</v>
      </c>
      <c r="K149" s="185">
        <v>15.67717945827914</v>
      </c>
      <c r="L149" s="185">
        <v>14.295097913633828</v>
      </c>
      <c r="M149" s="185">
        <v>0.14956209590245495</v>
      </c>
      <c r="N149" s="185">
        <v>-9.6823054204265144</v>
      </c>
      <c r="O149" s="185">
        <v>57.436100588612227</v>
      </c>
      <c r="AO149" s="177" t="s">
        <v>560</v>
      </c>
      <c r="AP149" s="177">
        <v>8</v>
      </c>
      <c r="AQ149" s="177">
        <v>120</v>
      </c>
      <c r="AR149" s="177">
        <v>83.333333300000007</v>
      </c>
    </row>
    <row r="150" spans="5:44">
      <c r="E150" s="187"/>
      <c r="F150" s="187"/>
      <c r="G150" s="180" t="s">
        <v>687</v>
      </c>
      <c r="H150" s="191"/>
      <c r="I150" s="180" t="s">
        <v>686</v>
      </c>
      <c r="J150" s="185">
        <v>-23.876897584092855</v>
      </c>
      <c r="K150" s="185">
        <v>15.67717945827914</v>
      </c>
      <c r="L150" s="185">
        <v>14.295097913633828</v>
      </c>
      <c r="M150" s="185">
        <v>0.14956209590245495</v>
      </c>
      <c r="N150" s="185">
        <v>-57.436100588612227</v>
      </c>
      <c r="O150" s="185">
        <v>9.6823054204265144</v>
      </c>
      <c r="AO150" s="177" t="s">
        <v>560</v>
      </c>
      <c r="AP150" s="177">
        <v>9</v>
      </c>
      <c r="AQ150" s="177">
        <v>120</v>
      </c>
      <c r="AR150" s="177">
        <v>66.666666699999894</v>
      </c>
    </row>
    <row r="151" spans="5:44" ht="14.4">
      <c r="E151" s="186" t="s">
        <v>682</v>
      </c>
      <c r="F151" s="190"/>
      <c r="G151" s="180" t="s">
        <v>688</v>
      </c>
      <c r="H151" s="191"/>
      <c r="I151" s="180" t="s">
        <v>687</v>
      </c>
      <c r="J151" s="192" t="s">
        <v>851</v>
      </c>
      <c r="K151" s="185">
        <v>11.753949010474445</v>
      </c>
      <c r="L151" s="185">
        <v>14.503411276722414</v>
      </c>
      <c r="M151" s="185">
        <v>4.348454828562677E-2</v>
      </c>
      <c r="N151" s="185">
        <v>0.87025407939268851</v>
      </c>
      <c r="O151" s="185">
        <v>51.125990765884104</v>
      </c>
      <c r="AO151" s="177" t="s">
        <v>560</v>
      </c>
      <c r="AP151" s="177">
        <v>10</v>
      </c>
      <c r="AQ151" s="177">
        <v>120</v>
      </c>
      <c r="AR151" s="177">
        <v>100</v>
      </c>
    </row>
    <row r="152" spans="5:44" ht="14.4">
      <c r="E152" s="187"/>
      <c r="F152" s="187"/>
      <c r="G152" s="180" t="s">
        <v>687</v>
      </c>
      <c r="H152" s="191"/>
      <c r="I152" s="180" t="s">
        <v>686</v>
      </c>
      <c r="J152" s="192" t="s">
        <v>852</v>
      </c>
      <c r="K152" s="185">
        <v>11.753949010474445</v>
      </c>
      <c r="L152" s="185">
        <v>14.503411276722414</v>
      </c>
      <c r="M152" s="185">
        <v>4.348454828562677E-2</v>
      </c>
      <c r="N152" s="185">
        <v>-51.125990765884104</v>
      </c>
      <c r="O152" s="185">
        <v>-0.87025407939268851</v>
      </c>
      <c r="AO152" s="177" t="s">
        <v>560</v>
      </c>
      <c r="AP152" s="177">
        <v>11</v>
      </c>
      <c r="AQ152" s="177">
        <v>120</v>
      </c>
      <c r="AR152" s="177">
        <v>66.666666699999894</v>
      </c>
    </row>
    <row r="153" spans="5:44">
      <c r="E153" s="186" t="s">
        <v>683</v>
      </c>
      <c r="F153" s="190"/>
      <c r="G153" s="180" t="s">
        <v>688</v>
      </c>
      <c r="H153" s="191"/>
      <c r="I153" s="180" t="s">
        <v>687</v>
      </c>
      <c r="J153" s="185">
        <v>-3.6988790737282549</v>
      </c>
      <c r="K153" s="185">
        <v>12.471021085966203</v>
      </c>
      <c r="L153" s="185">
        <v>14.295416124833229</v>
      </c>
      <c r="M153" s="185">
        <v>0.77103908271845045</v>
      </c>
      <c r="N153" s="185">
        <v>-30.39479557225377</v>
      </c>
      <c r="O153" s="185">
        <v>22.997037424797259</v>
      </c>
      <c r="AO153" s="177" t="s">
        <v>558</v>
      </c>
      <c r="AP153" s="177">
        <v>1</v>
      </c>
      <c r="AQ153" s="177">
        <v>150</v>
      </c>
      <c r="AR153" s="177">
        <v>0</v>
      </c>
    </row>
    <row r="154" spans="5:44">
      <c r="E154" s="187"/>
      <c r="F154" s="187"/>
      <c r="G154" s="180" t="s">
        <v>687</v>
      </c>
      <c r="H154" s="191"/>
      <c r="I154" s="180" t="s">
        <v>686</v>
      </c>
      <c r="J154" s="185">
        <v>3.6988790737282549</v>
      </c>
      <c r="K154" s="185">
        <v>12.471021085966203</v>
      </c>
      <c r="L154" s="185">
        <v>14.295416124833229</v>
      </c>
      <c r="M154" s="185">
        <v>0.77103908271845045</v>
      </c>
      <c r="N154" s="185">
        <v>-22.997037424797259</v>
      </c>
      <c r="O154" s="185">
        <v>30.39479557225377</v>
      </c>
      <c r="AO154" s="177" t="s">
        <v>558</v>
      </c>
      <c r="AP154" s="177">
        <v>2</v>
      </c>
      <c r="AQ154" s="177">
        <v>150</v>
      </c>
      <c r="AR154" s="177">
        <v>0</v>
      </c>
    </row>
    <row r="155" spans="5:44">
      <c r="AO155" s="177" t="s">
        <v>558</v>
      </c>
      <c r="AP155" s="177">
        <v>3</v>
      </c>
      <c r="AQ155" s="177">
        <v>150</v>
      </c>
      <c r="AR155" s="177">
        <v>0.33333299999999999</v>
      </c>
    </row>
    <row r="156" spans="5:44">
      <c r="AO156" s="177" t="s">
        <v>558</v>
      </c>
      <c r="AP156" s="177">
        <v>4</v>
      </c>
      <c r="AQ156" s="177">
        <v>150</v>
      </c>
      <c r="AR156" s="177">
        <v>0.66666700000000001</v>
      </c>
    </row>
    <row r="157" spans="5:44">
      <c r="AO157" s="177" t="s">
        <v>558</v>
      </c>
      <c r="AP157" s="177">
        <v>5</v>
      </c>
      <c r="AQ157" s="177">
        <v>150</v>
      </c>
      <c r="AR157" s="177">
        <v>0</v>
      </c>
    </row>
    <row r="158" spans="5:44">
      <c r="AO158" s="177" t="s">
        <v>560</v>
      </c>
      <c r="AP158" s="177">
        <v>1</v>
      </c>
      <c r="AQ158" s="177">
        <v>150</v>
      </c>
      <c r="AR158" s="177">
        <v>83.333333300000007</v>
      </c>
    </row>
    <row r="159" spans="5:44">
      <c r="AO159" s="177" t="s">
        <v>560</v>
      </c>
      <c r="AP159" s="177">
        <v>2</v>
      </c>
      <c r="AQ159" s="177">
        <v>150</v>
      </c>
      <c r="AR159" s="177">
        <v>83.333333300000007</v>
      </c>
    </row>
    <row r="160" spans="5:44">
      <c r="AO160" s="177" t="s">
        <v>560</v>
      </c>
      <c r="AP160" s="177">
        <v>3</v>
      </c>
      <c r="AQ160" s="177">
        <v>150</v>
      </c>
      <c r="AR160" s="177">
        <v>33.3333333</v>
      </c>
    </row>
    <row r="161" spans="41:44">
      <c r="AO161" s="177" t="s">
        <v>562</v>
      </c>
      <c r="AP161" s="177">
        <v>4</v>
      </c>
      <c r="AQ161" s="177">
        <v>150</v>
      </c>
      <c r="AR161" s="177">
        <v>66.666666699999894</v>
      </c>
    </row>
    <row r="162" spans="41:44">
      <c r="AO162" s="177" t="s">
        <v>560</v>
      </c>
      <c r="AP162" s="177">
        <v>5</v>
      </c>
      <c r="AQ162" s="177">
        <v>150</v>
      </c>
      <c r="AR162" s="177">
        <v>83.333333300000007</v>
      </c>
    </row>
    <row r="163" spans="41:44">
      <c r="AO163" s="177" t="s">
        <v>560</v>
      </c>
      <c r="AP163" s="177">
        <v>6</v>
      </c>
      <c r="AQ163" s="177">
        <v>150</v>
      </c>
      <c r="AR163" s="177">
        <v>50</v>
      </c>
    </row>
    <row r="164" spans="41:44">
      <c r="AO164" s="177" t="s">
        <v>560</v>
      </c>
      <c r="AP164" s="177">
        <v>7</v>
      </c>
      <c r="AQ164" s="177">
        <v>150</v>
      </c>
      <c r="AR164" s="177">
        <v>83.333333300000007</v>
      </c>
    </row>
    <row r="165" spans="41:44">
      <c r="AO165" s="177" t="s">
        <v>562</v>
      </c>
      <c r="AP165" s="177">
        <v>8</v>
      </c>
      <c r="AQ165" s="177">
        <v>150</v>
      </c>
      <c r="AR165" s="177">
        <v>66.666666699999894</v>
      </c>
    </row>
    <row r="166" spans="41:44">
      <c r="AO166" s="177" t="s">
        <v>560</v>
      </c>
      <c r="AP166" s="177">
        <v>9</v>
      </c>
      <c r="AQ166" s="177">
        <v>150</v>
      </c>
      <c r="AR166" s="177">
        <v>33.3333333</v>
      </c>
    </row>
    <row r="167" spans="41:44">
      <c r="AO167" s="177" t="s">
        <v>560</v>
      </c>
      <c r="AP167" s="177">
        <v>10</v>
      </c>
      <c r="AQ167" s="177">
        <v>150</v>
      </c>
      <c r="AR167" s="177">
        <v>100</v>
      </c>
    </row>
    <row r="168" spans="41:44">
      <c r="AO168" s="177" t="s">
        <v>560</v>
      </c>
      <c r="AP168" s="177">
        <v>11</v>
      </c>
      <c r="AQ168" s="177">
        <v>150</v>
      </c>
      <c r="AR168" s="177">
        <v>50</v>
      </c>
    </row>
    <row r="169" spans="41:44">
      <c r="AO169" s="177" t="s">
        <v>558</v>
      </c>
      <c r="AP169" s="177">
        <v>1</v>
      </c>
      <c r="AQ169" s="177">
        <v>180</v>
      </c>
      <c r="AR169" s="177">
        <v>0.33333299999999999</v>
      </c>
    </row>
    <row r="170" spans="41:44">
      <c r="AO170" s="177" t="s">
        <v>558</v>
      </c>
      <c r="AP170" s="177">
        <v>2</v>
      </c>
      <c r="AQ170" s="177">
        <v>180</v>
      </c>
      <c r="AR170" s="177">
        <v>0</v>
      </c>
    </row>
    <row r="171" spans="41:44">
      <c r="AO171" s="177" t="s">
        <v>558</v>
      </c>
      <c r="AP171" s="177">
        <v>3</v>
      </c>
      <c r="AQ171" s="177">
        <v>180</v>
      </c>
      <c r="AR171" s="177">
        <v>0.33333299999999999</v>
      </c>
    </row>
    <row r="172" spans="41:44">
      <c r="AO172" s="177" t="s">
        <v>558</v>
      </c>
      <c r="AP172" s="177">
        <v>4</v>
      </c>
      <c r="AQ172" s="177">
        <v>180</v>
      </c>
      <c r="AR172" s="177">
        <v>0</v>
      </c>
    </row>
    <row r="173" spans="41:44">
      <c r="AO173" s="177" t="s">
        <v>558</v>
      </c>
      <c r="AP173" s="177">
        <v>5</v>
      </c>
      <c r="AQ173" s="177">
        <v>180</v>
      </c>
      <c r="AR173" s="177">
        <v>0</v>
      </c>
    </row>
    <row r="174" spans="41:44">
      <c r="AO174" s="177" t="s">
        <v>562</v>
      </c>
      <c r="AP174" s="177">
        <v>1</v>
      </c>
      <c r="AQ174" s="177">
        <v>180</v>
      </c>
      <c r="AR174" s="177">
        <v>83.333333300000007</v>
      </c>
    </row>
    <row r="175" spans="41:44">
      <c r="AO175" s="177" t="s">
        <v>560</v>
      </c>
      <c r="AP175" s="177">
        <v>2</v>
      </c>
      <c r="AQ175" s="177">
        <v>180</v>
      </c>
      <c r="AR175" s="177">
        <v>50</v>
      </c>
    </row>
    <row r="176" spans="41:44">
      <c r="AO176" s="177" t="s">
        <v>560</v>
      </c>
      <c r="AP176" s="177">
        <v>3</v>
      </c>
      <c r="AQ176" s="177">
        <v>180</v>
      </c>
      <c r="AR176" s="177">
        <v>83.333333300000007</v>
      </c>
    </row>
    <row r="177" spans="41:44">
      <c r="AO177" s="177" t="s">
        <v>560</v>
      </c>
      <c r="AP177" s="177">
        <v>4</v>
      </c>
      <c r="AQ177" s="177">
        <v>180</v>
      </c>
      <c r="AR177" s="177">
        <v>50</v>
      </c>
    </row>
    <row r="178" spans="41:44">
      <c r="AO178" s="177" t="s">
        <v>560</v>
      </c>
      <c r="AP178" s="177">
        <v>5</v>
      </c>
      <c r="AQ178" s="177">
        <v>180</v>
      </c>
      <c r="AR178" s="177">
        <v>66.666666699999894</v>
      </c>
    </row>
    <row r="179" spans="41:44">
      <c r="AO179" s="177" t="s">
        <v>560</v>
      </c>
      <c r="AP179" s="177">
        <v>6</v>
      </c>
      <c r="AQ179" s="177">
        <v>180</v>
      </c>
      <c r="AR179" s="177">
        <v>66.666666699999894</v>
      </c>
    </row>
    <row r="180" spans="41:44">
      <c r="AO180" s="177" t="s">
        <v>560</v>
      </c>
      <c r="AP180" s="177">
        <v>7</v>
      </c>
      <c r="AQ180" s="177">
        <v>180</v>
      </c>
      <c r="AR180" s="177">
        <v>50</v>
      </c>
    </row>
    <row r="181" spans="41:44">
      <c r="AO181" s="177" t="s">
        <v>560</v>
      </c>
      <c r="AP181" s="177">
        <v>8</v>
      </c>
      <c r="AQ181" s="177">
        <v>180</v>
      </c>
      <c r="AR181" s="177">
        <v>83.333333300000007</v>
      </c>
    </row>
    <row r="182" spans="41:44">
      <c r="AO182" s="177" t="s">
        <v>560</v>
      </c>
      <c r="AP182" s="177">
        <v>9</v>
      </c>
      <c r="AQ182" s="177">
        <v>180</v>
      </c>
      <c r="AR182" s="177">
        <v>83.333333300000007</v>
      </c>
    </row>
    <row r="183" spans="41:44">
      <c r="AO183" s="177" t="s">
        <v>560</v>
      </c>
      <c r="AP183" s="177">
        <v>10</v>
      </c>
      <c r="AQ183" s="177">
        <v>180</v>
      </c>
      <c r="AR183" s="177">
        <v>83.333333300000007</v>
      </c>
    </row>
    <row r="184" spans="41:44">
      <c r="AO184" s="177" t="s">
        <v>560</v>
      </c>
      <c r="AP184" s="177">
        <v>11</v>
      </c>
      <c r="AQ184" s="177">
        <v>180</v>
      </c>
      <c r="AR184" s="177">
        <v>66.666666699999894</v>
      </c>
    </row>
    <row r="185" spans="41:44">
      <c r="AO185" s="177" t="s">
        <v>558</v>
      </c>
      <c r="AP185" s="177">
        <v>1</v>
      </c>
      <c r="AQ185" s="177">
        <v>210</v>
      </c>
      <c r="AR185" s="177">
        <v>0.33333299999999999</v>
      </c>
    </row>
    <row r="186" spans="41:44">
      <c r="AO186" s="177" t="s">
        <v>558</v>
      </c>
      <c r="AP186" s="177">
        <v>2</v>
      </c>
      <c r="AQ186" s="177">
        <v>210</v>
      </c>
      <c r="AR186" s="177">
        <v>0.33333299999999999</v>
      </c>
    </row>
    <row r="187" spans="41:44">
      <c r="AO187" s="177" t="s">
        <v>558</v>
      </c>
      <c r="AP187" s="177">
        <v>3</v>
      </c>
      <c r="AQ187" s="177">
        <v>210</v>
      </c>
      <c r="AR187" s="177">
        <v>0.66666700000000001</v>
      </c>
    </row>
    <row r="188" spans="41:44">
      <c r="AO188" s="177" t="s">
        <v>558</v>
      </c>
      <c r="AP188" s="177">
        <v>4</v>
      </c>
      <c r="AQ188" s="177">
        <v>210</v>
      </c>
      <c r="AR188" s="177">
        <v>0.33333299999999999</v>
      </c>
    </row>
    <row r="189" spans="41:44">
      <c r="AO189" s="177" t="s">
        <v>558</v>
      </c>
      <c r="AP189" s="177">
        <v>5</v>
      </c>
      <c r="AQ189" s="177">
        <v>210</v>
      </c>
      <c r="AR189" s="177">
        <v>0.66666700000000001</v>
      </c>
    </row>
    <row r="190" spans="41:44">
      <c r="AO190" s="177" t="s">
        <v>560</v>
      </c>
      <c r="AP190" s="177">
        <v>1</v>
      </c>
      <c r="AQ190" s="177">
        <v>210</v>
      </c>
      <c r="AR190" s="177">
        <v>50</v>
      </c>
    </row>
    <row r="191" spans="41:44">
      <c r="AO191" s="177" t="s">
        <v>560</v>
      </c>
      <c r="AP191" s="177">
        <v>2</v>
      </c>
      <c r="AQ191" s="177">
        <v>210</v>
      </c>
      <c r="AR191" s="177">
        <v>50</v>
      </c>
    </row>
    <row r="192" spans="41:44">
      <c r="AO192" s="177" t="s">
        <v>560</v>
      </c>
      <c r="AP192" s="177">
        <v>3</v>
      </c>
      <c r="AQ192" s="177">
        <v>210</v>
      </c>
      <c r="AR192" s="177">
        <v>33.3333333</v>
      </c>
    </row>
    <row r="193" spans="41:44">
      <c r="AO193" s="177" t="s">
        <v>560</v>
      </c>
      <c r="AP193" s="177">
        <v>4</v>
      </c>
      <c r="AQ193" s="177">
        <v>210</v>
      </c>
      <c r="AR193" s="177">
        <v>66.666666699999894</v>
      </c>
    </row>
    <row r="194" spans="41:44">
      <c r="AO194" s="177" t="s">
        <v>560</v>
      </c>
      <c r="AP194" s="177">
        <v>5</v>
      </c>
      <c r="AQ194" s="177">
        <v>210</v>
      </c>
      <c r="AR194" s="177">
        <v>83.333333300000007</v>
      </c>
    </row>
    <row r="195" spans="41:44">
      <c r="AO195" s="177" t="s">
        <v>560</v>
      </c>
      <c r="AP195" s="177">
        <v>6</v>
      </c>
      <c r="AQ195" s="177">
        <v>210</v>
      </c>
      <c r="AR195" s="177">
        <v>66.666666699999894</v>
      </c>
    </row>
    <row r="196" spans="41:44">
      <c r="AO196" s="177" t="s">
        <v>560</v>
      </c>
      <c r="AP196" s="177">
        <v>7</v>
      </c>
      <c r="AQ196" s="177">
        <v>210</v>
      </c>
      <c r="AR196" s="177">
        <v>50</v>
      </c>
    </row>
    <row r="197" spans="41:44">
      <c r="AO197" s="177" t="s">
        <v>560</v>
      </c>
      <c r="AP197" s="177">
        <v>8</v>
      </c>
      <c r="AQ197" s="177">
        <v>210</v>
      </c>
      <c r="AR197" s="177">
        <v>33.3333333</v>
      </c>
    </row>
    <row r="198" spans="41:44">
      <c r="AO198" s="177" t="s">
        <v>560</v>
      </c>
      <c r="AP198" s="177">
        <v>9</v>
      </c>
      <c r="AQ198" s="177">
        <v>210</v>
      </c>
      <c r="AR198" s="177">
        <v>83.333333300000007</v>
      </c>
    </row>
    <row r="199" spans="41:44">
      <c r="AO199" s="177" t="s">
        <v>560</v>
      </c>
      <c r="AP199" s="177">
        <v>10</v>
      </c>
      <c r="AQ199" s="177">
        <v>210</v>
      </c>
      <c r="AR199" s="177">
        <v>100</v>
      </c>
    </row>
    <row r="200" spans="41:44">
      <c r="AO200" s="177" t="s">
        <v>560</v>
      </c>
      <c r="AP200" s="177">
        <v>11</v>
      </c>
      <c r="AQ200" s="177">
        <v>210</v>
      </c>
      <c r="AR200" s="177">
        <v>100</v>
      </c>
    </row>
    <row r="201" spans="41:44">
      <c r="AO201" s="177" t="s">
        <v>559</v>
      </c>
      <c r="AP201" s="177">
        <v>1</v>
      </c>
      <c r="AQ201" s="177">
        <v>240</v>
      </c>
      <c r="AR201" s="177">
        <v>0.33333299999999999</v>
      </c>
    </row>
    <row r="202" spans="41:44">
      <c r="AO202" s="177" t="s">
        <v>558</v>
      </c>
      <c r="AP202" s="177">
        <v>2</v>
      </c>
      <c r="AQ202" s="177">
        <v>240</v>
      </c>
      <c r="AR202" s="177">
        <v>0.33333299999999999</v>
      </c>
    </row>
    <row r="203" spans="41:44">
      <c r="AO203" s="177" t="s">
        <v>558</v>
      </c>
      <c r="AP203" s="177">
        <v>3</v>
      </c>
      <c r="AQ203" s="177">
        <v>240</v>
      </c>
      <c r="AR203" s="177">
        <v>0</v>
      </c>
    </row>
    <row r="204" spans="41:44">
      <c r="AO204" s="177" t="s">
        <v>558</v>
      </c>
      <c r="AP204" s="177">
        <v>4</v>
      </c>
      <c r="AQ204" s="177">
        <v>240</v>
      </c>
      <c r="AR204" s="177">
        <v>1</v>
      </c>
    </row>
    <row r="205" spans="41:44">
      <c r="AO205" s="177" t="s">
        <v>558</v>
      </c>
      <c r="AP205" s="177">
        <v>5</v>
      </c>
      <c r="AQ205" s="177">
        <v>240</v>
      </c>
      <c r="AR205" s="177">
        <v>0.33333299999999999</v>
      </c>
    </row>
    <row r="206" spans="41:44">
      <c r="AO206" s="177" t="s">
        <v>561</v>
      </c>
      <c r="AP206" s="177">
        <v>1</v>
      </c>
      <c r="AQ206" s="177">
        <v>240</v>
      </c>
      <c r="AR206" s="177">
        <v>66.666666699999894</v>
      </c>
    </row>
    <row r="207" spans="41:44">
      <c r="AO207" s="177" t="s">
        <v>560</v>
      </c>
      <c r="AP207" s="177">
        <v>2</v>
      </c>
      <c r="AQ207" s="177">
        <v>240</v>
      </c>
      <c r="AR207" s="177">
        <v>66.666666699999894</v>
      </c>
    </row>
    <row r="208" spans="41:44">
      <c r="AO208" s="177" t="s">
        <v>560</v>
      </c>
      <c r="AP208" s="177">
        <v>3</v>
      </c>
      <c r="AQ208" s="177">
        <v>240</v>
      </c>
      <c r="AR208" s="177">
        <v>100</v>
      </c>
    </row>
    <row r="209" spans="41:44">
      <c r="AO209" s="177" t="s">
        <v>560</v>
      </c>
      <c r="AP209" s="177">
        <v>4</v>
      </c>
      <c r="AQ209" s="177">
        <v>240</v>
      </c>
      <c r="AR209" s="177">
        <v>66.666666699999894</v>
      </c>
    </row>
    <row r="210" spans="41:44">
      <c r="AO210" s="177" t="s">
        <v>560</v>
      </c>
      <c r="AP210" s="177">
        <v>5</v>
      </c>
      <c r="AQ210" s="177">
        <v>240</v>
      </c>
      <c r="AR210" s="177">
        <v>66.666666699999894</v>
      </c>
    </row>
    <row r="211" spans="41:44">
      <c r="AO211" s="177" t="s">
        <v>560</v>
      </c>
      <c r="AP211" s="177">
        <v>6</v>
      </c>
      <c r="AQ211" s="177">
        <v>240</v>
      </c>
      <c r="AR211" s="177">
        <v>16.6666667</v>
      </c>
    </row>
    <row r="212" spans="41:44">
      <c r="AO212" s="177" t="s">
        <v>560</v>
      </c>
      <c r="AP212" s="177">
        <v>7</v>
      </c>
      <c r="AQ212" s="177">
        <v>240</v>
      </c>
      <c r="AR212" s="177">
        <v>83.333333300000007</v>
      </c>
    </row>
    <row r="213" spans="41:44">
      <c r="AO213" s="177" t="s">
        <v>562</v>
      </c>
      <c r="AP213" s="177">
        <v>8</v>
      </c>
      <c r="AQ213" s="177">
        <v>240</v>
      </c>
      <c r="AR213" s="177">
        <v>33.3333333</v>
      </c>
    </row>
    <row r="214" spans="41:44">
      <c r="AO214" s="177" t="s">
        <v>560</v>
      </c>
      <c r="AP214" s="177">
        <v>9</v>
      </c>
      <c r="AQ214" s="177">
        <v>240</v>
      </c>
      <c r="AR214" s="177">
        <v>83.333333300000007</v>
      </c>
    </row>
    <row r="215" spans="41:44">
      <c r="AO215" s="177" t="s">
        <v>560</v>
      </c>
      <c r="AP215" s="177">
        <v>10</v>
      </c>
      <c r="AQ215" s="177">
        <v>240</v>
      </c>
      <c r="AR215" s="177">
        <v>100</v>
      </c>
    </row>
    <row r="216" spans="41:44">
      <c r="AO216" s="177" t="s">
        <v>560</v>
      </c>
      <c r="AP216" s="177">
        <v>11</v>
      </c>
      <c r="AQ216" s="177">
        <v>240</v>
      </c>
      <c r="AR216" s="177">
        <v>66.666666699999894</v>
      </c>
    </row>
    <row r="217" spans="41:44">
      <c r="AO217" s="177" t="s">
        <v>558</v>
      </c>
      <c r="AP217" s="177">
        <v>1</v>
      </c>
      <c r="AQ217" s="177">
        <v>270</v>
      </c>
      <c r="AR217" s="177">
        <v>0.33333299999999999</v>
      </c>
    </row>
    <row r="218" spans="41:44">
      <c r="AO218" s="177" t="s">
        <v>558</v>
      </c>
      <c r="AP218" s="177">
        <v>2</v>
      </c>
      <c r="AQ218" s="177">
        <v>270</v>
      </c>
      <c r="AR218" s="177">
        <v>0.33333299999999999</v>
      </c>
    </row>
    <row r="219" spans="41:44">
      <c r="AO219" s="177" t="s">
        <v>558</v>
      </c>
      <c r="AP219" s="177">
        <v>3</v>
      </c>
      <c r="AQ219" s="177">
        <v>270</v>
      </c>
      <c r="AR219" s="177">
        <v>0.33333299999999999</v>
      </c>
    </row>
    <row r="220" spans="41:44">
      <c r="AO220" s="177" t="s">
        <v>558</v>
      </c>
      <c r="AP220" s="177">
        <v>4</v>
      </c>
      <c r="AQ220" s="177">
        <v>270</v>
      </c>
      <c r="AR220" s="177">
        <v>0.33333299999999999</v>
      </c>
    </row>
    <row r="221" spans="41:44">
      <c r="AO221" s="177" t="s">
        <v>558</v>
      </c>
      <c r="AP221" s="177">
        <v>5</v>
      </c>
      <c r="AQ221" s="177">
        <v>270</v>
      </c>
      <c r="AR221" s="177">
        <v>0.33333299999999999</v>
      </c>
    </row>
    <row r="222" spans="41:44">
      <c r="AO222" s="177" t="s">
        <v>560</v>
      </c>
      <c r="AP222" s="177">
        <v>1</v>
      </c>
      <c r="AQ222" s="177">
        <v>270</v>
      </c>
      <c r="AR222" s="177">
        <v>100</v>
      </c>
    </row>
    <row r="223" spans="41:44">
      <c r="AO223" s="177" t="s">
        <v>560</v>
      </c>
      <c r="AP223" s="177">
        <v>2</v>
      </c>
      <c r="AQ223" s="177">
        <v>270</v>
      </c>
      <c r="AR223" s="177">
        <v>33.3333333</v>
      </c>
    </row>
    <row r="224" spans="41:44">
      <c r="AO224" s="177" t="s">
        <v>560</v>
      </c>
      <c r="AP224" s="177">
        <v>3</v>
      </c>
      <c r="AQ224" s="177">
        <v>270</v>
      </c>
      <c r="AR224" s="177">
        <v>50</v>
      </c>
    </row>
    <row r="225" spans="41:44">
      <c r="AO225" s="177" t="s">
        <v>560</v>
      </c>
      <c r="AP225" s="177">
        <v>4</v>
      </c>
      <c r="AQ225" s="177">
        <v>270</v>
      </c>
      <c r="AR225" s="177">
        <v>66.666666699999894</v>
      </c>
    </row>
    <row r="226" spans="41:44">
      <c r="AO226" s="177" t="s">
        <v>560</v>
      </c>
      <c r="AP226" s="177">
        <v>5</v>
      </c>
      <c r="AQ226" s="177">
        <v>270</v>
      </c>
      <c r="AR226" s="177">
        <v>66.666666699999894</v>
      </c>
    </row>
    <row r="227" spans="41:44">
      <c r="AO227" s="177" t="s">
        <v>562</v>
      </c>
      <c r="AP227" s="177">
        <v>6</v>
      </c>
      <c r="AQ227" s="177">
        <v>270</v>
      </c>
      <c r="AR227" s="177">
        <v>16.6666667</v>
      </c>
    </row>
    <row r="228" spans="41:44">
      <c r="AO228" s="177" t="s">
        <v>560</v>
      </c>
      <c r="AP228" s="177">
        <v>7</v>
      </c>
      <c r="AQ228" s="177">
        <v>270</v>
      </c>
      <c r="AR228" s="177">
        <v>66.666666699999894</v>
      </c>
    </row>
    <row r="229" spans="41:44">
      <c r="AO229" s="177" t="s">
        <v>560</v>
      </c>
      <c r="AP229" s="177">
        <v>8</v>
      </c>
      <c r="AQ229" s="177">
        <v>270</v>
      </c>
      <c r="AR229" s="177">
        <v>66.666666699999894</v>
      </c>
    </row>
    <row r="230" spans="41:44">
      <c r="AO230" s="177" t="s">
        <v>560</v>
      </c>
      <c r="AP230" s="177">
        <v>9</v>
      </c>
      <c r="AQ230" s="177">
        <v>270</v>
      </c>
      <c r="AR230" s="177">
        <v>83.333333300000007</v>
      </c>
    </row>
    <row r="231" spans="41:44">
      <c r="AO231" s="177" t="s">
        <v>560</v>
      </c>
      <c r="AP231" s="177">
        <v>10</v>
      </c>
      <c r="AQ231" s="177">
        <v>270</v>
      </c>
      <c r="AR231" s="177">
        <v>100</v>
      </c>
    </row>
    <row r="232" spans="41:44">
      <c r="AO232" s="177" t="s">
        <v>560</v>
      </c>
      <c r="AP232" s="177">
        <v>11</v>
      </c>
      <c r="AQ232" s="177">
        <v>270</v>
      </c>
      <c r="AR232" s="177">
        <v>50</v>
      </c>
    </row>
    <row r="233" spans="41:44">
      <c r="AO233" s="177" t="s">
        <v>559</v>
      </c>
      <c r="AP233" s="177">
        <v>1</v>
      </c>
      <c r="AQ233" s="177">
        <v>300</v>
      </c>
      <c r="AR233" s="177">
        <v>0.5</v>
      </c>
    </row>
    <row r="234" spans="41:44">
      <c r="AO234" s="177" t="s">
        <v>557</v>
      </c>
      <c r="AP234" s="177">
        <v>2</v>
      </c>
      <c r="AQ234" s="177">
        <v>300</v>
      </c>
      <c r="AR234" s="177">
        <v>0.5</v>
      </c>
    </row>
    <row r="235" spans="41:44">
      <c r="AO235" s="177" t="s">
        <v>558</v>
      </c>
      <c r="AP235" s="177">
        <v>3</v>
      </c>
      <c r="AQ235" s="177">
        <v>300</v>
      </c>
      <c r="AR235" s="177">
        <v>0.5</v>
      </c>
    </row>
    <row r="236" spans="41:44">
      <c r="AO236" s="177" t="s">
        <v>559</v>
      </c>
      <c r="AP236" s="177">
        <v>4</v>
      </c>
      <c r="AQ236" s="177">
        <v>300</v>
      </c>
      <c r="AR236" s="177">
        <v>0.5</v>
      </c>
    </row>
    <row r="237" spans="41:44">
      <c r="AO237" s="177" t="s">
        <v>558</v>
      </c>
      <c r="AP237" s="177">
        <v>5</v>
      </c>
      <c r="AQ237" s="177">
        <v>300</v>
      </c>
      <c r="AR237" s="177">
        <v>1</v>
      </c>
    </row>
    <row r="238" spans="41:44">
      <c r="AO238" s="177" t="s">
        <v>560</v>
      </c>
      <c r="AP238" s="177">
        <v>1</v>
      </c>
      <c r="AQ238" s="177">
        <v>300</v>
      </c>
      <c r="AR238" s="177">
        <v>33.3333333</v>
      </c>
    </row>
    <row r="239" spans="41:44">
      <c r="AO239" s="177" t="s">
        <v>560</v>
      </c>
      <c r="AP239" s="177">
        <v>2</v>
      </c>
      <c r="AQ239" s="177">
        <v>300</v>
      </c>
      <c r="AR239" s="177">
        <v>66.666666699999894</v>
      </c>
    </row>
    <row r="240" spans="41:44">
      <c r="AO240" s="177" t="s">
        <v>562</v>
      </c>
      <c r="AP240" s="177">
        <v>3</v>
      </c>
      <c r="AQ240" s="177">
        <v>300</v>
      </c>
      <c r="AR240" s="177">
        <v>50</v>
      </c>
    </row>
    <row r="241" spans="41:44">
      <c r="AO241" s="177" t="s">
        <v>560</v>
      </c>
      <c r="AP241" s="177">
        <v>4</v>
      </c>
      <c r="AQ241" s="177">
        <v>300</v>
      </c>
      <c r="AR241" s="177">
        <v>66.666666699999894</v>
      </c>
    </row>
    <row r="242" spans="41:44">
      <c r="AO242" s="177" t="s">
        <v>561</v>
      </c>
      <c r="AP242" s="177">
        <v>5</v>
      </c>
      <c r="AQ242" s="177">
        <v>300</v>
      </c>
      <c r="AR242" s="177">
        <v>83.333333300000007</v>
      </c>
    </row>
    <row r="243" spans="41:44">
      <c r="AO243" s="177" t="s">
        <v>562</v>
      </c>
      <c r="AP243" s="177">
        <v>6</v>
      </c>
      <c r="AQ243" s="177">
        <v>300</v>
      </c>
      <c r="AR243" s="177">
        <v>16.6666667</v>
      </c>
    </row>
    <row r="244" spans="41:44">
      <c r="AO244" s="177" t="s">
        <v>560</v>
      </c>
      <c r="AP244" s="177">
        <v>7</v>
      </c>
      <c r="AQ244" s="177">
        <v>300</v>
      </c>
      <c r="AR244" s="177">
        <v>33.3333333</v>
      </c>
    </row>
    <row r="245" spans="41:44">
      <c r="AO245" s="177" t="s">
        <v>561</v>
      </c>
      <c r="AP245" s="177">
        <v>8</v>
      </c>
      <c r="AQ245" s="177">
        <v>300</v>
      </c>
      <c r="AR245" s="177">
        <v>100</v>
      </c>
    </row>
    <row r="246" spans="41:44">
      <c r="AO246" s="177" t="s">
        <v>560</v>
      </c>
      <c r="AP246" s="177">
        <v>9</v>
      </c>
      <c r="AQ246" s="177">
        <v>300</v>
      </c>
      <c r="AR246" s="177">
        <v>66.666666699999894</v>
      </c>
    </row>
    <row r="247" spans="41:44">
      <c r="AO247" s="177" t="s">
        <v>560</v>
      </c>
      <c r="AP247" s="177">
        <v>10</v>
      </c>
      <c r="AQ247" s="177">
        <v>300</v>
      </c>
      <c r="AR247" s="177">
        <v>66.666666699999894</v>
      </c>
    </row>
    <row r="248" spans="41:44">
      <c r="AO248" s="177" t="s">
        <v>560</v>
      </c>
      <c r="AP248" s="177">
        <v>11</v>
      </c>
      <c r="AQ248" s="177">
        <v>300</v>
      </c>
      <c r="AR248" s="177">
        <v>83.333333300000007</v>
      </c>
    </row>
  </sheetData>
  <mergeCells count="28">
    <mergeCell ref="M133:M134"/>
    <mergeCell ref="N133:O133"/>
    <mergeCell ref="E135:E136"/>
    <mergeCell ref="F135:F136"/>
    <mergeCell ref="E137:E138"/>
    <mergeCell ref="F137:F138"/>
    <mergeCell ref="E133:E134"/>
    <mergeCell ref="F133:G134"/>
    <mergeCell ref="H133:I134"/>
    <mergeCell ref="J133:J134"/>
    <mergeCell ref="K133:K134"/>
    <mergeCell ref="L133:L134"/>
    <mergeCell ref="E139:E140"/>
    <mergeCell ref="F139:F140"/>
    <mergeCell ref="E141:E142"/>
    <mergeCell ref="F141:F142"/>
    <mergeCell ref="E143:E144"/>
    <mergeCell ref="F143:F144"/>
    <mergeCell ref="E151:E152"/>
    <mergeCell ref="F151:F152"/>
    <mergeCell ref="E153:E154"/>
    <mergeCell ref="F153:F154"/>
    <mergeCell ref="E145:E146"/>
    <mergeCell ref="F145:F146"/>
    <mergeCell ref="E147:E148"/>
    <mergeCell ref="F147:F148"/>
    <mergeCell ref="E149:E150"/>
    <mergeCell ref="F149:F150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EY248"/>
  <sheetViews>
    <sheetView topLeftCell="C37" zoomScale="70" zoomScaleNormal="70" workbookViewId="0">
      <selection activeCell="U38" sqref="U38"/>
    </sheetView>
  </sheetViews>
  <sheetFormatPr defaultRowHeight="17.399999999999999"/>
  <cols>
    <col min="2" max="3" width="26.3984375" customWidth="1"/>
    <col min="4" max="4" width="13.09765625" customWidth="1"/>
    <col min="5" max="5" width="22.59765625" customWidth="1"/>
    <col min="6" max="6" width="13.69921875" customWidth="1"/>
    <col min="10" max="10" width="12.8984375" customWidth="1"/>
    <col min="15" max="15" width="12.59765625" customWidth="1"/>
    <col min="21" max="21" width="10.3984375" customWidth="1"/>
    <col min="22" max="22" width="13.3984375" customWidth="1"/>
    <col min="23" max="23" width="15.8984375" customWidth="1"/>
    <col min="24" max="24" width="19.3984375" customWidth="1"/>
    <col min="25" max="25" width="19.69921875" customWidth="1"/>
    <col min="26" max="26" width="19.09765625" customWidth="1"/>
    <col min="27" max="27" width="18.296875" customWidth="1"/>
  </cols>
  <sheetData>
    <row r="3" spans="2:34">
      <c r="B3" t="s">
        <v>106</v>
      </c>
    </row>
    <row r="4" spans="2:34">
      <c r="B4" t="s">
        <v>107</v>
      </c>
      <c r="D4" t="s">
        <v>527</v>
      </c>
      <c r="F4" t="s">
        <v>117</v>
      </c>
      <c r="G4" t="s">
        <v>119</v>
      </c>
      <c r="H4" t="s">
        <v>116</v>
      </c>
      <c r="I4" t="s">
        <v>119</v>
      </c>
      <c r="J4" t="s">
        <v>120</v>
      </c>
      <c r="K4" t="s">
        <v>118</v>
      </c>
      <c r="L4" t="s">
        <v>117</v>
      </c>
      <c r="M4" t="s">
        <v>119</v>
      </c>
      <c r="N4" t="s">
        <v>120</v>
      </c>
      <c r="O4" t="s">
        <v>119</v>
      </c>
      <c r="P4" t="s">
        <v>121</v>
      </c>
      <c r="Q4" s="1" t="s">
        <v>122</v>
      </c>
      <c r="R4" s="1" t="s">
        <v>123</v>
      </c>
      <c r="S4" s="1" t="s">
        <v>124</v>
      </c>
    </row>
    <row r="5" spans="2:34">
      <c r="B5" t="s">
        <v>125</v>
      </c>
      <c r="C5" t="s">
        <v>107</v>
      </c>
      <c r="D5">
        <v>1</v>
      </c>
      <c r="E5" t="s">
        <v>126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1</v>
      </c>
      <c r="N5">
        <v>6.6846199999999998</v>
      </c>
      <c r="O5">
        <v>4.8759300000000003</v>
      </c>
      <c r="P5">
        <f t="shared" ref="P5:P11" si="0">O5/N5</f>
        <v>0.72942515804937313</v>
      </c>
      <c r="Q5">
        <f>172.88-52.96</f>
        <v>119.91999999999999</v>
      </c>
      <c r="R5">
        <f>189.16-115.27</f>
        <v>73.89</v>
      </c>
      <c r="S5">
        <f t="shared" ref="S5:S16" si="1">R5/Q5</f>
        <v>0.61616077384923285</v>
      </c>
      <c r="U5" s="1"/>
    </row>
    <row r="6" spans="2:34">
      <c r="B6" s="1" t="s">
        <v>127</v>
      </c>
      <c r="C6" t="s">
        <v>107</v>
      </c>
      <c r="D6" s="1">
        <v>2</v>
      </c>
      <c r="E6" t="s">
        <v>126</v>
      </c>
      <c r="F6">
        <v>0</v>
      </c>
      <c r="G6">
        <v>0</v>
      </c>
      <c r="H6">
        <v>0</v>
      </c>
      <c r="I6">
        <v>0</v>
      </c>
      <c r="J6">
        <v>1</v>
      </c>
      <c r="K6">
        <v>2</v>
      </c>
      <c r="L6">
        <v>4</v>
      </c>
      <c r="M6">
        <v>5</v>
      </c>
      <c r="N6">
        <v>6.1920299999999999</v>
      </c>
      <c r="O6">
        <v>4.7682000000000002</v>
      </c>
      <c r="P6">
        <f t="shared" si="0"/>
        <v>0.77005440865112096</v>
      </c>
      <c r="Q6">
        <f>150.89-35.79</f>
        <v>115.1</v>
      </c>
      <c r="R6">
        <f>170.04-111.97</f>
        <v>58.069999999999993</v>
      </c>
      <c r="S6">
        <f t="shared" si="1"/>
        <v>0.50451781059947864</v>
      </c>
      <c r="U6" s="5"/>
    </row>
    <row r="7" spans="2:34">
      <c r="B7" s="1" t="s">
        <v>128</v>
      </c>
      <c r="C7" t="s">
        <v>107</v>
      </c>
      <c r="D7" s="1">
        <v>3</v>
      </c>
      <c r="E7" t="s">
        <v>129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1</v>
      </c>
      <c r="N7">
        <v>6.1345000000000001</v>
      </c>
      <c r="O7">
        <v>3.0886800000000001</v>
      </c>
      <c r="P7">
        <f t="shared" si="0"/>
        <v>0.50349335724182898</v>
      </c>
      <c r="Q7">
        <f>236.43-91.51</f>
        <v>144.92000000000002</v>
      </c>
      <c r="R7">
        <f>210.95-116.86</f>
        <v>94.089999999999989</v>
      </c>
      <c r="S7">
        <f t="shared" si="1"/>
        <v>0.64925476124758474</v>
      </c>
      <c r="U7" s="6"/>
      <c r="V7" s="7"/>
      <c r="W7" s="7"/>
    </row>
    <row r="8" spans="2:34">
      <c r="B8" s="1" t="s">
        <v>130</v>
      </c>
      <c r="C8" t="s">
        <v>107</v>
      </c>
      <c r="D8" s="1">
        <v>4</v>
      </c>
      <c r="E8" t="s">
        <v>131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8.0738699999999994</v>
      </c>
      <c r="O8">
        <v>5.8383700000000003</v>
      </c>
      <c r="P8">
        <f t="shared" si="0"/>
        <v>0.72311914856196602</v>
      </c>
      <c r="Q8">
        <f>132.69-16.29</f>
        <v>116.4</v>
      </c>
      <c r="R8">
        <f>205.45-142.98</f>
        <v>62.47</v>
      </c>
      <c r="S8">
        <f t="shared" si="1"/>
        <v>0.53668384879725084</v>
      </c>
      <c r="U8" s="1"/>
      <c r="V8" s="1"/>
      <c r="W8" s="1"/>
    </row>
    <row r="9" spans="2:34">
      <c r="B9" t="s">
        <v>140</v>
      </c>
      <c r="C9" t="s">
        <v>107</v>
      </c>
      <c r="D9" s="1">
        <v>5</v>
      </c>
      <c r="E9" t="s">
        <v>11</v>
      </c>
      <c r="F9">
        <v>0</v>
      </c>
      <c r="G9">
        <v>0</v>
      </c>
      <c r="H9">
        <v>0</v>
      </c>
      <c r="I9">
        <v>0</v>
      </c>
      <c r="J9">
        <v>1</v>
      </c>
      <c r="K9">
        <v>2</v>
      </c>
      <c r="L9">
        <v>3</v>
      </c>
      <c r="M9">
        <v>4</v>
      </c>
      <c r="N9">
        <v>5.5749030113220197</v>
      </c>
      <c r="O9">
        <v>3.9514900000000002</v>
      </c>
      <c r="P9">
        <f t="shared" si="0"/>
        <v>0.70879977498710833</v>
      </c>
      <c r="Q9">
        <f>115.92-10.44</f>
        <v>105.48</v>
      </c>
      <c r="R9">
        <f>228.45-180.73</f>
        <v>47.72</v>
      </c>
      <c r="S9">
        <f t="shared" si="1"/>
        <v>0.45240803943875613</v>
      </c>
      <c r="U9" s="1"/>
      <c r="V9" s="1"/>
      <c r="W9" s="1"/>
    </row>
    <row r="10" spans="2:34">
      <c r="B10" t="s">
        <v>132</v>
      </c>
      <c r="C10" t="s">
        <v>107</v>
      </c>
      <c r="D10" s="1">
        <v>6</v>
      </c>
      <c r="E10" t="s">
        <v>126</v>
      </c>
      <c r="F10">
        <v>0</v>
      </c>
      <c r="G10">
        <v>0</v>
      </c>
      <c r="H10">
        <v>0</v>
      </c>
      <c r="I10">
        <v>1</v>
      </c>
      <c r="J10">
        <v>1</v>
      </c>
      <c r="L10">
        <v>4</v>
      </c>
      <c r="M10">
        <v>5</v>
      </c>
      <c r="N10">
        <v>7.6195700000000004</v>
      </c>
      <c r="O10">
        <v>6.0892900000000001</v>
      </c>
      <c r="P10">
        <f t="shared" si="0"/>
        <v>0.79916451978261238</v>
      </c>
      <c r="Q10">
        <f>177.75-64.74</f>
        <v>113.01</v>
      </c>
      <c r="R10">
        <f>156.84-113.82</f>
        <v>43.02000000000001</v>
      </c>
      <c r="S10">
        <f t="shared" si="1"/>
        <v>0.38067427661268921</v>
      </c>
      <c r="U10" s="1"/>
      <c r="V10" s="1"/>
      <c r="W10" s="1"/>
    </row>
    <row r="11" spans="2:34">
      <c r="B11" s="1" t="s">
        <v>486</v>
      </c>
      <c r="C11" t="s">
        <v>107</v>
      </c>
      <c r="D11" s="1">
        <v>7</v>
      </c>
      <c r="E11" t="s">
        <v>9</v>
      </c>
      <c r="N11">
        <v>7.5362999999999998</v>
      </c>
      <c r="O11">
        <v>5.1345999999999998</v>
      </c>
      <c r="P11">
        <f t="shared" si="0"/>
        <v>0.68131576503058533</v>
      </c>
      <c r="Q11">
        <v>115.32</v>
      </c>
      <c r="R11" s="1">
        <f>183.63-117.4</f>
        <v>66.22999999999999</v>
      </c>
      <c r="S11">
        <f t="shared" si="1"/>
        <v>0.57431494970516817</v>
      </c>
    </row>
    <row r="12" spans="2:34">
      <c r="B12" s="1" t="s">
        <v>141</v>
      </c>
      <c r="C12" t="s">
        <v>107</v>
      </c>
      <c r="D12" s="1">
        <v>8</v>
      </c>
      <c r="E12" t="s">
        <v>142</v>
      </c>
      <c r="Q12">
        <f>136.06-26.2</f>
        <v>109.86</v>
      </c>
      <c r="R12">
        <f>208.56-158.11</f>
        <v>50.449999999999989</v>
      </c>
      <c r="S12">
        <f t="shared" si="1"/>
        <v>0.45922082650646268</v>
      </c>
      <c r="AF12" s="5"/>
      <c r="AH12" s="5"/>
    </row>
    <row r="13" spans="2:34">
      <c r="B13" s="1" t="s">
        <v>137</v>
      </c>
      <c r="C13" t="s">
        <v>107</v>
      </c>
      <c r="D13" s="1">
        <v>9</v>
      </c>
      <c r="E13" t="s">
        <v>134</v>
      </c>
      <c r="F13">
        <v>0</v>
      </c>
      <c r="G13">
        <v>0</v>
      </c>
      <c r="H13">
        <v>0</v>
      </c>
      <c r="I13">
        <v>1</v>
      </c>
      <c r="J13">
        <v>0</v>
      </c>
      <c r="K13">
        <v>4</v>
      </c>
      <c r="L13">
        <v>2</v>
      </c>
      <c r="M13">
        <v>7</v>
      </c>
      <c r="N13">
        <v>7.3442499999999997</v>
      </c>
      <c r="O13">
        <v>4.4703900000000001</v>
      </c>
      <c r="P13">
        <f>O13/N13</f>
        <v>0.60869251455220075</v>
      </c>
      <c r="Q13">
        <f>152.54-10.99</f>
        <v>141.54999999999998</v>
      </c>
      <c r="R13">
        <f>204.69-148.6</f>
        <v>56.09</v>
      </c>
      <c r="S13">
        <f t="shared" si="1"/>
        <v>0.39625574002119401</v>
      </c>
      <c r="U13" s="1"/>
    </row>
    <row r="14" spans="2:34">
      <c r="B14" s="1" t="s">
        <v>133</v>
      </c>
      <c r="C14" t="s">
        <v>107</v>
      </c>
      <c r="D14" s="1">
        <v>10</v>
      </c>
      <c r="E14" t="s">
        <v>134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12.275399999999999</v>
      </c>
      <c r="O14">
        <v>9.0288299999999992</v>
      </c>
      <c r="P14">
        <f>O14/N14</f>
        <v>0.73552226404027565</v>
      </c>
      <c r="Q14">
        <f>121.07-6.36</f>
        <v>114.71</v>
      </c>
      <c r="R14">
        <f>198.29-138.78</f>
        <v>59.509999999999991</v>
      </c>
      <c r="S14" s="1">
        <f t="shared" si="1"/>
        <v>0.51878650509981683</v>
      </c>
      <c r="U14" s="1"/>
      <c r="AB14" s="5"/>
    </row>
    <row r="15" spans="2:34">
      <c r="B15" s="1" t="s">
        <v>135</v>
      </c>
      <c r="C15" t="s">
        <v>107</v>
      </c>
      <c r="D15" s="1">
        <v>11</v>
      </c>
      <c r="E15" t="s">
        <v>136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6.6294399999999998</v>
      </c>
      <c r="O15">
        <v>4.1383599999999996</v>
      </c>
      <c r="P15">
        <f>O15/N15</f>
        <v>0.62423975479075156</v>
      </c>
      <c r="Q15">
        <f>184.99-33.88</f>
        <v>151.11000000000001</v>
      </c>
      <c r="R15">
        <f>206.17-143.16</f>
        <v>63.009999999999991</v>
      </c>
      <c r="S15">
        <f t="shared" si="1"/>
        <v>0.41698100721328824</v>
      </c>
      <c r="AB15" s="5"/>
    </row>
    <row r="16" spans="2:34">
      <c r="B16" s="1" t="s">
        <v>138</v>
      </c>
      <c r="C16" t="s">
        <v>107</v>
      </c>
      <c r="D16" s="1">
        <v>12</v>
      </c>
      <c r="E16" s="1" t="s">
        <v>139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>
        <v>132.4</v>
      </c>
      <c r="R16" s="1">
        <f>176.68-112.4</f>
        <v>64.28</v>
      </c>
      <c r="S16" s="1">
        <f t="shared" si="1"/>
        <v>0.48549848942598184</v>
      </c>
      <c r="T16" s="1"/>
      <c r="W16" s="5"/>
      <c r="AB16" s="5"/>
    </row>
    <row r="17" spans="1:33">
      <c r="A17" s="1"/>
      <c r="W17" s="5"/>
      <c r="AB17" s="5"/>
    </row>
    <row r="18" spans="1:33">
      <c r="F18" t="s">
        <v>108</v>
      </c>
      <c r="H18" t="s">
        <v>110</v>
      </c>
      <c r="J18" t="s">
        <v>111</v>
      </c>
      <c r="L18" t="s">
        <v>112</v>
      </c>
      <c r="N18" t="s">
        <v>113</v>
      </c>
      <c r="Q18" t="s">
        <v>114</v>
      </c>
      <c r="AB18" s="5"/>
    </row>
    <row r="19" spans="1:33">
      <c r="B19" s="1"/>
      <c r="C19" s="1"/>
      <c r="D19" s="1"/>
      <c r="AB19" s="5"/>
    </row>
    <row r="20" spans="1:33">
      <c r="F20">
        <f>AVERAGE(F5:F16)</f>
        <v>0</v>
      </c>
      <c r="G20">
        <f t="shared" ref="G20:S20" si="2">AVERAGE(G5:G16)</f>
        <v>0</v>
      </c>
      <c r="H20">
        <f t="shared" si="2"/>
        <v>0</v>
      </c>
      <c r="I20">
        <f t="shared" si="2"/>
        <v>0.22222222222222221</v>
      </c>
      <c r="J20">
        <f t="shared" si="2"/>
        <v>0.33333333333333331</v>
      </c>
      <c r="K20">
        <f t="shared" si="2"/>
        <v>1</v>
      </c>
      <c r="L20">
        <f t="shared" si="2"/>
        <v>1.4444444444444444</v>
      </c>
      <c r="M20">
        <f t="shared" si="2"/>
        <v>2.6666666666666665</v>
      </c>
      <c r="N20">
        <f t="shared" si="2"/>
        <v>7.4064883011322022</v>
      </c>
      <c r="O20">
        <f t="shared" si="2"/>
        <v>5.138414</v>
      </c>
      <c r="P20">
        <f t="shared" si="2"/>
        <v>0.68838266656878233</v>
      </c>
      <c r="Q20">
        <f t="shared" si="2"/>
        <v>123.31500000000001</v>
      </c>
      <c r="R20">
        <f t="shared" si="2"/>
        <v>61.569166666666661</v>
      </c>
      <c r="S20">
        <f t="shared" si="2"/>
        <v>0.49922975237640865</v>
      </c>
      <c r="AG20" s="2"/>
    </row>
    <row r="21" spans="1:33">
      <c r="B21" t="s">
        <v>487</v>
      </c>
      <c r="F21">
        <f>_xlfn.STDEV.S(F5:F16)/SQRT(COUNT(F5:F16))</f>
        <v>0</v>
      </c>
      <c r="G21">
        <f t="shared" ref="G21:S21" si="3">_xlfn.STDEV.S(G5:G16)/SQRT(COUNT(G5:G16))</f>
        <v>0</v>
      </c>
      <c r="H21">
        <f t="shared" si="3"/>
        <v>0</v>
      </c>
      <c r="I21">
        <f t="shared" si="3"/>
        <v>0.14698618394803281</v>
      </c>
      <c r="J21">
        <f t="shared" si="3"/>
        <v>0.16666666666666666</v>
      </c>
      <c r="K21">
        <f t="shared" si="3"/>
        <v>0.53452248382484868</v>
      </c>
      <c r="L21">
        <f t="shared" si="3"/>
        <v>0.60348780506667865</v>
      </c>
      <c r="M21">
        <f t="shared" si="3"/>
        <v>0.86602540378443871</v>
      </c>
      <c r="N21">
        <f t="shared" si="3"/>
        <v>0.59432775974920227</v>
      </c>
      <c r="O21">
        <f t="shared" si="3"/>
        <v>0.51415489608396392</v>
      </c>
      <c r="P21">
        <f t="shared" si="3"/>
        <v>2.772320186953927E-2</v>
      </c>
      <c r="Q21">
        <f t="shared" si="3"/>
        <v>4.3732167794427275</v>
      </c>
      <c r="R21">
        <f t="shared" si="3"/>
        <v>3.8409471405981028</v>
      </c>
      <c r="S21">
        <f t="shared" si="3"/>
        <v>2.4469652211096746E-2</v>
      </c>
      <c r="AG21" s="2"/>
    </row>
    <row r="25" spans="1:33">
      <c r="D25" t="s">
        <v>527</v>
      </c>
    </row>
    <row r="26" spans="1:33">
      <c r="B26" t="s">
        <v>144</v>
      </c>
      <c r="F26" t="s">
        <v>150</v>
      </c>
      <c r="G26" t="s">
        <v>118</v>
      </c>
      <c r="H26" t="s">
        <v>116</v>
      </c>
      <c r="I26" t="s">
        <v>151</v>
      </c>
      <c r="J26" t="s">
        <v>150</v>
      </c>
      <c r="K26" t="s">
        <v>151</v>
      </c>
      <c r="L26" t="s">
        <v>116</v>
      </c>
      <c r="M26" t="s">
        <v>151</v>
      </c>
      <c r="N26" t="s">
        <v>150</v>
      </c>
      <c r="O26" t="s">
        <v>118</v>
      </c>
      <c r="P26" t="s">
        <v>153</v>
      </c>
      <c r="Q26" s="1" t="s">
        <v>154</v>
      </c>
      <c r="R26" s="1" t="s">
        <v>155</v>
      </c>
      <c r="S26" s="1" t="s">
        <v>156</v>
      </c>
    </row>
    <row r="27" spans="1:33">
      <c r="B27" s="4" t="s">
        <v>161</v>
      </c>
      <c r="C27" t="s">
        <v>144</v>
      </c>
      <c r="D27" s="4">
        <v>1</v>
      </c>
      <c r="E27" t="s">
        <v>160</v>
      </c>
      <c r="N27">
        <v>4.4929199999999998</v>
      </c>
      <c r="O27">
        <v>4.2518200000000004</v>
      </c>
      <c r="P27">
        <f>O27/N27</f>
        <v>0.94633779368428561</v>
      </c>
      <c r="Q27">
        <v>162.41999999999999</v>
      </c>
      <c r="R27">
        <f>194.94-121.03</f>
        <v>73.91</v>
      </c>
      <c r="S27">
        <f t="shared" ref="S27:S35" si="4">R27/Q27</f>
        <v>0.45505479620736367</v>
      </c>
    </row>
    <row r="28" spans="1:33">
      <c r="B28" s="4" t="s">
        <v>157</v>
      </c>
      <c r="C28" t="s">
        <v>144</v>
      </c>
      <c r="D28" s="4">
        <v>2</v>
      </c>
      <c r="E28" t="s">
        <v>11</v>
      </c>
      <c r="N28">
        <v>3.5441500000000001</v>
      </c>
      <c r="O28">
        <v>3.99769</v>
      </c>
      <c r="P28">
        <f>O28/N28</f>
        <v>1.1279686243528066</v>
      </c>
      <c r="Q28">
        <v>154.75</v>
      </c>
      <c r="R28">
        <v>66.72</v>
      </c>
      <c r="S28">
        <f t="shared" si="4"/>
        <v>0.4311470113085622</v>
      </c>
    </row>
    <row r="29" spans="1:33">
      <c r="B29" s="4" t="s">
        <v>158</v>
      </c>
      <c r="C29" t="s">
        <v>144</v>
      </c>
      <c r="D29" s="4">
        <v>3</v>
      </c>
      <c r="E29" t="s">
        <v>126</v>
      </c>
      <c r="F29">
        <v>0</v>
      </c>
      <c r="G29">
        <v>0</v>
      </c>
      <c r="H29">
        <v>0</v>
      </c>
      <c r="I29">
        <v>0</v>
      </c>
      <c r="J29">
        <v>4</v>
      </c>
      <c r="K29">
        <v>4</v>
      </c>
      <c r="L29">
        <v>4</v>
      </c>
      <c r="M29">
        <v>3</v>
      </c>
      <c r="N29">
        <v>2.5382199999999999</v>
      </c>
      <c r="O29">
        <v>2.6612300000000002</v>
      </c>
      <c r="P29">
        <f>O29/N29</f>
        <v>1.0484630961855159</v>
      </c>
      <c r="Q29">
        <v>131.11000000000001</v>
      </c>
      <c r="R29">
        <v>53.93</v>
      </c>
      <c r="S29">
        <f t="shared" si="4"/>
        <v>0.4113339943558843</v>
      </c>
      <c r="Z29" s="2"/>
    </row>
    <row r="30" spans="1:33">
      <c r="B30" s="1" t="s">
        <v>162</v>
      </c>
      <c r="C30" t="s">
        <v>144</v>
      </c>
      <c r="D30" s="4">
        <v>4</v>
      </c>
      <c r="E30" t="s">
        <v>160</v>
      </c>
      <c r="F30" s="2">
        <v>0</v>
      </c>
      <c r="G30" s="2">
        <v>0</v>
      </c>
      <c r="H30" s="2">
        <v>0</v>
      </c>
      <c r="I30" s="2">
        <v>1</v>
      </c>
      <c r="J30" s="2">
        <v>1</v>
      </c>
      <c r="K30" s="2">
        <v>2</v>
      </c>
      <c r="L30" s="2">
        <v>2</v>
      </c>
      <c r="M30" s="2">
        <v>4</v>
      </c>
      <c r="N30" s="2">
        <v>4.0794899999999998</v>
      </c>
      <c r="O30" s="2">
        <v>4.4989800000000004</v>
      </c>
      <c r="P30">
        <f>O30/N30</f>
        <v>1.1028290300993508</v>
      </c>
      <c r="Q30" s="2">
        <v>143.83000000000001</v>
      </c>
      <c r="R30" s="2">
        <f>167.77-114.56</f>
        <v>53.210000000000008</v>
      </c>
      <c r="S30">
        <f t="shared" si="4"/>
        <v>0.36995063616769802</v>
      </c>
      <c r="T30" s="2"/>
      <c r="Z30" s="2"/>
    </row>
    <row r="31" spans="1:33">
      <c r="B31" s="1" t="s">
        <v>163</v>
      </c>
      <c r="C31" t="s">
        <v>144</v>
      </c>
      <c r="D31" s="4">
        <v>5</v>
      </c>
      <c r="E31" t="s">
        <v>142</v>
      </c>
      <c r="Q31">
        <v>152.32</v>
      </c>
      <c r="R31">
        <v>73.209999999999994</v>
      </c>
      <c r="S31">
        <f t="shared" si="4"/>
        <v>0.48063287815126049</v>
      </c>
    </row>
    <row r="32" spans="1:33">
      <c r="B32" s="1" t="s">
        <v>164</v>
      </c>
      <c r="C32" t="s">
        <v>144</v>
      </c>
      <c r="D32" s="4">
        <v>6</v>
      </c>
      <c r="E32" t="s">
        <v>142</v>
      </c>
      <c r="Q32">
        <v>167.3</v>
      </c>
      <c r="R32">
        <v>51.24</v>
      </c>
      <c r="S32">
        <f t="shared" si="4"/>
        <v>0.30627615062761504</v>
      </c>
      <c r="T32" s="2"/>
    </row>
    <row r="33" spans="1:24">
      <c r="B33" s="1" t="s">
        <v>159</v>
      </c>
      <c r="C33" t="s">
        <v>144</v>
      </c>
      <c r="D33" s="4">
        <v>7</v>
      </c>
      <c r="E33" t="s">
        <v>160</v>
      </c>
      <c r="F33">
        <v>0</v>
      </c>
      <c r="G33">
        <v>0</v>
      </c>
      <c r="H33">
        <v>1</v>
      </c>
      <c r="I33">
        <v>4</v>
      </c>
      <c r="J33">
        <v>4</v>
      </c>
      <c r="K33">
        <v>6</v>
      </c>
      <c r="L33">
        <v>6</v>
      </c>
      <c r="M33">
        <v>8</v>
      </c>
      <c r="N33">
        <v>5.0026000000000002</v>
      </c>
      <c r="O33">
        <v>6.8142300000000002</v>
      </c>
      <c r="P33">
        <f>O33/N33</f>
        <v>1.3621376884020309</v>
      </c>
      <c r="Q33">
        <v>126.75</v>
      </c>
      <c r="R33">
        <v>46.72</v>
      </c>
      <c r="S33">
        <f t="shared" si="4"/>
        <v>0.36859960552268245</v>
      </c>
    </row>
    <row r="34" spans="1:24">
      <c r="B34" s="4" t="s">
        <v>138</v>
      </c>
      <c r="C34" t="s">
        <v>144</v>
      </c>
      <c r="D34" s="4">
        <v>8</v>
      </c>
      <c r="E34" t="s">
        <v>160</v>
      </c>
      <c r="N34">
        <v>5.1214599999999999</v>
      </c>
      <c r="O34">
        <v>5.0214600000000003</v>
      </c>
      <c r="P34">
        <f>O34/N34</f>
        <v>0.98047431787029482</v>
      </c>
      <c r="Q34">
        <v>112.53</v>
      </c>
      <c r="R34">
        <v>39.229999999999997</v>
      </c>
      <c r="S34">
        <f t="shared" si="4"/>
        <v>0.34861814627210519</v>
      </c>
      <c r="U34" s="2"/>
    </row>
    <row r="35" spans="1:24">
      <c r="B35" s="4" t="s">
        <v>165</v>
      </c>
      <c r="C35" t="s">
        <v>144</v>
      </c>
      <c r="D35" s="4">
        <v>9</v>
      </c>
      <c r="E35" t="s">
        <v>142</v>
      </c>
      <c r="Q35">
        <v>152.13</v>
      </c>
      <c r="R35">
        <v>51.63</v>
      </c>
      <c r="S35">
        <f t="shared" si="4"/>
        <v>0.33938079274304872</v>
      </c>
    </row>
    <row r="37" spans="1:24">
      <c r="F37" t="s">
        <v>145</v>
      </c>
      <c r="H37" t="s">
        <v>109</v>
      </c>
      <c r="J37" t="s">
        <v>146</v>
      </c>
      <c r="L37" t="s">
        <v>147</v>
      </c>
      <c r="N37" t="s">
        <v>148</v>
      </c>
      <c r="Q37" t="s">
        <v>149</v>
      </c>
    </row>
    <row r="38" spans="1:24">
      <c r="B38" s="1"/>
      <c r="C38" s="1"/>
      <c r="D38" s="1"/>
      <c r="T38" t="s">
        <v>1</v>
      </c>
    </row>
    <row r="39" spans="1:24">
      <c r="B39" s="8"/>
      <c r="C39" s="8"/>
      <c r="D39" s="8"/>
    </row>
    <row r="40" spans="1:24">
      <c r="F40">
        <f>AVERAGE(F27:F35)</f>
        <v>0</v>
      </c>
      <c r="G40">
        <f t="shared" ref="G40:S40" si="5">AVERAGE(G27:G35)</f>
        <v>0</v>
      </c>
      <c r="H40">
        <f t="shared" si="5"/>
        <v>0.33333333333333331</v>
      </c>
      <c r="I40">
        <f t="shared" si="5"/>
        <v>1.6666666666666667</v>
      </c>
      <c r="J40">
        <f t="shared" si="5"/>
        <v>3</v>
      </c>
      <c r="K40">
        <f t="shared" si="5"/>
        <v>4</v>
      </c>
      <c r="L40">
        <f t="shared" si="5"/>
        <v>4</v>
      </c>
      <c r="M40">
        <f t="shared" si="5"/>
        <v>5</v>
      </c>
      <c r="N40">
        <f t="shared" si="5"/>
        <v>4.1298066666666662</v>
      </c>
      <c r="O40">
        <f t="shared" si="5"/>
        <v>4.5409016666666675</v>
      </c>
      <c r="P40">
        <f t="shared" si="5"/>
        <v>1.0947017584323808</v>
      </c>
      <c r="Q40">
        <f t="shared" si="5"/>
        <v>144.79333333333332</v>
      </c>
      <c r="R40">
        <f t="shared" si="5"/>
        <v>56.644444444444453</v>
      </c>
      <c r="S40">
        <f t="shared" si="5"/>
        <v>0.3901104457062467</v>
      </c>
    </row>
    <row r="41" spans="1:24">
      <c r="F41">
        <f>_xlfn.STDEV.S(F27:F35)/SQRT(COUNT(F27:F35))</f>
        <v>0</v>
      </c>
      <c r="G41">
        <f t="shared" ref="G41:S41" si="6">_xlfn.STDEV.S(G27:G35)/SQRT(COUNT(G27:G35))</f>
        <v>0</v>
      </c>
      <c r="H41">
        <f t="shared" si="6"/>
        <v>0.33333333333333337</v>
      </c>
      <c r="I41">
        <f t="shared" si="6"/>
        <v>1.2018504251546631</v>
      </c>
      <c r="J41">
        <f t="shared" si="6"/>
        <v>1</v>
      </c>
      <c r="K41">
        <f t="shared" si="6"/>
        <v>1.1547005383792517</v>
      </c>
      <c r="L41">
        <f t="shared" si="6"/>
        <v>1.1547005383792517</v>
      </c>
      <c r="M41">
        <f t="shared" si="6"/>
        <v>1.5275252316519468</v>
      </c>
      <c r="N41">
        <f t="shared" si="6"/>
        <v>0.39814860896962118</v>
      </c>
      <c r="O41">
        <f t="shared" si="6"/>
        <v>0.55715133037871978</v>
      </c>
      <c r="P41">
        <f t="shared" si="6"/>
        <v>6.052341190293397E-2</v>
      </c>
      <c r="Q41">
        <f t="shared" si="6"/>
        <v>5.9878443997449127</v>
      </c>
      <c r="R41">
        <f t="shared" si="6"/>
        <v>3.9953229987320715</v>
      </c>
      <c r="S41">
        <f t="shared" si="6"/>
        <v>1.9271074312350613E-2</v>
      </c>
    </row>
    <row r="42" spans="1:24" ht="18.75" customHeight="1"/>
    <row r="43" spans="1:24">
      <c r="D43" t="s">
        <v>527</v>
      </c>
    </row>
    <row r="44" spans="1:24">
      <c r="B44" s="1" t="s">
        <v>166</v>
      </c>
      <c r="C44" s="1"/>
      <c r="D44" s="1"/>
    </row>
    <row r="45" spans="1:24">
      <c r="B45" s="1" t="s">
        <v>167</v>
      </c>
      <c r="C45" s="1" t="s">
        <v>166</v>
      </c>
      <c r="D45" s="4">
        <v>1</v>
      </c>
      <c r="E45" t="s">
        <v>126</v>
      </c>
      <c r="F45">
        <v>0</v>
      </c>
      <c r="G45">
        <v>0</v>
      </c>
      <c r="H45">
        <v>2</v>
      </c>
      <c r="I45">
        <v>2</v>
      </c>
      <c r="J45">
        <v>4</v>
      </c>
      <c r="K45">
        <v>4</v>
      </c>
      <c r="L45">
        <v>7</v>
      </c>
      <c r="M45">
        <v>7</v>
      </c>
      <c r="N45">
        <v>3.0395500000000002</v>
      </c>
      <c r="O45">
        <v>2.8688400000000001</v>
      </c>
      <c r="P45">
        <f>O45/N45</f>
        <v>0.94383708114688025</v>
      </c>
      <c r="Q45">
        <f>159.37-14.72</f>
        <v>144.65</v>
      </c>
      <c r="R45">
        <f>235.87-219.99</f>
        <v>15.879999999999995</v>
      </c>
      <c r="S45">
        <f t="shared" ref="S45:S52" si="7">R45/Q45</f>
        <v>0.10978223297614929</v>
      </c>
    </row>
    <row r="46" spans="1:24">
      <c r="A46" s="1"/>
      <c r="B46" s="1" t="s">
        <v>168</v>
      </c>
      <c r="C46" s="1" t="s">
        <v>166</v>
      </c>
      <c r="D46" s="4">
        <v>2</v>
      </c>
      <c r="E46" t="s">
        <v>11</v>
      </c>
      <c r="F46">
        <v>0</v>
      </c>
      <c r="H46">
        <v>0</v>
      </c>
      <c r="J46">
        <v>3</v>
      </c>
      <c r="L46">
        <v>9</v>
      </c>
      <c r="N46">
        <v>4.9706200000000003</v>
      </c>
      <c r="O46">
        <v>4.9801299999999999</v>
      </c>
      <c r="P46">
        <f>O46/N46</f>
        <v>1.0019132422112331</v>
      </c>
      <c r="Q46">
        <f>177.24-19.18</f>
        <v>158.06</v>
      </c>
      <c r="R46">
        <f>211.85-171.86</f>
        <v>39.989999999999981</v>
      </c>
      <c r="S46">
        <f t="shared" si="7"/>
        <v>0.25300518790332771</v>
      </c>
    </row>
    <row r="47" spans="1:24">
      <c r="A47" s="1"/>
      <c r="B47" s="1" t="s">
        <v>169</v>
      </c>
      <c r="C47" s="1" t="s">
        <v>166</v>
      </c>
      <c r="D47" s="4">
        <v>3</v>
      </c>
      <c r="E47" t="s">
        <v>170</v>
      </c>
      <c r="F47">
        <v>0</v>
      </c>
      <c r="G47">
        <v>0</v>
      </c>
      <c r="H47">
        <v>0</v>
      </c>
      <c r="I47">
        <v>0</v>
      </c>
      <c r="J47">
        <v>1</v>
      </c>
      <c r="K47">
        <v>1</v>
      </c>
      <c r="L47">
        <v>3</v>
      </c>
      <c r="M47">
        <v>3</v>
      </c>
      <c r="N47">
        <v>4.0750099999999998</v>
      </c>
      <c r="O47">
        <v>4.2988900000000001</v>
      </c>
      <c r="P47">
        <f>O47/N47</f>
        <v>1.0549397424791596</v>
      </c>
      <c r="Q47">
        <f>145.51-14.1</f>
        <v>131.41</v>
      </c>
      <c r="R47">
        <f>189.4-165.61</f>
        <v>23.789999999999992</v>
      </c>
      <c r="S47">
        <f t="shared" si="7"/>
        <v>0.18103645080283079</v>
      </c>
    </row>
    <row r="48" spans="1:24">
      <c r="A48" s="1"/>
      <c r="B48" s="1" t="s">
        <v>174</v>
      </c>
      <c r="C48" s="1" t="s">
        <v>166</v>
      </c>
      <c r="D48" s="4">
        <v>4</v>
      </c>
      <c r="E48" t="s">
        <v>142</v>
      </c>
      <c r="Q48">
        <v>161.32</v>
      </c>
      <c r="R48">
        <v>29.23</v>
      </c>
      <c r="S48">
        <f t="shared" si="7"/>
        <v>0.18119266055045874</v>
      </c>
      <c r="U48" s="2"/>
      <c r="V48" s="2"/>
      <c r="W48" s="2"/>
      <c r="X48" s="2"/>
    </row>
    <row r="49" spans="1:25">
      <c r="A49" s="1"/>
      <c r="B49" s="8" t="s">
        <v>135</v>
      </c>
      <c r="C49" s="1" t="s">
        <v>166</v>
      </c>
      <c r="D49" s="4">
        <v>5</v>
      </c>
      <c r="E49" t="s">
        <v>171</v>
      </c>
      <c r="F49">
        <v>0</v>
      </c>
      <c r="G49">
        <v>5</v>
      </c>
      <c r="H49">
        <v>4</v>
      </c>
      <c r="I49">
        <v>10</v>
      </c>
      <c r="J49">
        <v>6</v>
      </c>
      <c r="K49">
        <v>11</v>
      </c>
      <c r="L49">
        <v>8</v>
      </c>
      <c r="M49">
        <v>12</v>
      </c>
      <c r="N49">
        <v>3.7273499999999999</v>
      </c>
      <c r="O49">
        <v>3.34497</v>
      </c>
      <c r="P49">
        <f>O49/N49</f>
        <v>0.89741237071914359</v>
      </c>
      <c r="Q49">
        <f>173.27-17.65</f>
        <v>155.62</v>
      </c>
      <c r="R49">
        <f>196.45-157.58</f>
        <v>38.869999999999976</v>
      </c>
      <c r="S49">
        <f t="shared" si="7"/>
        <v>0.24977509317568419</v>
      </c>
      <c r="U49" s="2"/>
      <c r="V49" s="2"/>
      <c r="W49" s="2"/>
      <c r="X49" s="2"/>
    </row>
    <row r="50" spans="1:25">
      <c r="A50" s="1"/>
      <c r="B50" s="1" t="s">
        <v>175</v>
      </c>
      <c r="C50" s="1" t="s">
        <v>166</v>
      </c>
      <c r="D50" s="4">
        <v>6</v>
      </c>
      <c r="E50" t="s">
        <v>142</v>
      </c>
      <c r="Q50">
        <v>172.66</v>
      </c>
      <c r="R50">
        <f>224.68-187.64</f>
        <v>37.04000000000002</v>
      </c>
      <c r="S50">
        <f t="shared" si="7"/>
        <v>0.2145256573612882</v>
      </c>
      <c r="U50" s="2"/>
      <c r="V50" s="2"/>
      <c r="W50" s="2"/>
      <c r="X50" s="2"/>
    </row>
    <row r="51" spans="1:25">
      <c r="A51" s="1"/>
      <c r="B51" s="1" t="s">
        <v>173</v>
      </c>
      <c r="C51" s="1" t="s">
        <v>166</v>
      </c>
      <c r="D51" s="4">
        <v>7</v>
      </c>
      <c r="E51" t="s">
        <v>142</v>
      </c>
      <c r="Q51">
        <v>130.62</v>
      </c>
      <c r="R51">
        <f>185.77-160.59</f>
        <v>25.180000000000007</v>
      </c>
      <c r="S51">
        <f t="shared" si="7"/>
        <v>0.19277292910733429</v>
      </c>
      <c r="U51" s="2"/>
      <c r="V51" s="2"/>
      <c r="W51" s="2"/>
      <c r="X51" s="2"/>
    </row>
    <row r="52" spans="1:25">
      <c r="A52" s="1"/>
      <c r="B52" s="1" t="s">
        <v>172</v>
      </c>
      <c r="C52" s="1" t="s">
        <v>166</v>
      </c>
      <c r="D52" s="4">
        <v>8</v>
      </c>
      <c r="E52" t="s">
        <v>160</v>
      </c>
      <c r="N52">
        <v>3.34076</v>
      </c>
      <c r="O52">
        <v>3.8959999999999999</v>
      </c>
      <c r="P52">
        <v>1.1662300000000001</v>
      </c>
      <c r="Q52">
        <v>171.43</v>
      </c>
      <c r="R52">
        <f>193.83-154.22</f>
        <v>39.610000000000014</v>
      </c>
      <c r="S52">
        <f t="shared" si="7"/>
        <v>0.23105640786326787</v>
      </c>
      <c r="U52" s="2"/>
      <c r="V52" s="2"/>
      <c r="W52" s="2"/>
      <c r="X52" s="2"/>
    </row>
    <row r="53" spans="1:25">
      <c r="A53" s="1"/>
      <c r="D53" s="4" t="s">
        <v>565</v>
      </c>
      <c r="U53" s="2"/>
      <c r="V53" s="2"/>
      <c r="W53" s="2"/>
      <c r="X53" s="2"/>
    </row>
    <row r="54" spans="1:25">
      <c r="B54" s="1"/>
      <c r="C54" s="1"/>
      <c r="D54" s="1"/>
      <c r="U54" s="2"/>
      <c r="V54" s="2"/>
      <c r="W54" s="2"/>
      <c r="X54" s="2"/>
    </row>
    <row r="56" spans="1:25">
      <c r="F56">
        <f>AVERAGE(F45:F52)</f>
        <v>0</v>
      </c>
      <c r="G56">
        <f t="shared" ref="G56:P56" si="8">AVERAGE(G46:G50)</f>
        <v>2.5</v>
      </c>
      <c r="H56">
        <f t="shared" si="8"/>
        <v>1.3333333333333333</v>
      </c>
      <c r="I56">
        <f t="shared" si="8"/>
        <v>5</v>
      </c>
      <c r="J56">
        <f t="shared" si="8"/>
        <v>3.3333333333333335</v>
      </c>
      <c r="K56">
        <f t="shared" si="8"/>
        <v>6</v>
      </c>
      <c r="L56">
        <f t="shared" si="8"/>
        <v>6.666666666666667</v>
      </c>
      <c r="M56">
        <f t="shared" si="8"/>
        <v>7.5</v>
      </c>
      <c r="N56">
        <f t="shared" si="8"/>
        <v>4.2576599999999996</v>
      </c>
      <c r="O56">
        <f t="shared" si="8"/>
        <v>4.2079966666666664</v>
      </c>
      <c r="P56">
        <f t="shared" si="8"/>
        <v>0.98475511846984531</v>
      </c>
      <c r="Q56">
        <f>AVERAGE(Q46:Q51)</f>
        <v>151.61500000000001</v>
      </c>
      <c r="R56">
        <f>AVERAGE(R46:R51)</f>
        <v>32.349999999999994</v>
      </c>
      <c r="S56">
        <f>AVERAGE(S46:S51)</f>
        <v>0.21205132981682065</v>
      </c>
    </row>
    <row r="57" spans="1:25">
      <c r="F57">
        <f>_xlfn.STDEV.S(F45:F52)/SQRT(COUNT(F45:F52))</f>
        <v>0</v>
      </c>
      <c r="G57">
        <f t="shared" ref="G57:P57" si="9">_xlfn.STDEV.S(G46:G50)/SQRT(COUNT(G46:G50))</f>
        <v>2.5</v>
      </c>
      <c r="H57">
        <f t="shared" si="9"/>
        <v>1.3333333333333335</v>
      </c>
      <c r="I57">
        <f t="shared" si="9"/>
        <v>5</v>
      </c>
      <c r="J57">
        <f t="shared" si="9"/>
        <v>1.4529663145135578</v>
      </c>
      <c r="K57">
        <f t="shared" si="9"/>
        <v>5</v>
      </c>
      <c r="L57">
        <f t="shared" si="9"/>
        <v>1.8559214542766735</v>
      </c>
      <c r="M57">
        <f t="shared" si="9"/>
        <v>4.5</v>
      </c>
      <c r="N57">
        <f t="shared" si="9"/>
        <v>0.37033806182099904</v>
      </c>
      <c r="O57">
        <f t="shared" si="9"/>
        <v>0.47421277043585147</v>
      </c>
      <c r="P57">
        <f t="shared" si="9"/>
        <v>4.6276412714427749E-2</v>
      </c>
      <c r="Q57">
        <f>_xlfn.STDEV.S(Q46:Q51)/SQRT(COUNT(Q46:Q50))</f>
        <v>7.5991819296552237</v>
      </c>
      <c r="R57">
        <f>_xlfn.STDEV.S(R46:R51)/SQRT(COUNT(R46:R50))</f>
        <v>3.2080710715319238</v>
      </c>
      <c r="S57">
        <f>_xlfn.STDEV.S(S46:S51)/SQRT(COUNT(S46:S50))</f>
        <v>1.468640192011814E-2</v>
      </c>
    </row>
    <row r="59" spans="1:25">
      <c r="D59" t="s">
        <v>527</v>
      </c>
    </row>
    <row r="60" spans="1:25">
      <c r="B60" s="1" t="s">
        <v>176</v>
      </c>
      <c r="C60" s="1"/>
      <c r="D60" s="1"/>
    </row>
    <row r="61" spans="1:25">
      <c r="B61" s="1" t="s">
        <v>184</v>
      </c>
      <c r="C61" s="1" t="s">
        <v>176</v>
      </c>
      <c r="D61" s="4">
        <v>1</v>
      </c>
      <c r="E61" s="1" t="s">
        <v>183</v>
      </c>
      <c r="F61" s="1"/>
      <c r="G61" s="1"/>
      <c r="H61" s="1"/>
      <c r="I61" s="1"/>
      <c r="J61" s="1"/>
      <c r="K61" s="1"/>
      <c r="L61" s="1"/>
      <c r="M61" s="1"/>
      <c r="N61" s="1">
        <v>3.3358400000000001</v>
      </c>
      <c r="O61" s="1">
        <v>3.0236499999999999</v>
      </c>
      <c r="P61" s="1">
        <f>O61/N61</f>
        <v>0.90641337714039039</v>
      </c>
      <c r="Q61" s="1">
        <v>187.93</v>
      </c>
      <c r="R61" s="1">
        <f>156.54-132.57</f>
        <v>23.97</v>
      </c>
      <c r="S61" s="1">
        <f t="shared" ref="S61:S69" si="10">R61/Q61</f>
        <v>0.12754749108710689</v>
      </c>
      <c r="T61" s="1"/>
    </row>
    <row r="62" spans="1:25">
      <c r="B62" s="1" t="s">
        <v>182</v>
      </c>
      <c r="C62" s="1" t="s">
        <v>176</v>
      </c>
      <c r="D62" s="4">
        <v>2</v>
      </c>
      <c r="E62" s="1" t="s">
        <v>183</v>
      </c>
      <c r="F62" s="1"/>
      <c r="G62" s="1"/>
      <c r="H62" s="1"/>
      <c r="I62" s="1"/>
      <c r="J62" s="1"/>
      <c r="K62" s="1"/>
      <c r="L62" s="1"/>
      <c r="M62" s="1"/>
      <c r="N62" s="1">
        <v>3.34788</v>
      </c>
      <c r="O62" s="1">
        <v>3.4878399999999998</v>
      </c>
      <c r="P62" s="1">
        <f>O62/N62</f>
        <v>1.0418055605338303</v>
      </c>
      <c r="Q62" s="1">
        <f>239.03-96.58</f>
        <v>142.44999999999999</v>
      </c>
      <c r="R62" s="1">
        <f>227.43-200.63</f>
        <v>26.800000000000011</v>
      </c>
      <c r="S62" s="1">
        <f t="shared" si="10"/>
        <v>0.18813618813618824</v>
      </c>
      <c r="T62" s="1"/>
      <c r="X62" s="1"/>
      <c r="Y62" s="1"/>
    </row>
    <row r="63" spans="1:25">
      <c r="B63" s="1" t="s">
        <v>179</v>
      </c>
      <c r="C63" s="1" t="s">
        <v>548</v>
      </c>
      <c r="D63" s="4">
        <v>3</v>
      </c>
      <c r="E63" t="s">
        <v>139</v>
      </c>
      <c r="Q63">
        <v>193.02</v>
      </c>
      <c r="R63">
        <f>207.51-152.73</f>
        <v>54.78</v>
      </c>
      <c r="S63" s="1">
        <f t="shared" si="10"/>
        <v>0.28380478706869755</v>
      </c>
      <c r="X63" s="1"/>
      <c r="Y63" s="1"/>
    </row>
    <row r="64" spans="1:25">
      <c r="B64" s="1" t="s">
        <v>180</v>
      </c>
      <c r="C64" s="1" t="s">
        <v>548</v>
      </c>
      <c r="D64" s="4">
        <v>4</v>
      </c>
      <c r="E64" t="s">
        <v>142</v>
      </c>
      <c r="Q64">
        <f>182.62-10.15</f>
        <v>172.47</v>
      </c>
      <c r="R64">
        <f>178.97-129.82</f>
        <v>49.150000000000006</v>
      </c>
      <c r="S64" s="1">
        <f t="shared" si="10"/>
        <v>0.28497709746622607</v>
      </c>
      <c r="X64" s="1"/>
      <c r="Y64" s="1"/>
    </row>
    <row r="65" spans="2:26">
      <c r="B65" s="1" t="s">
        <v>177</v>
      </c>
      <c r="C65" s="1" t="s">
        <v>548</v>
      </c>
      <c r="D65" s="4">
        <v>5</v>
      </c>
      <c r="E65" t="s">
        <v>160</v>
      </c>
      <c r="F65">
        <v>0</v>
      </c>
      <c r="G65">
        <v>0</v>
      </c>
      <c r="H65">
        <v>0</v>
      </c>
      <c r="I65">
        <v>0</v>
      </c>
      <c r="J65">
        <v>1</v>
      </c>
      <c r="K65">
        <v>0</v>
      </c>
      <c r="L65">
        <v>2</v>
      </c>
      <c r="M65">
        <v>1</v>
      </c>
      <c r="N65">
        <v>5.1942000000000004</v>
      </c>
      <c r="O65">
        <v>5.2682900000000004</v>
      </c>
      <c r="P65">
        <f>O65/N65</f>
        <v>1.0142639867544569</v>
      </c>
      <c r="Q65">
        <f>203.68-11.15</f>
        <v>192.53</v>
      </c>
      <c r="R65">
        <f>178.97-129.82</f>
        <v>49.150000000000006</v>
      </c>
      <c r="S65" s="1">
        <f t="shared" si="10"/>
        <v>0.25528489066638971</v>
      </c>
      <c r="U65" s="1"/>
    </row>
    <row r="66" spans="2:26">
      <c r="B66" s="1" t="s">
        <v>178</v>
      </c>
      <c r="C66" s="1" t="s">
        <v>548</v>
      </c>
      <c r="D66" s="4">
        <v>6</v>
      </c>
      <c r="E66" t="s">
        <v>160</v>
      </c>
      <c r="F66">
        <v>0</v>
      </c>
      <c r="G66">
        <v>0</v>
      </c>
      <c r="H66">
        <v>2</v>
      </c>
      <c r="I66">
        <v>4</v>
      </c>
      <c r="J66">
        <v>6</v>
      </c>
      <c r="K66">
        <v>7</v>
      </c>
      <c r="L66">
        <v>9</v>
      </c>
      <c r="M66">
        <v>11</v>
      </c>
      <c r="N66">
        <v>4.1423100000000002</v>
      </c>
      <c r="O66">
        <v>4.36341</v>
      </c>
      <c r="P66">
        <f>O66/N66</f>
        <v>1.0533760148323037</v>
      </c>
      <c r="Q66">
        <f>178.1568</f>
        <v>178.1568</v>
      </c>
      <c r="R66">
        <f>184.17-131.76</f>
        <v>52.41</v>
      </c>
      <c r="S66" s="1">
        <f t="shared" si="10"/>
        <v>0.29417906024356072</v>
      </c>
      <c r="T66" t="s">
        <v>1</v>
      </c>
      <c r="U66" s="1"/>
      <c r="W66" s="2"/>
      <c r="X66" s="2"/>
    </row>
    <row r="67" spans="2:26">
      <c r="B67" s="1" t="s">
        <v>185</v>
      </c>
      <c r="C67" s="1" t="s">
        <v>548</v>
      </c>
      <c r="D67" s="4">
        <v>7</v>
      </c>
      <c r="E67" t="s">
        <v>139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>
        <v>167.23</v>
      </c>
      <c r="R67" s="1">
        <v>45.74</v>
      </c>
      <c r="S67" s="1">
        <f t="shared" si="10"/>
        <v>0.27351551755067871</v>
      </c>
      <c r="T67" s="1"/>
      <c r="W67" s="3"/>
      <c r="X67" s="3"/>
      <c r="Y67" s="1"/>
      <c r="Z67" s="1"/>
    </row>
    <row r="68" spans="2:26">
      <c r="B68" s="1" t="s">
        <v>186</v>
      </c>
      <c r="C68" s="1" t="s">
        <v>548</v>
      </c>
      <c r="D68" s="4">
        <v>8</v>
      </c>
      <c r="E68" t="s">
        <v>187</v>
      </c>
      <c r="Q68">
        <v>157.22999999999999</v>
      </c>
      <c r="R68">
        <v>32.67</v>
      </c>
      <c r="S68" s="1">
        <f t="shared" si="10"/>
        <v>0.20778477389811106</v>
      </c>
      <c r="V68" s="1"/>
      <c r="W68" s="3"/>
      <c r="X68" s="3"/>
      <c r="Y68" s="1"/>
      <c r="Z68" s="1"/>
    </row>
    <row r="69" spans="2:26">
      <c r="B69" s="1" t="s">
        <v>181</v>
      </c>
      <c r="C69" s="1" t="s">
        <v>548</v>
      </c>
      <c r="D69" s="1">
        <v>9</v>
      </c>
      <c r="E69" t="s">
        <v>160</v>
      </c>
      <c r="F69">
        <v>0</v>
      </c>
      <c r="G69">
        <v>0</v>
      </c>
      <c r="H69">
        <v>0</v>
      </c>
      <c r="I69">
        <v>0</v>
      </c>
      <c r="J69">
        <v>1</v>
      </c>
      <c r="K69">
        <v>1</v>
      </c>
      <c r="L69">
        <v>3</v>
      </c>
      <c r="M69">
        <v>3</v>
      </c>
      <c r="N69">
        <v>4.0750099999999998</v>
      </c>
      <c r="O69">
        <v>4.2988900000000001</v>
      </c>
      <c r="P69">
        <f>O69/N69</f>
        <v>1.0549397424791596</v>
      </c>
      <c r="Q69">
        <f>145.51-14.1</f>
        <v>131.41</v>
      </c>
      <c r="R69">
        <f>189.4-165.61</f>
        <v>23.789999999999992</v>
      </c>
      <c r="S69">
        <f t="shared" si="10"/>
        <v>0.18103645080283079</v>
      </c>
      <c r="U69" s="3"/>
      <c r="V69" s="1"/>
      <c r="W69" s="3"/>
      <c r="X69" s="3"/>
    </row>
    <row r="70" spans="2:26">
      <c r="T70" t="s">
        <v>1</v>
      </c>
      <c r="U70" s="3"/>
      <c r="X70" s="3"/>
    </row>
    <row r="72" spans="2:26">
      <c r="F72">
        <f>AVERAGE(F61:F70)</f>
        <v>0</v>
      </c>
      <c r="G72">
        <f t="shared" ref="G72:S72" si="11">AVERAGE(G62:G70)</f>
        <v>0</v>
      </c>
      <c r="H72">
        <f t="shared" si="11"/>
        <v>0.66666666666666663</v>
      </c>
      <c r="I72">
        <f t="shared" si="11"/>
        <v>1.3333333333333333</v>
      </c>
      <c r="J72">
        <f t="shared" si="11"/>
        <v>2.6666666666666665</v>
      </c>
      <c r="K72">
        <f t="shared" si="11"/>
        <v>2.6666666666666665</v>
      </c>
      <c r="L72">
        <f t="shared" si="11"/>
        <v>4.666666666666667</v>
      </c>
      <c r="M72">
        <f t="shared" si="11"/>
        <v>5</v>
      </c>
      <c r="N72">
        <f t="shared" si="11"/>
        <v>4.1898499999999999</v>
      </c>
      <c r="O72">
        <f t="shared" si="11"/>
        <v>4.3546075000000002</v>
      </c>
      <c r="P72">
        <f t="shared" si="11"/>
        <v>1.0410963261499377</v>
      </c>
      <c r="Q72">
        <f t="shared" si="11"/>
        <v>166.81210000000002</v>
      </c>
      <c r="R72">
        <f t="shared" si="11"/>
        <v>41.811250000000001</v>
      </c>
      <c r="S72">
        <f t="shared" si="11"/>
        <v>0.24608984572908538</v>
      </c>
      <c r="V72" s="1"/>
    </row>
    <row r="73" spans="2:26">
      <c r="F73">
        <f>_xlfn.STDEV.S(F61:F70)/SQRT(COUNT(F61:F70))</f>
        <v>0</v>
      </c>
      <c r="G73">
        <f t="shared" ref="G73:S73" si="12">_xlfn.STDEV.S(G62:G70)/SQRT(COUNT(G62:G70))</f>
        <v>0</v>
      </c>
      <c r="H73">
        <f t="shared" si="12"/>
        <v>0.66666666666666674</v>
      </c>
      <c r="I73">
        <f t="shared" si="12"/>
        <v>1.3333333333333335</v>
      </c>
      <c r="J73">
        <f t="shared" si="12"/>
        <v>1.666666666666667</v>
      </c>
      <c r="K73">
        <f t="shared" si="12"/>
        <v>2.1858128414340001</v>
      </c>
      <c r="L73">
        <f t="shared" si="12"/>
        <v>2.1858128414340006</v>
      </c>
      <c r="M73">
        <f t="shared" si="12"/>
        <v>3.0550504633038935</v>
      </c>
      <c r="N73">
        <f t="shared" si="12"/>
        <v>0.38003077513538419</v>
      </c>
      <c r="O73">
        <f t="shared" si="12"/>
        <v>0.36392347337444003</v>
      </c>
      <c r="P73">
        <f t="shared" si="12"/>
        <v>9.41146632502767E-3</v>
      </c>
      <c r="Q73">
        <f t="shared" si="12"/>
        <v>7.8465077934617353</v>
      </c>
      <c r="R73">
        <f t="shared" si="12"/>
        <v>4.303937332547962</v>
      </c>
      <c r="S73">
        <f t="shared" si="12"/>
        <v>1.6443503479774635E-2</v>
      </c>
    </row>
    <row r="76" spans="2:26">
      <c r="D76" t="s">
        <v>527</v>
      </c>
    </row>
    <row r="77" spans="2:26">
      <c r="B77" s="1" t="s">
        <v>188</v>
      </c>
      <c r="C77" s="1"/>
      <c r="D77" s="1"/>
    </row>
    <row r="78" spans="2:26">
      <c r="B78" s="4" t="s">
        <v>189</v>
      </c>
      <c r="C78" s="1" t="s">
        <v>188</v>
      </c>
      <c r="D78" s="4">
        <v>1</v>
      </c>
      <c r="E78" t="s">
        <v>126</v>
      </c>
      <c r="F78">
        <v>0</v>
      </c>
      <c r="G78">
        <v>0</v>
      </c>
      <c r="H78">
        <v>3</v>
      </c>
      <c r="I78">
        <v>3</v>
      </c>
      <c r="J78">
        <v>6</v>
      </c>
      <c r="K78">
        <v>7</v>
      </c>
      <c r="L78">
        <v>8</v>
      </c>
      <c r="M78">
        <v>9</v>
      </c>
      <c r="N78">
        <v>2.3583599999999998</v>
      </c>
      <c r="O78">
        <v>2.5589599999999999</v>
      </c>
      <c r="P78">
        <f t="shared" ref="P78" si="13">O78/N78</f>
        <v>1.0850591088722672</v>
      </c>
      <c r="Q78">
        <v>114.81</v>
      </c>
      <c r="R78">
        <f>194.22-175.36</f>
        <v>18.859999999999985</v>
      </c>
      <c r="S78" s="1">
        <f t="shared" ref="S78" si="14">R78/Q78</f>
        <v>0.16427140492988401</v>
      </c>
      <c r="Z78" s="1"/>
    </row>
    <row r="79" spans="2:26">
      <c r="B79" s="8" t="s">
        <v>190</v>
      </c>
      <c r="C79" s="1" t="s">
        <v>188</v>
      </c>
      <c r="D79" s="8">
        <v>2</v>
      </c>
      <c r="E79" t="s">
        <v>126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1</v>
      </c>
      <c r="M79">
        <v>0</v>
      </c>
      <c r="N79">
        <v>4.2929199999999996</v>
      </c>
      <c r="O79">
        <v>5.9020200000000003</v>
      </c>
      <c r="P79">
        <f>O79/N79</f>
        <v>1.3748264584478631</v>
      </c>
      <c r="Q79">
        <f>173.31-13.18</f>
        <v>160.13</v>
      </c>
      <c r="R79">
        <f>193.2-157.6</f>
        <v>35.599999999999994</v>
      </c>
      <c r="S79" s="1">
        <f t="shared" ref="S79:S87" si="15">R79/Q79</f>
        <v>0.22231936551551862</v>
      </c>
      <c r="Z79" s="1"/>
    </row>
    <row r="80" spans="2:26">
      <c r="B80" t="s">
        <v>191</v>
      </c>
      <c r="C80" s="1" t="s">
        <v>549</v>
      </c>
      <c r="D80" s="4">
        <v>3</v>
      </c>
      <c r="E80" t="s">
        <v>126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3.8394200000000001</v>
      </c>
      <c r="O80">
        <v>4.2534799999999997</v>
      </c>
      <c r="P80">
        <f>O80/N80</f>
        <v>1.1078444140000312</v>
      </c>
      <c r="Q80">
        <f>136.03-15.3</f>
        <v>120.73</v>
      </c>
      <c r="R80">
        <f>166.36-150.93</f>
        <v>15.430000000000007</v>
      </c>
      <c r="S80" s="1">
        <f t="shared" si="15"/>
        <v>0.12780584775946333</v>
      </c>
    </row>
    <row r="81" spans="2:16377">
      <c r="B81" s="1" t="s">
        <v>192</v>
      </c>
      <c r="C81" s="1" t="s">
        <v>549</v>
      </c>
      <c r="D81" s="8">
        <v>4</v>
      </c>
      <c r="E81" t="s">
        <v>193</v>
      </c>
      <c r="N81">
        <v>4.9553599999999998</v>
      </c>
      <c r="O81">
        <v>4.7825899999999999</v>
      </c>
      <c r="P81">
        <f>O81/N81</f>
        <v>0.96513472280520485</v>
      </c>
      <c r="Q81" s="4">
        <f>157.59-4.48</f>
        <v>153.11000000000001</v>
      </c>
      <c r="R81" s="4">
        <f>187.04-136.5</f>
        <v>50.539999999999992</v>
      </c>
      <c r="S81" s="1">
        <f t="shared" si="15"/>
        <v>0.33008947815296186</v>
      </c>
      <c r="T81" s="4"/>
      <c r="U81" s="4"/>
      <c r="X81" s="4"/>
      <c r="Y81" s="4"/>
      <c r="Z81" s="4"/>
    </row>
    <row r="82" spans="2:16377">
      <c r="B82" s="1" t="s">
        <v>194</v>
      </c>
      <c r="C82" s="1" t="s">
        <v>549</v>
      </c>
      <c r="D82" s="4">
        <v>5</v>
      </c>
      <c r="E82" t="s">
        <v>170</v>
      </c>
      <c r="F82">
        <v>0</v>
      </c>
      <c r="G82">
        <v>0</v>
      </c>
      <c r="H82">
        <v>1</v>
      </c>
      <c r="I82">
        <v>0</v>
      </c>
      <c r="J82">
        <v>3</v>
      </c>
      <c r="K82">
        <v>1</v>
      </c>
      <c r="L82">
        <v>6</v>
      </c>
      <c r="M82">
        <v>2</v>
      </c>
      <c r="N82">
        <v>3.3817499999999998</v>
      </c>
      <c r="O82">
        <v>3.1363699999999999</v>
      </c>
      <c r="P82">
        <f>O82/N82</f>
        <v>0.92743993494492494</v>
      </c>
      <c r="Q82" s="4">
        <f>141.49-6.24</f>
        <v>135.25</v>
      </c>
      <c r="R82" s="4">
        <f>224.91-191.91</f>
        <v>33</v>
      </c>
      <c r="S82" s="1">
        <f t="shared" si="15"/>
        <v>0.24399260628465805</v>
      </c>
      <c r="T82" s="4"/>
      <c r="U82" s="4"/>
      <c r="X82" s="4"/>
      <c r="Y82" s="4"/>
      <c r="Z82" s="4"/>
    </row>
    <row r="83" spans="2:16377">
      <c r="B83" s="1" t="s">
        <v>195</v>
      </c>
      <c r="C83" s="1" t="s">
        <v>549</v>
      </c>
      <c r="D83" s="8">
        <v>6</v>
      </c>
      <c r="E83" t="s">
        <v>142</v>
      </c>
      <c r="Q83" s="4">
        <f>169.71-12.38</f>
        <v>157.33000000000001</v>
      </c>
      <c r="R83" s="4">
        <f>191.42-168.54</f>
        <v>22.879999999999995</v>
      </c>
      <c r="S83" s="1">
        <f t="shared" si="15"/>
        <v>0.14542680989004</v>
      </c>
      <c r="T83" s="4"/>
      <c r="U83" s="4"/>
      <c r="V83" s="1"/>
      <c r="X83" s="4"/>
      <c r="Y83" s="4"/>
      <c r="Z83" s="4"/>
    </row>
    <row r="84" spans="2:16377">
      <c r="B84" s="1" t="s">
        <v>196</v>
      </c>
      <c r="C84" s="1" t="s">
        <v>549</v>
      </c>
      <c r="D84" s="4">
        <v>7</v>
      </c>
      <c r="E84" s="1" t="s">
        <v>139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4">
        <v>163.13</v>
      </c>
      <c r="R84" s="4">
        <f>214.12-178.5</f>
        <v>35.620000000000005</v>
      </c>
      <c r="S84" s="1">
        <f t="shared" si="15"/>
        <v>0.21835346043033166</v>
      </c>
      <c r="T84" s="4"/>
      <c r="U84" s="4"/>
      <c r="W84" s="1"/>
      <c r="X84" s="4"/>
      <c r="Y84" s="4"/>
      <c r="Z84" s="4"/>
    </row>
    <row r="85" spans="2:16377">
      <c r="B85" s="1" t="s">
        <v>174</v>
      </c>
      <c r="C85" s="1" t="s">
        <v>549</v>
      </c>
      <c r="D85" s="8">
        <v>8</v>
      </c>
      <c r="E85" s="1" t="s">
        <v>160</v>
      </c>
      <c r="F85" s="1"/>
      <c r="G85" s="1"/>
      <c r="H85" s="1"/>
      <c r="I85" s="1"/>
      <c r="J85" s="1"/>
      <c r="K85" s="1"/>
      <c r="L85" s="1"/>
      <c r="M85" s="1"/>
      <c r="N85" s="1">
        <v>4.4689399999999999</v>
      </c>
      <c r="O85" s="1">
        <v>5.1814</v>
      </c>
      <c r="P85" s="1">
        <f>O85/N85</f>
        <v>1.1594248300491838</v>
      </c>
      <c r="Q85" s="4">
        <f>193.31-13.18</f>
        <v>180.13</v>
      </c>
      <c r="R85" s="4">
        <f>132.79-92.78</f>
        <v>40.009999999999991</v>
      </c>
      <c r="S85" s="1">
        <f t="shared" si="15"/>
        <v>0.22211735968467214</v>
      </c>
      <c r="T85" s="4"/>
      <c r="U85" s="4"/>
      <c r="V85" s="4"/>
      <c r="W85" s="1"/>
      <c r="X85" s="4"/>
      <c r="Y85" s="4"/>
      <c r="Z85" s="4"/>
    </row>
    <row r="86" spans="2:16377">
      <c r="B86" s="1" t="s">
        <v>198</v>
      </c>
      <c r="C86" s="1" t="s">
        <v>549</v>
      </c>
      <c r="D86" s="4">
        <v>9</v>
      </c>
      <c r="E86" s="1" t="s">
        <v>139</v>
      </c>
      <c r="Q86" s="4">
        <v>150.55000000000001</v>
      </c>
      <c r="R86" s="4">
        <f>190.8-164.96</f>
        <v>25.840000000000003</v>
      </c>
      <c r="S86" s="1">
        <f t="shared" si="15"/>
        <v>0.17163732979076721</v>
      </c>
      <c r="T86" s="4"/>
      <c r="U86" s="4"/>
      <c r="V86" s="4"/>
      <c r="W86" s="1"/>
      <c r="X86" s="4"/>
      <c r="Y86" s="4"/>
      <c r="Z86" s="4"/>
    </row>
    <row r="87" spans="2:16377">
      <c r="B87" s="1" t="s">
        <v>173</v>
      </c>
      <c r="C87" s="1" t="s">
        <v>549</v>
      </c>
      <c r="D87" s="8">
        <v>10</v>
      </c>
      <c r="E87" s="1" t="s">
        <v>139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4">
        <v>141.77000000000001</v>
      </c>
      <c r="R87" s="4">
        <f>185.31-159.17</f>
        <v>26.140000000000015</v>
      </c>
      <c r="S87" s="1">
        <f t="shared" si="15"/>
        <v>0.18438315581575801</v>
      </c>
      <c r="T87" s="4"/>
      <c r="U87" s="4"/>
      <c r="V87" s="4"/>
      <c r="W87" s="1"/>
      <c r="X87" s="4"/>
      <c r="Y87" s="4"/>
      <c r="Z87" s="4"/>
    </row>
    <row r="89" spans="2:16377">
      <c r="F89">
        <f>AVERAGE(F78:F87)</f>
        <v>0</v>
      </c>
      <c r="G89">
        <f t="shared" ref="G89:S89" si="16">AVERAGE(G78:G85)</f>
        <v>0</v>
      </c>
      <c r="H89">
        <f t="shared" si="16"/>
        <v>1</v>
      </c>
      <c r="I89">
        <f t="shared" si="16"/>
        <v>0.75</v>
      </c>
      <c r="J89">
        <f t="shared" si="16"/>
        <v>2.25</v>
      </c>
      <c r="K89">
        <f t="shared" si="16"/>
        <v>2</v>
      </c>
      <c r="L89">
        <f t="shared" si="16"/>
        <v>3.75</v>
      </c>
      <c r="M89">
        <f t="shared" si="16"/>
        <v>3</v>
      </c>
      <c r="N89">
        <f t="shared" si="16"/>
        <v>3.8827916666666664</v>
      </c>
      <c r="O89">
        <f t="shared" si="16"/>
        <v>4.3024699999999996</v>
      </c>
      <c r="P89">
        <f t="shared" si="16"/>
        <v>1.1032882448532457</v>
      </c>
      <c r="Q89">
        <f t="shared" si="16"/>
        <v>148.07749999999999</v>
      </c>
      <c r="R89">
        <f t="shared" si="16"/>
        <v>31.492499999999996</v>
      </c>
      <c r="S89">
        <f t="shared" si="16"/>
        <v>0.2092970415809412</v>
      </c>
    </row>
    <row r="90" spans="2:16377">
      <c r="F90">
        <f>_xlfn.STDEV.S(F78:F87)/SQRT(COUNT(F78:F87))</f>
        <v>0</v>
      </c>
      <c r="G90">
        <f t="shared" ref="G90:S90" si="17">_xlfn.STDEV.S(G78:G85)/SQRT(COUNT(G78:G85))</f>
        <v>0</v>
      </c>
      <c r="H90">
        <f t="shared" si="17"/>
        <v>0.70710678118654757</v>
      </c>
      <c r="I90">
        <f t="shared" si="17"/>
        <v>0.75</v>
      </c>
      <c r="J90">
        <f t="shared" si="17"/>
        <v>1.4361406616345072</v>
      </c>
      <c r="K90">
        <f t="shared" si="17"/>
        <v>1.6832508230603465</v>
      </c>
      <c r="L90">
        <f t="shared" si="17"/>
        <v>1.9311050377094112</v>
      </c>
      <c r="M90">
        <f t="shared" si="17"/>
        <v>2.0412414523193152</v>
      </c>
      <c r="N90">
        <f t="shared" si="17"/>
        <v>0.37589864359440123</v>
      </c>
      <c r="O90">
        <f t="shared" si="17"/>
        <v>0.51522194932540188</v>
      </c>
      <c r="P90">
        <f t="shared" si="17"/>
        <v>6.5127158049315875E-2</v>
      </c>
      <c r="Q90">
        <f t="shared" si="17"/>
        <v>7.9387107063157485</v>
      </c>
      <c r="R90">
        <f t="shared" si="17"/>
        <v>4.1474918195045465</v>
      </c>
      <c r="S90">
        <f t="shared" si="17"/>
        <v>2.2740023034038249E-2</v>
      </c>
    </row>
    <row r="91" spans="2:16377">
      <c r="AA91" s="1"/>
    </row>
    <row r="92" spans="2:16377">
      <c r="AA92" s="1"/>
    </row>
    <row r="93" spans="2:16377">
      <c r="F93" t="s">
        <v>143</v>
      </c>
      <c r="AA93" s="1"/>
    </row>
    <row r="94" spans="2:16377">
      <c r="D94" t="s">
        <v>527</v>
      </c>
      <c r="F94" s="2" t="s">
        <v>200</v>
      </c>
      <c r="G94" s="2"/>
      <c r="H94" s="2" t="s">
        <v>201</v>
      </c>
      <c r="I94" s="2"/>
      <c r="J94" s="2" t="s">
        <v>202</v>
      </c>
      <c r="K94" s="2"/>
      <c r="L94" s="2" t="s">
        <v>203</v>
      </c>
      <c r="M94" s="2"/>
      <c r="N94" s="2" t="s">
        <v>204</v>
      </c>
      <c r="O94" s="2"/>
      <c r="Q94" t="s">
        <v>149</v>
      </c>
      <c r="AA94" s="1"/>
    </row>
    <row r="95" spans="2:16377">
      <c r="B95" s="1" t="s">
        <v>199</v>
      </c>
      <c r="C95" s="1"/>
      <c r="D95" s="1"/>
      <c r="E95" t="s">
        <v>484</v>
      </c>
      <c r="F95" s="2" t="s">
        <v>14</v>
      </c>
      <c r="G95" s="2" t="s">
        <v>15</v>
      </c>
      <c r="H95" s="2" t="s">
        <v>14</v>
      </c>
      <c r="I95" s="2" t="s">
        <v>15</v>
      </c>
      <c r="J95" s="2" t="s">
        <v>14</v>
      </c>
      <c r="K95" s="2" t="s">
        <v>15</v>
      </c>
      <c r="L95" s="2" t="s">
        <v>14</v>
      </c>
      <c r="M95" s="2" t="s">
        <v>15</v>
      </c>
      <c r="N95" s="2" t="s">
        <v>14</v>
      </c>
      <c r="O95" s="2" t="s">
        <v>15</v>
      </c>
      <c r="P95" s="2" t="s">
        <v>207</v>
      </c>
      <c r="Q95" s="1" t="s">
        <v>208</v>
      </c>
      <c r="R95" s="1" t="s">
        <v>155</v>
      </c>
      <c r="S95" s="1" t="s">
        <v>156</v>
      </c>
      <c r="BI95" s="1"/>
      <c r="CO95" s="1"/>
      <c r="DU95" s="1"/>
      <c r="FA95" s="1"/>
      <c r="GG95" s="1"/>
      <c r="HM95" s="1"/>
      <c r="IS95" s="1"/>
      <c r="JY95" s="1"/>
      <c r="LE95" s="1"/>
      <c r="MK95" s="1"/>
      <c r="NQ95" s="1"/>
      <c r="OW95" s="1"/>
      <c r="QC95" s="1"/>
      <c r="RI95" s="1"/>
      <c r="SO95" s="1"/>
      <c r="TU95" s="1"/>
      <c r="VA95" s="1"/>
      <c r="WG95" s="1"/>
      <c r="XM95" s="1"/>
      <c r="YS95" s="1"/>
      <c r="ZY95" s="1"/>
      <c r="ABE95" s="1"/>
      <c r="ACK95" s="1"/>
      <c r="ADQ95" s="1"/>
      <c r="AEW95" s="1"/>
      <c r="AGC95" s="1"/>
      <c r="AHI95" s="1"/>
      <c r="AIO95" s="1"/>
      <c r="AJU95" s="1"/>
      <c r="ALA95" s="1"/>
      <c r="AMG95" s="1"/>
      <c r="ANM95" s="1"/>
      <c r="AOS95" s="1"/>
      <c r="APY95" s="1"/>
      <c r="ARE95" s="1"/>
      <c r="ASK95" s="1"/>
      <c r="ATQ95" s="1"/>
      <c r="AUW95" s="1"/>
      <c r="AWC95" s="1"/>
      <c r="AXI95" s="1"/>
      <c r="AYO95" s="1"/>
      <c r="AZU95" s="1"/>
      <c r="BBA95" s="1"/>
      <c r="BCG95" s="1"/>
      <c r="BDM95" s="1"/>
      <c r="BES95" s="1"/>
      <c r="BFY95" s="1"/>
      <c r="BHE95" s="1"/>
      <c r="BIK95" s="1"/>
      <c r="BJQ95" s="1"/>
      <c r="BKW95" s="1"/>
      <c r="BMC95" s="1"/>
      <c r="BNI95" s="1"/>
      <c r="BOO95" s="1"/>
      <c r="BPU95" s="1"/>
      <c r="BRA95" s="1"/>
      <c r="BSG95" s="1"/>
      <c r="BTM95" s="1"/>
      <c r="BUS95" s="1"/>
      <c r="BVY95" s="1"/>
      <c r="BXE95" s="1"/>
      <c r="BYK95" s="1"/>
      <c r="BZQ95" s="1"/>
      <c r="CAW95" s="1"/>
      <c r="CCC95" s="1"/>
      <c r="CDI95" s="1"/>
      <c r="CEO95" s="1"/>
      <c r="CFU95" s="1"/>
      <c r="CHA95" s="1"/>
      <c r="CIG95" s="1"/>
      <c r="CJM95" s="1"/>
      <c r="CKS95" s="1"/>
      <c r="CLY95" s="1"/>
      <c r="CNE95" s="1"/>
      <c r="COK95" s="1"/>
      <c r="CPQ95" s="1"/>
      <c r="CQW95" s="1"/>
      <c r="CSC95" s="1"/>
      <c r="CTI95" s="1"/>
      <c r="CUO95" s="1"/>
      <c r="CVU95" s="1"/>
      <c r="CXA95" s="1"/>
      <c r="CYG95" s="1"/>
      <c r="CZM95" s="1"/>
      <c r="DAS95" s="1"/>
      <c r="DBY95" s="1"/>
      <c r="DDE95" s="1"/>
      <c r="DEK95" s="1"/>
      <c r="DFQ95" s="1"/>
      <c r="DGW95" s="1"/>
      <c r="DIC95" s="1"/>
      <c r="DJI95" s="1"/>
      <c r="DKO95" s="1"/>
      <c r="DLU95" s="1"/>
      <c r="DNA95" s="1"/>
      <c r="DOG95" s="1"/>
      <c r="DPM95" s="1"/>
      <c r="DQS95" s="1"/>
      <c r="DRY95" s="1"/>
      <c r="DTE95" s="1"/>
      <c r="DUK95" s="1"/>
      <c r="DVQ95" s="1"/>
      <c r="DWW95" s="1"/>
      <c r="DYC95" s="1"/>
      <c r="DZI95" s="1"/>
      <c r="EAO95" s="1"/>
      <c r="EBU95" s="1"/>
      <c r="EDA95" s="1"/>
      <c r="EEG95" s="1"/>
      <c r="EFM95" s="1"/>
      <c r="EGS95" s="1"/>
      <c r="EHY95" s="1"/>
      <c r="EJE95" s="1"/>
      <c r="EKK95" s="1"/>
      <c r="ELQ95" s="1"/>
      <c r="EMW95" s="1"/>
      <c r="EOC95" s="1"/>
      <c r="EPI95" s="1"/>
      <c r="EQO95" s="1"/>
      <c r="ERU95" s="1"/>
      <c r="ETA95" s="1"/>
      <c r="EUG95" s="1"/>
      <c r="EVM95" s="1"/>
      <c r="EWS95" s="1"/>
      <c r="EXY95" s="1"/>
      <c r="EZE95" s="1"/>
      <c r="FAK95" s="1"/>
      <c r="FBQ95" s="1"/>
      <c r="FCW95" s="1"/>
      <c r="FEC95" s="1"/>
      <c r="FFI95" s="1"/>
      <c r="FGO95" s="1"/>
      <c r="FHU95" s="1"/>
      <c r="FJA95" s="1"/>
      <c r="FKG95" s="1"/>
      <c r="FLM95" s="1"/>
      <c r="FMS95" s="1"/>
      <c r="FNY95" s="1"/>
      <c r="FPE95" s="1"/>
      <c r="FQK95" s="1"/>
      <c r="FRQ95" s="1"/>
      <c r="FSW95" s="1"/>
      <c r="FUC95" s="1"/>
      <c r="FVI95" s="1"/>
      <c r="FWO95" s="1"/>
      <c r="FXU95" s="1"/>
      <c r="FZA95" s="1"/>
      <c r="GAG95" s="1"/>
      <c r="GBM95" s="1"/>
      <c r="GCS95" s="1"/>
      <c r="GDY95" s="1"/>
      <c r="GFE95" s="1"/>
      <c r="GGK95" s="1"/>
      <c r="GHQ95" s="1"/>
      <c r="GIW95" s="1"/>
      <c r="GKC95" s="1"/>
      <c r="GLI95" s="1"/>
      <c r="GMO95" s="1"/>
      <c r="GNU95" s="1"/>
      <c r="GPA95" s="1"/>
      <c r="GQG95" s="1"/>
      <c r="GRM95" s="1"/>
      <c r="GSS95" s="1"/>
      <c r="GTY95" s="1"/>
      <c r="GVE95" s="1"/>
      <c r="GWK95" s="1"/>
      <c r="GXQ95" s="1"/>
      <c r="GYW95" s="1"/>
      <c r="HAC95" s="1"/>
      <c r="HBI95" s="1"/>
      <c r="HCO95" s="1"/>
      <c r="HDU95" s="1"/>
      <c r="HFA95" s="1"/>
      <c r="HGG95" s="1"/>
      <c r="HHM95" s="1"/>
      <c r="HIS95" s="1"/>
      <c r="HJY95" s="1"/>
      <c r="HLE95" s="1"/>
      <c r="HMK95" s="1"/>
      <c r="HNQ95" s="1"/>
      <c r="HOW95" s="1"/>
      <c r="HQC95" s="1"/>
      <c r="HRI95" s="1"/>
      <c r="HSO95" s="1"/>
      <c r="HTU95" s="1"/>
      <c r="HVA95" s="1"/>
      <c r="HWG95" s="1"/>
      <c r="HXM95" s="1"/>
      <c r="HYS95" s="1"/>
      <c r="HZY95" s="1"/>
      <c r="IBE95" s="1"/>
      <c r="ICK95" s="1"/>
      <c r="IDQ95" s="1"/>
      <c r="IEW95" s="1"/>
      <c r="IGC95" s="1"/>
      <c r="IHI95" s="1"/>
      <c r="IIO95" s="1"/>
      <c r="IJU95" s="1"/>
      <c r="ILA95" s="1"/>
      <c r="IMG95" s="1"/>
      <c r="INM95" s="1"/>
      <c r="IOS95" s="1"/>
      <c r="IPY95" s="1"/>
      <c r="IRE95" s="1"/>
      <c r="ISK95" s="1"/>
      <c r="ITQ95" s="1"/>
      <c r="IUW95" s="1"/>
      <c r="IWC95" s="1"/>
      <c r="IXI95" s="1"/>
      <c r="IYO95" s="1"/>
      <c r="IZU95" s="1"/>
      <c r="JBA95" s="1"/>
      <c r="JCG95" s="1"/>
      <c r="JDM95" s="1"/>
      <c r="JES95" s="1"/>
      <c r="JFY95" s="1"/>
      <c r="JHE95" s="1"/>
      <c r="JIK95" s="1"/>
      <c r="JJQ95" s="1"/>
      <c r="JKW95" s="1"/>
      <c r="JMC95" s="1"/>
      <c r="JNI95" s="1"/>
      <c r="JOO95" s="1"/>
      <c r="JPU95" s="1"/>
      <c r="JRA95" s="1"/>
      <c r="JSG95" s="1"/>
      <c r="JTM95" s="1"/>
      <c r="JUS95" s="1"/>
      <c r="JVY95" s="1"/>
      <c r="JXE95" s="1"/>
      <c r="JYK95" s="1"/>
      <c r="JZQ95" s="1"/>
      <c r="KAW95" s="1"/>
      <c r="KCC95" s="1"/>
      <c r="KDI95" s="1"/>
      <c r="KEO95" s="1"/>
      <c r="KFU95" s="1"/>
      <c r="KHA95" s="1"/>
      <c r="KIG95" s="1"/>
      <c r="KJM95" s="1"/>
      <c r="KKS95" s="1"/>
      <c r="KLY95" s="1"/>
      <c r="KNE95" s="1"/>
      <c r="KOK95" s="1"/>
      <c r="KPQ95" s="1"/>
      <c r="KQW95" s="1"/>
      <c r="KSC95" s="1"/>
      <c r="KTI95" s="1"/>
      <c r="KUO95" s="1"/>
      <c r="KVU95" s="1"/>
      <c r="KXA95" s="1"/>
      <c r="KYG95" s="1"/>
      <c r="KZM95" s="1"/>
      <c r="LAS95" s="1"/>
      <c r="LBY95" s="1"/>
      <c r="LDE95" s="1"/>
      <c r="LEK95" s="1"/>
      <c r="LFQ95" s="1"/>
      <c r="LGW95" s="1"/>
      <c r="LIC95" s="1"/>
      <c r="LJI95" s="1"/>
      <c r="LKO95" s="1"/>
      <c r="LLU95" s="1"/>
      <c r="LNA95" s="1"/>
      <c r="LOG95" s="1"/>
      <c r="LPM95" s="1"/>
      <c r="LQS95" s="1"/>
      <c r="LRY95" s="1"/>
      <c r="LTE95" s="1"/>
      <c r="LUK95" s="1"/>
      <c r="LVQ95" s="1"/>
      <c r="LWW95" s="1"/>
      <c r="LYC95" s="1"/>
      <c r="LZI95" s="1"/>
      <c r="MAO95" s="1"/>
      <c r="MBU95" s="1"/>
      <c r="MDA95" s="1"/>
      <c r="MEG95" s="1"/>
      <c r="MFM95" s="1"/>
      <c r="MGS95" s="1"/>
      <c r="MHY95" s="1"/>
      <c r="MJE95" s="1"/>
      <c r="MKK95" s="1"/>
      <c r="MLQ95" s="1"/>
      <c r="MMW95" s="1"/>
      <c r="MOC95" s="1"/>
      <c r="MPI95" s="1"/>
      <c r="MQO95" s="1"/>
      <c r="MRU95" s="1"/>
      <c r="MTA95" s="1"/>
      <c r="MUG95" s="1"/>
      <c r="MVM95" s="1"/>
      <c r="MWS95" s="1"/>
      <c r="MXY95" s="1"/>
      <c r="MZE95" s="1"/>
      <c r="NAK95" s="1"/>
      <c r="NBQ95" s="1"/>
      <c r="NCW95" s="1"/>
      <c r="NEC95" s="1"/>
      <c r="NFI95" s="1"/>
      <c r="NGO95" s="1"/>
      <c r="NHU95" s="1"/>
      <c r="NJA95" s="1"/>
      <c r="NKG95" s="1"/>
      <c r="NLM95" s="1"/>
      <c r="NMS95" s="1"/>
      <c r="NNY95" s="1"/>
      <c r="NPE95" s="1"/>
      <c r="NQK95" s="1"/>
      <c r="NRQ95" s="1"/>
      <c r="NSW95" s="1"/>
      <c r="NUC95" s="1"/>
      <c r="NVI95" s="1"/>
      <c r="NWO95" s="1"/>
      <c r="NXU95" s="1"/>
      <c r="NZA95" s="1"/>
      <c r="OAG95" s="1"/>
      <c r="OBM95" s="1"/>
      <c r="OCS95" s="1"/>
      <c r="ODY95" s="1"/>
      <c r="OFE95" s="1"/>
      <c r="OGK95" s="1"/>
      <c r="OHQ95" s="1"/>
      <c r="OIW95" s="1"/>
      <c r="OKC95" s="1"/>
      <c r="OLI95" s="1"/>
      <c r="OMO95" s="1"/>
      <c r="ONU95" s="1"/>
      <c r="OPA95" s="1"/>
      <c r="OQG95" s="1"/>
      <c r="ORM95" s="1"/>
      <c r="OSS95" s="1"/>
      <c r="OTY95" s="1"/>
      <c r="OVE95" s="1"/>
      <c r="OWK95" s="1"/>
      <c r="OXQ95" s="1"/>
      <c r="OYW95" s="1"/>
      <c r="PAC95" s="1"/>
      <c r="PBI95" s="1"/>
      <c r="PCO95" s="1"/>
      <c r="PDU95" s="1"/>
      <c r="PFA95" s="1"/>
      <c r="PGG95" s="1"/>
      <c r="PHM95" s="1"/>
      <c r="PIS95" s="1"/>
      <c r="PJY95" s="1"/>
      <c r="PLE95" s="1"/>
      <c r="PMK95" s="1"/>
      <c r="PNQ95" s="1"/>
      <c r="POW95" s="1"/>
      <c r="PQC95" s="1"/>
      <c r="PRI95" s="1"/>
      <c r="PSO95" s="1"/>
      <c r="PTU95" s="1"/>
      <c r="PVA95" s="1"/>
      <c r="PWG95" s="1"/>
      <c r="PXM95" s="1"/>
      <c r="PYS95" s="1"/>
      <c r="PZY95" s="1"/>
      <c r="QBE95" s="1"/>
      <c r="QCK95" s="1"/>
      <c r="QDQ95" s="1"/>
      <c r="QEW95" s="1"/>
      <c r="QGC95" s="1"/>
      <c r="QHI95" s="1"/>
      <c r="QIO95" s="1"/>
      <c r="QJU95" s="1"/>
      <c r="QLA95" s="1"/>
      <c r="QMG95" s="1"/>
      <c r="QNM95" s="1"/>
      <c r="QOS95" s="1"/>
      <c r="QPY95" s="1"/>
      <c r="QRE95" s="1"/>
      <c r="QSK95" s="1"/>
      <c r="QTQ95" s="1"/>
      <c r="QUW95" s="1"/>
      <c r="QWC95" s="1"/>
      <c r="QXI95" s="1"/>
      <c r="QYO95" s="1"/>
      <c r="QZU95" s="1"/>
      <c r="RBA95" s="1"/>
      <c r="RCG95" s="1"/>
      <c r="RDM95" s="1"/>
      <c r="RES95" s="1"/>
      <c r="RFY95" s="1"/>
      <c r="RHE95" s="1"/>
      <c r="RIK95" s="1"/>
      <c r="RJQ95" s="1"/>
      <c r="RKW95" s="1"/>
      <c r="RMC95" s="1"/>
      <c r="RNI95" s="1"/>
      <c r="ROO95" s="1"/>
      <c r="RPU95" s="1"/>
      <c r="RRA95" s="1"/>
      <c r="RSG95" s="1"/>
      <c r="RTM95" s="1"/>
      <c r="RUS95" s="1"/>
      <c r="RVY95" s="1"/>
      <c r="RXE95" s="1"/>
      <c r="RYK95" s="1"/>
      <c r="RZQ95" s="1"/>
      <c r="SAW95" s="1"/>
      <c r="SCC95" s="1"/>
      <c r="SDI95" s="1"/>
      <c r="SEO95" s="1"/>
      <c r="SFU95" s="1"/>
      <c r="SHA95" s="1"/>
      <c r="SIG95" s="1"/>
      <c r="SJM95" s="1"/>
      <c r="SKS95" s="1"/>
      <c r="SLY95" s="1"/>
      <c r="SNE95" s="1"/>
      <c r="SOK95" s="1"/>
      <c r="SPQ95" s="1"/>
      <c r="SQW95" s="1"/>
      <c r="SSC95" s="1"/>
      <c r="STI95" s="1"/>
      <c r="SUO95" s="1"/>
      <c r="SVU95" s="1"/>
      <c r="SXA95" s="1"/>
      <c r="SYG95" s="1"/>
      <c r="SZM95" s="1"/>
      <c r="TAS95" s="1"/>
      <c r="TBY95" s="1"/>
      <c r="TDE95" s="1"/>
      <c r="TEK95" s="1"/>
      <c r="TFQ95" s="1"/>
      <c r="TGW95" s="1"/>
      <c r="TIC95" s="1"/>
      <c r="TJI95" s="1"/>
      <c r="TKO95" s="1"/>
      <c r="TLU95" s="1"/>
      <c r="TNA95" s="1"/>
      <c r="TOG95" s="1"/>
      <c r="TPM95" s="1"/>
      <c r="TQS95" s="1"/>
      <c r="TRY95" s="1"/>
      <c r="TTE95" s="1"/>
      <c r="TUK95" s="1"/>
      <c r="TVQ95" s="1"/>
      <c r="TWW95" s="1"/>
      <c r="TYC95" s="1"/>
      <c r="TZI95" s="1"/>
      <c r="UAO95" s="1"/>
      <c r="UBU95" s="1"/>
      <c r="UDA95" s="1"/>
      <c r="UEG95" s="1"/>
      <c r="UFM95" s="1"/>
      <c r="UGS95" s="1"/>
      <c r="UHY95" s="1"/>
      <c r="UJE95" s="1"/>
      <c r="UKK95" s="1"/>
      <c r="ULQ95" s="1"/>
      <c r="UMW95" s="1"/>
      <c r="UOC95" s="1"/>
      <c r="UPI95" s="1"/>
      <c r="UQO95" s="1"/>
      <c r="URU95" s="1"/>
      <c r="UTA95" s="1"/>
      <c r="UUG95" s="1"/>
      <c r="UVM95" s="1"/>
      <c r="UWS95" s="1"/>
      <c r="UXY95" s="1"/>
      <c r="UZE95" s="1"/>
      <c r="VAK95" s="1"/>
      <c r="VBQ95" s="1"/>
      <c r="VCW95" s="1"/>
      <c r="VEC95" s="1"/>
      <c r="VFI95" s="1"/>
      <c r="VGO95" s="1"/>
      <c r="VHU95" s="1"/>
      <c r="VJA95" s="1"/>
      <c r="VKG95" s="1"/>
      <c r="VLM95" s="1"/>
      <c r="VMS95" s="1"/>
      <c r="VNY95" s="1"/>
      <c r="VPE95" s="1"/>
      <c r="VQK95" s="1"/>
      <c r="VRQ95" s="1"/>
      <c r="VSW95" s="1"/>
      <c r="VUC95" s="1"/>
      <c r="VVI95" s="1"/>
      <c r="VWO95" s="1"/>
      <c r="VXU95" s="1"/>
      <c r="VZA95" s="1"/>
      <c r="WAG95" s="1"/>
      <c r="WBM95" s="1"/>
      <c r="WCS95" s="1"/>
      <c r="WDY95" s="1"/>
      <c r="WFE95" s="1"/>
      <c r="WGK95" s="1"/>
      <c r="WHQ95" s="1"/>
      <c r="WIW95" s="1"/>
      <c r="WKC95" s="1"/>
      <c r="WLI95" s="1"/>
      <c r="WMO95" s="1"/>
      <c r="WNU95" s="1"/>
      <c r="WPA95" s="1"/>
      <c r="WQG95" s="1"/>
      <c r="WRM95" s="1"/>
      <c r="WSS95" s="1"/>
      <c r="WTY95" s="1"/>
      <c r="WVE95" s="1"/>
      <c r="WWK95" s="1"/>
      <c r="WXQ95" s="1"/>
      <c r="WYW95" s="1"/>
      <c r="XAC95" s="1"/>
      <c r="XBI95" s="1"/>
      <c r="XCO95" s="1"/>
      <c r="XDU95" s="1"/>
    </row>
    <row r="96" spans="2:16377">
      <c r="B96" s="1" t="s">
        <v>485</v>
      </c>
      <c r="C96" s="1" t="s">
        <v>199</v>
      </c>
      <c r="D96" s="4">
        <v>1</v>
      </c>
      <c r="E96" t="s">
        <v>483</v>
      </c>
      <c r="N96" s="2">
        <v>7.5923699999999998</v>
      </c>
      <c r="O96" s="2">
        <v>5.3808199999999999</v>
      </c>
      <c r="P96">
        <f t="shared" ref="P96:P103" si="18">O96/N96</f>
        <v>0.70871414327805415</v>
      </c>
      <c r="Q96">
        <v>125.73</v>
      </c>
      <c r="R96">
        <f>113.34-109.94</f>
        <v>3.4000000000000057</v>
      </c>
      <c r="S96" s="1">
        <f t="shared" ref="S96:S103" si="19">R96/Q96</f>
        <v>2.7042074286168817E-2</v>
      </c>
      <c r="T96" s="2"/>
      <c r="U96" s="2"/>
      <c r="V96" s="2"/>
      <c r="W96" s="2"/>
      <c r="X96" s="2"/>
      <c r="Y96" s="2"/>
      <c r="AX96" s="2"/>
      <c r="AY96" s="2"/>
      <c r="AZ96" s="2"/>
      <c r="BA96" s="2"/>
      <c r="BB96" s="2"/>
      <c r="BC96" s="2"/>
      <c r="BD96" s="2"/>
      <c r="BE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CD96" s="2"/>
      <c r="CE96" s="2"/>
      <c r="CF96" s="2"/>
      <c r="CG96" s="2"/>
      <c r="CH96" s="2"/>
      <c r="CI96" s="2"/>
      <c r="CJ96" s="2"/>
      <c r="CK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J96" s="2"/>
      <c r="DK96" s="2"/>
      <c r="DL96" s="2"/>
      <c r="DM96" s="2"/>
      <c r="DN96" s="2"/>
      <c r="DO96" s="2"/>
      <c r="DP96" s="2"/>
      <c r="DQ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P96" s="2"/>
      <c r="EQ96" s="2"/>
      <c r="ER96" s="2"/>
      <c r="ES96" s="2"/>
      <c r="ET96" s="2"/>
      <c r="EU96" s="2"/>
      <c r="EV96" s="2"/>
      <c r="EW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V96" s="2"/>
      <c r="FW96" s="2"/>
      <c r="FX96" s="2"/>
      <c r="FY96" s="2"/>
      <c r="FZ96" s="2"/>
      <c r="GA96" s="2"/>
      <c r="GB96" s="2"/>
      <c r="GC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HB96" s="2"/>
      <c r="HC96" s="2"/>
      <c r="HD96" s="2"/>
      <c r="HE96" s="2"/>
      <c r="HF96" s="2"/>
      <c r="HG96" s="2"/>
      <c r="HH96" s="2"/>
      <c r="HI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H96" s="2"/>
      <c r="II96" s="2"/>
      <c r="IJ96" s="2"/>
      <c r="IK96" s="2"/>
      <c r="IL96" s="2"/>
      <c r="IM96" s="2"/>
      <c r="IN96" s="2"/>
      <c r="IO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N96" s="2"/>
      <c r="JO96" s="2"/>
      <c r="JP96" s="2"/>
      <c r="JQ96" s="2"/>
      <c r="JR96" s="2"/>
      <c r="JS96" s="2"/>
      <c r="JT96" s="2"/>
      <c r="JU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  <c r="KO96" s="2"/>
      <c r="KT96" s="2"/>
      <c r="KU96" s="2"/>
      <c r="KV96" s="2"/>
      <c r="KW96" s="2"/>
      <c r="KX96" s="2"/>
      <c r="KY96" s="2"/>
      <c r="KZ96" s="2"/>
      <c r="LA96" s="2"/>
      <c r="LE96" s="2"/>
      <c r="LF96" s="2"/>
      <c r="LG96" s="2"/>
      <c r="LH96" s="2"/>
      <c r="LI96" s="2"/>
      <c r="LJ96" s="2"/>
      <c r="LK96" s="2"/>
      <c r="LL96" s="2"/>
      <c r="LM96" s="2"/>
      <c r="LN96" s="2"/>
      <c r="LO96" s="2"/>
      <c r="LP96" s="2"/>
      <c r="LQ96" s="2"/>
      <c r="LR96" s="2"/>
      <c r="LS96" s="2"/>
      <c r="LT96" s="2"/>
      <c r="LU96" s="2"/>
      <c r="LZ96" s="2"/>
      <c r="MA96" s="2"/>
      <c r="MB96" s="2"/>
      <c r="MC96" s="2"/>
      <c r="MD96" s="2"/>
      <c r="ME96" s="2"/>
      <c r="MF96" s="2"/>
      <c r="MG96" s="2"/>
      <c r="MK96" s="2"/>
      <c r="ML96" s="2"/>
      <c r="MM96" s="2"/>
      <c r="MN96" s="2"/>
      <c r="MO96" s="2"/>
      <c r="MP96" s="2"/>
      <c r="MQ96" s="2"/>
      <c r="MR96" s="2"/>
      <c r="MS96" s="2"/>
      <c r="MT96" s="2"/>
      <c r="MU96" s="2"/>
      <c r="MV96" s="2"/>
      <c r="MW96" s="2"/>
      <c r="MX96" s="2"/>
      <c r="MY96" s="2"/>
      <c r="MZ96" s="2"/>
      <c r="NA96" s="2"/>
      <c r="NF96" s="2"/>
      <c r="NG96" s="2"/>
      <c r="NH96" s="2"/>
      <c r="NI96" s="2"/>
      <c r="NJ96" s="2"/>
      <c r="NK96" s="2"/>
      <c r="NL96" s="2"/>
      <c r="NM96" s="2"/>
      <c r="NQ96" s="2"/>
      <c r="NR96" s="2"/>
      <c r="NS96" s="2"/>
      <c r="NT96" s="2"/>
      <c r="NU96" s="2"/>
      <c r="NV96" s="2"/>
      <c r="NW96" s="2"/>
      <c r="NX96" s="2"/>
      <c r="NY96" s="2"/>
      <c r="NZ96" s="2"/>
      <c r="OA96" s="2"/>
      <c r="OB96" s="2"/>
      <c r="OC96" s="2"/>
      <c r="OD96" s="2"/>
      <c r="OE96" s="2"/>
      <c r="OF96" s="2"/>
      <c r="OG96" s="2"/>
      <c r="OL96" s="2"/>
      <c r="OM96" s="2"/>
      <c r="ON96" s="2"/>
      <c r="OO96" s="2"/>
      <c r="OP96" s="2"/>
      <c r="OQ96" s="2"/>
      <c r="OR96" s="2"/>
      <c r="OS96" s="2"/>
      <c r="OW96" s="2"/>
      <c r="OX96" s="2"/>
      <c r="OY96" s="2"/>
      <c r="OZ96" s="2"/>
      <c r="PA96" s="2"/>
      <c r="PB96" s="2"/>
      <c r="PC96" s="2"/>
      <c r="PD96" s="2"/>
      <c r="PE96" s="2"/>
      <c r="PF96" s="2"/>
      <c r="PG96" s="2"/>
      <c r="PH96" s="2"/>
      <c r="PI96" s="2"/>
      <c r="PJ96" s="2"/>
      <c r="PK96" s="2"/>
      <c r="PL96" s="2"/>
      <c r="PM96" s="2"/>
      <c r="PR96" s="2"/>
      <c r="PS96" s="2"/>
      <c r="PT96" s="2"/>
      <c r="PU96" s="2"/>
      <c r="PV96" s="2"/>
      <c r="PW96" s="2"/>
      <c r="PX96" s="2"/>
      <c r="PY96" s="2"/>
      <c r="QC96" s="2"/>
      <c r="QD96" s="2"/>
      <c r="QE96" s="2"/>
      <c r="QF96" s="2"/>
      <c r="QG96" s="2"/>
      <c r="QH96" s="2"/>
      <c r="QI96" s="2"/>
      <c r="QJ96" s="2"/>
      <c r="QK96" s="2"/>
      <c r="QL96" s="2"/>
      <c r="QM96" s="2"/>
      <c r="QN96" s="2"/>
      <c r="QO96" s="2"/>
      <c r="QP96" s="2"/>
      <c r="QQ96" s="2"/>
      <c r="QR96" s="2"/>
      <c r="QS96" s="2"/>
      <c r="QX96" s="2"/>
      <c r="QY96" s="2"/>
      <c r="QZ96" s="2"/>
      <c r="RA96" s="2"/>
      <c r="RB96" s="2"/>
      <c r="RC96" s="2"/>
      <c r="RD96" s="2"/>
      <c r="RE96" s="2"/>
      <c r="RI96" s="2"/>
      <c r="RJ96" s="2"/>
      <c r="RK96" s="2"/>
      <c r="RL96" s="2"/>
      <c r="RM96" s="2"/>
      <c r="RN96" s="2"/>
      <c r="RO96" s="2"/>
      <c r="RP96" s="2"/>
      <c r="RQ96" s="2"/>
      <c r="RR96" s="2"/>
      <c r="RS96" s="2"/>
      <c r="RT96" s="2"/>
      <c r="RU96" s="2"/>
      <c r="RV96" s="2"/>
      <c r="RW96" s="2"/>
      <c r="RX96" s="2"/>
      <c r="RY96" s="2"/>
      <c r="SD96" s="2"/>
      <c r="SE96" s="2"/>
      <c r="SF96" s="2"/>
      <c r="SG96" s="2"/>
      <c r="SH96" s="2"/>
      <c r="SI96" s="2"/>
      <c r="SJ96" s="2"/>
      <c r="SK96" s="2"/>
      <c r="SO96" s="2"/>
      <c r="SP96" s="2"/>
      <c r="SQ96" s="2"/>
      <c r="SR96" s="2"/>
      <c r="SS96" s="2"/>
      <c r="ST96" s="2"/>
      <c r="SU96" s="2"/>
      <c r="SV96" s="2"/>
      <c r="SW96" s="2"/>
      <c r="SX96" s="2"/>
      <c r="SY96" s="2"/>
      <c r="SZ96" s="2"/>
      <c r="TA96" s="2"/>
      <c r="TB96" s="2"/>
      <c r="TC96" s="2"/>
      <c r="TD96" s="2"/>
      <c r="TE96" s="2"/>
      <c r="TJ96" s="2"/>
      <c r="TK96" s="2"/>
      <c r="TL96" s="2"/>
      <c r="TM96" s="2"/>
      <c r="TN96" s="2"/>
      <c r="TO96" s="2"/>
      <c r="TP96" s="2"/>
      <c r="TQ96" s="2"/>
      <c r="TU96" s="2"/>
      <c r="TV96" s="2"/>
      <c r="TW96" s="2"/>
      <c r="TX96" s="2"/>
      <c r="TY96" s="2"/>
      <c r="TZ96" s="2"/>
      <c r="UA96" s="2"/>
      <c r="UB96" s="2"/>
      <c r="UC96" s="2"/>
      <c r="UD96" s="2"/>
      <c r="UE96" s="2"/>
      <c r="UF96" s="2"/>
      <c r="UG96" s="2"/>
      <c r="UH96" s="2"/>
      <c r="UI96" s="2"/>
      <c r="UJ96" s="2"/>
      <c r="UK96" s="2"/>
      <c r="UP96" s="2"/>
      <c r="UQ96" s="2"/>
      <c r="UR96" s="2"/>
      <c r="US96" s="2"/>
      <c r="UT96" s="2"/>
      <c r="UU96" s="2"/>
      <c r="UV96" s="2"/>
      <c r="UW96" s="2"/>
      <c r="VA96" s="2"/>
      <c r="VB96" s="2"/>
      <c r="VC96" s="2"/>
      <c r="VD96" s="2"/>
      <c r="VE96" s="2"/>
      <c r="VF96" s="2"/>
      <c r="VG96" s="2"/>
      <c r="VH96" s="2"/>
      <c r="VI96" s="2"/>
      <c r="VJ96" s="2"/>
      <c r="VK96" s="2"/>
      <c r="VL96" s="2"/>
      <c r="VM96" s="2"/>
      <c r="VN96" s="2"/>
      <c r="VO96" s="2"/>
      <c r="VP96" s="2"/>
      <c r="VQ96" s="2"/>
      <c r="VV96" s="2"/>
      <c r="VW96" s="2"/>
      <c r="VX96" s="2"/>
      <c r="VY96" s="2"/>
      <c r="VZ96" s="2"/>
      <c r="WA96" s="2"/>
      <c r="WB96" s="2"/>
      <c r="WC96" s="2"/>
      <c r="WG96" s="2"/>
      <c r="WH96" s="2"/>
      <c r="WI96" s="2"/>
      <c r="WJ96" s="2"/>
      <c r="WK96" s="2"/>
      <c r="WL96" s="2"/>
      <c r="WM96" s="2"/>
      <c r="WN96" s="2"/>
      <c r="WO96" s="2"/>
      <c r="WP96" s="2"/>
      <c r="WQ96" s="2"/>
      <c r="WR96" s="2"/>
      <c r="WS96" s="2"/>
      <c r="WT96" s="2"/>
      <c r="WU96" s="2"/>
      <c r="WV96" s="2"/>
      <c r="WW96" s="2"/>
      <c r="XB96" s="2"/>
      <c r="XC96" s="2"/>
      <c r="XD96" s="2"/>
      <c r="XE96" s="2"/>
      <c r="XF96" s="2"/>
      <c r="XG96" s="2"/>
      <c r="XH96" s="2"/>
      <c r="XI96" s="2"/>
      <c r="XM96" s="2"/>
      <c r="XN96" s="2"/>
      <c r="XO96" s="2"/>
      <c r="XP96" s="2"/>
      <c r="XQ96" s="2"/>
      <c r="XR96" s="2"/>
      <c r="XS96" s="2"/>
      <c r="XT96" s="2"/>
      <c r="XU96" s="2"/>
      <c r="XV96" s="2"/>
      <c r="XW96" s="2"/>
      <c r="XX96" s="2"/>
      <c r="XY96" s="2"/>
      <c r="XZ96" s="2"/>
      <c r="YA96" s="2"/>
      <c r="YB96" s="2"/>
      <c r="YC96" s="2"/>
      <c r="YH96" s="2"/>
      <c r="YI96" s="2"/>
      <c r="YJ96" s="2"/>
      <c r="YK96" s="2"/>
      <c r="YL96" s="2"/>
      <c r="YM96" s="2"/>
      <c r="YN96" s="2"/>
      <c r="YO96" s="2"/>
      <c r="YS96" s="2"/>
      <c r="YT96" s="2"/>
      <c r="YU96" s="2"/>
      <c r="YV96" s="2"/>
      <c r="YW96" s="2"/>
      <c r="YX96" s="2"/>
      <c r="YY96" s="2"/>
      <c r="YZ96" s="2"/>
      <c r="ZA96" s="2"/>
      <c r="ZB96" s="2"/>
      <c r="ZC96" s="2"/>
      <c r="ZD96" s="2"/>
      <c r="ZE96" s="2"/>
      <c r="ZF96" s="2"/>
      <c r="ZG96" s="2"/>
      <c r="ZH96" s="2"/>
      <c r="ZI96" s="2"/>
      <c r="ZN96" s="2"/>
      <c r="ZO96" s="2"/>
      <c r="ZP96" s="2"/>
      <c r="ZQ96" s="2"/>
      <c r="ZR96" s="2"/>
      <c r="ZS96" s="2"/>
      <c r="ZT96" s="2"/>
      <c r="ZU96" s="2"/>
      <c r="ZY96" s="2"/>
      <c r="ZZ96" s="2"/>
      <c r="AAA96" s="2"/>
      <c r="AAB96" s="2"/>
      <c r="AAC96" s="2"/>
      <c r="AAD96" s="2"/>
      <c r="AAE96" s="2"/>
      <c r="AAF96" s="2"/>
      <c r="AAG96" s="2"/>
      <c r="AAH96" s="2"/>
      <c r="AAI96" s="2"/>
      <c r="AAJ96" s="2"/>
      <c r="AAK96" s="2"/>
      <c r="AAL96" s="2"/>
      <c r="AAM96" s="2"/>
      <c r="AAN96" s="2"/>
      <c r="AAO96" s="2"/>
      <c r="AAT96" s="2"/>
      <c r="AAU96" s="2"/>
      <c r="AAV96" s="2"/>
      <c r="AAW96" s="2"/>
      <c r="AAX96" s="2"/>
      <c r="AAY96" s="2"/>
      <c r="AAZ96" s="2"/>
      <c r="ABA96" s="2"/>
      <c r="ABE96" s="2"/>
      <c r="ABF96" s="2"/>
      <c r="ABG96" s="2"/>
      <c r="ABH96" s="2"/>
      <c r="ABI96" s="2"/>
      <c r="ABJ96" s="2"/>
      <c r="ABK96" s="2"/>
      <c r="ABL96" s="2"/>
      <c r="ABM96" s="2"/>
      <c r="ABN96" s="2"/>
      <c r="ABO96" s="2"/>
      <c r="ABP96" s="2"/>
      <c r="ABQ96" s="2"/>
      <c r="ABR96" s="2"/>
      <c r="ABS96" s="2"/>
      <c r="ABT96" s="2"/>
      <c r="ABU96" s="2"/>
      <c r="ABZ96" s="2"/>
      <c r="ACA96" s="2"/>
      <c r="ACB96" s="2"/>
      <c r="ACC96" s="2"/>
      <c r="ACD96" s="2"/>
      <c r="ACE96" s="2"/>
      <c r="ACF96" s="2"/>
      <c r="ACG96" s="2"/>
      <c r="ACK96" s="2"/>
      <c r="ACL96" s="2"/>
      <c r="ACM96" s="2"/>
      <c r="ACN96" s="2"/>
      <c r="ACO96" s="2"/>
      <c r="ACP96" s="2"/>
      <c r="ACQ96" s="2"/>
      <c r="ACR96" s="2"/>
      <c r="ACS96" s="2"/>
      <c r="ACT96" s="2"/>
      <c r="ACU96" s="2"/>
      <c r="ACV96" s="2"/>
      <c r="ACW96" s="2"/>
      <c r="ACX96" s="2"/>
      <c r="ACY96" s="2"/>
      <c r="ACZ96" s="2"/>
      <c r="ADA96" s="2"/>
      <c r="ADF96" s="2"/>
      <c r="ADG96" s="2"/>
      <c r="ADH96" s="2"/>
      <c r="ADI96" s="2"/>
      <c r="ADJ96" s="2"/>
      <c r="ADK96" s="2"/>
      <c r="ADL96" s="2"/>
      <c r="ADM96" s="2"/>
      <c r="ADQ96" s="2"/>
      <c r="ADR96" s="2"/>
      <c r="ADS96" s="2"/>
      <c r="ADT96" s="2"/>
      <c r="ADU96" s="2"/>
      <c r="ADV96" s="2"/>
      <c r="ADW96" s="2"/>
      <c r="ADX96" s="2"/>
      <c r="ADY96" s="2"/>
      <c r="ADZ96" s="2"/>
      <c r="AEA96" s="2"/>
      <c r="AEB96" s="2"/>
      <c r="AEC96" s="2"/>
      <c r="AED96" s="2"/>
      <c r="AEE96" s="2"/>
      <c r="AEF96" s="2"/>
      <c r="AEG96" s="2"/>
      <c r="AEL96" s="2"/>
      <c r="AEM96" s="2"/>
      <c r="AEN96" s="2"/>
      <c r="AEO96" s="2"/>
      <c r="AEP96" s="2"/>
      <c r="AEQ96" s="2"/>
      <c r="AER96" s="2"/>
      <c r="AES96" s="2"/>
      <c r="AEW96" s="2"/>
      <c r="AEX96" s="2"/>
      <c r="AEY96" s="2"/>
      <c r="AEZ96" s="2"/>
      <c r="AFA96" s="2"/>
      <c r="AFB96" s="2"/>
      <c r="AFC96" s="2"/>
      <c r="AFD96" s="2"/>
      <c r="AFE96" s="2"/>
      <c r="AFF96" s="2"/>
      <c r="AFG96" s="2"/>
      <c r="AFH96" s="2"/>
      <c r="AFI96" s="2"/>
      <c r="AFJ96" s="2"/>
      <c r="AFK96" s="2"/>
      <c r="AFL96" s="2"/>
      <c r="AFM96" s="2"/>
      <c r="AFR96" s="2"/>
      <c r="AFS96" s="2"/>
      <c r="AFT96" s="2"/>
      <c r="AFU96" s="2"/>
      <c r="AFV96" s="2"/>
      <c r="AFW96" s="2"/>
      <c r="AFX96" s="2"/>
      <c r="AFY96" s="2"/>
      <c r="AGC96" s="2"/>
      <c r="AGD96" s="2"/>
      <c r="AGE96" s="2"/>
      <c r="AGF96" s="2"/>
      <c r="AGG96" s="2"/>
      <c r="AGH96" s="2"/>
      <c r="AGI96" s="2"/>
      <c r="AGJ96" s="2"/>
      <c r="AGK96" s="2"/>
      <c r="AGL96" s="2"/>
      <c r="AGM96" s="2"/>
      <c r="AGN96" s="2"/>
      <c r="AGO96" s="2"/>
      <c r="AGP96" s="2"/>
      <c r="AGQ96" s="2"/>
      <c r="AGR96" s="2"/>
      <c r="AGS96" s="2"/>
      <c r="AGX96" s="2"/>
      <c r="AGY96" s="2"/>
      <c r="AGZ96" s="2"/>
      <c r="AHA96" s="2"/>
      <c r="AHB96" s="2"/>
      <c r="AHC96" s="2"/>
      <c r="AHD96" s="2"/>
      <c r="AHE96" s="2"/>
      <c r="AHI96" s="2"/>
      <c r="AHJ96" s="2"/>
      <c r="AHK96" s="2"/>
      <c r="AHL96" s="2"/>
      <c r="AHM96" s="2"/>
      <c r="AHN96" s="2"/>
      <c r="AHO96" s="2"/>
      <c r="AHP96" s="2"/>
      <c r="AHQ96" s="2"/>
      <c r="AHR96" s="2"/>
      <c r="AHS96" s="2"/>
      <c r="AHT96" s="2"/>
      <c r="AHU96" s="2"/>
      <c r="AHV96" s="2"/>
      <c r="AHW96" s="2"/>
      <c r="AHX96" s="2"/>
      <c r="AHY96" s="2"/>
      <c r="AID96" s="2"/>
      <c r="AIE96" s="2"/>
      <c r="AIF96" s="2"/>
      <c r="AIG96" s="2"/>
      <c r="AIH96" s="2"/>
      <c r="AII96" s="2"/>
      <c r="AIJ96" s="2"/>
      <c r="AIK96" s="2"/>
      <c r="AIO96" s="2"/>
      <c r="AIP96" s="2"/>
      <c r="AIQ96" s="2"/>
      <c r="AIR96" s="2"/>
      <c r="AIS96" s="2"/>
      <c r="AIT96" s="2"/>
      <c r="AIU96" s="2"/>
      <c r="AIV96" s="2"/>
      <c r="AIW96" s="2"/>
      <c r="AIX96" s="2"/>
      <c r="AIY96" s="2"/>
      <c r="AIZ96" s="2"/>
      <c r="AJA96" s="2"/>
      <c r="AJB96" s="2"/>
      <c r="AJC96" s="2"/>
      <c r="AJD96" s="2"/>
      <c r="AJE96" s="2"/>
      <c r="AJJ96" s="2"/>
      <c r="AJK96" s="2"/>
      <c r="AJL96" s="2"/>
      <c r="AJM96" s="2"/>
      <c r="AJN96" s="2"/>
      <c r="AJO96" s="2"/>
      <c r="AJP96" s="2"/>
      <c r="AJQ96" s="2"/>
      <c r="AJU96" s="2"/>
      <c r="AJV96" s="2"/>
      <c r="AJW96" s="2"/>
      <c r="AJX96" s="2"/>
      <c r="AJY96" s="2"/>
      <c r="AJZ96" s="2"/>
      <c r="AKA96" s="2"/>
      <c r="AKB96" s="2"/>
      <c r="AKC96" s="2"/>
      <c r="AKD96" s="2"/>
      <c r="AKE96" s="2"/>
      <c r="AKF96" s="2"/>
      <c r="AKG96" s="2"/>
      <c r="AKH96" s="2"/>
      <c r="AKI96" s="2"/>
      <c r="AKJ96" s="2"/>
      <c r="AKK96" s="2"/>
      <c r="AKP96" s="2"/>
      <c r="AKQ96" s="2"/>
      <c r="AKR96" s="2"/>
      <c r="AKS96" s="2"/>
      <c r="AKT96" s="2"/>
      <c r="AKU96" s="2"/>
      <c r="AKV96" s="2"/>
      <c r="AKW96" s="2"/>
      <c r="ALA96" s="2"/>
      <c r="ALB96" s="2"/>
      <c r="ALC96" s="2"/>
      <c r="ALD96" s="2"/>
      <c r="ALE96" s="2"/>
      <c r="ALF96" s="2"/>
      <c r="ALG96" s="2"/>
      <c r="ALH96" s="2"/>
      <c r="ALI96" s="2"/>
      <c r="ALJ96" s="2"/>
      <c r="ALK96" s="2"/>
      <c r="ALL96" s="2"/>
      <c r="ALM96" s="2"/>
      <c r="ALN96" s="2"/>
      <c r="ALO96" s="2"/>
      <c r="ALP96" s="2"/>
      <c r="ALQ96" s="2"/>
      <c r="ALV96" s="2"/>
      <c r="ALW96" s="2"/>
      <c r="ALX96" s="2"/>
      <c r="ALY96" s="2"/>
      <c r="ALZ96" s="2"/>
      <c r="AMA96" s="2"/>
      <c r="AMB96" s="2"/>
      <c r="AMC96" s="2"/>
      <c r="AMG96" s="2"/>
      <c r="AMH96" s="2"/>
      <c r="AMI96" s="2"/>
      <c r="AMJ96" s="2"/>
      <c r="AMK96" s="2"/>
      <c r="AML96" s="2"/>
      <c r="AMM96" s="2"/>
      <c r="AMN96" s="2"/>
      <c r="AMO96" s="2"/>
      <c r="AMP96" s="2"/>
      <c r="AMQ96" s="2"/>
      <c r="AMR96" s="2"/>
      <c r="AMS96" s="2"/>
      <c r="AMT96" s="2"/>
      <c r="AMU96" s="2"/>
      <c r="AMV96" s="2"/>
      <c r="AMW96" s="2"/>
      <c r="ANB96" s="2"/>
      <c r="ANC96" s="2"/>
      <c r="AND96" s="2"/>
      <c r="ANE96" s="2"/>
      <c r="ANF96" s="2"/>
      <c r="ANG96" s="2"/>
      <c r="ANH96" s="2"/>
      <c r="ANI96" s="2"/>
      <c r="ANM96" s="2"/>
      <c r="ANN96" s="2"/>
      <c r="ANO96" s="2"/>
      <c r="ANP96" s="2"/>
      <c r="ANQ96" s="2"/>
      <c r="ANR96" s="2"/>
      <c r="ANS96" s="2"/>
      <c r="ANT96" s="2"/>
      <c r="ANU96" s="2"/>
      <c r="ANV96" s="2"/>
      <c r="ANW96" s="2"/>
      <c r="ANX96" s="2"/>
      <c r="ANY96" s="2"/>
      <c r="ANZ96" s="2"/>
      <c r="AOA96" s="2"/>
      <c r="AOB96" s="2"/>
      <c r="AOC96" s="2"/>
      <c r="AOH96" s="2"/>
      <c r="AOI96" s="2"/>
      <c r="AOJ96" s="2"/>
      <c r="AOK96" s="2"/>
      <c r="AOL96" s="2"/>
      <c r="AOM96" s="2"/>
      <c r="AON96" s="2"/>
      <c r="AOO96" s="2"/>
      <c r="AOS96" s="2"/>
      <c r="AOT96" s="2"/>
      <c r="AOU96" s="2"/>
      <c r="AOV96" s="2"/>
      <c r="AOW96" s="2"/>
      <c r="AOX96" s="2"/>
      <c r="AOY96" s="2"/>
      <c r="AOZ96" s="2"/>
      <c r="APA96" s="2"/>
      <c r="APB96" s="2"/>
      <c r="APC96" s="2"/>
      <c r="APD96" s="2"/>
      <c r="APE96" s="2"/>
      <c r="APF96" s="2"/>
      <c r="APG96" s="2"/>
      <c r="APH96" s="2"/>
      <c r="API96" s="2"/>
      <c r="APN96" s="2"/>
      <c r="APO96" s="2"/>
      <c r="APP96" s="2"/>
      <c r="APQ96" s="2"/>
      <c r="APR96" s="2"/>
      <c r="APS96" s="2"/>
      <c r="APT96" s="2"/>
      <c r="APU96" s="2"/>
      <c r="APY96" s="2"/>
      <c r="APZ96" s="2"/>
      <c r="AQA96" s="2"/>
      <c r="AQB96" s="2"/>
      <c r="AQC96" s="2"/>
      <c r="AQD96" s="2"/>
      <c r="AQE96" s="2"/>
      <c r="AQF96" s="2"/>
      <c r="AQG96" s="2"/>
      <c r="AQH96" s="2"/>
      <c r="AQI96" s="2"/>
      <c r="AQJ96" s="2"/>
      <c r="AQK96" s="2"/>
      <c r="AQL96" s="2"/>
      <c r="AQM96" s="2"/>
      <c r="AQN96" s="2"/>
      <c r="AQO96" s="2"/>
      <c r="AQT96" s="2"/>
      <c r="AQU96" s="2"/>
      <c r="AQV96" s="2"/>
      <c r="AQW96" s="2"/>
      <c r="AQX96" s="2"/>
      <c r="AQY96" s="2"/>
      <c r="AQZ96" s="2"/>
      <c r="ARA96" s="2"/>
      <c r="ARE96" s="2"/>
      <c r="ARF96" s="2"/>
      <c r="ARG96" s="2"/>
      <c r="ARH96" s="2"/>
      <c r="ARI96" s="2"/>
      <c r="ARJ96" s="2"/>
      <c r="ARK96" s="2"/>
      <c r="ARL96" s="2"/>
      <c r="ARM96" s="2"/>
      <c r="ARN96" s="2"/>
      <c r="ARO96" s="2"/>
      <c r="ARP96" s="2"/>
      <c r="ARQ96" s="2"/>
      <c r="ARR96" s="2"/>
      <c r="ARS96" s="2"/>
      <c r="ART96" s="2"/>
      <c r="ARU96" s="2"/>
      <c r="ARZ96" s="2"/>
      <c r="ASA96" s="2"/>
      <c r="ASB96" s="2"/>
      <c r="ASC96" s="2"/>
      <c r="ASD96" s="2"/>
      <c r="ASE96" s="2"/>
      <c r="ASF96" s="2"/>
      <c r="ASG96" s="2"/>
      <c r="ASK96" s="2"/>
      <c r="ASL96" s="2"/>
      <c r="ASM96" s="2"/>
      <c r="ASN96" s="2"/>
      <c r="ASO96" s="2"/>
      <c r="ASP96" s="2"/>
      <c r="ASQ96" s="2"/>
      <c r="ASR96" s="2"/>
      <c r="ASS96" s="2"/>
      <c r="AST96" s="2"/>
      <c r="ASU96" s="2"/>
      <c r="ASV96" s="2"/>
      <c r="ASW96" s="2"/>
      <c r="ASX96" s="2"/>
      <c r="ASY96" s="2"/>
      <c r="ASZ96" s="2"/>
      <c r="ATA96" s="2"/>
      <c r="ATF96" s="2"/>
      <c r="ATG96" s="2"/>
      <c r="ATH96" s="2"/>
      <c r="ATI96" s="2"/>
      <c r="ATJ96" s="2"/>
      <c r="ATK96" s="2"/>
      <c r="ATL96" s="2"/>
      <c r="ATM96" s="2"/>
      <c r="ATQ96" s="2"/>
      <c r="ATR96" s="2"/>
      <c r="ATS96" s="2"/>
      <c r="ATT96" s="2"/>
      <c r="ATU96" s="2"/>
      <c r="ATV96" s="2"/>
      <c r="ATW96" s="2"/>
      <c r="ATX96" s="2"/>
      <c r="ATY96" s="2"/>
      <c r="ATZ96" s="2"/>
      <c r="AUA96" s="2"/>
      <c r="AUB96" s="2"/>
      <c r="AUC96" s="2"/>
      <c r="AUD96" s="2"/>
      <c r="AUE96" s="2"/>
      <c r="AUF96" s="2"/>
      <c r="AUG96" s="2"/>
      <c r="AUL96" s="2"/>
      <c r="AUM96" s="2"/>
      <c r="AUN96" s="2"/>
      <c r="AUO96" s="2"/>
      <c r="AUP96" s="2"/>
      <c r="AUQ96" s="2"/>
      <c r="AUR96" s="2"/>
      <c r="AUS96" s="2"/>
      <c r="AUW96" s="2"/>
      <c r="AUX96" s="2"/>
      <c r="AUY96" s="2"/>
      <c r="AUZ96" s="2"/>
      <c r="AVA96" s="2"/>
      <c r="AVB96" s="2"/>
      <c r="AVC96" s="2"/>
      <c r="AVD96" s="2"/>
      <c r="AVE96" s="2"/>
      <c r="AVF96" s="2"/>
      <c r="AVG96" s="2"/>
      <c r="AVH96" s="2"/>
      <c r="AVI96" s="2"/>
      <c r="AVJ96" s="2"/>
      <c r="AVK96" s="2"/>
      <c r="AVL96" s="2"/>
      <c r="AVM96" s="2"/>
      <c r="AVR96" s="2"/>
      <c r="AVS96" s="2"/>
      <c r="AVT96" s="2"/>
      <c r="AVU96" s="2"/>
      <c r="AVV96" s="2"/>
      <c r="AVW96" s="2"/>
      <c r="AVX96" s="2"/>
      <c r="AVY96" s="2"/>
      <c r="AWC96" s="2"/>
      <c r="AWD96" s="2"/>
      <c r="AWE96" s="2"/>
      <c r="AWF96" s="2"/>
      <c r="AWG96" s="2"/>
      <c r="AWH96" s="2"/>
      <c r="AWI96" s="2"/>
      <c r="AWJ96" s="2"/>
      <c r="AWK96" s="2"/>
      <c r="AWL96" s="2"/>
      <c r="AWM96" s="2"/>
      <c r="AWN96" s="2"/>
      <c r="AWO96" s="2"/>
      <c r="AWP96" s="2"/>
      <c r="AWQ96" s="2"/>
      <c r="AWR96" s="2"/>
      <c r="AWS96" s="2"/>
      <c r="AWX96" s="2"/>
      <c r="AWY96" s="2"/>
      <c r="AWZ96" s="2"/>
      <c r="AXA96" s="2"/>
      <c r="AXB96" s="2"/>
      <c r="AXC96" s="2"/>
      <c r="AXD96" s="2"/>
      <c r="AXE96" s="2"/>
      <c r="AXI96" s="2"/>
      <c r="AXJ96" s="2"/>
      <c r="AXK96" s="2"/>
      <c r="AXL96" s="2"/>
      <c r="AXM96" s="2"/>
      <c r="AXN96" s="2"/>
      <c r="AXO96" s="2"/>
      <c r="AXP96" s="2"/>
      <c r="AXQ96" s="2"/>
      <c r="AXR96" s="2"/>
      <c r="AXS96" s="2"/>
      <c r="AXT96" s="2"/>
      <c r="AXU96" s="2"/>
      <c r="AXV96" s="2"/>
      <c r="AXW96" s="2"/>
      <c r="AXX96" s="2"/>
      <c r="AXY96" s="2"/>
      <c r="AYD96" s="2"/>
      <c r="AYE96" s="2"/>
      <c r="AYF96" s="2"/>
      <c r="AYG96" s="2"/>
      <c r="AYH96" s="2"/>
      <c r="AYI96" s="2"/>
      <c r="AYJ96" s="2"/>
      <c r="AYK96" s="2"/>
      <c r="AYO96" s="2"/>
      <c r="AYP96" s="2"/>
      <c r="AYQ96" s="2"/>
      <c r="AYR96" s="2"/>
      <c r="AYS96" s="2"/>
      <c r="AYT96" s="2"/>
      <c r="AYU96" s="2"/>
      <c r="AYV96" s="2"/>
      <c r="AYW96" s="2"/>
      <c r="AYX96" s="2"/>
      <c r="AYY96" s="2"/>
      <c r="AYZ96" s="2"/>
      <c r="AZA96" s="2"/>
      <c r="AZB96" s="2"/>
      <c r="AZC96" s="2"/>
      <c r="AZD96" s="2"/>
      <c r="AZE96" s="2"/>
      <c r="AZJ96" s="2"/>
      <c r="AZK96" s="2"/>
      <c r="AZL96" s="2"/>
      <c r="AZM96" s="2"/>
      <c r="AZN96" s="2"/>
      <c r="AZO96" s="2"/>
      <c r="AZP96" s="2"/>
      <c r="AZQ96" s="2"/>
      <c r="AZU96" s="2"/>
      <c r="AZV96" s="2"/>
      <c r="AZW96" s="2"/>
      <c r="AZX96" s="2"/>
      <c r="AZY96" s="2"/>
      <c r="AZZ96" s="2"/>
      <c r="BAA96" s="2"/>
      <c r="BAB96" s="2"/>
      <c r="BAC96" s="2"/>
      <c r="BAD96" s="2"/>
      <c r="BAE96" s="2"/>
      <c r="BAF96" s="2"/>
      <c r="BAG96" s="2"/>
      <c r="BAH96" s="2"/>
      <c r="BAI96" s="2"/>
      <c r="BAJ96" s="2"/>
      <c r="BAK96" s="2"/>
      <c r="BAP96" s="2"/>
      <c r="BAQ96" s="2"/>
      <c r="BAR96" s="2"/>
      <c r="BAS96" s="2"/>
      <c r="BAT96" s="2"/>
      <c r="BAU96" s="2"/>
      <c r="BAV96" s="2"/>
      <c r="BAW96" s="2"/>
      <c r="BBA96" s="2"/>
      <c r="BBB96" s="2"/>
      <c r="BBC96" s="2"/>
      <c r="BBD96" s="2"/>
      <c r="BBE96" s="2"/>
      <c r="BBF96" s="2"/>
      <c r="BBG96" s="2"/>
      <c r="BBH96" s="2"/>
      <c r="BBI96" s="2"/>
      <c r="BBJ96" s="2"/>
      <c r="BBK96" s="2"/>
      <c r="BBL96" s="2"/>
      <c r="BBM96" s="2"/>
      <c r="BBN96" s="2"/>
      <c r="BBO96" s="2"/>
      <c r="BBP96" s="2"/>
      <c r="BBQ96" s="2"/>
      <c r="BBV96" s="2"/>
      <c r="BBW96" s="2"/>
      <c r="BBX96" s="2"/>
      <c r="BBY96" s="2"/>
      <c r="BBZ96" s="2"/>
      <c r="BCA96" s="2"/>
      <c r="BCB96" s="2"/>
      <c r="BCC96" s="2"/>
      <c r="BCG96" s="2"/>
      <c r="BCH96" s="2"/>
      <c r="BCI96" s="2"/>
      <c r="BCJ96" s="2"/>
      <c r="BCK96" s="2"/>
      <c r="BCL96" s="2"/>
      <c r="BCM96" s="2"/>
      <c r="BCN96" s="2"/>
      <c r="BCO96" s="2"/>
      <c r="BCP96" s="2"/>
      <c r="BCQ96" s="2"/>
      <c r="BCR96" s="2"/>
      <c r="BCS96" s="2"/>
      <c r="BCT96" s="2"/>
      <c r="BCU96" s="2"/>
      <c r="BCV96" s="2"/>
      <c r="BCW96" s="2"/>
      <c r="BDB96" s="2"/>
      <c r="BDC96" s="2"/>
      <c r="BDD96" s="2"/>
      <c r="BDE96" s="2"/>
      <c r="BDF96" s="2"/>
      <c r="BDG96" s="2"/>
      <c r="BDH96" s="2"/>
      <c r="BDI96" s="2"/>
      <c r="BDM96" s="2"/>
      <c r="BDN96" s="2"/>
      <c r="BDO96" s="2"/>
      <c r="BDP96" s="2"/>
      <c r="BDQ96" s="2"/>
      <c r="BDR96" s="2"/>
      <c r="BDS96" s="2"/>
      <c r="BDT96" s="2"/>
      <c r="BDU96" s="2"/>
      <c r="BDV96" s="2"/>
      <c r="BDW96" s="2"/>
      <c r="BDX96" s="2"/>
      <c r="BDY96" s="2"/>
      <c r="BDZ96" s="2"/>
      <c r="BEA96" s="2"/>
      <c r="BEB96" s="2"/>
      <c r="BEC96" s="2"/>
      <c r="BEH96" s="2"/>
      <c r="BEI96" s="2"/>
      <c r="BEJ96" s="2"/>
      <c r="BEK96" s="2"/>
      <c r="BEL96" s="2"/>
      <c r="BEM96" s="2"/>
      <c r="BEN96" s="2"/>
      <c r="BEO96" s="2"/>
      <c r="BES96" s="2"/>
      <c r="BET96" s="2"/>
      <c r="BEU96" s="2"/>
      <c r="BEV96" s="2"/>
      <c r="BEW96" s="2"/>
      <c r="BEX96" s="2"/>
      <c r="BEY96" s="2"/>
      <c r="BEZ96" s="2"/>
      <c r="BFA96" s="2"/>
      <c r="BFB96" s="2"/>
      <c r="BFC96" s="2"/>
      <c r="BFD96" s="2"/>
      <c r="BFE96" s="2"/>
      <c r="BFF96" s="2"/>
      <c r="BFG96" s="2"/>
      <c r="BFH96" s="2"/>
      <c r="BFI96" s="2"/>
      <c r="BFN96" s="2"/>
      <c r="BFO96" s="2"/>
      <c r="BFP96" s="2"/>
      <c r="BFQ96" s="2"/>
      <c r="BFR96" s="2"/>
      <c r="BFS96" s="2"/>
      <c r="BFT96" s="2"/>
      <c r="BFU96" s="2"/>
      <c r="BFY96" s="2"/>
      <c r="BFZ96" s="2"/>
      <c r="BGA96" s="2"/>
      <c r="BGB96" s="2"/>
      <c r="BGC96" s="2"/>
      <c r="BGD96" s="2"/>
      <c r="BGE96" s="2"/>
      <c r="BGF96" s="2"/>
      <c r="BGG96" s="2"/>
      <c r="BGH96" s="2"/>
      <c r="BGI96" s="2"/>
      <c r="BGJ96" s="2"/>
      <c r="BGK96" s="2"/>
      <c r="BGL96" s="2"/>
      <c r="BGM96" s="2"/>
      <c r="BGN96" s="2"/>
      <c r="BGO96" s="2"/>
      <c r="BGT96" s="2"/>
      <c r="BGU96" s="2"/>
      <c r="BGV96" s="2"/>
      <c r="BGW96" s="2"/>
      <c r="BGX96" s="2"/>
      <c r="BGY96" s="2"/>
      <c r="BGZ96" s="2"/>
      <c r="BHA96" s="2"/>
      <c r="BHE96" s="2"/>
      <c r="BHF96" s="2"/>
      <c r="BHG96" s="2"/>
      <c r="BHH96" s="2"/>
      <c r="BHI96" s="2"/>
      <c r="BHJ96" s="2"/>
      <c r="BHK96" s="2"/>
      <c r="BHL96" s="2"/>
      <c r="BHM96" s="2"/>
      <c r="BHN96" s="2"/>
      <c r="BHO96" s="2"/>
      <c r="BHP96" s="2"/>
      <c r="BHQ96" s="2"/>
      <c r="BHR96" s="2"/>
      <c r="BHS96" s="2"/>
      <c r="BHT96" s="2"/>
      <c r="BHU96" s="2"/>
      <c r="BHZ96" s="2"/>
      <c r="BIA96" s="2"/>
      <c r="BIB96" s="2"/>
      <c r="BIC96" s="2"/>
      <c r="BID96" s="2"/>
      <c r="BIE96" s="2"/>
      <c r="BIF96" s="2"/>
      <c r="BIG96" s="2"/>
      <c r="BIK96" s="2"/>
      <c r="BIL96" s="2"/>
      <c r="BIM96" s="2"/>
      <c r="BIN96" s="2"/>
      <c r="BIO96" s="2"/>
      <c r="BIP96" s="2"/>
      <c r="BIQ96" s="2"/>
      <c r="BIR96" s="2"/>
      <c r="BIS96" s="2"/>
      <c r="BIT96" s="2"/>
      <c r="BIU96" s="2"/>
      <c r="BIV96" s="2"/>
      <c r="BIW96" s="2"/>
      <c r="BIX96" s="2"/>
      <c r="BIY96" s="2"/>
      <c r="BIZ96" s="2"/>
      <c r="BJA96" s="2"/>
      <c r="BJF96" s="2"/>
      <c r="BJG96" s="2"/>
      <c r="BJH96" s="2"/>
      <c r="BJI96" s="2"/>
      <c r="BJJ96" s="2"/>
      <c r="BJK96" s="2"/>
      <c r="BJL96" s="2"/>
      <c r="BJM96" s="2"/>
      <c r="BJQ96" s="2"/>
      <c r="BJR96" s="2"/>
      <c r="BJS96" s="2"/>
      <c r="BJT96" s="2"/>
      <c r="BJU96" s="2"/>
      <c r="BJV96" s="2"/>
      <c r="BJW96" s="2"/>
      <c r="BJX96" s="2"/>
      <c r="BJY96" s="2"/>
      <c r="BJZ96" s="2"/>
      <c r="BKA96" s="2"/>
      <c r="BKB96" s="2"/>
      <c r="BKC96" s="2"/>
      <c r="BKD96" s="2"/>
      <c r="BKE96" s="2"/>
      <c r="BKF96" s="2"/>
      <c r="BKG96" s="2"/>
      <c r="BKL96" s="2"/>
      <c r="BKM96" s="2"/>
      <c r="BKN96" s="2"/>
      <c r="BKO96" s="2"/>
      <c r="BKP96" s="2"/>
      <c r="BKQ96" s="2"/>
      <c r="BKR96" s="2"/>
      <c r="BKS96" s="2"/>
      <c r="BKW96" s="2"/>
      <c r="BKX96" s="2"/>
      <c r="BKY96" s="2"/>
      <c r="BKZ96" s="2"/>
      <c r="BLA96" s="2"/>
      <c r="BLB96" s="2"/>
      <c r="BLC96" s="2"/>
      <c r="BLD96" s="2"/>
      <c r="BLE96" s="2"/>
      <c r="BLF96" s="2"/>
      <c r="BLG96" s="2"/>
      <c r="BLH96" s="2"/>
      <c r="BLI96" s="2"/>
      <c r="BLJ96" s="2"/>
      <c r="BLK96" s="2"/>
      <c r="BLL96" s="2"/>
      <c r="BLM96" s="2"/>
      <c r="BLR96" s="2"/>
      <c r="BLS96" s="2"/>
      <c r="BLT96" s="2"/>
      <c r="BLU96" s="2"/>
      <c r="BLV96" s="2"/>
      <c r="BLW96" s="2"/>
      <c r="BLX96" s="2"/>
      <c r="BLY96" s="2"/>
      <c r="BMC96" s="2"/>
      <c r="BMD96" s="2"/>
      <c r="BME96" s="2"/>
      <c r="BMF96" s="2"/>
      <c r="BMG96" s="2"/>
      <c r="BMH96" s="2"/>
      <c r="BMI96" s="2"/>
      <c r="BMJ96" s="2"/>
      <c r="BMK96" s="2"/>
      <c r="BML96" s="2"/>
      <c r="BMM96" s="2"/>
      <c r="BMN96" s="2"/>
      <c r="BMO96" s="2"/>
      <c r="BMP96" s="2"/>
      <c r="BMQ96" s="2"/>
      <c r="BMR96" s="2"/>
      <c r="BMS96" s="2"/>
      <c r="BMX96" s="2"/>
      <c r="BMY96" s="2"/>
      <c r="BMZ96" s="2"/>
      <c r="BNA96" s="2"/>
      <c r="BNB96" s="2"/>
      <c r="BNC96" s="2"/>
      <c r="BND96" s="2"/>
      <c r="BNE96" s="2"/>
      <c r="BNI96" s="2"/>
      <c r="BNJ96" s="2"/>
      <c r="BNK96" s="2"/>
      <c r="BNL96" s="2"/>
      <c r="BNM96" s="2"/>
      <c r="BNN96" s="2"/>
      <c r="BNO96" s="2"/>
      <c r="BNP96" s="2"/>
      <c r="BNQ96" s="2"/>
      <c r="BNR96" s="2"/>
      <c r="BNS96" s="2"/>
      <c r="BNT96" s="2"/>
      <c r="BNU96" s="2"/>
      <c r="BNV96" s="2"/>
      <c r="BNW96" s="2"/>
      <c r="BNX96" s="2"/>
      <c r="BNY96" s="2"/>
      <c r="BOD96" s="2"/>
      <c r="BOE96" s="2"/>
      <c r="BOF96" s="2"/>
      <c r="BOG96" s="2"/>
      <c r="BOH96" s="2"/>
      <c r="BOI96" s="2"/>
      <c r="BOJ96" s="2"/>
      <c r="BOK96" s="2"/>
      <c r="BOO96" s="2"/>
      <c r="BOP96" s="2"/>
      <c r="BOQ96" s="2"/>
      <c r="BOR96" s="2"/>
      <c r="BOS96" s="2"/>
      <c r="BOT96" s="2"/>
      <c r="BOU96" s="2"/>
      <c r="BOV96" s="2"/>
      <c r="BOW96" s="2"/>
      <c r="BOX96" s="2"/>
      <c r="BOY96" s="2"/>
      <c r="BOZ96" s="2"/>
      <c r="BPA96" s="2"/>
      <c r="BPB96" s="2"/>
      <c r="BPC96" s="2"/>
      <c r="BPD96" s="2"/>
      <c r="BPE96" s="2"/>
      <c r="BPJ96" s="2"/>
      <c r="BPK96" s="2"/>
      <c r="BPL96" s="2"/>
      <c r="BPM96" s="2"/>
      <c r="BPN96" s="2"/>
      <c r="BPO96" s="2"/>
      <c r="BPP96" s="2"/>
      <c r="BPQ96" s="2"/>
      <c r="BPU96" s="2"/>
      <c r="BPV96" s="2"/>
      <c r="BPW96" s="2"/>
      <c r="BPX96" s="2"/>
      <c r="BPY96" s="2"/>
      <c r="BPZ96" s="2"/>
      <c r="BQA96" s="2"/>
      <c r="BQB96" s="2"/>
      <c r="BQC96" s="2"/>
      <c r="BQD96" s="2"/>
      <c r="BQE96" s="2"/>
      <c r="BQF96" s="2"/>
      <c r="BQG96" s="2"/>
      <c r="BQH96" s="2"/>
      <c r="BQI96" s="2"/>
      <c r="BQJ96" s="2"/>
      <c r="BQK96" s="2"/>
      <c r="BQP96" s="2"/>
      <c r="BQQ96" s="2"/>
      <c r="BQR96" s="2"/>
      <c r="BQS96" s="2"/>
      <c r="BQT96" s="2"/>
      <c r="BQU96" s="2"/>
      <c r="BQV96" s="2"/>
      <c r="BQW96" s="2"/>
      <c r="BRA96" s="2"/>
      <c r="BRB96" s="2"/>
      <c r="BRC96" s="2"/>
      <c r="BRD96" s="2"/>
      <c r="BRE96" s="2"/>
      <c r="BRF96" s="2"/>
      <c r="BRG96" s="2"/>
      <c r="BRH96" s="2"/>
      <c r="BRI96" s="2"/>
      <c r="BRJ96" s="2"/>
      <c r="BRK96" s="2"/>
      <c r="BRL96" s="2"/>
      <c r="BRM96" s="2"/>
      <c r="BRN96" s="2"/>
      <c r="BRO96" s="2"/>
      <c r="BRP96" s="2"/>
      <c r="BRQ96" s="2"/>
      <c r="BRV96" s="2"/>
      <c r="BRW96" s="2"/>
      <c r="BRX96" s="2"/>
      <c r="BRY96" s="2"/>
      <c r="BRZ96" s="2"/>
      <c r="BSA96" s="2"/>
      <c r="BSB96" s="2"/>
      <c r="BSC96" s="2"/>
      <c r="BSG96" s="2"/>
      <c r="BSH96" s="2"/>
      <c r="BSI96" s="2"/>
      <c r="BSJ96" s="2"/>
      <c r="BSK96" s="2"/>
      <c r="BSL96" s="2"/>
      <c r="BSM96" s="2"/>
      <c r="BSN96" s="2"/>
      <c r="BSO96" s="2"/>
      <c r="BSP96" s="2"/>
      <c r="BSQ96" s="2"/>
      <c r="BSR96" s="2"/>
      <c r="BSS96" s="2"/>
      <c r="BST96" s="2"/>
      <c r="BSU96" s="2"/>
      <c r="BSV96" s="2"/>
      <c r="BSW96" s="2"/>
      <c r="BTB96" s="2"/>
      <c r="BTC96" s="2"/>
      <c r="BTD96" s="2"/>
      <c r="BTE96" s="2"/>
      <c r="BTF96" s="2"/>
      <c r="BTG96" s="2"/>
      <c r="BTH96" s="2"/>
      <c r="BTI96" s="2"/>
      <c r="BTM96" s="2"/>
      <c r="BTN96" s="2"/>
      <c r="BTO96" s="2"/>
      <c r="BTP96" s="2"/>
      <c r="BTQ96" s="2"/>
      <c r="BTR96" s="2"/>
      <c r="BTS96" s="2"/>
      <c r="BTT96" s="2"/>
      <c r="BTU96" s="2"/>
      <c r="BTV96" s="2"/>
      <c r="BTW96" s="2"/>
      <c r="BTX96" s="2"/>
      <c r="BTY96" s="2"/>
      <c r="BTZ96" s="2"/>
      <c r="BUA96" s="2"/>
      <c r="BUB96" s="2"/>
      <c r="BUC96" s="2"/>
      <c r="BUH96" s="2"/>
      <c r="BUI96" s="2"/>
      <c r="BUJ96" s="2"/>
      <c r="BUK96" s="2"/>
      <c r="BUL96" s="2"/>
      <c r="BUM96" s="2"/>
      <c r="BUN96" s="2"/>
      <c r="BUO96" s="2"/>
      <c r="BUS96" s="2"/>
      <c r="BUT96" s="2"/>
      <c r="BUU96" s="2"/>
      <c r="BUV96" s="2"/>
      <c r="BUW96" s="2"/>
      <c r="BUX96" s="2"/>
      <c r="BUY96" s="2"/>
      <c r="BUZ96" s="2"/>
      <c r="BVA96" s="2"/>
      <c r="BVB96" s="2"/>
      <c r="BVC96" s="2"/>
      <c r="BVD96" s="2"/>
      <c r="BVE96" s="2"/>
      <c r="BVF96" s="2"/>
      <c r="BVG96" s="2"/>
      <c r="BVH96" s="2"/>
      <c r="BVI96" s="2"/>
      <c r="BVN96" s="2"/>
      <c r="BVO96" s="2"/>
      <c r="BVP96" s="2"/>
      <c r="BVQ96" s="2"/>
      <c r="BVR96" s="2"/>
      <c r="BVS96" s="2"/>
      <c r="BVT96" s="2"/>
      <c r="BVU96" s="2"/>
      <c r="BVY96" s="2"/>
      <c r="BVZ96" s="2"/>
      <c r="BWA96" s="2"/>
      <c r="BWB96" s="2"/>
      <c r="BWC96" s="2"/>
      <c r="BWD96" s="2"/>
      <c r="BWE96" s="2"/>
      <c r="BWF96" s="2"/>
      <c r="BWG96" s="2"/>
      <c r="BWH96" s="2"/>
      <c r="BWI96" s="2"/>
      <c r="BWJ96" s="2"/>
      <c r="BWK96" s="2"/>
      <c r="BWL96" s="2"/>
      <c r="BWM96" s="2"/>
      <c r="BWN96" s="2"/>
      <c r="BWO96" s="2"/>
      <c r="BWT96" s="2"/>
      <c r="BWU96" s="2"/>
      <c r="BWV96" s="2"/>
      <c r="BWW96" s="2"/>
      <c r="BWX96" s="2"/>
      <c r="BWY96" s="2"/>
      <c r="BWZ96" s="2"/>
      <c r="BXA96" s="2"/>
      <c r="BXE96" s="2"/>
      <c r="BXF96" s="2"/>
      <c r="BXG96" s="2"/>
      <c r="BXH96" s="2"/>
      <c r="BXI96" s="2"/>
      <c r="BXJ96" s="2"/>
      <c r="BXK96" s="2"/>
      <c r="BXL96" s="2"/>
      <c r="BXM96" s="2"/>
      <c r="BXN96" s="2"/>
      <c r="BXO96" s="2"/>
      <c r="BXP96" s="2"/>
      <c r="BXQ96" s="2"/>
      <c r="BXR96" s="2"/>
      <c r="BXS96" s="2"/>
      <c r="BXT96" s="2"/>
      <c r="BXU96" s="2"/>
      <c r="BXZ96" s="2"/>
      <c r="BYA96" s="2"/>
      <c r="BYB96" s="2"/>
      <c r="BYC96" s="2"/>
      <c r="BYD96" s="2"/>
      <c r="BYE96" s="2"/>
      <c r="BYF96" s="2"/>
      <c r="BYG96" s="2"/>
      <c r="BYK96" s="2"/>
      <c r="BYL96" s="2"/>
      <c r="BYM96" s="2"/>
      <c r="BYN96" s="2"/>
      <c r="BYO96" s="2"/>
      <c r="BYP96" s="2"/>
      <c r="BYQ96" s="2"/>
      <c r="BYR96" s="2"/>
      <c r="BYS96" s="2"/>
      <c r="BYT96" s="2"/>
      <c r="BYU96" s="2"/>
      <c r="BYV96" s="2"/>
      <c r="BYW96" s="2"/>
      <c r="BYX96" s="2"/>
      <c r="BYY96" s="2"/>
      <c r="BYZ96" s="2"/>
      <c r="BZA96" s="2"/>
      <c r="BZF96" s="2"/>
      <c r="BZG96" s="2"/>
      <c r="BZH96" s="2"/>
      <c r="BZI96" s="2"/>
      <c r="BZJ96" s="2"/>
      <c r="BZK96" s="2"/>
      <c r="BZL96" s="2"/>
      <c r="BZM96" s="2"/>
      <c r="BZQ96" s="2"/>
      <c r="BZR96" s="2"/>
      <c r="BZS96" s="2"/>
      <c r="BZT96" s="2"/>
      <c r="BZU96" s="2"/>
      <c r="BZV96" s="2"/>
      <c r="BZW96" s="2"/>
      <c r="BZX96" s="2"/>
      <c r="BZY96" s="2"/>
      <c r="BZZ96" s="2"/>
      <c r="CAA96" s="2"/>
      <c r="CAB96" s="2"/>
      <c r="CAC96" s="2"/>
      <c r="CAD96" s="2"/>
      <c r="CAE96" s="2"/>
      <c r="CAF96" s="2"/>
      <c r="CAG96" s="2"/>
      <c r="CAL96" s="2"/>
      <c r="CAM96" s="2"/>
      <c r="CAN96" s="2"/>
      <c r="CAO96" s="2"/>
      <c r="CAP96" s="2"/>
      <c r="CAQ96" s="2"/>
      <c r="CAR96" s="2"/>
      <c r="CAS96" s="2"/>
      <c r="CAW96" s="2"/>
      <c r="CAX96" s="2"/>
      <c r="CAY96" s="2"/>
      <c r="CAZ96" s="2"/>
      <c r="CBA96" s="2"/>
      <c r="CBB96" s="2"/>
      <c r="CBC96" s="2"/>
      <c r="CBD96" s="2"/>
      <c r="CBE96" s="2"/>
      <c r="CBF96" s="2"/>
      <c r="CBG96" s="2"/>
      <c r="CBH96" s="2"/>
      <c r="CBI96" s="2"/>
      <c r="CBJ96" s="2"/>
      <c r="CBK96" s="2"/>
      <c r="CBL96" s="2"/>
      <c r="CBM96" s="2"/>
      <c r="CBR96" s="2"/>
      <c r="CBS96" s="2"/>
      <c r="CBT96" s="2"/>
      <c r="CBU96" s="2"/>
      <c r="CBV96" s="2"/>
      <c r="CBW96" s="2"/>
      <c r="CBX96" s="2"/>
      <c r="CBY96" s="2"/>
      <c r="CCC96" s="2"/>
      <c r="CCD96" s="2"/>
      <c r="CCE96" s="2"/>
      <c r="CCF96" s="2"/>
      <c r="CCG96" s="2"/>
      <c r="CCH96" s="2"/>
      <c r="CCI96" s="2"/>
      <c r="CCJ96" s="2"/>
      <c r="CCK96" s="2"/>
      <c r="CCL96" s="2"/>
      <c r="CCM96" s="2"/>
      <c r="CCN96" s="2"/>
      <c r="CCO96" s="2"/>
      <c r="CCP96" s="2"/>
      <c r="CCQ96" s="2"/>
      <c r="CCR96" s="2"/>
      <c r="CCS96" s="2"/>
      <c r="CCX96" s="2"/>
      <c r="CCY96" s="2"/>
      <c r="CCZ96" s="2"/>
      <c r="CDA96" s="2"/>
      <c r="CDB96" s="2"/>
      <c r="CDC96" s="2"/>
      <c r="CDD96" s="2"/>
      <c r="CDE96" s="2"/>
      <c r="CDI96" s="2"/>
      <c r="CDJ96" s="2"/>
      <c r="CDK96" s="2"/>
      <c r="CDL96" s="2"/>
      <c r="CDM96" s="2"/>
      <c r="CDN96" s="2"/>
      <c r="CDO96" s="2"/>
      <c r="CDP96" s="2"/>
      <c r="CDQ96" s="2"/>
      <c r="CDR96" s="2"/>
      <c r="CDS96" s="2"/>
      <c r="CDT96" s="2"/>
      <c r="CDU96" s="2"/>
      <c r="CDV96" s="2"/>
      <c r="CDW96" s="2"/>
      <c r="CDX96" s="2"/>
      <c r="CDY96" s="2"/>
      <c r="CED96" s="2"/>
      <c r="CEE96" s="2"/>
      <c r="CEF96" s="2"/>
      <c r="CEG96" s="2"/>
      <c r="CEH96" s="2"/>
      <c r="CEI96" s="2"/>
      <c r="CEJ96" s="2"/>
      <c r="CEK96" s="2"/>
      <c r="CEO96" s="2"/>
      <c r="CEP96" s="2"/>
      <c r="CEQ96" s="2"/>
      <c r="CER96" s="2"/>
      <c r="CES96" s="2"/>
      <c r="CET96" s="2"/>
      <c r="CEU96" s="2"/>
      <c r="CEV96" s="2"/>
      <c r="CEW96" s="2"/>
      <c r="CEX96" s="2"/>
      <c r="CEY96" s="2"/>
      <c r="CEZ96" s="2"/>
      <c r="CFA96" s="2"/>
      <c r="CFB96" s="2"/>
      <c r="CFC96" s="2"/>
      <c r="CFD96" s="2"/>
      <c r="CFE96" s="2"/>
      <c r="CFJ96" s="2"/>
      <c r="CFK96" s="2"/>
      <c r="CFL96" s="2"/>
      <c r="CFM96" s="2"/>
      <c r="CFN96" s="2"/>
      <c r="CFO96" s="2"/>
      <c r="CFP96" s="2"/>
      <c r="CFQ96" s="2"/>
      <c r="CFU96" s="2"/>
      <c r="CFV96" s="2"/>
      <c r="CFW96" s="2"/>
      <c r="CFX96" s="2"/>
      <c r="CFY96" s="2"/>
      <c r="CFZ96" s="2"/>
      <c r="CGA96" s="2"/>
      <c r="CGB96" s="2"/>
      <c r="CGC96" s="2"/>
      <c r="CGD96" s="2"/>
      <c r="CGE96" s="2"/>
      <c r="CGF96" s="2"/>
      <c r="CGG96" s="2"/>
      <c r="CGH96" s="2"/>
      <c r="CGI96" s="2"/>
      <c r="CGJ96" s="2"/>
      <c r="CGK96" s="2"/>
      <c r="CGP96" s="2"/>
      <c r="CGQ96" s="2"/>
      <c r="CGR96" s="2"/>
      <c r="CGS96" s="2"/>
      <c r="CGT96" s="2"/>
      <c r="CGU96" s="2"/>
      <c r="CGV96" s="2"/>
      <c r="CGW96" s="2"/>
      <c r="CHA96" s="2"/>
      <c r="CHB96" s="2"/>
      <c r="CHC96" s="2"/>
      <c r="CHD96" s="2"/>
      <c r="CHE96" s="2"/>
      <c r="CHF96" s="2"/>
      <c r="CHG96" s="2"/>
      <c r="CHH96" s="2"/>
      <c r="CHI96" s="2"/>
      <c r="CHJ96" s="2"/>
      <c r="CHK96" s="2"/>
      <c r="CHL96" s="2"/>
      <c r="CHM96" s="2"/>
      <c r="CHN96" s="2"/>
      <c r="CHO96" s="2"/>
      <c r="CHP96" s="2"/>
      <c r="CHQ96" s="2"/>
      <c r="CHV96" s="2"/>
      <c r="CHW96" s="2"/>
      <c r="CHX96" s="2"/>
      <c r="CHY96" s="2"/>
      <c r="CHZ96" s="2"/>
      <c r="CIA96" s="2"/>
      <c r="CIB96" s="2"/>
      <c r="CIC96" s="2"/>
      <c r="CIG96" s="2"/>
      <c r="CIH96" s="2"/>
      <c r="CII96" s="2"/>
      <c r="CIJ96" s="2"/>
      <c r="CIK96" s="2"/>
      <c r="CIL96" s="2"/>
      <c r="CIM96" s="2"/>
      <c r="CIN96" s="2"/>
      <c r="CIO96" s="2"/>
      <c r="CIP96" s="2"/>
      <c r="CIQ96" s="2"/>
      <c r="CIR96" s="2"/>
      <c r="CIS96" s="2"/>
      <c r="CIT96" s="2"/>
      <c r="CIU96" s="2"/>
      <c r="CIV96" s="2"/>
      <c r="CIW96" s="2"/>
      <c r="CJB96" s="2"/>
      <c r="CJC96" s="2"/>
      <c r="CJD96" s="2"/>
      <c r="CJE96" s="2"/>
      <c r="CJF96" s="2"/>
      <c r="CJG96" s="2"/>
      <c r="CJH96" s="2"/>
      <c r="CJI96" s="2"/>
      <c r="CJM96" s="2"/>
      <c r="CJN96" s="2"/>
      <c r="CJO96" s="2"/>
      <c r="CJP96" s="2"/>
      <c r="CJQ96" s="2"/>
      <c r="CJR96" s="2"/>
      <c r="CJS96" s="2"/>
      <c r="CJT96" s="2"/>
      <c r="CJU96" s="2"/>
      <c r="CJV96" s="2"/>
      <c r="CJW96" s="2"/>
      <c r="CJX96" s="2"/>
      <c r="CJY96" s="2"/>
      <c r="CJZ96" s="2"/>
      <c r="CKA96" s="2"/>
      <c r="CKB96" s="2"/>
      <c r="CKC96" s="2"/>
      <c r="CKH96" s="2"/>
      <c r="CKI96" s="2"/>
      <c r="CKJ96" s="2"/>
      <c r="CKK96" s="2"/>
      <c r="CKL96" s="2"/>
      <c r="CKM96" s="2"/>
      <c r="CKN96" s="2"/>
      <c r="CKO96" s="2"/>
      <c r="CKS96" s="2"/>
      <c r="CKT96" s="2"/>
      <c r="CKU96" s="2"/>
      <c r="CKV96" s="2"/>
      <c r="CKW96" s="2"/>
      <c r="CKX96" s="2"/>
      <c r="CKY96" s="2"/>
      <c r="CKZ96" s="2"/>
      <c r="CLA96" s="2"/>
      <c r="CLB96" s="2"/>
      <c r="CLC96" s="2"/>
      <c r="CLD96" s="2"/>
      <c r="CLE96" s="2"/>
      <c r="CLF96" s="2"/>
      <c r="CLG96" s="2"/>
      <c r="CLH96" s="2"/>
      <c r="CLI96" s="2"/>
      <c r="CLN96" s="2"/>
      <c r="CLO96" s="2"/>
      <c r="CLP96" s="2"/>
      <c r="CLQ96" s="2"/>
      <c r="CLR96" s="2"/>
      <c r="CLS96" s="2"/>
      <c r="CLT96" s="2"/>
      <c r="CLU96" s="2"/>
      <c r="CLY96" s="2"/>
      <c r="CLZ96" s="2"/>
      <c r="CMA96" s="2"/>
      <c r="CMB96" s="2"/>
      <c r="CMC96" s="2"/>
      <c r="CMD96" s="2"/>
      <c r="CME96" s="2"/>
      <c r="CMF96" s="2"/>
      <c r="CMG96" s="2"/>
      <c r="CMH96" s="2"/>
      <c r="CMI96" s="2"/>
      <c r="CMJ96" s="2"/>
      <c r="CMK96" s="2"/>
      <c r="CML96" s="2"/>
      <c r="CMM96" s="2"/>
      <c r="CMN96" s="2"/>
      <c r="CMO96" s="2"/>
      <c r="CMT96" s="2"/>
      <c r="CMU96" s="2"/>
      <c r="CMV96" s="2"/>
      <c r="CMW96" s="2"/>
      <c r="CMX96" s="2"/>
      <c r="CMY96" s="2"/>
      <c r="CMZ96" s="2"/>
      <c r="CNA96" s="2"/>
      <c r="CNE96" s="2"/>
      <c r="CNF96" s="2"/>
      <c r="CNG96" s="2"/>
      <c r="CNH96" s="2"/>
      <c r="CNI96" s="2"/>
      <c r="CNJ96" s="2"/>
      <c r="CNK96" s="2"/>
      <c r="CNL96" s="2"/>
      <c r="CNM96" s="2"/>
      <c r="CNN96" s="2"/>
      <c r="CNO96" s="2"/>
      <c r="CNP96" s="2"/>
      <c r="CNQ96" s="2"/>
      <c r="CNR96" s="2"/>
      <c r="CNS96" s="2"/>
      <c r="CNT96" s="2"/>
      <c r="CNU96" s="2"/>
      <c r="CNZ96" s="2"/>
      <c r="COA96" s="2"/>
      <c r="COB96" s="2"/>
      <c r="COC96" s="2"/>
      <c r="COD96" s="2"/>
      <c r="COE96" s="2"/>
      <c r="COF96" s="2"/>
      <c r="COG96" s="2"/>
      <c r="COK96" s="2"/>
      <c r="COL96" s="2"/>
      <c r="COM96" s="2"/>
      <c r="CON96" s="2"/>
      <c r="COO96" s="2"/>
      <c r="COP96" s="2"/>
      <c r="COQ96" s="2"/>
      <c r="COR96" s="2"/>
      <c r="COS96" s="2"/>
      <c r="COT96" s="2"/>
      <c r="COU96" s="2"/>
      <c r="COV96" s="2"/>
      <c r="COW96" s="2"/>
      <c r="COX96" s="2"/>
      <c r="COY96" s="2"/>
      <c r="COZ96" s="2"/>
      <c r="CPA96" s="2"/>
      <c r="CPF96" s="2"/>
      <c r="CPG96" s="2"/>
      <c r="CPH96" s="2"/>
      <c r="CPI96" s="2"/>
      <c r="CPJ96" s="2"/>
      <c r="CPK96" s="2"/>
      <c r="CPL96" s="2"/>
      <c r="CPM96" s="2"/>
      <c r="CPQ96" s="2"/>
      <c r="CPR96" s="2"/>
      <c r="CPS96" s="2"/>
      <c r="CPT96" s="2"/>
      <c r="CPU96" s="2"/>
      <c r="CPV96" s="2"/>
      <c r="CPW96" s="2"/>
      <c r="CPX96" s="2"/>
      <c r="CPY96" s="2"/>
      <c r="CPZ96" s="2"/>
      <c r="CQA96" s="2"/>
      <c r="CQB96" s="2"/>
      <c r="CQC96" s="2"/>
      <c r="CQD96" s="2"/>
      <c r="CQE96" s="2"/>
      <c r="CQF96" s="2"/>
      <c r="CQG96" s="2"/>
      <c r="CQL96" s="2"/>
      <c r="CQM96" s="2"/>
      <c r="CQN96" s="2"/>
      <c r="CQO96" s="2"/>
      <c r="CQP96" s="2"/>
      <c r="CQQ96" s="2"/>
      <c r="CQR96" s="2"/>
      <c r="CQS96" s="2"/>
      <c r="CQW96" s="2"/>
      <c r="CQX96" s="2"/>
      <c r="CQY96" s="2"/>
      <c r="CQZ96" s="2"/>
      <c r="CRA96" s="2"/>
      <c r="CRB96" s="2"/>
      <c r="CRC96" s="2"/>
      <c r="CRD96" s="2"/>
      <c r="CRE96" s="2"/>
      <c r="CRF96" s="2"/>
      <c r="CRG96" s="2"/>
      <c r="CRH96" s="2"/>
      <c r="CRI96" s="2"/>
      <c r="CRJ96" s="2"/>
      <c r="CRK96" s="2"/>
      <c r="CRL96" s="2"/>
      <c r="CRM96" s="2"/>
      <c r="CRR96" s="2"/>
      <c r="CRS96" s="2"/>
      <c r="CRT96" s="2"/>
      <c r="CRU96" s="2"/>
      <c r="CRV96" s="2"/>
      <c r="CRW96" s="2"/>
      <c r="CRX96" s="2"/>
      <c r="CRY96" s="2"/>
      <c r="CSC96" s="2"/>
      <c r="CSD96" s="2"/>
      <c r="CSE96" s="2"/>
      <c r="CSF96" s="2"/>
      <c r="CSG96" s="2"/>
      <c r="CSH96" s="2"/>
      <c r="CSI96" s="2"/>
      <c r="CSJ96" s="2"/>
      <c r="CSK96" s="2"/>
      <c r="CSL96" s="2"/>
      <c r="CSM96" s="2"/>
      <c r="CSN96" s="2"/>
      <c r="CSO96" s="2"/>
      <c r="CSP96" s="2"/>
      <c r="CSQ96" s="2"/>
      <c r="CSR96" s="2"/>
      <c r="CSS96" s="2"/>
      <c r="CSX96" s="2"/>
      <c r="CSY96" s="2"/>
      <c r="CSZ96" s="2"/>
      <c r="CTA96" s="2"/>
      <c r="CTB96" s="2"/>
      <c r="CTC96" s="2"/>
      <c r="CTD96" s="2"/>
      <c r="CTE96" s="2"/>
      <c r="CTI96" s="2"/>
      <c r="CTJ96" s="2"/>
      <c r="CTK96" s="2"/>
      <c r="CTL96" s="2"/>
      <c r="CTM96" s="2"/>
      <c r="CTN96" s="2"/>
      <c r="CTO96" s="2"/>
      <c r="CTP96" s="2"/>
      <c r="CTQ96" s="2"/>
      <c r="CTR96" s="2"/>
      <c r="CTS96" s="2"/>
      <c r="CTT96" s="2"/>
      <c r="CTU96" s="2"/>
      <c r="CTV96" s="2"/>
      <c r="CTW96" s="2"/>
      <c r="CTX96" s="2"/>
      <c r="CTY96" s="2"/>
      <c r="CUD96" s="2"/>
      <c r="CUE96" s="2"/>
      <c r="CUF96" s="2"/>
      <c r="CUG96" s="2"/>
      <c r="CUH96" s="2"/>
      <c r="CUI96" s="2"/>
      <c r="CUJ96" s="2"/>
      <c r="CUK96" s="2"/>
      <c r="CUO96" s="2"/>
      <c r="CUP96" s="2"/>
      <c r="CUQ96" s="2"/>
      <c r="CUR96" s="2"/>
      <c r="CUS96" s="2"/>
      <c r="CUT96" s="2"/>
      <c r="CUU96" s="2"/>
      <c r="CUV96" s="2"/>
      <c r="CUW96" s="2"/>
      <c r="CUX96" s="2"/>
      <c r="CUY96" s="2"/>
      <c r="CUZ96" s="2"/>
      <c r="CVA96" s="2"/>
      <c r="CVB96" s="2"/>
      <c r="CVC96" s="2"/>
      <c r="CVD96" s="2"/>
      <c r="CVE96" s="2"/>
      <c r="CVJ96" s="2"/>
      <c r="CVK96" s="2"/>
      <c r="CVL96" s="2"/>
      <c r="CVM96" s="2"/>
      <c r="CVN96" s="2"/>
      <c r="CVO96" s="2"/>
      <c r="CVP96" s="2"/>
      <c r="CVQ96" s="2"/>
      <c r="CVU96" s="2"/>
      <c r="CVV96" s="2"/>
      <c r="CVW96" s="2"/>
      <c r="CVX96" s="2"/>
      <c r="CVY96" s="2"/>
      <c r="CVZ96" s="2"/>
      <c r="CWA96" s="2"/>
      <c r="CWB96" s="2"/>
      <c r="CWC96" s="2"/>
      <c r="CWD96" s="2"/>
      <c r="CWE96" s="2"/>
      <c r="CWF96" s="2"/>
      <c r="CWG96" s="2"/>
      <c r="CWH96" s="2"/>
      <c r="CWI96" s="2"/>
      <c r="CWJ96" s="2"/>
      <c r="CWK96" s="2"/>
      <c r="CWP96" s="2"/>
      <c r="CWQ96" s="2"/>
      <c r="CWR96" s="2"/>
      <c r="CWS96" s="2"/>
      <c r="CWT96" s="2"/>
      <c r="CWU96" s="2"/>
      <c r="CWV96" s="2"/>
      <c r="CWW96" s="2"/>
      <c r="CXA96" s="2"/>
      <c r="CXB96" s="2"/>
      <c r="CXC96" s="2"/>
      <c r="CXD96" s="2"/>
      <c r="CXE96" s="2"/>
      <c r="CXF96" s="2"/>
      <c r="CXG96" s="2"/>
      <c r="CXH96" s="2"/>
      <c r="CXI96" s="2"/>
      <c r="CXJ96" s="2"/>
      <c r="CXK96" s="2"/>
      <c r="CXL96" s="2"/>
      <c r="CXM96" s="2"/>
      <c r="CXN96" s="2"/>
      <c r="CXO96" s="2"/>
      <c r="CXP96" s="2"/>
      <c r="CXQ96" s="2"/>
      <c r="CXV96" s="2"/>
      <c r="CXW96" s="2"/>
      <c r="CXX96" s="2"/>
      <c r="CXY96" s="2"/>
      <c r="CXZ96" s="2"/>
      <c r="CYA96" s="2"/>
      <c r="CYB96" s="2"/>
      <c r="CYC96" s="2"/>
      <c r="CYG96" s="2"/>
      <c r="CYH96" s="2"/>
      <c r="CYI96" s="2"/>
      <c r="CYJ96" s="2"/>
      <c r="CYK96" s="2"/>
      <c r="CYL96" s="2"/>
      <c r="CYM96" s="2"/>
      <c r="CYN96" s="2"/>
      <c r="CYO96" s="2"/>
      <c r="CYP96" s="2"/>
      <c r="CYQ96" s="2"/>
      <c r="CYR96" s="2"/>
      <c r="CYS96" s="2"/>
      <c r="CYT96" s="2"/>
      <c r="CYU96" s="2"/>
      <c r="CYV96" s="2"/>
      <c r="CYW96" s="2"/>
      <c r="CZB96" s="2"/>
      <c r="CZC96" s="2"/>
      <c r="CZD96" s="2"/>
      <c r="CZE96" s="2"/>
      <c r="CZF96" s="2"/>
      <c r="CZG96" s="2"/>
      <c r="CZH96" s="2"/>
      <c r="CZI96" s="2"/>
      <c r="CZM96" s="2"/>
      <c r="CZN96" s="2"/>
      <c r="CZO96" s="2"/>
      <c r="CZP96" s="2"/>
      <c r="CZQ96" s="2"/>
      <c r="CZR96" s="2"/>
      <c r="CZS96" s="2"/>
      <c r="CZT96" s="2"/>
      <c r="CZU96" s="2"/>
      <c r="CZV96" s="2"/>
      <c r="CZW96" s="2"/>
      <c r="CZX96" s="2"/>
      <c r="CZY96" s="2"/>
      <c r="CZZ96" s="2"/>
      <c r="DAA96" s="2"/>
      <c r="DAB96" s="2"/>
      <c r="DAC96" s="2"/>
      <c r="DAH96" s="2"/>
      <c r="DAI96" s="2"/>
      <c r="DAJ96" s="2"/>
      <c r="DAK96" s="2"/>
      <c r="DAL96" s="2"/>
      <c r="DAM96" s="2"/>
      <c r="DAN96" s="2"/>
      <c r="DAO96" s="2"/>
      <c r="DAS96" s="2"/>
      <c r="DAT96" s="2"/>
      <c r="DAU96" s="2"/>
      <c r="DAV96" s="2"/>
      <c r="DAW96" s="2"/>
      <c r="DAX96" s="2"/>
      <c r="DAY96" s="2"/>
      <c r="DAZ96" s="2"/>
      <c r="DBA96" s="2"/>
      <c r="DBB96" s="2"/>
      <c r="DBC96" s="2"/>
      <c r="DBD96" s="2"/>
      <c r="DBE96" s="2"/>
      <c r="DBF96" s="2"/>
      <c r="DBG96" s="2"/>
      <c r="DBH96" s="2"/>
      <c r="DBI96" s="2"/>
      <c r="DBN96" s="2"/>
      <c r="DBO96" s="2"/>
      <c r="DBP96" s="2"/>
      <c r="DBQ96" s="2"/>
      <c r="DBR96" s="2"/>
      <c r="DBS96" s="2"/>
      <c r="DBT96" s="2"/>
      <c r="DBU96" s="2"/>
      <c r="DBY96" s="2"/>
      <c r="DBZ96" s="2"/>
      <c r="DCA96" s="2"/>
      <c r="DCB96" s="2"/>
      <c r="DCC96" s="2"/>
      <c r="DCD96" s="2"/>
      <c r="DCE96" s="2"/>
      <c r="DCF96" s="2"/>
      <c r="DCG96" s="2"/>
      <c r="DCH96" s="2"/>
      <c r="DCI96" s="2"/>
      <c r="DCJ96" s="2"/>
      <c r="DCK96" s="2"/>
      <c r="DCL96" s="2"/>
      <c r="DCM96" s="2"/>
      <c r="DCN96" s="2"/>
      <c r="DCO96" s="2"/>
      <c r="DCT96" s="2"/>
      <c r="DCU96" s="2"/>
      <c r="DCV96" s="2"/>
      <c r="DCW96" s="2"/>
      <c r="DCX96" s="2"/>
      <c r="DCY96" s="2"/>
      <c r="DCZ96" s="2"/>
      <c r="DDA96" s="2"/>
      <c r="DDE96" s="2"/>
      <c r="DDF96" s="2"/>
      <c r="DDG96" s="2"/>
      <c r="DDH96" s="2"/>
      <c r="DDI96" s="2"/>
      <c r="DDJ96" s="2"/>
      <c r="DDK96" s="2"/>
      <c r="DDL96" s="2"/>
      <c r="DDM96" s="2"/>
      <c r="DDN96" s="2"/>
      <c r="DDO96" s="2"/>
      <c r="DDP96" s="2"/>
      <c r="DDQ96" s="2"/>
      <c r="DDR96" s="2"/>
      <c r="DDS96" s="2"/>
      <c r="DDT96" s="2"/>
      <c r="DDU96" s="2"/>
      <c r="DDZ96" s="2"/>
      <c r="DEA96" s="2"/>
      <c r="DEB96" s="2"/>
      <c r="DEC96" s="2"/>
      <c r="DED96" s="2"/>
      <c r="DEE96" s="2"/>
      <c r="DEF96" s="2"/>
      <c r="DEG96" s="2"/>
      <c r="DEK96" s="2"/>
      <c r="DEL96" s="2"/>
      <c r="DEM96" s="2"/>
      <c r="DEN96" s="2"/>
      <c r="DEO96" s="2"/>
      <c r="DEP96" s="2"/>
      <c r="DEQ96" s="2"/>
      <c r="DER96" s="2"/>
      <c r="DES96" s="2"/>
      <c r="DET96" s="2"/>
      <c r="DEU96" s="2"/>
      <c r="DEV96" s="2"/>
      <c r="DEW96" s="2"/>
      <c r="DEX96" s="2"/>
      <c r="DEY96" s="2"/>
      <c r="DEZ96" s="2"/>
      <c r="DFA96" s="2"/>
      <c r="DFF96" s="2"/>
      <c r="DFG96" s="2"/>
      <c r="DFH96" s="2"/>
      <c r="DFI96" s="2"/>
      <c r="DFJ96" s="2"/>
      <c r="DFK96" s="2"/>
      <c r="DFL96" s="2"/>
      <c r="DFM96" s="2"/>
      <c r="DFQ96" s="2"/>
      <c r="DFR96" s="2"/>
      <c r="DFS96" s="2"/>
      <c r="DFT96" s="2"/>
      <c r="DFU96" s="2"/>
      <c r="DFV96" s="2"/>
      <c r="DFW96" s="2"/>
      <c r="DFX96" s="2"/>
      <c r="DFY96" s="2"/>
      <c r="DFZ96" s="2"/>
      <c r="DGA96" s="2"/>
      <c r="DGB96" s="2"/>
      <c r="DGC96" s="2"/>
      <c r="DGD96" s="2"/>
      <c r="DGE96" s="2"/>
      <c r="DGF96" s="2"/>
      <c r="DGG96" s="2"/>
      <c r="DGL96" s="2"/>
      <c r="DGM96" s="2"/>
      <c r="DGN96" s="2"/>
      <c r="DGO96" s="2"/>
      <c r="DGP96" s="2"/>
      <c r="DGQ96" s="2"/>
      <c r="DGR96" s="2"/>
      <c r="DGS96" s="2"/>
      <c r="DGW96" s="2"/>
      <c r="DGX96" s="2"/>
      <c r="DGY96" s="2"/>
      <c r="DGZ96" s="2"/>
      <c r="DHA96" s="2"/>
      <c r="DHB96" s="2"/>
      <c r="DHC96" s="2"/>
      <c r="DHD96" s="2"/>
      <c r="DHE96" s="2"/>
      <c r="DHF96" s="2"/>
      <c r="DHG96" s="2"/>
      <c r="DHH96" s="2"/>
      <c r="DHI96" s="2"/>
      <c r="DHJ96" s="2"/>
      <c r="DHK96" s="2"/>
      <c r="DHL96" s="2"/>
      <c r="DHM96" s="2"/>
      <c r="DHR96" s="2"/>
      <c r="DHS96" s="2"/>
      <c r="DHT96" s="2"/>
      <c r="DHU96" s="2"/>
      <c r="DHV96" s="2"/>
      <c r="DHW96" s="2"/>
      <c r="DHX96" s="2"/>
      <c r="DHY96" s="2"/>
      <c r="DIC96" s="2"/>
      <c r="DID96" s="2"/>
      <c r="DIE96" s="2"/>
      <c r="DIF96" s="2"/>
      <c r="DIG96" s="2"/>
      <c r="DIH96" s="2"/>
      <c r="DII96" s="2"/>
      <c r="DIJ96" s="2"/>
      <c r="DIK96" s="2"/>
      <c r="DIL96" s="2"/>
      <c r="DIM96" s="2"/>
      <c r="DIN96" s="2"/>
      <c r="DIO96" s="2"/>
      <c r="DIP96" s="2"/>
      <c r="DIQ96" s="2"/>
      <c r="DIR96" s="2"/>
      <c r="DIS96" s="2"/>
      <c r="DIX96" s="2"/>
      <c r="DIY96" s="2"/>
      <c r="DIZ96" s="2"/>
      <c r="DJA96" s="2"/>
      <c r="DJB96" s="2"/>
      <c r="DJC96" s="2"/>
      <c r="DJD96" s="2"/>
      <c r="DJE96" s="2"/>
      <c r="DJI96" s="2"/>
      <c r="DJJ96" s="2"/>
      <c r="DJK96" s="2"/>
      <c r="DJL96" s="2"/>
      <c r="DJM96" s="2"/>
      <c r="DJN96" s="2"/>
      <c r="DJO96" s="2"/>
      <c r="DJP96" s="2"/>
      <c r="DJQ96" s="2"/>
      <c r="DJR96" s="2"/>
      <c r="DJS96" s="2"/>
      <c r="DJT96" s="2"/>
      <c r="DJU96" s="2"/>
      <c r="DJV96" s="2"/>
      <c r="DJW96" s="2"/>
      <c r="DJX96" s="2"/>
      <c r="DJY96" s="2"/>
      <c r="DKD96" s="2"/>
      <c r="DKE96" s="2"/>
      <c r="DKF96" s="2"/>
      <c r="DKG96" s="2"/>
      <c r="DKH96" s="2"/>
      <c r="DKI96" s="2"/>
      <c r="DKJ96" s="2"/>
      <c r="DKK96" s="2"/>
      <c r="DKO96" s="2"/>
      <c r="DKP96" s="2"/>
      <c r="DKQ96" s="2"/>
      <c r="DKR96" s="2"/>
      <c r="DKS96" s="2"/>
      <c r="DKT96" s="2"/>
      <c r="DKU96" s="2"/>
      <c r="DKV96" s="2"/>
      <c r="DKW96" s="2"/>
      <c r="DKX96" s="2"/>
      <c r="DKY96" s="2"/>
      <c r="DKZ96" s="2"/>
      <c r="DLA96" s="2"/>
      <c r="DLB96" s="2"/>
      <c r="DLC96" s="2"/>
      <c r="DLD96" s="2"/>
      <c r="DLE96" s="2"/>
      <c r="DLJ96" s="2"/>
      <c r="DLK96" s="2"/>
      <c r="DLL96" s="2"/>
      <c r="DLM96" s="2"/>
      <c r="DLN96" s="2"/>
      <c r="DLO96" s="2"/>
      <c r="DLP96" s="2"/>
      <c r="DLQ96" s="2"/>
      <c r="DLU96" s="2"/>
      <c r="DLV96" s="2"/>
      <c r="DLW96" s="2"/>
      <c r="DLX96" s="2"/>
      <c r="DLY96" s="2"/>
      <c r="DLZ96" s="2"/>
      <c r="DMA96" s="2"/>
      <c r="DMB96" s="2"/>
      <c r="DMC96" s="2"/>
      <c r="DMD96" s="2"/>
      <c r="DME96" s="2"/>
      <c r="DMF96" s="2"/>
      <c r="DMG96" s="2"/>
      <c r="DMH96" s="2"/>
      <c r="DMI96" s="2"/>
      <c r="DMJ96" s="2"/>
      <c r="DMK96" s="2"/>
      <c r="DMP96" s="2"/>
      <c r="DMQ96" s="2"/>
      <c r="DMR96" s="2"/>
      <c r="DMS96" s="2"/>
      <c r="DMT96" s="2"/>
      <c r="DMU96" s="2"/>
      <c r="DMV96" s="2"/>
      <c r="DMW96" s="2"/>
      <c r="DNA96" s="2"/>
      <c r="DNB96" s="2"/>
      <c r="DNC96" s="2"/>
      <c r="DND96" s="2"/>
      <c r="DNE96" s="2"/>
      <c r="DNF96" s="2"/>
      <c r="DNG96" s="2"/>
      <c r="DNH96" s="2"/>
      <c r="DNI96" s="2"/>
      <c r="DNJ96" s="2"/>
      <c r="DNK96" s="2"/>
      <c r="DNL96" s="2"/>
      <c r="DNM96" s="2"/>
      <c r="DNN96" s="2"/>
      <c r="DNO96" s="2"/>
      <c r="DNP96" s="2"/>
      <c r="DNQ96" s="2"/>
      <c r="DNV96" s="2"/>
      <c r="DNW96" s="2"/>
      <c r="DNX96" s="2"/>
      <c r="DNY96" s="2"/>
      <c r="DNZ96" s="2"/>
      <c r="DOA96" s="2"/>
      <c r="DOB96" s="2"/>
      <c r="DOC96" s="2"/>
      <c r="DOG96" s="2"/>
      <c r="DOH96" s="2"/>
      <c r="DOI96" s="2"/>
      <c r="DOJ96" s="2"/>
      <c r="DOK96" s="2"/>
      <c r="DOL96" s="2"/>
      <c r="DOM96" s="2"/>
      <c r="DON96" s="2"/>
      <c r="DOO96" s="2"/>
      <c r="DOP96" s="2"/>
      <c r="DOQ96" s="2"/>
      <c r="DOR96" s="2"/>
      <c r="DOS96" s="2"/>
      <c r="DOT96" s="2"/>
      <c r="DOU96" s="2"/>
      <c r="DOV96" s="2"/>
      <c r="DOW96" s="2"/>
      <c r="DPB96" s="2"/>
      <c r="DPC96" s="2"/>
      <c r="DPD96" s="2"/>
      <c r="DPE96" s="2"/>
      <c r="DPF96" s="2"/>
      <c r="DPG96" s="2"/>
      <c r="DPH96" s="2"/>
      <c r="DPI96" s="2"/>
      <c r="DPM96" s="2"/>
      <c r="DPN96" s="2"/>
      <c r="DPO96" s="2"/>
      <c r="DPP96" s="2"/>
      <c r="DPQ96" s="2"/>
      <c r="DPR96" s="2"/>
      <c r="DPS96" s="2"/>
      <c r="DPT96" s="2"/>
      <c r="DPU96" s="2"/>
      <c r="DPV96" s="2"/>
      <c r="DPW96" s="2"/>
      <c r="DPX96" s="2"/>
      <c r="DPY96" s="2"/>
      <c r="DPZ96" s="2"/>
      <c r="DQA96" s="2"/>
      <c r="DQB96" s="2"/>
      <c r="DQC96" s="2"/>
      <c r="DQH96" s="2"/>
      <c r="DQI96" s="2"/>
      <c r="DQJ96" s="2"/>
      <c r="DQK96" s="2"/>
      <c r="DQL96" s="2"/>
      <c r="DQM96" s="2"/>
      <c r="DQN96" s="2"/>
      <c r="DQO96" s="2"/>
      <c r="DQS96" s="2"/>
      <c r="DQT96" s="2"/>
      <c r="DQU96" s="2"/>
      <c r="DQV96" s="2"/>
      <c r="DQW96" s="2"/>
      <c r="DQX96" s="2"/>
      <c r="DQY96" s="2"/>
      <c r="DQZ96" s="2"/>
      <c r="DRA96" s="2"/>
      <c r="DRB96" s="2"/>
      <c r="DRC96" s="2"/>
      <c r="DRD96" s="2"/>
      <c r="DRE96" s="2"/>
      <c r="DRF96" s="2"/>
      <c r="DRG96" s="2"/>
      <c r="DRH96" s="2"/>
      <c r="DRI96" s="2"/>
      <c r="DRN96" s="2"/>
      <c r="DRO96" s="2"/>
      <c r="DRP96" s="2"/>
      <c r="DRQ96" s="2"/>
      <c r="DRR96" s="2"/>
      <c r="DRS96" s="2"/>
      <c r="DRT96" s="2"/>
      <c r="DRU96" s="2"/>
      <c r="DRY96" s="2"/>
      <c r="DRZ96" s="2"/>
      <c r="DSA96" s="2"/>
      <c r="DSB96" s="2"/>
      <c r="DSC96" s="2"/>
      <c r="DSD96" s="2"/>
      <c r="DSE96" s="2"/>
      <c r="DSF96" s="2"/>
      <c r="DSG96" s="2"/>
      <c r="DSH96" s="2"/>
      <c r="DSI96" s="2"/>
      <c r="DSJ96" s="2"/>
      <c r="DSK96" s="2"/>
      <c r="DSL96" s="2"/>
      <c r="DSM96" s="2"/>
      <c r="DSN96" s="2"/>
      <c r="DSO96" s="2"/>
      <c r="DST96" s="2"/>
      <c r="DSU96" s="2"/>
      <c r="DSV96" s="2"/>
      <c r="DSW96" s="2"/>
      <c r="DSX96" s="2"/>
      <c r="DSY96" s="2"/>
      <c r="DSZ96" s="2"/>
      <c r="DTA96" s="2"/>
      <c r="DTE96" s="2"/>
      <c r="DTF96" s="2"/>
      <c r="DTG96" s="2"/>
      <c r="DTH96" s="2"/>
      <c r="DTI96" s="2"/>
      <c r="DTJ96" s="2"/>
      <c r="DTK96" s="2"/>
      <c r="DTL96" s="2"/>
      <c r="DTM96" s="2"/>
      <c r="DTN96" s="2"/>
      <c r="DTO96" s="2"/>
      <c r="DTP96" s="2"/>
      <c r="DTQ96" s="2"/>
      <c r="DTR96" s="2"/>
      <c r="DTS96" s="2"/>
      <c r="DTT96" s="2"/>
      <c r="DTU96" s="2"/>
      <c r="DTZ96" s="2"/>
      <c r="DUA96" s="2"/>
      <c r="DUB96" s="2"/>
      <c r="DUC96" s="2"/>
      <c r="DUD96" s="2"/>
      <c r="DUE96" s="2"/>
      <c r="DUF96" s="2"/>
      <c r="DUG96" s="2"/>
      <c r="DUK96" s="2"/>
      <c r="DUL96" s="2"/>
      <c r="DUM96" s="2"/>
      <c r="DUN96" s="2"/>
      <c r="DUO96" s="2"/>
      <c r="DUP96" s="2"/>
      <c r="DUQ96" s="2"/>
      <c r="DUR96" s="2"/>
      <c r="DUS96" s="2"/>
      <c r="DUT96" s="2"/>
      <c r="DUU96" s="2"/>
      <c r="DUV96" s="2"/>
      <c r="DUW96" s="2"/>
      <c r="DUX96" s="2"/>
      <c r="DUY96" s="2"/>
      <c r="DUZ96" s="2"/>
      <c r="DVA96" s="2"/>
      <c r="DVF96" s="2"/>
      <c r="DVG96" s="2"/>
      <c r="DVH96" s="2"/>
      <c r="DVI96" s="2"/>
      <c r="DVJ96" s="2"/>
      <c r="DVK96" s="2"/>
      <c r="DVL96" s="2"/>
      <c r="DVM96" s="2"/>
      <c r="DVQ96" s="2"/>
      <c r="DVR96" s="2"/>
      <c r="DVS96" s="2"/>
      <c r="DVT96" s="2"/>
      <c r="DVU96" s="2"/>
      <c r="DVV96" s="2"/>
      <c r="DVW96" s="2"/>
      <c r="DVX96" s="2"/>
      <c r="DVY96" s="2"/>
      <c r="DVZ96" s="2"/>
      <c r="DWA96" s="2"/>
      <c r="DWB96" s="2"/>
      <c r="DWC96" s="2"/>
      <c r="DWD96" s="2"/>
      <c r="DWE96" s="2"/>
      <c r="DWF96" s="2"/>
      <c r="DWG96" s="2"/>
      <c r="DWL96" s="2"/>
      <c r="DWM96" s="2"/>
      <c r="DWN96" s="2"/>
      <c r="DWO96" s="2"/>
      <c r="DWP96" s="2"/>
      <c r="DWQ96" s="2"/>
      <c r="DWR96" s="2"/>
      <c r="DWS96" s="2"/>
      <c r="DWW96" s="2"/>
      <c r="DWX96" s="2"/>
      <c r="DWY96" s="2"/>
      <c r="DWZ96" s="2"/>
      <c r="DXA96" s="2"/>
      <c r="DXB96" s="2"/>
      <c r="DXC96" s="2"/>
      <c r="DXD96" s="2"/>
      <c r="DXE96" s="2"/>
      <c r="DXF96" s="2"/>
      <c r="DXG96" s="2"/>
      <c r="DXH96" s="2"/>
      <c r="DXI96" s="2"/>
      <c r="DXJ96" s="2"/>
      <c r="DXK96" s="2"/>
      <c r="DXL96" s="2"/>
      <c r="DXM96" s="2"/>
      <c r="DXR96" s="2"/>
      <c r="DXS96" s="2"/>
      <c r="DXT96" s="2"/>
      <c r="DXU96" s="2"/>
      <c r="DXV96" s="2"/>
      <c r="DXW96" s="2"/>
      <c r="DXX96" s="2"/>
      <c r="DXY96" s="2"/>
      <c r="DYC96" s="2"/>
      <c r="DYD96" s="2"/>
      <c r="DYE96" s="2"/>
      <c r="DYF96" s="2"/>
      <c r="DYG96" s="2"/>
      <c r="DYH96" s="2"/>
      <c r="DYI96" s="2"/>
      <c r="DYJ96" s="2"/>
      <c r="DYK96" s="2"/>
      <c r="DYL96" s="2"/>
      <c r="DYM96" s="2"/>
      <c r="DYN96" s="2"/>
      <c r="DYO96" s="2"/>
      <c r="DYP96" s="2"/>
      <c r="DYQ96" s="2"/>
      <c r="DYR96" s="2"/>
      <c r="DYS96" s="2"/>
      <c r="DYX96" s="2"/>
      <c r="DYY96" s="2"/>
      <c r="DYZ96" s="2"/>
      <c r="DZA96" s="2"/>
      <c r="DZB96" s="2"/>
      <c r="DZC96" s="2"/>
      <c r="DZD96" s="2"/>
      <c r="DZE96" s="2"/>
      <c r="DZI96" s="2"/>
      <c r="DZJ96" s="2"/>
      <c r="DZK96" s="2"/>
      <c r="DZL96" s="2"/>
      <c r="DZM96" s="2"/>
      <c r="DZN96" s="2"/>
      <c r="DZO96" s="2"/>
      <c r="DZP96" s="2"/>
      <c r="DZQ96" s="2"/>
      <c r="DZR96" s="2"/>
      <c r="DZS96" s="2"/>
      <c r="DZT96" s="2"/>
      <c r="DZU96" s="2"/>
      <c r="DZV96" s="2"/>
      <c r="DZW96" s="2"/>
      <c r="DZX96" s="2"/>
      <c r="DZY96" s="2"/>
      <c r="EAD96" s="2"/>
      <c r="EAE96" s="2"/>
      <c r="EAF96" s="2"/>
      <c r="EAG96" s="2"/>
      <c r="EAH96" s="2"/>
      <c r="EAI96" s="2"/>
      <c r="EAJ96" s="2"/>
      <c r="EAK96" s="2"/>
      <c r="EAO96" s="2"/>
      <c r="EAP96" s="2"/>
      <c r="EAQ96" s="2"/>
      <c r="EAR96" s="2"/>
      <c r="EAS96" s="2"/>
      <c r="EAT96" s="2"/>
      <c r="EAU96" s="2"/>
      <c r="EAV96" s="2"/>
      <c r="EAW96" s="2"/>
      <c r="EAX96" s="2"/>
      <c r="EAY96" s="2"/>
      <c r="EAZ96" s="2"/>
      <c r="EBA96" s="2"/>
      <c r="EBB96" s="2"/>
      <c r="EBC96" s="2"/>
      <c r="EBD96" s="2"/>
      <c r="EBE96" s="2"/>
      <c r="EBJ96" s="2"/>
      <c r="EBK96" s="2"/>
      <c r="EBL96" s="2"/>
      <c r="EBM96" s="2"/>
      <c r="EBN96" s="2"/>
      <c r="EBO96" s="2"/>
      <c r="EBP96" s="2"/>
      <c r="EBQ96" s="2"/>
      <c r="EBU96" s="2"/>
      <c r="EBV96" s="2"/>
      <c r="EBW96" s="2"/>
      <c r="EBX96" s="2"/>
      <c r="EBY96" s="2"/>
      <c r="EBZ96" s="2"/>
      <c r="ECA96" s="2"/>
      <c r="ECB96" s="2"/>
      <c r="ECC96" s="2"/>
      <c r="ECD96" s="2"/>
      <c r="ECE96" s="2"/>
      <c r="ECF96" s="2"/>
      <c r="ECG96" s="2"/>
      <c r="ECH96" s="2"/>
      <c r="ECI96" s="2"/>
      <c r="ECJ96" s="2"/>
      <c r="ECK96" s="2"/>
      <c r="ECP96" s="2"/>
      <c r="ECQ96" s="2"/>
      <c r="ECR96" s="2"/>
      <c r="ECS96" s="2"/>
      <c r="ECT96" s="2"/>
      <c r="ECU96" s="2"/>
      <c r="ECV96" s="2"/>
      <c r="ECW96" s="2"/>
      <c r="EDA96" s="2"/>
      <c r="EDB96" s="2"/>
      <c r="EDC96" s="2"/>
      <c r="EDD96" s="2"/>
      <c r="EDE96" s="2"/>
      <c r="EDF96" s="2"/>
      <c r="EDG96" s="2"/>
      <c r="EDH96" s="2"/>
      <c r="EDI96" s="2"/>
      <c r="EDJ96" s="2"/>
      <c r="EDK96" s="2"/>
      <c r="EDL96" s="2"/>
      <c r="EDM96" s="2"/>
      <c r="EDN96" s="2"/>
      <c r="EDO96" s="2"/>
      <c r="EDP96" s="2"/>
      <c r="EDQ96" s="2"/>
      <c r="EDV96" s="2"/>
      <c r="EDW96" s="2"/>
      <c r="EDX96" s="2"/>
      <c r="EDY96" s="2"/>
      <c r="EDZ96" s="2"/>
      <c r="EEA96" s="2"/>
      <c r="EEB96" s="2"/>
      <c r="EEC96" s="2"/>
      <c r="EEG96" s="2"/>
      <c r="EEH96" s="2"/>
      <c r="EEI96" s="2"/>
      <c r="EEJ96" s="2"/>
      <c r="EEK96" s="2"/>
      <c r="EEL96" s="2"/>
      <c r="EEM96" s="2"/>
      <c r="EEN96" s="2"/>
      <c r="EEO96" s="2"/>
      <c r="EEP96" s="2"/>
      <c r="EEQ96" s="2"/>
      <c r="EER96" s="2"/>
      <c r="EES96" s="2"/>
      <c r="EET96" s="2"/>
      <c r="EEU96" s="2"/>
      <c r="EEV96" s="2"/>
      <c r="EEW96" s="2"/>
      <c r="EFB96" s="2"/>
      <c r="EFC96" s="2"/>
      <c r="EFD96" s="2"/>
      <c r="EFE96" s="2"/>
      <c r="EFF96" s="2"/>
      <c r="EFG96" s="2"/>
      <c r="EFH96" s="2"/>
      <c r="EFI96" s="2"/>
      <c r="EFM96" s="2"/>
      <c r="EFN96" s="2"/>
      <c r="EFO96" s="2"/>
      <c r="EFP96" s="2"/>
      <c r="EFQ96" s="2"/>
      <c r="EFR96" s="2"/>
      <c r="EFS96" s="2"/>
      <c r="EFT96" s="2"/>
      <c r="EFU96" s="2"/>
      <c r="EFV96" s="2"/>
      <c r="EFW96" s="2"/>
      <c r="EFX96" s="2"/>
      <c r="EFY96" s="2"/>
      <c r="EFZ96" s="2"/>
      <c r="EGA96" s="2"/>
      <c r="EGB96" s="2"/>
      <c r="EGC96" s="2"/>
      <c r="EGH96" s="2"/>
      <c r="EGI96" s="2"/>
      <c r="EGJ96" s="2"/>
      <c r="EGK96" s="2"/>
      <c r="EGL96" s="2"/>
      <c r="EGM96" s="2"/>
      <c r="EGN96" s="2"/>
      <c r="EGO96" s="2"/>
      <c r="EGS96" s="2"/>
      <c r="EGT96" s="2"/>
      <c r="EGU96" s="2"/>
      <c r="EGV96" s="2"/>
      <c r="EGW96" s="2"/>
      <c r="EGX96" s="2"/>
      <c r="EGY96" s="2"/>
      <c r="EGZ96" s="2"/>
      <c r="EHA96" s="2"/>
      <c r="EHB96" s="2"/>
      <c r="EHC96" s="2"/>
      <c r="EHD96" s="2"/>
      <c r="EHE96" s="2"/>
      <c r="EHF96" s="2"/>
      <c r="EHG96" s="2"/>
      <c r="EHH96" s="2"/>
      <c r="EHI96" s="2"/>
      <c r="EHN96" s="2"/>
      <c r="EHO96" s="2"/>
      <c r="EHP96" s="2"/>
      <c r="EHQ96" s="2"/>
      <c r="EHR96" s="2"/>
      <c r="EHS96" s="2"/>
      <c r="EHT96" s="2"/>
      <c r="EHU96" s="2"/>
      <c r="EHY96" s="2"/>
      <c r="EHZ96" s="2"/>
      <c r="EIA96" s="2"/>
      <c r="EIB96" s="2"/>
      <c r="EIC96" s="2"/>
      <c r="EID96" s="2"/>
      <c r="EIE96" s="2"/>
      <c r="EIF96" s="2"/>
      <c r="EIG96" s="2"/>
      <c r="EIH96" s="2"/>
      <c r="EII96" s="2"/>
      <c r="EIJ96" s="2"/>
      <c r="EIK96" s="2"/>
      <c r="EIL96" s="2"/>
      <c r="EIM96" s="2"/>
      <c r="EIN96" s="2"/>
      <c r="EIO96" s="2"/>
      <c r="EIT96" s="2"/>
      <c r="EIU96" s="2"/>
      <c r="EIV96" s="2"/>
      <c r="EIW96" s="2"/>
      <c r="EIX96" s="2"/>
      <c r="EIY96" s="2"/>
      <c r="EIZ96" s="2"/>
      <c r="EJA96" s="2"/>
      <c r="EJE96" s="2"/>
      <c r="EJF96" s="2"/>
      <c r="EJG96" s="2"/>
      <c r="EJH96" s="2"/>
      <c r="EJI96" s="2"/>
      <c r="EJJ96" s="2"/>
      <c r="EJK96" s="2"/>
      <c r="EJL96" s="2"/>
      <c r="EJM96" s="2"/>
      <c r="EJN96" s="2"/>
      <c r="EJO96" s="2"/>
      <c r="EJP96" s="2"/>
      <c r="EJQ96" s="2"/>
      <c r="EJR96" s="2"/>
      <c r="EJS96" s="2"/>
      <c r="EJT96" s="2"/>
      <c r="EJU96" s="2"/>
      <c r="EJZ96" s="2"/>
      <c r="EKA96" s="2"/>
      <c r="EKB96" s="2"/>
      <c r="EKC96" s="2"/>
      <c r="EKD96" s="2"/>
      <c r="EKE96" s="2"/>
      <c r="EKF96" s="2"/>
      <c r="EKG96" s="2"/>
      <c r="EKK96" s="2"/>
      <c r="EKL96" s="2"/>
      <c r="EKM96" s="2"/>
      <c r="EKN96" s="2"/>
      <c r="EKO96" s="2"/>
      <c r="EKP96" s="2"/>
      <c r="EKQ96" s="2"/>
      <c r="EKR96" s="2"/>
      <c r="EKS96" s="2"/>
      <c r="EKT96" s="2"/>
      <c r="EKU96" s="2"/>
      <c r="EKV96" s="2"/>
      <c r="EKW96" s="2"/>
      <c r="EKX96" s="2"/>
      <c r="EKY96" s="2"/>
      <c r="EKZ96" s="2"/>
      <c r="ELA96" s="2"/>
      <c r="ELF96" s="2"/>
      <c r="ELG96" s="2"/>
      <c r="ELH96" s="2"/>
      <c r="ELI96" s="2"/>
      <c r="ELJ96" s="2"/>
      <c r="ELK96" s="2"/>
      <c r="ELL96" s="2"/>
      <c r="ELM96" s="2"/>
      <c r="ELQ96" s="2"/>
      <c r="ELR96" s="2"/>
      <c r="ELS96" s="2"/>
      <c r="ELT96" s="2"/>
      <c r="ELU96" s="2"/>
      <c r="ELV96" s="2"/>
      <c r="ELW96" s="2"/>
      <c r="ELX96" s="2"/>
      <c r="ELY96" s="2"/>
      <c r="ELZ96" s="2"/>
      <c r="EMA96" s="2"/>
      <c r="EMB96" s="2"/>
      <c r="EMC96" s="2"/>
      <c r="EMD96" s="2"/>
      <c r="EME96" s="2"/>
      <c r="EMF96" s="2"/>
      <c r="EMG96" s="2"/>
      <c r="EML96" s="2"/>
      <c r="EMM96" s="2"/>
      <c r="EMN96" s="2"/>
      <c r="EMO96" s="2"/>
      <c r="EMP96" s="2"/>
      <c r="EMQ96" s="2"/>
      <c r="EMR96" s="2"/>
      <c r="EMS96" s="2"/>
      <c r="EMW96" s="2"/>
      <c r="EMX96" s="2"/>
      <c r="EMY96" s="2"/>
      <c r="EMZ96" s="2"/>
      <c r="ENA96" s="2"/>
      <c r="ENB96" s="2"/>
      <c r="ENC96" s="2"/>
      <c r="END96" s="2"/>
      <c r="ENE96" s="2"/>
      <c r="ENF96" s="2"/>
      <c r="ENG96" s="2"/>
      <c r="ENH96" s="2"/>
      <c r="ENI96" s="2"/>
      <c r="ENJ96" s="2"/>
      <c r="ENK96" s="2"/>
      <c r="ENL96" s="2"/>
      <c r="ENM96" s="2"/>
      <c r="ENR96" s="2"/>
      <c r="ENS96" s="2"/>
      <c r="ENT96" s="2"/>
      <c r="ENU96" s="2"/>
      <c r="ENV96" s="2"/>
      <c r="ENW96" s="2"/>
      <c r="ENX96" s="2"/>
      <c r="ENY96" s="2"/>
      <c r="EOC96" s="2"/>
      <c r="EOD96" s="2"/>
      <c r="EOE96" s="2"/>
      <c r="EOF96" s="2"/>
      <c r="EOG96" s="2"/>
      <c r="EOH96" s="2"/>
      <c r="EOI96" s="2"/>
      <c r="EOJ96" s="2"/>
      <c r="EOK96" s="2"/>
      <c r="EOL96" s="2"/>
      <c r="EOM96" s="2"/>
      <c r="EON96" s="2"/>
      <c r="EOO96" s="2"/>
      <c r="EOP96" s="2"/>
      <c r="EOQ96" s="2"/>
      <c r="EOR96" s="2"/>
      <c r="EOS96" s="2"/>
      <c r="EOX96" s="2"/>
      <c r="EOY96" s="2"/>
      <c r="EOZ96" s="2"/>
      <c r="EPA96" s="2"/>
      <c r="EPB96" s="2"/>
      <c r="EPC96" s="2"/>
      <c r="EPD96" s="2"/>
      <c r="EPE96" s="2"/>
      <c r="EPI96" s="2"/>
      <c r="EPJ96" s="2"/>
      <c r="EPK96" s="2"/>
      <c r="EPL96" s="2"/>
      <c r="EPM96" s="2"/>
      <c r="EPN96" s="2"/>
      <c r="EPO96" s="2"/>
      <c r="EPP96" s="2"/>
      <c r="EPQ96" s="2"/>
      <c r="EPR96" s="2"/>
      <c r="EPS96" s="2"/>
      <c r="EPT96" s="2"/>
      <c r="EPU96" s="2"/>
      <c r="EPV96" s="2"/>
      <c r="EPW96" s="2"/>
      <c r="EPX96" s="2"/>
      <c r="EPY96" s="2"/>
      <c r="EQD96" s="2"/>
      <c r="EQE96" s="2"/>
      <c r="EQF96" s="2"/>
      <c r="EQG96" s="2"/>
      <c r="EQH96" s="2"/>
      <c r="EQI96" s="2"/>
      <c r="EQJ96" s="2"/>
      <c r="EQK96" s="2"/>
      <c r="EQO96" s="2"/>
      <c r="EQP96" s="2"/>
      <c r="EQQ96" s="2"/>
      <c r="EQR96" s="2"/>
      <c r="EQS96" s="2"/>
      <c r="EQT96" s="2"/>
      <c r="EQU96" s="2"/>
      <c r="EQV96" s="2"/>
      <c r="EQW96" s="2"/>
      <c r="EQX96" s="2"/>
      <c r="EQY96" s="2"/>
      <c r="EQZ96" s="2"/>
      <c r="ERA96" s="2"/>
      <c r="ERB96" s="2"/>
      <c r="ERC96" s="2"/>
      <c r="ERD96" s="2"/>
      <c r="ERE96" s="2"/>
      <c r="ERJ96" s="2"/>
      <c r="ERK96" s="2"/>
      <c r="ERL96" s="2"/>
      <c r="ERM96" s="2"/>
      <c r="ERN96" s="2"/>
      <c r="ERO96" s="2"/>
      <c r="ERP96" s="2"/>
      <c r="ERQ96" s="2"/>
      <c r="ERU96" s="2"/>
      <c r="ERV96" s="2"/>
      <c r="ERW96" s="2"/>
      <c r="ERX96" s="2"/>
      <c r="ERY96" s="2"/>
      <c r="ERZ96" s="2"/>
      <c r="ESA96" s="2"/>
      <c r="ESB96" s="2"/>
      <c r="ESC96" s="2"/>
      <c r="ESD96" s="2"/>
      <c r="ESE96" s="2"/>
      <c r="ESF96" s="2"/>
      <c r="ESG96" s="2"/>
      <c r="ESH96" s="2"/>
      <c r="ESI96" s="2"/>
      <c r="ESJ96" s="2"/>
      <c r="ESK96" s="2"/>
      <c r="ESP96" s="2"/>
      <c r="ESQ96" s="2"/>
      <c r="ESR96" s="2"/>
      <c r="ESS96" s="2"/>
      <c r="EST96" s="2"/>
      <c r="ESU96" s="2"/>
      <c r="ESV96" s="2"/>
      <c r="ESW96" s="2"/>
      <c r="ETA96" s="2"/>
      <c r="ETB96" s="2"/>
      <c r="ETC96" s="2"/>
      <c r="ETD96" s="2"/>
      <c r="ETE96" s="2"/>
      <c r="ETF96" s="2"/>
      <c r="ETG96" s="2"/>
      <c r="ETH96" s="2"/>
      <c r="ETI96" s="2"/>
      <c r="ETJ96" s="2"/>
      <c r="ETK96" s="2"/>
      <c r="ETL96" s="2"/>
      <c r="ETM96" s="2"/>
      <c r="ETN96" s="2"/>
      <c r="ETO96" s="2"/>
      <c r="ETP96" s="2"/>
      <c r="ETQ96" s="2"/>
      <c r="ETV96" s="2"/>
      <c r="ETW96" s="2"/>
      <c r="ETX96" s="2"/>
      <c r="ETY96" s="2"/>
      <c r="ETZ96" s="2"/>
      <c r="EUA96" s="2"/>
      <c r="EUB96" s="2"/>
      <c r="EUC96" s="2"/>
      <c r="EUG96" s="2"/>
      <c r="EUH96" s="2"/>
      <c r="EUI96" s="2"/>
      <c r="EUJ96" s="2"/>
      <c r="EUK96" s="2"/>
      <c r="EUL96" s="2"/>
      <c r="EUM96" s="2"/>
      <c r="EUN96" s="2"/>
      <c r="EUO96" s="2"/>
      <c r="EUP96" s="2"/>
      <c r="EUQ96" s="2"/>
      <c r="EUR96" s="2"/>
      <c r="EUS96" s="2"/>
      <c r="EUT96" s="2"/>
      <c r="EUU96" s="2"/>
      <c r="EUV96" s="2"/>
      <c r="EUW96" s="2"/>
      <c r="EVB96" s="2"/>
      <c r="EVC96" s="2"/>
      <c r="EVD96" s="2"/>
      <c r="EVE96" s="2"/>
      <c r="EVF96" s="2"/>
      <c r="EVG96" s="2"/>
      <c r="EVH96" s="2"/>
      <c r="EVI96" s="2"/>
      <c r="EVM96" s="2"/>
      <c r="EVN96" s="2"/>
      <c r="EVO96" s="2"/>
      <c r="EVP96" s="2"/>
      <c r="EVQ96" s="2"/>
      <c r="EVR96" s="2"/>
      <c r="EVS96" s="2"/>
      <c r="EVT96" s="2"/>
      <c r="EVU96" s="2"/>
      <c r="EVV96" s="2"/>
      <c r="EVW96" s="2"/>
      <c r="EVX96" s="2"/>
      <c r="EVY96" s="2"/>
      <c r="EVZ96" s="2"/>
      <c r="EWA96" s="2"/>
      <c r="EWB96" s="2"/>
      <c r="EWC96" s="2"/>
      <c r="EWH96" s="2"/>
      <c r="EWI96" s="2"/>
      <c r="EWJ96" s="2"/>
      <c r="EWK96" s="2"/>
      <c r="EWL96" s="2"/>
      <c r="EWM96" s="2"/>
      <c r="EWN96" s="2"/>
      <c r="EWO96" s="2"/>
      <c r="EWS96" s="2"/>
      <c r="EWT96" s="2"/>
      <c r="EWU96" s="2"/>
      <c r="EWV96" s="2"/>
      <c r="EWW96" s="2"/>
      <c r="EWX96" s="2"/>
      <c r="EWY96" s="2"/>
      <c r="EWZ96" s="2"/>
      <c r="EXA96" s="2"/>
      <c r="EXB96" s="2"/>
      <c r="EXC96" s="2"/>
      <c r="EXD96" s="2"/>
      <c r="EXE96" s="2"/>
      <c r="EXF96" s="2"/>
      <c r="EXG96" s="2"/>
      <c r="EXH96" s="2"/>
      <c r="EXI96" s="2"/>
      <c r="EXN96" s="2"/>
      <c r="EXO96" s="2"/>
      <c r="EXP96" s="2"/>
      <c r="EXQ96" s="2"/>
      <c r="EXR96" s="2"/>
      <c r="EXS96" s="2"/>
      <c r="EXT96" s="2"/>
      <c r="EXU96" s="2"/>
      <c r="EXY96" s="2"/>
      <c r="EXZ96" s="2"/>
      <c r="EYA96" s="2"/>
      <c r="EYB96" s="2"/>
      <c r="EYC96" s="2"/>
      <c r="EYD96" s="2"/>
      <c r="EYE96" s="2"/>
      <c r="EYF96" s="2"/>
      <c r="EYG96" s="2"/>
      <c r="EYH96" s="2"/>
      <c r="EYI96" s="2"/>
      <c r="EYJ96" s="2"/>
      <c r="EYK96" s="2"/>
      <c r="EYL96" s="2"/>
      <c r="EYM96" s="2"/>
      <c r="EYN96" s="2"/>
      <c r="EYO96" s="2"/>
      <c r="EYT96" s="2"/>
      <c r="EYU96" s="2"/>
      <c r="EYV96" s="2"/>
      <c r="EYW96" s="2"/>
      <c r="EYX96" s="2"/>
      <c r="EYY96" s="2"/>
      <c r="EYZ96" s="2"/>
      <c r="EZA96" s="2"/>
      <c r="EZE96" s="2"/>
      <c r="EZF96" s="2"/>
      <c r="EZG96" s="2"/>
      <c r="EZH96" s="2"/>
      <c r="EZI96" s="2"/>
      <c r="EZJ96" s="2"/>
      <c r="EZK96" s="2"/>
      <c r="EZL96" s="2"/>
      <c r="EZM96" s="2"/>
      <c r="EZN96" s="2"/>
      <c r="EZO96" s="2"/>
      <c r="EZP96" s="2"/>
      <c r="EZQ96" s="2"/>
      <c r="EZR96" s="2"/>
      <c r="EZS96" s="2"/>
      <c r="EZT96" s="2"/>
      <c r="EZU96" s="2"/>
      <c r="EZZ96" s="2"/>
      <c r="FAA96" s="2"/>
      <c r="FAB96" s="2"/>
      <c r="FAC96" s="2"/>
      <c r="FAD96" s="2"/>
      <c r="FAE96" s="2"/>
      <c r="FAF96" s="2"/>
      <c r="FAG96" s="2"/>
      <c r="FAK96" s="2"/>
      <c r="FAL96" s="2"/>
      <c r="FAM96" s="2"/>
      <c r="FAN96" s="2"/>
      <c r="FAO96" s="2"/>
      <c r="FAP96" s="2"/>
      <c r="FAQ96" s="2"/>
      <c r="FAR96" s="2"/>
      <c r="FAS96" s="2"/>
      <c r="FAT96" s="2"/>
      <c r="FAU96" s="2"/>
      <c r="FAV96" s="2"/>
      <c r="FAW96" s="2"/>
      <c r="FAX96" s="2"/>
      <c r="FAY96" s="2"/>
      <c r="FAZ96" s="2"/>
      <c r="FBA96" s="2"/>
      <c r="FBF96" s="2"/>
      <c r="FBG96" s="2"/>
      <c r="FBH96" s="2"/>
      <c r="FBI96" s="2"/>
      <c r="FBJ96" s="2"/>
      <c r="FBK96" s="2"/>
      <c r="FBL96" s="2"/>
      <c r="FBM96" s="2"/>
      <c r="FBQ96" s="2"/>
      <c r="FBR96" s="2"/>
      <c r="FBS96" s="2"/>
      <c r="FBT96" s="2"/>
      <c r="FBU96" s="2"/>
      <c r="FBV96" s="2"/>
      <c r="FBW96" s="2"/>
      <c r="FBX96" s="2"/>
      <c r="FBY96" s="2"/>
      <c r="FBZ96" s="2"/>
      <c r="FCA96" s="2"/>
      <c r="FCB96" s="2"/>
      <c r="FCC96" s="2"/>
      <c r="FCD96" s="2"/>
      <c r="FCE96" s="2"/>
      <c r="FCF96" s="2"/>
      <c r="FCG96" s="2"/>
      <c r="FCL96" s="2"/>
      <c r="FCM96" s="2"/>
      <c r="FCN96" s="2"/>
      <c r="FCO96" s="2"/>
      <c r="FCP96" s="2"/>
      <c r="FCQ96" s="2"/>
      <c r="FCR96" s="2"/>
      <c r="FCS96" s="2"/>
      <c r="FCW96" s="2"/>
      <c r="FCX96" s="2"/>
      <c r="FCY96" s="2"/>
      <c r="FCZ96" s="2"/>
      <c r="FDA96" s="2"/>
      <c r="FDB96" s="2"/>
      <c r="FDC96" s="2"/>
      <c r="FDD96" s="2"/>
      <c r="FDE96" s="2"/>
      <c r="FDF96" s="2"/>
      <c r="FDG96" s="2"/>
      <c r="FDH96" s="2"/>
      <c r="FDI96" s="2"/>
      <c r="FDJ96" s="2"/>
      <c r="FDK96" s="2"/>
      <c r="FDL96" s="2"/>
      <c r="FDM96" s="2"/>
      <c r="FDR96" s="2"/>
      <c r="FDS96" s="2"/>
      <c r="FDT96" s="2"/>
      <c r="FDU96" s="2"/>
      <c r="FDV96" s="2"/>
      <c r="FDW96" s="2"/>
      <c r="FDX96" s="2"/>
      <c r="FDY96" s="2"/>
      <c r="FEC96" s="2"/>
      <c r="FED96" s="2"/>
      <c r="FEE96" s="2"/>
      <c r="FEF96" s="2"/>
      <c r="FEG96" s="2"/>
      <c r="FEH96" s="2"/>
      <c r="FEI96" s="2"/>
      <c r="FEJ96" s="2"/>
      <c r="FEK96" s="2"/>
      <c r="FEL96" s="2"/>
      <c r="FEM96" s="2"/>
      <c r="FEN96" s="2"/>
      <c r="FEO96" s="2"/>
      <c r="FEP96" s="2"/>
      <c r="FEQ96" s="2"/>
      <c r="FER96" s="2"/>
      <c r="FES96" s="2"/>
      <c r="FEX96" s="2"/>
      <c r="FEY96" s="2"/>
      <c r="FEZ96" s="2"/>
      <c r="FFA96" s="2"/>
      <c r="FFB96" s="2"/>
      <c r="FFC96" s="2"/>
      <c r="FFD96" s="2"/>
      <c r="FFE96" s="2"/>
      <c r="FFI96" s="2"/>
      <c r="FFJ96" s="2"/>
      <c r="FFK96" s="2"/>
      <c r="FFL96" s="2"/>
      <c r="FFM96" s="2"/>
      <c r="FFN96" s="2"/>
      <c r="FFO96" s="2"/>
      <c r="FFP96" s="2"/>
      <c r="FFQ96" s="2"/>
      <c r="FFR96" s="2"/>
      <c r="FFS96" s="2"/>
      <c r="FFT96" s="2"/>
      <c r="FFU96" s="2"/>
      <c r="FFV96" s="2"/>
      <c r="FFW96" s="2"/>
      <c r="FFX96" s="2"/>
      <c r="FFY96" s="2"/>
      <c r="FGD96" s="2"/>
      <c r="FGE96" s="2"/>
      <c r="FGF96" s="2"/>
      <c r="FGG96" s="2"/>
      <c r="FGH96" s="2"/>
      <c r="FGI96" s="2"/>
      <c r="FGJ96" s="2"/>
      <c r="FGK96" s="2"/>
      <c r="FGO96" s="2"/>
      <c r="FGP96" s="2"/>
      <c r="FGQ96" s="2"/>
      <c r="FGR96" s="2"/>
      <c r="FGS96" s="2"/>
      <c r="FGT96" s="2"/>
      <c r="FGU96" s="2"/>
      <c r="FGV96" s="2"/>
      <c r="FGW96" s="2"/>
      <c r="FGX96" s="2"/>
      <c r="FGY96" s="2"/>
      <c r="FGZ96" s="2"/>
      <c r="FHA96" s="2"/>
      <c r="FHB96" s="2"/>
      <c r="FHC96" s="2"/>
      <c r="FHD96" s="2"/>
      <c r="FHE96" s="2"/>
      <c r="FHJ96" s="2"/>
      <c r="FHK96" s="2"/>
      <c r="FHL96" s="2"/>
      <c r="FHM96" s="2"/>
      <c r="FHN96" s="2"/>
      <c r="FHO96" s="2"/>
      <c r="FHP96" s="2"/>
      <c r="FHQ96" s="2"/>
      <c r="FHU96" s="2"/>
      <c r="FHV96" s="2"/>
      <c r="FHW96" s="2"/>
      <c r="FHX96" s="2"/>
      <c r="FHY96" s="2"/>
      <c r="FHZ96" s="2"/>
      <c r="FIA96" s="2"/>
      <c r="FIB96" s="2"/>
      <c r="FIC96" s="2"/>
      <c r="FID96" s="2"/>
      <c r="FIE96" s="2"/>
      <c r="FIF96" s="2"/>
      <c r="FIG96" s="2"/>
      <c r="FIH96" s="2"/>
      <c r="FII96" s="2"/>
      <c r="FIJ96" s="2"/>
      <c r="FIK96" s="2"/>
      <c r="FIP96" s="2"/>
      <c r="FIQ96" s="2"/>
      <c r="FIR96" s="2"/>
      <c r="FIS96" s="2"/>
      <c r="FIT96" s="2"/>
      <c r="FIU96" s="2"/>
      <c r="FIV96" s="2"/>
      <c r="FIW96" s="2"/>
      <c r="FJA96" s="2"/>
      <c r="FJB96" s="2"/>
      <c r="FJC96" s="2"/>
      <c r="FJD96" s="2"/>
      <c r="FJE96" s="2"/>
      <c r="FJF96" s="2"/>
      <c r="FJG96" s="2"/>
      <c r="FJH96" s="2"/>
      <c r="FJI96" s="2"/>
      <c r="FJJ96" s="2"/>
      <c r="FJK96" s="2"/>
      <c r="FJL96" s="2"/>
      <c r="FJM96" s="2"/>
      <c r="FJN96" s="2"/>
      <c r="FJO96" s="2"/>
      <c r="FJP96" s="2"/>
      <c r="FJQ96" s="2"/>
      <c r="FJV96" s="2"/>
      <c r="FJW96" s="2"/>
      <c r="FJX96" s="2"/>
      <c r="FJY96" s="2"/>
      <c r="FJZ96" s="2"/>
      <c r="FKA96" s="2"/>
      <c r="FKB96" s="2"/>
      <c r="FKC96" s="2"/>
      <c r="FKG96" s="2"/>
      <c r="FKH96" s="2"/>
      <c r="FKI96" s="2"/>
      <c r="FKJ96" s="2"/>
      <c r="FKK96" s="2"/>
      <c r="FKL96" s="2"/>
      <c r="FKM96" s="2"/>
      <c r="FKN96" s="2"/>
      <c r="FKO96" s="2"/>
      <c r="FKP96" s="2"/>
      <c r="FKQ96" s="2"/>
      <c r="FKR96" s="2"/>
      <c r="FKS96" s="2"/>
      <c r="FKT96" s="2"/>
      <c r="FKU96" s="2"/>
      <c r="FKV96" s="2"/>
      <c r="FKW96" s="2"/>
      <c r="FLB96" s="2"/>
      <c r="FLC96" s="2"/>
      <c r="FLD96" s="2"/>
      <c r="FLE96" s="2"/>
      <c r="FLF96" s="2"/>
      <c r="FLG96" s="2"/>
      <c r="FLH96" s="2"/>
      <c r="FLI96" s="2"/>
      <c r="FLM96" s="2"/>
      <c r="FLN96" s="2"/>
      <c r="FLO96" s="2"/>
      <c r="FLP96" s="2"/>
      <c r="FLQ96" s="2"/>
      <c r="FLR96" s="2"/>
      <c r="FLS96" s="2"/>
      <c r="FLT96" s="2"/>
      <c r="FLU96" s="2"/>
      <c r="FLV96" s="2"/>
      <c r="FLW96" s="2"/>
      <c r="FLX96" s="2"/>
      <c r="FLY96" s="2"/>
      <c r="FLZ96" s="2"/>
      <c r="FMA96" s="2"/>
      <c r="FMB96" s="2"/>
      <c r="FMC96" s="2"/>
      <c r="FMH96" s="2"/>
      <c r="FMI96" s="2"/>
      <c r="FMJ96" s="2"/>
      <c r="FMK96" s="2"/>
      <c r="FML96" s="2"/>
      <c r="FMM96" s="2"/>
      <c r="FMN96" s="2"/>
      <c r="FMO96" s="2"/>
      <c r="FMS96" s="2"/>
      <c r="FMT96" s="2"/>
      <c r="FMU96" s="2"/>
      <c r="FMV96" s="2"/>
      <c r="FMW96" s="2"/>
      <c r="FMX96" s="2"/>
      <c r="FMY96" s="2"/>
      <c r="FMZ96" s="2"/>
      <c r="FNA96" s="2"/>
      <c r="FNB96" s="2"/>
      <c r="FNC96" s="2"/>
      <c r="FND96" s="2"/>
      <c r="FNE96" s="2"/>
      <c r="FNF96" s="2"/>
      <c r="FNG96" s="2"/>
      <c r="FNH96" s="2"/>
      <c r="FNI96" s="2"/>
      <c r="FNN96" s="2"/>
      <c r="FNO96" s="2"/>
      <c r="FNP96" s="2"/>
      <c r="FNQ96" s="2"/>
      <c r="FNR96" s="2"/>
      <c r="FNS96" s="2"/>
      <c r="FNT96" s="2"/>
      <c r="FNU96" s="2"/>
      <c r="FNY96" s="2"/>
      <c r="FNZ96" s="2"/>
      <c r="FOA96" s="2"/>
      <c r="FOB96" s="2"/>
      <c r="FOC96" s="2"/>
      <c r="FOD96" s="2"/>
      <c r="FOE96" s="2"/>
      <c r="FOF96" s="2"/>
      <c r="FOG96" s="2"/>
      <c r="FOH96" s="2"/>
      <c r="FOI96" s="2"/>
      <c r="FOJ96" s="2"/>
      <c r="FOK96" s="2"/>
      <c r="FOL96" s="2"/>
      <c r="FOM96" s="2"/>
      <c r="FON96" s="2"/>
      <c r="FOO96" s="2"/>
      <c r="FOT96" s="2"/>
      <c r="FOU96" s="2"/>
      <c r="FOV96" s="2"/>
      <c r="FOW96" s="2"/>
      <c r="FOX96" s="2"/>
      <c r="FOY96" s="2"/>
      <c r="FOZ96" s="2"/>
      <c r="FPA96" s="2"/>
      <c r="FPE96" s="2"/>
      <c r="FPF96" s="2"/>
      <c r="FPG96" s="2"/>
      <c r="FPH96" s="2"/>
      <c r="FPI96" s="2"/>
      <c r="FPJ96" s="2"/>
      <c r="FPK96" s="2"/>
      <c r="FPL96" s="2"/>
      <c r="FPM96" s="2"/>
      <c r="FPN96" s="2"/>
      <c r="FPO96" s="2"/>
      <c r="FPP96" s="2"/>
      <c r="FPQ96" s="2"/>
      <c r="FPR96" s="2"/>
      <c r="FPS96" s="2"/>
      <c r="FPT96" s="2"/>
      <c r="FPU96" s="2"/>
      <c r="FPZ96" s="2"/>
      <c r="FQA96" s="2"/>
      <c r="FQB96" s="2"/>
      <c r="FQC96" s="2"/>
      <c r="FQD96" s="2"/>
      <c r="FQE96" s="2"/>
      <c r="FQF96" s="2"/>
      <c r="FQG96" s="2"/>
      <c r="FQK96" s="2"/>
      <c r="FQL96" s="2"/>
      <c r="FQM96" s="2"/>
      <c r="FQN96" s="2"/>
      <c r="FQO96" s="2"/>
      <c r="FQP96" s="2"/>
      <c r="FQQ96" s="2"/>
      <c r="FQR96" s="2"/>
      <c r="FQS96" s="2"/>
      <c r="FQT96" s="2"/>
      <c r="FQU96" s="2"/>
      <c r="FQV96" s="2"/>
      <c r="FQW96" s="2"/>
      <c r="FQX96" s="2"/>
      <c r="FQY96" s="2"/>
      <c r="FQZ96" s="2"/>
      <c r="FRA96" s="2"/>
      <c r="FRF96" s="2"/>
      <c r="FRG96" s="2"/>
      <c r="FRH96" s="2"/>
      <c r="FRI96" s="2"/>
      <c r="FRJ96" s="2"/>
      <c r="FRK96" s="2"/>
      <c r="FRL96" s="2"/>
      <c r="FRM96" s="2"/>
      <c r="FRQ96" s="2"/>
      <c r="FRR96" s="2"/>
      <c r="FRS96" s="2"/>
      <c r="FRT96" s="2"/>
      <c r="FRU96" s="2"/>
      <c r="FRV96" s="2"/>
      <c r="FRW96" s="2"/>
      <c r="FRX96" s="2"/>
      <c r="FRY96" s="2"/>
      <c r="FRZ96" s="2"/>
      <c r="FSA96" s="2"/>
      <c r="FSB96" s="2"/>
      <c r="FSC96" s="2"/>
      <c r="FSD96" s="2"/>
      <c r="FSE96" s="2"/>
      <c r="FSF96" s="2"/>
      <c r="FSG96" s="2"/>
      <c r="FSL96" s="2"/>
      <c r="FSM96" s="2"/>
      <c r="FSN96" s="2"/>
      <c r="FSO96" s="2"/>
      <c r="FSP96" s="2"/>
      <c r="FSQ96" s="2"/>
      <c r="FSR96" s="2"/>
      <c r="FSS96" s="2"/>
      <c r="FSW96" s="2"/>
      <c r="FSX96" s="2"/>
      <c r="FSY96" s="2"/>
      <c r="FSZ96" s="2"/>
      <c r="FTA96" s="2"/>
      <c r="FTB96" s="2"/>
      <c r="FTC96" s="2"/>
      <c r="FTD96" s="2"/>
      <c r="FTE96" s="2"/>
      <c r="FTF96" s="2"/>
      <c r="FTG96" s="2"/>
      <c r="FTH96" s="2"/>
      <c r="FTI96" s="2"/>
      <c r="FTJ96" s="2"/>
      <c r="FTK96" s="2"/>
      <c r="FTL96" s="2"/>
      <c r="FTM96" s="2"/>
      <c r="FTR96" s="2"/>
      <c r="FTS96" s="2"/>
      <c r="FTT96" s="2"/>
      <c r="FTU96" s="2"/>
      <c r="FTV96" s="2"/>
      <c r="FTW96" s="2"/>
      <c r="FTX96" s="2"/>
      <c r="FTY96" s="2"/>
      <c r="FUC96" s="2"/>
      <c r="FUD96" s="2"/>
      <c r="FUE96" s="2"/>
      <c r="FUF96" s="2"/>
      <c r="FUG96" s="2"/>
      <c r="FUH96" s="2"/>
      <c r="FUI96" s="2"/>
      <c r="FUJ96" s="2"/>
      <c r="FUK96" s="2"/>
      <c r="FUL96" s="2"/>
      <c r="FUM96" s="2"/>
      <c r="FUN96" s="2"/>
      <c r="FUO96" s="2"/>
      <c r="FUP96" s="2"/>
      <c r="FUQ96" s="2"/>
      <c r="FUR96" s="2"/>
      <c r="FUS96" s="2"/>
      <c r="FUX96" s="2"/>
      <c r="FUY96" s="2"/>
      <c r="FUZ96" s="2"/>
      <c r="FVA96" s="2"/>
      <c r="FVB96" s="2"/>
      <c r="FVC96" s="2"/>
      <c r="FVD96" s="2"/>
      <c r="FVE96" s="2"/>
      <c r="FVI96" s="2"/>
      <c r="FVJ96" s="2"/>
      <c r="FVK96" s="2"/>
      <c r="FVL96" s="2"/>
      <c r="FVM96" s="2"/>
      <c r="FVN96" s="2"/>
      <c r="FVO96" s="2"/>
      <c r="FVP96" s="2"/>
      <c r="FVQ96" s="2"/>
      <c r="FVR96" s="2"/>
      <c r="FVS96" s="2"/>
      <c r="FVT96" s="2"/>
      <c r="FVU96" s="2"/>
      <c r="FVV96" s="2"/>
      <c r="FVW96" s="2"/>
      <c r="FVX96" s="2"/>
      <c r="FVY96" s="2"/>
      <c r="FWD96" s="2"/>
      <c r="FWE96" s="2"/>
      <c r="FWF96" s="2"/>
      <c r="FWG96" s="2"/>
      <c r="FWH96" s="2"/>
      <c r="FWI96" s="2"/>
      <c r="FWJ96" s="2"/>
      <c r="FWK96" s="2"/>
      <c r="FWO96" s="2"/>
      <c r="FWP96" s="2"/>
      <c r="FWQ96" s="2"/>
      <c r="FWR96" s="2"/>
      <c r="FWS96" s="2"/>
      <c r="FWT96" s="2"/>
      <c r="FWU96" s="2"/>
      <c r="FWV96" s="2"/>
      <c r="FWW96" s="2"/>
      <c r="FWX96" s="2"/>
      <c r="FWY96" s="2"/>
      <c r="FWZ96" s="2"/>
      <c r="FXA96" s="2"/>
      <c r="FXB96" s="2"/>
      <c r="FXC96" s="2"/>
      <c r="FXD96" s="2"/>
      <c r="FXE96" s="2"/>
      <c r="FXJ96" s="2"/>
      <c r="FXK96" s="2"/>
      <c r="FXL96" s="2"/>
      <c r="FXM96" s="2"/>
      <c r="FXN96" s="2"/>
      <c r="FXO96" s="2"/>
      <c r="FXP96" s="2"/>
      <c r="FXQ96" s="2"/>
      <c r="FXU96" s="2"/>
      <c r="FXV96" s="2"/>
      <c r="FXW96" s="2"/>
      <c r="FXX96" s="2"/>
      <c r="FXY96" s="2"/>
      <c r="FXZ96" s="2"/>
      <c r="FYA96" s="2"/>
      <c r="FYB96" s="2"/>
      <c r="FYC96" s="2"/>
      <c r="FYD96" s="2"/>
      <c r="FYE96" s="2"/>
      <c r="FYF96" s="2"/>
      <c r="FYG96" s="2"/>
      <c r="FYH96" s="2"/>
      <c r="FYI96" s="2"/>
      <c r="FYJ96" s="2"/>
      <c r="FYK96" s="2"/>
      <c r="FYP96" s="2"/>
      <c r="FYQ96" s="2"/>
      <c r="FYR96" s="2"/>
      <c r="FYS96" s="2"/>
      <c r="FYT96" s="2"/>
      <c r="FYU96" s="2"/>
      <c r="FYV96" s="2"/>
      <c r="FYW96" s="2"/>
      <c r="FZA96" s="2"/>
      <c r="FZB96" s="2"/>
      <c r="FZC96" s="2"/>
      <c r="FZD96" s="2"/>
      <c r="FZE96" s="2"/>
      <c r="FZF96" s="2"/>
      <c r="FZG96" s="2"/>
      <c r="FZH96" s="2"/>
      <c r="FZI96" s="2"/>
      <c r="FZJ96" s="2"/>
      <c r="FZK96" s="2"/>
      <c r="FZL96" s="2"/>
      <c r="FZM96" s="2"/>
      <c r="FZN96" s="2"/>
      <c r="FZO96" s="2"/>
      <c r="FZP96" s="2"/>
      <c r="FZQ96" s="2"/>
      <c r="FZV96" s="2"/>
      <c r="FZW96" s="2"/>
      <c r="FZX96" s="2"/>
      <c r="FZY96" s="2"/>
      <c r="FZZ96" s="2"/>
      <c r="GAA96" s="2"/>
      <c r="GAB96" s="2"/>
      <c r="GAC96" s="2"/>
      <c r="GAG96" s="2"/>
      <c r="GAH96" s="2"/>
      <c r="GAI96" s="2"/>
      <c r="GAJ96" s="2"/>
      <c r="GAK96" s="2"/>
      <c r="GAL96" s="2"/>
      <c r="GAM96" s="2"/>
      <c r="GAN96" s="2"/>
      <c r="GAO96" s="2"/>
      <c r="GAP96" s="2"/>
      <c r="GAQ96" s="2"/>
      <c r="GAR96" s="2"/>
      <c r="GAS96" s="2"/>
      <c r="GAT96" s="2"/>
      <c r="GAU96" s="2"/>
      <c r="GAV96" s="2"/>
      <c r="GAW96" s="2"/>
      <c r="GBB96" s="2"/>
      <c r="GBC96" s="2"/>
      <c r="GBD96" s="2"/>
      <c r="GBE96" s="2"/>
      <c r="GBF96" s="2"/>
      <c r="GBG96" s="2"/>
      <c r="GBH96" s="2"/>
      <c r="GBI96" s="2"/>
      <c r="GBM96" s="2"/>
      <c r="GBN96" s="2"/>
      <c r="GBO96" s="2"/>
      <c r="GBP96" s="2"/>
      <c r="GBQ96" s="2"/>
      <c r="GBR96" s="2"/>
      <c r="GBS96" s="2"/>
      <c r="GBT96" s="2"/>
      <c r="GBU96" s="2"/>
      <c r="GBV96" s="2"/>
      <c r="GBW96" s="2"/>
      <c r="GBX96" s="2"/>
      <c r="GBY96" s="2"/>
      <c r="GBZ96" s="2"/>
      <c r="GCA96" s="2"/>
      <c r="GCB96" s="2"/>
      <c r="GCC96" s="2"/>
      <c r="GCH96" s="2"/>
      <c r="GCI96" s="2"/>
      <c r="GCJ96" s="2"/>
      <c r="GCK96" s="2"/>
      <c r="GCL96" s="2"/>
      <c r="GCM96" s="2"/>
      <c r="GCN96" s="2"/>
      <c r="GCO96" s="2"/>
      <c r="GCS96" s="2"/>
      <c r="GCT96" s="2"/>
      <c r="GCU96" s="2"/>
      <c r="GCV96" s="2"/>
      <c r="GCW96" s="2"/>
      <c r="GCX96" s="2"/>
      <c r="GCY96" s="2"/>
      <c r="GCZ96" s="2"/>
      <c r="GDA96" s="2"/>
      <c r="GDB96" s="2"/>
      <c r="GDC96" s="2"/>
      <c r="GDD96" s="2"/>
      <c r="GDE96" s="2"/>
      <c r="GDF96" s="2"/>
      <c r="GDG96" s="2"/>
      <c r="GDH96" s="2"/>
      <c r="GDI96" s="2"/>
      <c r="GDN96" s="2"/>
      <c r="GDO96" s="2"/>
      <c r="GDP96" s="2"/>
      <c r="GDQ96" s="2"/>
      <c r="GDR96" s="2"/>
      <c r="GDS96" s="2"/>
      <c r="GDT96" s="2"/>
      <c r="GDU96" s="2"/>
      <c r="GDY96" s="2"/>
      <c r="GDZ96" s="2"/>
      <c r="GEA96" s="2"/>
      <c r="GEB96" s="2"/>
      <c r="GEC96" s="2"/>
      <c r="GED96" s="2"/>
      <c r="GEE96" s="2"/>
      <c r="GEF96" s="2"/>
      <c r="GEG96" s="2"/>
      <c r="GEH96" s="2"/>
      <c r="GEI96" s="2"/>
      <c r="GEJ96" s="2"/>
      <c r="GEK96" s="2"/>
      <c r="GEL96" s="2"/>
      <c r="GEM96" s="2"/>
      <c r="GEN96" s="2"/>
      <c r="GEO96" s="2"/>
      <c r="GET96" s="2"/>
      <c r="GEU96" s="2"/>
      <c r="GEV96" s="2"/>
      <c r="GEW96" s="2"/>
      <c r="GEX96" s="2"/>
      <c r="GEY96" s="2"/>
      <c r="GEZ96" s="2"/>
      <c r="GFA96" s="2"/>
      <c r="GFE96" s="2"/>
      <c r="GFF96" s="2"/>
      <c r="GFG96" s="2"/>
      <c r="GFH96" s="2"/>
      <c r="GFI96" s="2"/>
      <c r="GFJ96" s="2"/>
      <c r="GFK96" s="2"/>
      <c r="GFL96" s="2"/>
      <c r="GFM96" s="2"/>
      <c r="GFN96" s="2"/>
      <c r="GFO96" s="2"/>
      <c r="GFP96" s="2"/>
      <c r="GFQ96" s="2"/>
      <c r="GFR96" s="2"/>
      <c r="GFS96" s="2"/>
      <c r="GFT96" s="2"/>
      <c r="GFU96" s="2"/>
      <c r="GFZ96" s="2"/>
      <c r="GGA96" s="2"/>
      <c r="GGB96" s="2"/>
      <c r="GGC96" s="2"/>
      <c r="GGD96" s="2"/>
      <c r="GGE96" s="2"/>
      <c r="GGF96" s="2"/>
      <c r="GGG96" s="2"/>
      <c r="GGK96" s="2"/>
      <c r="GGL96" s="2"/>
      <c r="GGM96" s="2"/>
      <c r="GGN96" s="2"/>
      <c r="GGO96" s="2"/>
      <c r="GGP96" s="2"/>
      <c r="GGQ96" s="2"/>
      <c r="GGR96" s="2"/>
      <c r="GGS96" s="2"/>
      <c r="GGT96" s="2"/>
      <c r="GGU96" s="2"/>
      <c r="GGV96" s="2"/>
      <c r="GGW96" s="2"/>
      <c r="GGX96" s="2"/>
      <c r="GGY96" s="2"/>
      <c r="GGZ96" s="2"/>
      <c r="GHA96" s="2"/>
      <c r="GHF96" s="2"/>
      <c r="GHG96" s="2"/>
      <c r="GHH96" s="2"/>
      <c r="GHI96" s="2"/>
      <c r="GHJ96" s="2"/>
      <c r="GHK96" s="2"/>
      <c r="GHL96" s="2"/>
      <c r="GHM96" s="2"/>
      <c r="GHQ96" s="2"/>
      <c r="GHR96" s="2"/>
      <c r="GHS96" s="2"/>
      <c r="GHT96" s="2"/>
      <c r="GHU96" s="2"/>
      <c r="GHV96" s="2"/>
      <c r="GHW96" s="2"/>
      <c r="GHX96" s="2"/>
      <c r="GHY96" s="2"/>
      <c r="GHZ96" s="2"/>
      <c r="GIA96" s="2"/>
      <c r="GIB96" s="2"/>
      <c r="GIC96" s="2"/>
      <c r="GID96" s="2"/>
      <c r="GIE96" s="2"/>
      <c r="GIF96" s="2"/>
      <c r="GIG96" s="2"/>
      <c r="GIL96" s="2"/>
      <c r="GIM96" s="2"/>
      <c r="GIN96" s="2"/>
      <c r="GIO96" s="2"/>
      <c r="GIP96" s="2"/>
      <c r="GIQ96" s="2"/>
      <c r="GIR96" s="2"/>
      <c r="GIS96" s="2"/>
      <c r="GIW96" s="2"/>
      <c r="GIX96" s="2"/>
      <c r="GIY96" s="2"/>
      <c r="GIZ96" s="2"/>
      <c r="GJA96" s="2"/>
      <c r="GJB96" s="2"/>
      <c r="GJC96" s="2"/>
      <c r="GJD96" s="2"/>
      <c r="GJE96" s="2"/>
      <c r="GJF96" s="2"/>
      <c r="GJG96" s="2"/>
      <c r="GJH96" s="2"/>
      <c r="GJI96" s="2"/>
      <c r="GJJ96" s="2"/>
      <c r="GJK96" s="2"/>
      <c r="GJL96" s="2"/>
      <c r="GJM96" s="2"/>
      <c r="GJR96" s="2"/>
      <c r="GJS96" s="2"/>
      <c r="GJT96" s="2"/>
      <c r="GJU96" s="2"/>
      <c r="GJV96" s="2"/>
      <c r="GJW96" s="2"/>
      <c r="GJX96" s="2"/>
      <c r="GJY96" s="2"/>
      <c r="GKC96" s="2"/>
      <c r="GKD96" s="2"/>
      <c r="GKE96" s="2"/>
      <c r="GKF96" s="2"/>
      <c r="GKG96" s="2"/>
      <c r="GKH96" s="2"/>
      <c r="GKI96" s="2"/>
      <c r="GKJ96" s="2"/>
      <c r="GKK96" s="2"/>
      <c r="GKL96" s="2"/>
      <c r="GKM96" s="2"/>
      <c r="GKN96" s="2"/>
      <c r="GKO96" s="2"/>
      <c r="GKP96" s="2"/>
      <c r="GKQ96" s="2"/>
      <c r="GKR96" s="2"/>
      <c r="GKS96" s="2"/>
      <c r="GKX96" s="2"/>
      <c r="GKY96" s="2"/>
      <c r="GKZ96" s="2"/>
      <c r="GLA96" s="2"/>
      <c r="GLB96" s="2"/>
      <c r="GLC96" s="2"/>
      <c r="GLD96" s="2"/>
      <c r="GLE96" s="2"/>
      <c r="GLI96" s="2"/>
      <c r="GLJ96" s="2"/>
      <c r="GLK96" s="2"/>
      <c r="GLL96" s="2"/>
      <c r="GLM96" s="2"/>
      <c r="GLN96" s="2"/>
      <c r="GLO96" s="2"/>
      <c r="GLP96" s="2"/>
      <c r="GLQ96" s="2"/>
      <c r="GLR96" s="2"/>
      <c r="GLS96" s="2"/>
      <c r="GLT96" s="2"/>
      <c r="GLU96" s="2"/>
      <c r="GLV96" s="2"/>
      <c r="GLW96" s="2"/>
      <c r="GLX96" s="2"/>
      <c r="GLY96" s="2"/>
      <c r="GMD96" s="2"/>
      <c r="GME96" s="2"/>
      <c r="GMF96" s="2"/>
      <c r="GMG96" s="2"/>
      <c r="GMH96" s="2"/>
      <c r="GMI96" s="2"/>
      <c r="GMJ96" s="2"/>
      <c r="GMK96" s="2"/>
      <c r="GMO96" s="2"/>
      <c r="GMP96" s="2"/>
      <c r="GMQ96" s="2"/>
      <c r="GMR96" s="2"/>
      <c r="GMS96" s="2"/>
      <c r="GMT96" s="2"/>
      <c r="GMU96" s="2"/>
      <c r="GMV96" s="2"/>
      <c r="GMW96" s="2"/>
      <c r="GMX96" s="2"/>
      <c r="GMY96" s="2"/>
      <c r="GMZ96" s="2"/>
      <c r="GNA96" s="2"/>
      <c r="GNB96" s="2"/>
      <c r="GNC96" s="2"/>
      <c r="GND96" s="2"/>
      <c r="GNE96" s="2"/>
      <c r="GNJ96" s="2"/>
      <c r="GNK96" s="2"/>
      <c r="GNL96" s="2"/>
      <c r="GNM96" s="2"/>
      <c r="GNN96" s="2"/>
      <c r="GNO96" s="2"/>
      <c r="GNP96" s="2"/>
      <c r="GNQ96" s="2"/>
      <c r="GNU96" s="2"/>
      <c r="GNV96" s="2"/>
      <c r="GNW96" s="2"/>
      <c r="GNX96" s="2"/>
      <c r="GNY96" s="2"/>
      <c r="GNZ96" s="2"/>
      <c r="GOA96" s="2"/>
      <c r="GOB96" s="2"/>
      <c r="GOC96" s="2"/>
      <c r="GOD96" s="2"/>
      <c r="GOE96" s="2"/>
      <c r="GOF96" s="2"/>
      <c r="GOG96" s="2"/>
      <c r="GOH96" s="2"/>
      <c r="GOI96" s="2"/>
      <c r="GOJ96" s="2"/>
      <c r="GOK96" s="2"/>
      <c r="GOP96" s="2"/>
      <c r="GOQ96" s="2"/>
      <c r="GOR96" s="2"/>
      <c r="GOS96" s="2"/>
      <c r="GOT96" s="2"/>
      <c r="GOU96" s="2"/>
      <c r="GOV96" s="2"/>
      <c r="GOW96" s="2"/>
      <c r="GPA96" s="2"/>
      <c r="GPB96" s="2"/>
      <c r="GPC96" s="2"/>
      <c r="GPD96" s="2"/>
      <c r="GPE96" s="2"/>
      <c r="GPF96" s="2"/>
      <c r="GPG96" s="2"/>
      <c r="GPH96" s="2"/>
      <c r="GPI96" s="2"/>
      <c r="GPJ96" s="2"/>
      <c r="GPK96" s="2"/>
      <c r="GPL96" s="2"/>
      <c r="GPM96" s="2"/>
      <c r="GPN96" s="2"/>
      <c r="GPO96" s="2"/>
      <c r="GPP96" s="2"/>
      <c r="GPQ96" s="2"/>
      <c r="GPV96" s="2"/>
      <c r="GPW96" s="2"/>
      <c r="GPX96" s="2"/>
      <c r="GPY96" s="2"/>
      <c r="GPZ96" s="2"/>
      <c r="GQA96" s="2"/>
      <c r="GQB96" s="2"/>
      <c r="GQC96" s="2"/>
      <c r="GQG96" s="2"/>
      <c r="GQH96" s="2"/>
      <c r="GQI96" s="2"/>
      <c r="GQJ96" s="2"/>
      <c r="GQK96" s="2"/>
      <c r="GQL96" s="2"/>
      <c r="GQM96" s="2"/>
      <c r="GQN96" s="2"/>
      <c r="GQO96" s="2"/>
      <c r="GQP96" s="2"/>
      <c r="GQQ96" s="2"/>
      <c r="GQR96" s="2"/>
      <c r="GQS96" s="2"/>
      <c r="GQT96" s="2"/>
      <c r="GQU96" s="2"/>
      <c r="GQV96" s="2"/>
      <c r="GQW96" s="2"/>
      <c r="GRB96" s="2"/>
      <c r="GRC96" s="2"/>
      <c r="GRD96" s="2"/>
      <c r="GRE96" s="2"/>
      <c r="GRF96" s="2"/>
      <c r="GRG96" s="2"/>
      <c r="GRH96" s="2"/>
      <c r="GRI96" s="2"/>
      <c r="GRM96" s="2"/>
      <c r="GRN96" s="2"/>
      <c r="GRO96" s="2"/>
      <c r="GRP96" s="2"/>
      <c r="GRQ96" s="2"/>
      <c r="GRR96" s="2"/>
      <c r="GRS96" s="2"/>
      <c r="GRT96" s="2"/>
      <c r="GRU96" s="2"/>
      <c r="GRV96" s="2"/>
      <c r="GRW96" s="2"/>
      <c r="GRX96" s="2"/>
      <c r="GRY96" s="2"/>
      <c r="GRZ96" s="2"/>
      <c r="GSA96" s="2"/>
      <c r="GSB96" s="2"/>
      <c r="GSC96" s="2"/>
      <c r="GSH96" s="2"/>
      <c r="GSI96" s="2"/>
      <c r="GSJ96" s="2"/>
      <c r="GSK96" s="2"/>
      <c r="GSL96" s="2"/>
      <c r="GSM96" s="2"/>
      <c r="GSN96" s="2"/>
      <c r="GSO96" s="2"/>
      <c r="GSS96" s="2"/>
      <c r="GST96" s="2"/>
      <c r="GSU96" s="2"/>
      <c r="GSV96" s="2"/>
      <c r="GSW96" s="2"/>
      <c r="GSX96" s="2"/>
      <c r="GSY96" s="2"/>
      <c r="GSZ96" s="2"/>
      <c r="GTA96" s="2"/>
      <c r="GTB96" s="2"/>
      <c r="GTC96" s="2"/>
      <c r="GTD96" s="2"/>
      <c r="GTE96" s="2"/>
      <c r="GTF96" s="2"/>
      <c r="GTG96" s="2"/>
      <c r="GTH96" s="2"/>
      <c r="GTI96" s="2"/>
      <c r="GTN96" s="2"/>
      <c r="GTO96" s="2"/>
      <c r="GTP96" s="2"/>
      <c r="GTQ96" s="2"/>
      <c r="GTR96" s="2"/>
      <c r="GTS96" s="2"/>
      <c r="GTT96" s="2"/>
      <c r="GTU96" s="2"/>
      <c r="GTY96" s="2"/>
      <c r="GTZ96" s="2"/>
      <c r="GUA96" s="2"/>
      <c r="GUB96" s="2"/>
      <c r="GUC96" s="2"/>
      <c r="GUD96" s="2"/>
      <c r="GUE96" s="2"/>
      <c r="GUF96" s="2"/>
      <c r="GUG96" s="2"/>
      <c r="GUH96" s="2"/>
      <c r="GUI96" s="2"/>
      <c r="GUJ96" s="2"/>
      <c r="GUK96" s="2"/>
      <c r="GUL96" s="2"/>
      <c r="GUM96" s="2"/>
      <c r="GUN96" s="2"/>
      <c r="GUO96" s="2"/>
      <c r="GUT96" s="2"/>
      <c r="GUU96" s="2"/>
      <c r="GUV96" s="2"/>
      <c r="GUW96" s="2"/>
      <c r="GUX96" s="2"/>
      <c r="GUY96" s="2"/>
      <c r="GUZ96" s="2"/>
      <c r="GVA96" s="2"/>
      <c r="GVE96" s="2"/>
      <c r="GVF96" s="2"/>
      <c r="GVG96" s="2"/>
      <c r="GVH96" s="2"/>
      <c r="GVI96" s="2"/>
      <c r="GVJ96" s="2"/>
      <c r="GVK96" s="2"/>
      <c r="GVL96" s="2"/>
      <c r="GVM96" s="2"/>
      <c r="GVN96" s="2"/>
      <c r="GVO96" s="2"/>
      <c r="GVP96" s="2"/>
      <c r="GVQ96" s="2"/>
      <c r="GVR96" s="2"/>
      <c r="GVS96" s="2"/>
      <c r="GVT96" s="2"/>
      <c r="GVU96" s="2"/>
      <c r="GVZ96" s="2"/>
      <c r="GWA96" s="2"/>
      <c r="GWB96" s="2"/>
      <c r="GWC96" s="2"/>
      <c r="GWD96" s="2"/>
      <c r="GWE96" s="2"/>
      <c r="GWF96" s="2"/>
      <c r="GWG96" s="2"/>
      <c r="GWK96" s="2"/>
      <c r="GWL96" s="2"/>
      <c r="GWM96" s="2"/>
      <c r="GWN96" s="2"/>
      <c r="GWO96" s="2"/>
      <c r="GWP96" s="2"/>
      <c r="GWQ96" s="2"/>
      <c r="GWR96" s="2"/>
      <c r="GWS96" s="2"/>
      <c r="GWT96" s="2"/>
      <c r="GWU96" s="2"/>
      <c r="GWV96" s="2"/>
      <c r="GWW96" s="2"/>
      <c r="GWX96" s="2"/>
      <c r="GWY96" s="2"/>
      <c r="GWZ96" s="2"/>
      <c r="GXA96" s="2"/>
      <c r="GXF96" s="2"/>
      <c r="GXG96" s="2"/>
      <c r="GXH96" s="2"/>
      <c r="GXI96" s="2"/>
      <c r="GXJ96" s="2"/>
      <c r="GXK96" s="2"/>
      <c r="GXL96" s="2"/>
      <c r="GXM96" s="2"/>
      <c r="GXQ96" s="2"/>
      <c r="GXR96" s="2"/>
      <c r="GXS96" s="2"/>
      <c r="GXT96" s="2"/>
      <c r="GXU96" s="2"/>
      <c r="GXV96" s="2"/>
      <c r="GXW96" s="2"/>
      <c r="GXX96" s="2"/>
      <c r="GXY96" s="2"/>
      <c r="GXZ96" s="2"/>
      <c r="GYA96" s="2"/>
      <c r="GYB96" s="2"/>
      <c r="GYC96" s="2"/>
      <c r="GYD96" s="2"/>
      <c r="GYE96" s="2"/>
      <c r="GYF96" s="2"/>
      <c r="GYG96" s="2"/>
      <c r="GYL96" s="2"/>
      <c r="GYM96" s="2"/>
      <c r="GYN96" s="2"/>
      <c r="GYO96" s="2"/>
      <c r="GYP96" s="2"/>
      <c r="GYQ96" s="2"/>
      <c r="GYR96" s="2"/>
      <c r="GYS96" s="2"/>
      <c r="GYW96" s="2"/>
      <c r="GYX96" s="2"/>
      <c r="GYY96" s="2"/>
      <c r="GYZ96" s="2"/>
      <c r="GZA96" s="2"/>
      <c r="GZB96" s="2"/>
      <c r="GZC96" s="2"/>
      <c r="GZD96" s="2"/>
      <c r="GZE96" s="2"/>
      <c r="GZF96" s="2"/>
      <c r="GZG96" s="2"/>
      <c r="GZH96" s="2"/>
      <c r="GZI96" s="2"/>
      <c r="GZJ96" s="2"/>
      <c r="GZK96" s="2"/>
      <c r="GZL96" s="2"/>
      <c r="GZM96" s="2"/>
      <c r="GZR96" s="2"/>
      <c r="GZS96" s="2"/>
      <c r="GZT96" s="2"/>
      <c r="GZU96" s="2"/>
      <c r="GZV96" s="2"/>
      <c r="GZW96" s="2"/>
      <c r="GZX96" s="2"/>
      <c r="GZY96" s="2"/>
      <c r="HAC96" s="2"/>
      <c r="HAD96" s="2"/>
      <c r="HAE96" s="2"/>
      <c r="HAF96" s="2"/>
      <c r="HAG96" s="2"/>
      <c r="HAH96" s="2"/>
      <c r="HAI96" s="2"/>
      <c r="HAJ96" s="2"/>
      <c r="HAK96" s="2"/>
      <c r="HAL96" s="2"/>
      <c r="HAM96" s="2"/>
      <c r="HAN96" s="2"/>
      <c r="HAO96" s="2"/>
      <c r="HAP96" s="2"/>
      <c r="HAQ96" s="2"/>
      <c r="HAR96" s="2"/>
      <c r="HAS96" s="2"/>
      <c r="HAX96" s="2"/>
      <c r="HAY96" s="2"/>
      <c r="HAZ96" s="2"/>
      <c r="HBA96" s="2"/>
      <c r="HBB96" s="2"/>
      <c r="HBC96" s="2"/>
      <c r="HBD96" s="2"/>
      <c r="HBE96" s="2"/>
      <c r="HBI96" s="2"/>
      <c r="HBJ96" s="2"/>
      <c r="HBK96" s="2"/>
      <c r="HBL96" s="2"/>
      <c r="HBM96" s="2"/>
      <c r="HBN96" s="2"/>
      <c r="HBO96" s="2"/>
      <c r="HBP96" s="2"/>
      <c r="HBQ96" s="2"/>
      <c r="HBR96" s="2"/>
      <c r="HBS96" s="2"/>
      <c r="HBT96" s="2"/>
      <c r="HBU96" s="2"/>
      <c r="HBV96" s="2"/>
      <c r="HBW96" s="2"/>
      <c r="HBX96" s="2"/>
      <c r="HBY96" s="2"/>
      <c r="HCD96" s="2"/>
      <c r="HCE96" s="2"/>
      <c r="HCF96" s="2"/>
      <c r="HCG96" s="2"/>
      <c r="HCH96" s="2"/>
      <c r="HCI96" s="2"/>
      <c r="HCJ96" s="2"/>
      <c r="HCK96" s="2"/>
      <c r="HCO96" s="2"/>
      <c r="HCP96" s="2"/>
      <c r="HCQ96" s="2"/>
      <c r="HCR96" s="2"/>
      <c r="HCS96" s="2"/>
      <c r="HCT96" s="2"/>
      <c r="HCU96" s="2"/>
      <c r="HCV96" s="2"/>
      <c r="HCW96" s="2"/>
      <c r="HCX96" s="2"/>
      <c r="HCY96" s="2"/>
      <c r="HCZ96" s="2"/>
      <c r="HDA96" s="2"/>
      <c r="HDB96" s="2"/>
      <c r="HDC96" s="2"/>
      <c r="HDD96" s="2"/>
      <c r="HDE96" s="2"/>
      <c r="HDJ96" s="2"/>
      <c r="HDK96" s="2"/>
      <c r="HDL96" s="2"/>
      <c r="HDM96" s="2"/>
      <c r="HDN96" s="2"/>
      <c r="HDO96" s="2"/>
      <c r="HDP96" s="2"/>
      <c r="HDQ96" s="2"/>
      <c r="HDU96" s="2"/>
      <c r="HDV96" s="2"/>
      <c r="HDW96" s="2"/>
      <c r="HDX96" s="2"/>
      <c r="HDY96" s="2"/>
      <c r="HDZ96" s="2"/>
      <c r="HEA96" s="2"/>
      <c r="HEB96" s="2"/>
      <c r="HEC96" s="2"/>
      <c r="HED96" s="2"/>
      <c r="HEE96" s="2"/>
      <c r="HEF96" s="2"/>
      <c r="HEG96" s="2"/>
      <c r="HEH96" s="2"/>
      <c r="HEI96" s="2"/>
      <c r="HEJ96" s="2"/>
      <c r="HEK96" s="2"/>
      <c r="HEP96" s="2"/>
      <c r="HEQ96" s="2"/>
      <c r="HER96" s="2"/>
      <c r="HES96" s="2"/>
      <c r="HET96" s="2"/>
      <c r="HEU96" s="2"/>
      <c r="HEV96" s="2"/>
      <c r="HEW96" s="2"/>
      <c r="HFA96" s="2"/>
      <c r="HFB96" s="2"/>
      <c r="HFC96" s="2"/>
      <c r="HFD96" s="2"/>
      <c r="HFE96" s="2"/>
      <c r="HFF96" s="2"/>
      <c r="HFG96" s="2"/>
      <c r="HFH96" s="2"/>
      <c r="HFI96" s="2"/>
      <c r="HFJ96" s="2"/>
      <c r="HFK96" s="2"/>
      <c r="HFL96" s="2"/>
      <c r="HFM96" s="2"/>
      <c r="HFN96" s="2"/>
      <c r="HFO96" s="2"/>
      <c r="HFP96" s="2"/>
      <c r="HFQ96" s="2"/>
      <c r="HFV96" s="2"/>
      <c r="HFW96" s="2"/>
      <c r="HFX96" s="2"/>
      <c r="HFY96" s="2"/>
      <c r="HFZ96" s="2"/>
      <c r="HGA96" s="2"/>
      <c r="HGB96" s="2"/>
      <c r="HGC96" s="2"/>
      <c r="HGG96" s="2"/>
      <c r="HGH96" s="2"/>
      <c r="HGI96" s="2"/>
      <c r="HGJ96" s="2"/>
      <c r="HGK96" s="2"/>
      <c r="HGL96" s="2"/>
      <c r="HGM96" s="2"/>
      <c r="HGN96" s="2"/>
      <c r="HGO96" s="2"/>
      <c r="HGP96" s="2"/>
      <c r="HGQ96" s="2"/>
      <c r="HGR96" s="2"/>
      <c r="HGS96" s="2"/>
      <c r="HGT96" s="2"/>
      <c r="HGU96" s="2"/>
      <c r="HGV96" s="2"/>
      <c r="HGW96" s="2"/>
      <c r="HHB96" s="2"/>
      <c r="HHC96" s="2"/>
      <c r="HHD96" s="2"/>
      <c r="HHE96" s="2"/>
      <c r="HHF96" s="2"/>
      <c r="HHG96" s="2"/>
      <c r="HHH96" s="2"/>
      <c r="HHI96" s="2"/>
      <c r="HHM96" s="2"/>
      <c r="HHN96" s="2"/>
      <c r="HHO96" s="2"/>
      <c r="HHP96" s="2"/>
      <c r="HHQ96" s="2"/>
      <c r="HHR96" s="2"/>
      <c r="HHS96" s="2"/>
      <c r="HHT96" s="2"/>
      <c r="HHU96" s="2"/>
      <c r="HHV96" s="2"/>
      <c r="HHW96" s="2"/>
      <c r="HHX96" s="2"/>
      <c r="HHY96" s="2"/>
      <c r="HHZ96" s="2"/>
      <c r="HIA96" s="2"/>
      <c r="HIB96" s="2"/>
      <c r="HIC96" s="2"/>
      <c r="HIH96" s="2"/>
      <c r="HII96" s="2"/>
      <c r="HIJ96" s="2"/>
      <c r="HIK96" s="2"/>
      <c r="HIL96" s="2"/>
      <c r="HIM96" s="2"/>
      <c r="HIN96" s="2"/>
      <c r="HIO96" s="2"/>
      <c r="HIS96" s="2"/>
      <c r="HIT96" s="2"/>
      <c r="HIU96" s="2"/>
      <c r="HIV96" s="2"/>
      <c r="HIW96" s="2"/>
      <c r="HIX96" s="2"/>
      <c r="HIY96" s="2"/>
      <c r="HIZ96" s="2"/>
      <c r="HJA96" s="2"/>
      <c r="HJB96" s="2"/>
      <c r="HJC96" s="2"/>
      <c r="HJD96" s="2"/>
      <c r="HJE96" s="2"/>
      <c r="HJF96" s="2"/>
      <c r="HJG96" s="2"/>
      <c r="HJH96" s="2"/>
      <c r="HJI96" s="2"/>
      <c r="HJN96" s="2"/>
      <c r="HJO96" s="2"/>
      <c r="HJP96" s="2"/>
      <c r="HJQ96" s="2"/>
      <c r="HJR96" s="2"/>
      <c r="HJS96" s="2"/>
      <c r="HJT96" s="2"/>
      <c r="HJU96" s="2"/>
      <c r="HJY96" s="2"/>
      <c r="HJZ96" s="2"/>
      <c r="HKA96" s="2"/>
      <c r="HKB96" s="2"/>
      <c r="HKC96" s="2"/>
      <c r="HKD96" s="2"/>
      <c r="HKE96" s="2"/>
      <c r="HKF96" s="2"/>
      <c r="HKG96" s="2"/>
      <c r="HKH96" s="2"/>
      <c r="HKI96" s="2"/>
      <c r="HKJ96" s="2"/>
      <c r="HKK96" s="2"/>
      <c r="HKL96" s="2"/>
      <c r="HKM96" s="2"/>
      <c r="HKN96" s="2"/>
      <c r="HKO96" s="2"/>
      <c r="HKT96" s="2"/>
      <c r="HKU96" s="2"/>
      <c r="HKV96" s="2"/>
      <c r="HKW96" s="2"/>
      <c r="HKX96" s="2"/>
      <c r="HKY96" s="2"/>
      <c r="HKZ96" s="2"/>
      <c r="HLA96" s="2"/>
      <c r="HLE96" s="2"/>
      <c r="HLF96" s="2"/>
      <c r="HLG96" s="2"/>
      <c r="HLH96" s="2"/>
      <c r="HLI96" s="2"/>
      <c r="HLJ96" s="2"/>
      <c r="HLK96" s="2"/>
      <c r="HLL96" s="2"/>
      <c r="HLM96" s="2"/>
      <c r="HLN96" s="2"/>
      <c r="HLO96" s="2"/>
      <c r="HLP96" s="2"/>
      <c r="HLQ96" s="2"/>
      <c r="HLR96" s="2"/>
      <c r="HLS96" s="2"/>
      <c r="HLT96" s="2"/>
      <c r="HLU96" s="2"/>
      <c r="HLZ96" s="2"/>
      <c r="HMA96" s="2"/>
      <c r="HMB96" s="2"/>
      <c r="HMC96" s="2"/>
      <c r="HMD96" s="2"/>
      <c r="HME96" s="2"/>
      <c r="HMF96" s="2"/>
      <c r="HMG96" s="2"/>
      <c r="HMK96" s="2"/>
      <c r="HML96" s="2"/>
      <c r="HMM96" s="2"/>
      <c r="HMN96" s="2"/>
      <c r="HMO96" s="2"/>
      <c r="HMP96" s="2"/>
      <c r="HMQ96" s="2"/>
      <c r="HMR96" s="2"/>
      <c r="HMS96" s="2"/>
      <c r="HMT96" s="2"/>
      <c r="HMU96" s="2"/>
      <c r="HMV96" s="2"/>
      <c r="HMW96" s="2"/>
      <c r="HMX96" s="2"/>
      <c r="HMY96" s="2"/>
      <c r="HMZ96" s="2"/>
      <c r="HNA96" s="2"/>
      <c r="HNF96" s="2"/>
      <c r="HNG96" s="2"/>
      <c r="HNH96" s="2"/>
      <c r="HNI96" s="2"/>
      <c r="HNJ96" s="2"/>
      <c r="HNK96" s="2"/>
      <c r="HNL96" s="2"/>
      <c r="HNM96" s="2"/>
      <c r="HNQ96" s="2"/>
      <c r="HNR96" s="2"/>
      <c r="HNS96" s="2"/>
      <c r="HNT96" s="2"/>
      <c r="HNU96" s="2"/>
      <c r="HNV96" s="2"/>
      <c r="HNW96" s="2"/>
      <c r="HNX96" s="2"/>
      <c r="HNY96" s="2"/>
      <c r="HNZ96" s="2"/>
      <c r="HOA96" s="2"/>
      <c r="HOB96" s="2"/>
      <c r="HOC96" s="2"/>
      <c r="HOD96" s="2"/>
      <c r="HOE96" s="2"/>
      <c r="HOF96" s="2"/>
      <c r="HOG96" s="2"/>
      <c r="HOL96" s="2"/>
      <c r="HOM96" s="2"/>
      <c r="HON96" s="2"/>
      <c r="HOO96" s="2"/>
      <c r="HOP96" s="2"/>
      <c r="HOQ96" s="2"/>
      <c r="HOR96" s="2"/>
      <c r="HOS96" s="2"/>
      <c r="HOW96" s="2"/>
      <c r="HOX96" s="2"/>
      <c r="HOY96" s="2"/>
      <c r="HOZ96" s="2"/>
      <c r="HPA96" s="2"/>
      <c r="HPB96" s="2"/>
      <c r="HPC96" s="2"/>
      <c r="HPD96" s="2"/>
      <c r="HPE96" s="2"/>
      <c r="HPF96" s="2"/>
      <c r="HPG96" s="2"/>
      <c r="HPH96" s="2"/>
      <c r="HPI96" s="2"/>
      <c r="HPJ96" s="2"/>
      <c r="HPK96" s="2"/>
      <c r="HPL96" s="2"/>
      <c r="HPM96" s="2"/>
      <c r="HPR96" s="2"/>
      <c r="HPS96" s="2"/>
      <c r="HPT96" s="2"/>
      <c r="HPU96" s="2"/>
      <c r="HPV96" s="2"/>
      <c r="HPW96" s="2"/>
      <c r="HPX96" s="2"/>
      <c r="HPY96" s="2"/>
      <c r="HQC96" s="2"/>
      <c r="HQD96" s="2"/>
      <c r="HQE96" s="2"/>
      <c r="HQF96" s="2"/>
      <c r="HQG96" s="2"/>
      <c r="HQH96" s="2"/>
      <c r="HQI96" s="2"/>
      <c r="HQJ96" s="2"/>
      <c r="HQK96" s="2"/>
      <c r="HQL96" s="2"/>
      <c r="HQM96" s="2"/>
      <c r="HQN96" s="2"/>
      <c r="HQO96" s="2"/>
      <c r="HQP96" s="2"/>
      <c r="HQQ96" s="2"/>
      <c r="HQR96" s="2"/>
      <c r="HQS96" s="2"/>
      <c r="HQX96" s="2"/>
      <c r="HQY96" s="2"/>
      <c r="HQZ96" s="2"/>
      <c r="HRA96" s="2"/>
      <c r="HRB96" s="2"/>
      <c r="HRC96" s="2"/>
      <c r="HRD96" s="2"/>
      <c r="HRE96" s="2"/>
      <c r="HRI96" s="2"/>
      <c r="HRJ96" s="2"/>
      <c r="HRK96" s="2"/>
      <c r="HRL96" s="2"/>
      <c r="HRM96" s="2"/>
      <c r="HRN96" s="2"/>
      <c r="HRO96" s="2"/>
      <c r="HRP96" s="2"/>
      <c r="HRQ96" s="2"/>
      <c r="HRR96" s="2"/>
      <c r="HRS96" s="2"/>
      <c r="HRT96" s="2"/>
      <c r="HRU96" s="2"/>
      <c r="HRV96" s="2"/>
      <c r="HRW96" s="2"/>
      <c r="HRX96" s="2"/>
      <c r="HRY96" s="2"/>
      <c r="HSD96" s="2"/>
      <c r="HSE96" s="2"/>
      <c r="HSF96" s="2"/>
      <c r="HSG96" s="2"/>
      <c r="HSH96" s="2"/>
      <c r="HSI96" s="2"/>
      <c r="HSJ96" s="2"/>
      <c r="HSK96" s="2"/>
      <c r="HSO96" s="2"/>
      <c r="HSP96" s="2"/>
      <c r="HSQ96" s="2"/>
      <c r="HSR96" s="2"/>
      <c r="HSS96" s="2"/>
      <c r="HST96" s="2"/>
      <c r="HSU96" s="2"/>
      <c r="HSV96" s="2"/>
      <c r="HSW96" s="2"/>
      <c r="HSX96" s="2"/>
      <c r="HSY96" s="2"/>
      <c r="HSZ96" s="2"/>
      <c r="HTA96" s="2"/>
      <c r="HTB96" s="2"/>
      <c r="HTC96" s="2"/>
      <c r="HTD96" s="2"/>
      <c r="HTE96" s="2"/>
      <c r="HTJ96" s="2"/>
      <c r="HTK96" s="2"/>
      <c r="HTL96" s="2"/>
      <c r="HTM96" s="2"/>
      <c r="HTN96" s="2"/>
      <c r="HTO96" s="2"/>
      <c r="HTP96" s="2"/>
      <c r="HTQ96" s="2"/>
      <c r="HTU96" s="2"/>
      <c r="HTV96" s="2"/>
      <c r="HTW96" s="2"/>
      <c r="HTX96" s="2"/>
      <c r="HTY96" s="2"/>
      <c r="HTZ96" s="2"/>
      <c r="HUA96" s="2"/>
      <c r="HUB96" s="2"/>
      <c r="HUC96" s="2"/>
      <c r="HUD96" s="2"/>
      <c r="HUE96" s="2"/>
      <c r="HUF96" s="2"/>
      <c r="HUG96" s="2"/>
      <c r="HUH96" s="2"/>
      <c r="HUI96" s="2"/>
      <c r="HUJ96" s="2"/>
      <c r="HUK96" s="2"/>
      <c r="HUP96" s="2"/>
      <c r="HUQ96" s="2"/>
      <c r="HUR96" s="2"/>
      <c r="HUS96" s="2"/>
      <c r="HUT96" s="2"/>
      <c r="HUU96" s="2"/>
      <c r="HUV96" s="2"/>
      <c r="HUW96" s="2"/>
      <c r="HVA96" s="2"/>
      <c r="HVB96" s="2"/>
      <c r="HVC96" s="2"/>
      <c r="HVD96" s="2"/>
      <c r="HVE96" s="2"/>
      <c r="HVF96" s="2"/>
      <c r="HVG96" s="2"/>
      <c r="HVH96" s="2"/>
      <c r="HVI96" s="2"/>
      <c r="HVJ96" s="2"/>
      <c r="HVK96" s="2"/>
      <c r="HVL96" s="2"/>
      <c r="HVM96" s="2"/>
      <c r="HVN96" s="2"/>
      <c r="HVO96" s="2"/>
      <c r="HVP96" s="2"/>
      <c r="HVQ96" s="2"/>
      <c r="HVV96" s="2"/>
      <c r="HVW96" s="2"/>
      <c r="HVX96" s="2"/>
      <c r="HVY96" s="2"/>
      <c r="HVZ96" s="2"/>
      <c r="HWA96" s="2"/>
      <c r="HWB96" s="2"/>
      <c r="HWC96" s="2"/>
      <c r="HWG96" s="2"/>
      <c r="HWH96" s="2"/>
      <c r="HWI96" s="2"/>
      <c r="HWJ96" s="2"/>
      <c r="HWK96" s="2"/>
      <c r="HWL96" s="2"/>
      <c r="HWM96" s="2"/>
      <c r="HWN96" s="2"/>
      <c r="HWO96" s="2"/>
      <c r="HWP96" s="2"/>
      <c r="HWQ96" s="2"/>
      <c r="HWR96" s="2"/>
      <c r="HWS96" s="2"/>
      <c r="HWT96" s="2"/>
      <c r="HWU96" s="2"/>
      <c r="HWV96" s="2"/>
      <c r="HWW96" s="2"/>
      <c r="HXB96" s="2"/>
      <c r="HXC96" s="2"/>
      <c r="HXD96" s="2"/>
      <c r="HXE96" s="2"/>
      <c r="HXF96" s="2"/>
      <c r="HXG96" s="2"/>
      <c r="HXH96" s="2"/>
      <c r="HXI96" s="2"/>
      <c r="HXM96" s="2"/>
      <c r="HXN96" s="2"/>
      <c r="HXO96" s="2"/>
      <c r="HXP96" s="2"/>
      <c r="HXQ96" s="2"/>
      <c r="HXR96" s="2"/>
      <c r="HXS96" s="2"/>
      <c r="HXT96" s="2"/>
      <c r="HXU96" s="2"/>
      <c r="HXV96" s="2"/>
      <c r="HXW96" s="2"/>
      <c r="HXX96" s="2"/>
      <c r="HXY96" s="2"/>
      <c r="HXZ96" s="2"/>
      <c r="HYA96" s="2"/>
      <c r="HYB96" s="2"/>
      <c r="HYC96" s="2"/>
      <c r="HYH96" s="2"/>
      <c r="HYI96" s="2"/>
      <c r="HYJ96" s="2"/>
      <c r="HYK96" s="2"/>
      <c r="HYL96" s="2"/>
      <c r="HYM96" s="2"/>
      <c r="HYN96" s="2"/>
      <c r="HYO96" s="2"/>
      <c r="HYS96" s="2"/>
      <c r="HYT96" s="2"/>
      <c r="HYU96" s="2"/>
      <c r="HYV96" s="2"/>
      <c r="HYW96" s="2"/>
      <c r="HYX96" s="2"/>
      <c r="HYY96" s="2"/>
      <c r="HYZ96" s="2"/>
      <c r="HZA96" s="2"/>
      <c r="HZB96" s="2"/>
      <c r="HZC96" s="2"/>
      <c r="HZD96" s="2"/>
      <c r="HZE96" s="2"/>
      <c r="HZF96" s="2"/>
      <c r="HZG96" s="2"/>
      <c r="HZH96" s="2"/>
      <c r="HZI96" s="2"/>
      <c r="HZN96" s="2"/>
      <c r="HZO96" s="2"/>
      <c r="HZP96" s="2"/>
      <c r="HZQ96" s="2"/>
      <c r="HZR96" s="2"/>
      <c r="HZS96" s="2"/>
      <c r="HZT96" s="2"/>
      <c r="HZU96" s="2"/>
      <c r="HZY96" s="2"/>
      <c r="HZZ96" s="2"/>
      <c r="IAA96" s="2"/>
      <c r="IAB96" s="2"/>
      <c r="IAC96" s="2"/>
      <c r="IAD96" s="2"/>
      <c r="IAE96" s="2"/>
      <c r="IAF96" s="2"/>
      <c r="IAG96" s="2"/>
      <c r="IAH96" s="2"/>
      <c r="IAI96" s="2"/>
      <c r="IAJ96" s="2"/>
      <c r="IAK96" s="2"/>
      <c r="IAL96" s="2"/>
      <c r="IAM96" s="2"/>
      <c r="IAN96" s="2"/>
      <c r="IAO96" s="2"/>
      <c r="IAT96" s="2"/>
      <c r="IAU96" s="2"/>
      <c r="IAV96" s="2"/>
      <c r="IAW96" s="2"/>
      <c r="IAX96" s="2"/>
      <c r="IAY96" s="2"/>
      <c r="IAZ96" s="2"/>
      <c r="IBA96" s="2"/>
      <c r="IBE96" s="2"/>
      <c r="IBF96" s="2"/>
      <c r="IBG96" s="2"/>
      <c r="IBH96" s="2"/>
      <c r="IBI96" s="2"/>
      <c r="IBJ96" s="2"/>
      <c r="IBK96" s="2"/>
      <c r="IBL96" s="2"/>
      <c r="IBM96" s="2"/>
      <c r="IBN96" s="2"/>
      <c r="IBO96" s="2"/>
      <c r="IBP96" s="2"/>
      <c r="IBQ96" s="2"/>
      <c r="IBR96" s="2"/>
      <c r="IBS96" s="2"/>
      <c r="IBT96" s="2"/>
      <c r="IBU96" s="2"/>
      <c r="IBZ96" s="2"/>
      <c r="ICA96" s="2"/>
      <c r="ICB96" s="2"/>
      <c r="ICC96" s="2"/>
      <c r="ICD96" s="2"/>
      <c r="ICE96" s="2"/>
      <c r="ICF96" s="2"/>
      <c r="ICG96" s="2"/>
      <c r="ICK96" s="2"/>
      <c r="ICL96" s="2"/>
      <c r="ICM96" s="2"/>
      <c r="ICN96" s="2"/>
      <c r="ICO96" s="2"/>
      <c r="ICP96" s="2"/>
      <c r="ICQ96" s="2"/>
      <c r="ICR96" s="2"/>
      <c r="ICS96" s="2"/>
      <c r="ICT96" s="2"/>
      <c r="ICU96" s="2"/>
      <c r="ICV96" s="2"/>
      <c r="ICW96" s="2"/>
      <c r="ICX96" s="2"/>
      <c r="ICY96" s="2"/>
      <c r="ICZ96" s="2"/>
      <c r="IDA96" s="2"/>
      <c r="IDF96" s="2"/>
      <c r="IDG96" s="2"/>
      <c r="IDH96" s="2"/>
      <c r="IDI96" s="2"/>
      <c r="IDJ96" s="2"/>
      <c r="IDK96" s="2"/>
      <c r="IDL96" s="2"/>
      <c r="IDM96" s="2"/>
      <c r="IDQ96" s="2"/>
      <c r="IDR96" s="2"/>
      <c r="IDS96" s="2"/>
      <c r="IDT96" s="2"/>
      <c r="IDU96" s="2"/>
      <c r="IDV96" s="2"/>
      <c r="IDW96" s="2"/>
      <c r="IDX96" s="2"/>
      <c r="IDY96" s="2"/>
      <c r="IDZ96" s="2"/>
      <c r="IEA96" s="2"/>
      <c r="IEB96" s="2"/>
      <c r="IEC96" s="2"/>
      <c r="IED96" s="2"/>
      <c r="IEE96" s="2"/>
      <c r="IEF96" s="2"/>
      <c r="IEG96" s="2"/>
      <c r="IEL96" s="2"/>
      <c r="IEM96" s="2"/>
      <c r="IEN96" s="2"/>
      <c r="IEO96" s="2"/>
      <c r="IEP96" s="2"/>
      <c r="IEQ96" s="2"/>
      <c r="IER96" s="2"/>
      <c r="IES96" s="2"/>
      <c r="IEW96" s="2"/>
      <c r="IEX96" s="2"/>
      <c r="IEY96" s="2"/>
      <c r="IEZ96" s="2"/>
      <c r="IFA96" s="2"/>
      <c r="IFB96" s="2"/>
      <c r="IFC96" s="2"/>
      <c r="IFD96" s="2"/>
      <c r="IFE96" s="2"/>
      <c r="IFF96" s="2"/>
      <c r="IFG96" s="2"/>
      <c r="IFH96" s="2"/>
      <c r="IFI96" s="2"/>
      <c r="IFJ96" s="2"/>
      <c r="IFK96" s="2"/>
      <c r="IFL96" s="2"/>
      <c r="IFM96" s="2"/>
      <c r="IFR96" s="2"/>
      <c r="IFS96" s="2"/>
      <c r="IFT96" s="2"/>
      <c r="IFU96" s="2"/>
      <c r="IFV96" s="2"/>
      <c r="IFW96" s="2"/>
      <c r="IFX96" s="2"/>
      <c r="IFY96" s="2"/>
      <c r="IGC96" s="2"/>
      <c r="IGD96" s="2"/>
      <c r="IGE96" s="2"/>
      <c r="IGF96" s="2"/>
      <c r="IGG96" s="2"/>
      <c r="IGH96" s="2"/>
      <c r="IGI96" s="2"/>
      <c r="IGJ96" s="2"/>
      <c r="IGK96" s="2"/>
      <c r="IGL96" s="2"/>
      <c r="IGM96" s="2"/>
      <c r="IGN96" s="2"/>
      <c r="IGO96" s="2"/>
      <c r="IGP96" s="2"/>
      <c r="IGQ96" s="2"/>
      <c r="IGR96" s="2"/>
      <c r="IGS96" s="2"/>
      <c r="IGX96" s="2"/>
      <c r="IGY96" s="2"/>
      <c r="IGZ96" s="2"/>
      <c r="IHA96" s="2"/>
      <c r="IHB96" s="2"/>
      <c r="IHC96" s="2"/>
      <c r="IHD96" s="2"/>
      <c r="IHE96" s="2"/>
      <c r="IHI96" s="2"/>
      <c r="IHJ96" s="2"/>
      <c r="IHK96" s="2"/>
      <c r="IHL96" s="2"/>
      <c r="IHM96" s="2"/>
      <c r="IHN96" s="2"/>
      <c r="IHO96" s="2"/>
      <c r="IHP96" s="2"/>
      <c r="IHQ96" s="2"/>
      <c r="IHR96" s="2"/>
      <c r="IHS96" s="2"/>
      <c r="IHT96" s="2"/>
      <c r="IHU96" s="2"/>
      <c r="IHV96" s="2"/>
      <c r="IHW96" s="2"/>
      <c r="IHX96" s="2"/>
      <c r="IHY96" s="2"/>
      <c r="IID96" s="2"/>
      <c r="IIE96" s="2"/>
      <c r="IIF96" s="2"/>
      <c r="IIG96" s="2"/>
      <c r="IIH96" s="2"/>
      <c r="III96" s="2"/>
      <c r="IIJ96" s="2"/>
      <c r="IIK96" s="2"/>
      <c r="IIO96" s="2"/>
      <c r="IIP96" s="2"/>
      <c r="IIQ96" s="2"/>
      <c r="IIR96" s="2"/>
      <c r="IIS96" s="2"/>
      <c r="IIT96" s="2"/>
      <c r="IIU96" s="2"/>
      <c r="IIV96" s="2"/>
      <c r="IIW96" s="2"/>
      <c r="IIX96" s="2"/>
      <c r="IIY96" s="2"/>
      <c r="IIZ96" s="2"/>
      <c r="IJA96" s="2"/>
      <c r="IJB96" s="2"/>
      <c r="IJC96" s="2"/>
      <c r="IJD96" s="2"/>
      <c r="IJE96" s="2"/>
      <c r="IJJ96" s="2"/>
      <c r="IJK96" s="2"/>
      <c r="IJL96" s="2"/>
      <c r="IJM96" s="2"/>
      <c r="IJN96" s="2"/>
      <c r="IJO96" s="2"/>
      <c r="IJP96" s="2"/>
      <c r="IJQ96" s="2"/>
      <c r="IJU96" s="2"/>
      <c r="IJV96" s="2"/>
      <c r="IJW96" s="2"/>
      <c r="IJX96" s="2"/>
      <c r="IJY96" s="2"/>
      <c r="IJZ96" s="2"/>
      <c r="IKA96" s="2"/>
      <c r="IKB96" s="2"/>
      <c r="IKC96" s="2"/>
      <c r="IKD96" s="2"/>
      <c r="IKE96" s="2"/>
      <c r="IKF96" s="2"/>
      <c r="IKG96" s="2"/>
      <c r="IKH96" s="2"/>
      <c r="IKI96" s="2"/>
      <c r="IKJ96" s="2"/>
      <c r="IKK96" s="2"/>
      <c r="IKP96" s="2"/>
      <c r="IKQ96" s="2"/>
      <c r="IKR96" s="2"/>
      <c r="IKS96" s="2"/>
      <c r="IKT96" s="2"/>
      <c r="IKU96" s="2"/>
      <c r="IKV96" s="2"/>
      <c r="IKW96" s="2"/>
      <c r="ILA96" s="2"/>
      <c r="ILB96" s="2"/>
      <c r="ILC96" s="2"/>
      <c r="ILD96" s="2"/>
      <c r="ILE96" s="2"/>
      <c r="ILF96" s="2"/>
      <c r="ILG96" s="2"/>
      <c r="ILH96" s="2"/>
      <c r="ILI96" s="2"/>
      <c r="ILJ96" s="2"/>
      <c r="ILK96" s="2"/>
      <c r="ILL96" s="2"/>
      <c r="ILM96" s="2"/>
      <c r="ILN96" s="2"/>
      <c r="ILO96" s="2"/>
      <c r="ILP96" s="2"/>
      <c r="ILQ96" s="2"/>
      <c r="ILV96" s="2"/>
      <c r="ILW96" s="2"/>
      <c r="ILX96" s="2"/>
      <c r="ILY96" s="2"/>
      <c r="ILZ96" s="2"/>
      <c r="IMA96" s="2"/>
      <c r="IMB96" s="2"/>
      <c r="IMC96" s="2"/>
      <c r="IMG96" s="2"/>
      <c r="IMH96" s="2"/>
      <c r="IMI96" s="2"/>
      <c r="IMJ96" s="2"/>
      <c r="IMK96" s="2"/>
      <c r="IML96" s="2"/>
      <c r="IMM96" s="2"/>
      <c r="IMN96" s="2"/>
      <c r="IMO96" s="2"/>
      <c r="IMP96" s="2"/>
      <c r="IMQ96" s="2"/>
      <c r="IMR96" s="2"/>
      <c r="IMS96" s="2"/>
      <c r="IMT96" s="2"/>
      <c r="IMU96" s="2"/>
      <c r="IMV96" s="2"/>
      <c r="IMW96" s="2"/>
      <c r="INB96" s="2"/>
      <c r="INC96" s="2"/>
      <c r="IND96" s="2"/>
      <c r="INE96" s="2"/>
      <c r="INF96" s="2"/>
      <c r="ING96" s="2"/>
      <c r="INH96" s="2"/>
      <c r="INI96" s="2"/>
      <c r="INM96" s="2"/>
      <c r="INN96" s="2"/>
      <c r="INO96" s="2"/>
      <c r="INP96" s="2"/>
      <c r="INQ96" s="2"/>
      <c r="INR96" s="2"/>
      <c r="INS96" s="2"/>
      <c r="INT96" s="2"/>
      <c r="INU96" s="2"/>
      <c r="INV96" s="2"/>
      <c r="INW96" s="2"/>
      <c r="INX96" s="2"/>
      <c r="INY96" s="2"/>
      <c r="INZ96" s="2"/>
      <c r="IOA96" s="2"/>
      <c r="IOB96" s="2"/>
      <c r="IOC96" s="2"/>
      <c r="IOH96" s="2"/>
      <c r="IOI96" s="2"/>
      <c r="IOJ96" s="2"/>
      <c r="IOK96" s="2"/>
      <c r="IOL96" s="2"/>
      <c r="IOM96" s="2"/>
      <c r="ION96" s="2"/>
      <c r="IOO96" s="2"/>
      <c r="IOS96" s="2"/>
      <c r="IOT96" s="2"/>
      <c r="IOU96" s="2"/>
      <c r="IOV96" s="2"/>
      <c r="IOW96" s="2"/>
      <c r="IOX96" s="2"/>
      <c r="IOY96" s="2"/>
      <c r="IOZ96" s="2"/>
      <c r="IPA96" s="2"/>
      <c r="IPB96" s="2"/>
      <c r="IPC96" s="2"/>
      <c r="IPD96" s="2"/>
      <c r="IPE96" s="2"/>
      <c r="IPF96" s="2"/>
      <c r="IPG96" s="2"/>
      <c r="IPH96" s="2"/>
      <c r="IPI96" s="2"/>
      <c r="IPN96" s="2"/>
      <c r="IPO96" s="2"/>
      <c r="IPP96" s="2"/>
      <c r="IPQ96" s="2"/>
      <c r="IPR96" s="2"/>
      <c r="IPS96" s="2"/>
      <c r="IPT96" s="2"/>
      <c r="IPU96" s="2"/>
      <c r="IPY96" s="2"/>
      <c r="IPZ96" s="2"/>
      <c r="IQA96" s="2"/>
      <c r="IQB96" s="2"/>
      <c r="IQC96" s="2"/>
      <c r="IQD96" s="2"/>
      <c r="IQE96" s="2"/>
      <c r="IQF96" s="2"/>
      <c r="IQG96" s="2"/>
      <c r="IQH96" s="2"/>
      <c r="IQI96" s="2"/>
      <c r="IQJ96" s="2"/>
      <c r="IQK96" s="2"/>
      <c r="IQL96" s="2"/>
      <c r="IQM96" s="2"/>
      <c r="IQN96" s="2"/>
      <c r="IQO96" s="2"/>
      <c r="IQT96" s="2"/>
      <c r="IQU96" s="2"/>
      <c r="IQV96" s="2"/>
      <c r="IQW96" s="2"/>
      <c r="IQX96" s="2"/>
      <c r="IQY96" s="2"/>
      <c r="IQZ96" s="2"/>
      <c r="IRA96" s="2"/>
      <c r="IRE96" s="2"/>
      <c r="IRF96" s="2"/>
      <c r="IRG96" s="2"/>
      <c r="IRH96" s="2"/>
      <c r="IRI96" s="2"/>
      <c r="IRJ96" s="2"/>
      <c r="IRK96" s="2"/>
      <c r="IRL96" s="2"/>
      <c r="IRM96" s="2"/>
      <c r="IRN96" s="2"/>
      <c r="IRO96" s="2"/>
      <c r="IRP96" s="2"/>
      <c r="IRQ96" s="2"/>
      <c r="IRR96" s="2"/>
      <c r="IRS96" s="2"/>
      <c r="IRT96" s="2"/>
      <c r="IRU96" s="2"/>
      <c r="IRZ96" s="2"/>
      <c r="ISA96" s="2"/>
      <c r="ISB96" s="2"/>
      <c r="ISC96" s="2"/>
      <c r="ISD96" s="2"/>
      <c r="ISE96" s="2"/>
      <c r="ISF96" s="2"/>
      <c r="ISG96" s="2"/>
      <c r="ISK96" s="2"/>
      <c r="ISL96" s="2"/>
      <c r="ISM96" s="2"/>
      <c r="ISN96" s="2"/>
      <c r="ISO96" s="2"/>
      <c r="ISP96" s="2"/>
      <c r="ISQ96" s="2"/>
      <c r="ISR96" s="2"/>
      <c r="ISS96" s="2"/>
      <c r="IST96" s="2"/>
      <c r="ISU96" s="2"/>
      <c r="ISV96" s="2"/>
      <c r="ISW96" s="2"/>
      <c r="ISX96" s="2"/>
      <c r="ISY96" s="2"/>
      <c r="ISZ96" s="2"/>
      <c r="ITA96" s="2"/>
      <c r="ITF96" s="2"/>
      <c r="ITG96" s="2"/>
      <c r="ITH96" s="2"/>
      <c r="ITI96" s="2"/>
      <c r="ITJ96" s="2"/>
      <c r="ITK96" s="2"/>
      <c r="ITL96" s="2"/>
      <c r="ITM96" s="2"/>
      <c r="ITQ96" s="2"/>
      <c r="ITR96" s="2"/>
      <c r="ITS96" s="2"/>
      <c r="ITT96" s="2"/>
      <c r="ITU96" s="2"/>
      <c r="ITV96" s="2"/>
      <c r="ITW96" s="2"/>
      <c r="ITX96" s="2"/>
      <c r="ITY96" s="2"/>
      <c r="ITZ96" s="2"/>
      <c r="IUA96" s="2"/>
      <c r="IUB96" s="2"/>
      <c r="IUC96" s="2"/>
      <c r="IUD96" s="2"/>
      <c r="IUE96" s="2"/>
      <c r="IUF96" s="2"/>
      <c r="IUG96" s="2"/>
      <c r="IUL96" s="2"/>
      <c r="IUM96" s="2"/>
      <c r="IUN96" s="2"/>
      <c r="IUO96" s="2"/>
      <c r="IUP96" s="2"/>
      <c r="IUQ96" s="2"/>
      <c r="IUR96" s="2"/>
      <c r="IUS96" s="2"/>
      <c r="IUW96" s="2"/>
      <c r="IUX96" s="2"/>
      <c r="IUY96" s="2"/>
      <c r="IUZ96" s="2"/>
      <c r="IVA96" s="2"/>
      <c r="IVB96" s="2"/>
      <c r="IVC96" s="2"/>
      <c r="IVD96" s="2"/>
      <c r="IVE96" s="2"/>
      <c r="IVF96" s="2"/>
      <c r="IVG96" s="2"/>
      <c r="IVH96" s="2"/>
      <c r="IVI96" s="2"/>
      <c r="IVJ96" s="2"/>
      <c r="IVK96" s="2"/>
      <c r="IVL96" s="2"/>
      <c r="IVM96" s="2"/>
      <c r="IVR96" s="2"/>
      <c r="IVS96" s="2"/>
      <c r="IVT96" s="2"/>
      <c r="IVU96" s="2"/>
      <c r="IVV96" s="2"/>
      <c r="IVW96" s="2"/>
      <c r="IVX96" s="2"/>
      <c r="IVY96" s="2"/>
      <c r="IWC96" s="2"/>
      <c r="IWD96" s="2"/>
      <c r="IWE96" s="2"/>
      <c r="IWF96" s="2"/>
      <c r="IWG96" s="2"/>
      <c r="IWH96" s="2"/>
      <c r="IWI96" s="2"/>
      <c r="IWJ96" s="2"/>
      <c r="IWK96" s="2"/>
      <c r="IWL96" s="2"/>
      <c r="IWM96" s="2"/>
      <c r="IWN96" s="2"/>
      <c r="IWO96" s="2"/>
      <c r="IWP96" s="2"/>
      <c r="IWQ96" s="2"/>
      <c r="IWR96" s="2"/>
      <c r="IWS96" s="2"/>
      <c r="IWX96" s="2"/>
      <c r="IWY96" s="2"/>
      <c r="IWZ96" s="2"/>
      <c r="IXA96" s="2"/>
      <c r="IXB96" s="2"/>
      <c r="IXC96" s="2"/>
      <c r="IXD96" s="2"/>
      <c r="IXE96" s="2"/>
      <c r="IXI96" s="2"/>
      <c r="IXJ96" s="2"/>
      <c r="IXK96" s="2"/>
      <c r="IXL96" s="2"/>
      <c r="IXM96" s="2"/>
      <c r="IXN96" s="2"/>
      <c r="IXO96" s="2"/>
      <c r="IXP96" s="2"/>
      <c r="IXQ96" s="2"/>
      <c r="IXR96" s="2"/>
      <c r="IXS96" s="2"/>
      <c r="IXT96" s="2"/>
      <c r="IXU96" s="2"/>
      <c r="IXV96" s="2"/>
      <c r="IXW96" s="2"/>
      <c r="IXX96" s="2"/>
      <c r="IXY96" s="2"/>
      <c r="IYD96" s="2"/>
      <c r="IYE96" s="2"/>
      <c r="IYF96" s="2"/>
      <c r="IYG96" s="2"/>
      <c r="IYH96" s="2"/>
      <c r="IYI96" s="2"/>
      <c r="IYJ96" s="2"/>
      <c r="IYK96" s="2"/>
      <c r="IYO96" s="2"/>
      <c r="IYP96" s="2"/>
      <c r="IYQ96" s="2"/>
      <c r="IYR96" s="2"/>
      <c r="IYS96" s="2"/>
      <c r="IYT96" s="2"/>
      <c r="IYU96" s="2"/>
      <c r="IYV96" s="2"/>
      <c r="IYW96" s="2"/>
      <c r="IYX96" s="2"/>
      <c r="IYY96" s="2"/>
      <c r="IYZ96" s="2"/>
      <c r="IZA96" s="2"/>
      <c r="IZB96" s="2"/>
      <c r="IZC96" s="2"/>
      <c r="IZD96" s="2"/>
      <c r="IZE96" s="2"/>
      <c r="IZJ96" s="2"/>
      <c r="IZK96" s="2"/>
      <c r="IZL96" s="2"/>
      <c r="IZM96" s="2"/>
      <c r="IZN96" s="2"/>
      <c r="IZO96" s="2"/>
      <c r="IZP96" s="2"/>
      <c r="IZQ96" s="2"/>
      <c r="IZU96" s="2"/>
      <c r="IZV96" s="2"/>
      <c r="IZW96" s="2"/>
      <c r="IZX96" s="2"/>
      <c r="IZY96" s="2"/>
      <c r="IZZ96" s="2"/>
      <c r="JAA96" s="2"/>
      <c r="JAB96" s="2"/>
      <c r="JAC96" s="2"/>
      <c r="JAD96" s="2"/>
      <c r="JAE96" s="2"/>
      <c r="JAF96" s="2"/>
      <c r="JAG96" s="2"/>
      <c r="JAH96" s="2"/>
      <c r="JAI96" s="2"/>
      <c r="JAJ96" s="2"/>
      <c r="JAK96" s="2"/>
      <c r="JAP96" s="2"/>
      <c r="JAQ96" s="2"/>
      <c r="JAR96" s="2"/>
      <c r="JAS96" s="2"/>
      <c r="JAT96" s="2"/>
      <c r="JAU96" s="2"/>
      <c r="JAV96" s="2"/>
      <c r="JAW96" s="2"/>
      <c r="JBA96" s="2"/>
      <c r="JBB96" s="2"/>
      <c r="JBC96" s="2"/>
      <c r="JBD96" s="2"/>
      <c r="JBE96" s="2"/>
      <c r="JBF96" s="2"/>
      <c r="JBG96" s="2"/>
      <c r="JBH96" s="2"/>
      <c r="JBI96" s="2"/>
      <c r="JBJ96" s="2"/>
      <c r="JBK96" s="2"/>
      <c r="JBL96" s="2"/>
      <c r="JBM96" s="2"/>
      <c r="JBN96" s="2"/>
      <c r="JBO96" s="2"/>
      <c r="JBP96" s="2"/>
      <c r="JBQ96" s="2"/>
      <c r="JBV96" s="2"/>
      <c r="JBW96" s="2"/>
      <c r="JBX96" s="2"/>
      <c r="JBY96" s="2"/>
      <c r="JBZ96" s="2"/>
      <c r="JCA96" s="2"/>
      <c r="JCB96" s="2"/>
      <c r="JCC96" s="2"/>
      <c r="JCG96" s="2"/>
      <c r="JCH96" s="2"/>
      <c r="JCI96" s="2"/>
      <c r="JCJ96" s="2"/>
      <c r="JCK96" s="2"/>
      <c r="JCL96" s="2"/>
      <c r="JCM96" s="2"/>
      <c r="JCN96" s="2"/>
      <c r="JCO96" s="2"/>
      <c r="JCP96" s="2"/>
      <c r="JCQ96" s="2"/>
      <c r="JCR96" s="2"/>
      <c r="JCS96" s="2"/>
      <c r="JCT96" s="2"/>
      <c r="JCU96" s="2"/>
      <c r="JCV96" s="2"/>
      <c r="JCW96" s="2"/>
      <c r="JDB96" s="2"/>
      <c r="JDC96" s="2"/>
      <c r="JDD96" s="2"/>
      <c r="JDE96" s="2"/>
      <c r="JDF96" s="2"/>
      <c r="JDG96" s="2"/>
      <c r="JDH96" s="2"/>
      <c r="JDI96" s="2"/>
      <c r="JDM96" s="2"/>
      <c r="JDN96" s="2"/>
      <c r="JDO96" s="2"/>
      <c r="JDP96" s="2"/>
      <c r="JDQ96" s="2"/>
      <c r="JDR96" s="2"/>
      <c r="JDS96" s="2"/>
      <c r="JDT96" s="2"/>
      <c r="JDU96" s="2"/>
      <c r="JDV96" s="2"/>
      <c r="JDW96" s="2"/>
      <c r="JDX96" s="2"/>
      <c r="JDY96" s="2"/>
      <c r="JDZ96" s="2"/>
      <c r="JEA96" s="2"/>
      <c r="JEB96" s="2"/>
      <c r="JEC96" s="2"/>
      <c r="JEH96" s="2"/>
      <c r="JEI96" s="2"/>
      <c r="JEJ96" s="2"/>
      <c r="JEK96" s="2"/>
      <c r="JEL96" s="2"/>
      <c r="JEM96" s="2"/>
      <c r="JEN96" s="2"/>
      <c r="JEO96" s="2"/>
      <c r="JES96" s="2"/>
      <c r="JET96" s="2"/>
      <c r="JEU96" s="2"/>
      <c r="JEV96" s="2"/>
      <c r="JEW96" s="2"/>
      <c r="JEX96" s="2"/>
      <c r="JEY96" s="2"/>
      <c r="JEZ96" s="2"/>
      <c r="JFA96" s="2"/>
      <c r="JFB96" s="2"/>
      <c r="JFC96" s="2"/>
      <c r="JFD96" s="2"/>
      <c r="JFE96" s="2"/>
      <c r="JFF96" s="2"/>
      <c r="JFG96" s="2"/>
      <c r="JFH96" s="2"/>
      <c r="JFI96" s="2"/>
      <c r="JFN96" s="2"/>
      <c r="JFO96" s="2"/>
      <c r="JFP96" s="2"/>
      <c r="JFQ96" s="2"/>
      <c r="JFR96" s="2"/>
      <c r="JFS96" s="2"/>
      <c r="JFT96" s="2"/>
      <c r="JFU96" s="2"/>
      <c r="JFY96" s="2"/>
      <c r="JFZ96" s="2"/>
      <c r="JGA96" s="2"/>
      <c r="JGB96" s="2"/>
      <c r="JGC96" s="2"/>
      <c r="JGD96" s="2"/>
      <c r="JGE96" s="2"/>
      <c r="JGF96" s="2"/>
      <c r="JGG96" s="2"/>
      <c r="JGH96" s="2"/>
      <c r="JGI96" s="2"/>
      <c r="JGJ96" s="2"/>
      <c r="JGK96" s="2"/>
      <c r="JGL96" s="2"/>
      <c r="JGM96" s="2"/>
      <c r="JGN96" s="2"/>
      <c r="JGO96" s="2"/>
      <c r="JGT96" s="2"/>
      <c r="JGU96" s="2"/>
      <c r="JGV96" s="2"/>
      <c r="JGW96" s="2"/>
      <c r="JGX96" s="2"/>
      <c r="JGY96" s="2"/>
      <c r="JGZ96" s="2"/>
      <c r="JHA96" s="2"/>
      <c r="JHE96" s="2"/>
      <c r="JHF96" s="2"/>
      <c r="JHG96" s="2"/>
      <c r="JHH96" s="2"/>
      <c r="JHI96" s="2"/>
      <c r="JHJ96" s="2"/>
      <c r="JHK96" s="2"/>
      <c r="JHL96" s="2"/>
      <c r="JHM96" s="2"/>
      <c r="JHN96" s="2"/>
      <c r="JHO96" s="2"/>
      <c r="JHP96" s="2"/>
      <c r="JHQ96" s="2"/>
      <c r="JHR96" s="2"/>
      <c r="JHS96" s="2"/>
      <c r="JHT96" s="2"/>
      <c r="JHU96" s="2"/>
      <c r="JHZ96" s="2"/>
      <c r="JIA96" s="2"/>
      <c r="JIB96" s="2"/>
      <c r="JIC96" s="2"/>
      <c r="JID96" s="2"/>
      <c r="JIE96" s="2"/>
      <c r="JIF96" s="2"/>
      <c r="JIG96" s="2"/>
      <c r="JIK96" s="2"/>
      <c r="JIL96" s="2"/>
      <c r="JIM96" s="2"/>
      <c r="JIN96" s="2"/>
      <c r="JIO96" s="2"/>
      <c r="JIP96" s="2"/>
      <c r="JIQ96" s="2"/>
      <c r="JIR96" s="2"/>
      <c r="JIS96" s="2"/>
      <c r="JIT96" s="2"/>
      <c r="JIU96" s="2"/>
      <c r="JIV96" s="2"/>
      <c r="JIW96" s="2"/>
      <c r="JIX96" s="2"/>
      <c r="JIY96" s="2"/>
      <c r="JIZ96" s="2"/>
      <c r="JJA96" s="2"/>
      <c r="JJF96" s="2"/>
      <c r="JJG96" s="2"/>
      <c r="JJH96" s="2"/>
      <c r="JJI96" s="2"/>
      <c r="JJJ96" s="2"/>
      <c r="JJK96" s="2"/>
      <c r="JJL96" s="2"/>
      <c r="JJM96" s="2"/>
      <c r="JJQ96" s="2"/>
      <c r="JJR96" s="2"/>
      <c r="JJS96" s="2"/>
      <c r="JJT96" s="2"/>
      <c r="JJU96" s="2"/>
      <c r="JJV96" s="2"/>
      <c r="JJW96" s="2"/>
      <c r="JJX96" s="2"/>
      <c r="JJY96" s="2"/>
      <c r="JJZ96" s="2"/>
      <c r="JKA96" s="2"/>
      <c r="JKB96" s="2"/>
      <c r="JKC96" s="2"/>
      <c r="JKD96" s="2"/>
      <c r="JKE96" s="2"/>
      <c r="JKF96" s="2"/>
      <c r="JKG96" s="2"/>
      <c r="JKL96" s="2"/>
      <c r="JKM96" s="2"/>
      <c r="JKN96" s="2"/>
      <c r="JKO96" s="2"/>
      <c r="JKP96" s="2"/>
      <c r="JKQ96" s="2"/>
      <c r="JKR96" s="2"/>
      <c r="JKS96" s="2"/>
      <c r="JKW96" s="2"/>
      <c r="JKX96" s="2"/>
      <c r="JKY96" s="2"/>
      <c r="JKZ96" s="2"/>
      <c r="JLA96" s="2"/>
      <c r="JLB96" s="2"/>
      <c r="JLC96" s="2"/>
      <c r="JLD96" s="2"/>
      <c r="JLE96" s="2"/>
      <c r="JLF96" s="2"/>
      <c r="JLG96" s="2"/>
      <c r="JLH96" s="2"/>
      <c r="JLI96" s="2"/>
      <c r="JLJ96" s="2"/>
      <c r="JLK96" s="2"/>
      <c r="JLL96" s="2"/>
      <c r="JLM96" s="2"/>
      <c r="JLR96" s="2"/>
      <c r="JLS96" s="2"/>
      <c r="JLT96" s="2"/>
      <c r="JLU96" s="2"/>
      <c r="JLV96" s="2"/>
      <c r="JLW96" s="2"/>
      <c r="JLX96" s="2"/>
      <c r="JLY96" s="2"/>
      <c r="JMC96" s="2"/>
      <c r="JMD96" s="2"/>
      <c r="JME96" s="2"/>
      <c r="JMF96" s="2"/>
      <c r="JMG96" s="2"/>
      <c r="JMH96" s="2"/>
      <c r="JMI96" s="2"/>
      <c r="JMJ96" s="2"/>
      <c r="JMK96" s="2"/>
      <c r="JML96" s="2"/>
      <c r="JMM96" s="2"/>
      <c r="JMN96" s="2"/>
      <c r="JMO96" s="2"/>
      <c r="JMP96" s="2"/>
      <c r="JMQ96" s="2"/>
      <c r="JMR96" s="2"/>
      <c r="JMS96" s="2"/>
      <c r="JMX96" s="2"/>
      <c r="JMY96" s="2"/>
      <c r="JMZ96" s="2"/>
      <c r="JNA96" s="2"/>
      <c r="JNB96" s="2"/>
      <c r="JNC96" s="2"/>
      <c r="JND96" s="2"/>
      <c r="JNE96" s="2"/>
      <c r="JNI96" s="2"/>
      <c r="JNJ96" s="2"/>
      <c r="JNK96" s="2"/>
      <c r="JNL96" s="2"/>
      <c r="JNM96" s="2"/>
      <c r="JNN96" s="2"/>
      <c r="JNO96" s="2"/>
      <c r="JNP96" s="2"/>
      <c r="JNQ96" s="2"/>
      <c r="JNR96" s="2"/>
      <c r="JNS96" s="2"/>
      <c r="JNT96" s="2"/>
      <c r="JNU96" s="2"/>
      <c r="JNV96" s="2"/>
      <c r="JNW96" s="2"/>
      <c r="JNX96" s="2"/>
      <c r="JNY96" s="2"/>
      <c r="JOD96" s="2"/>
      <c r="JOE96" s="2"/>
      <c r="JOF96" s="2"/>
      <c r="JOG96" s="2"/>
      <c r="JOH96" s="2"/>
      <c r="JOI96" s="2"/>
      <c r="JOJ96" s="2"/>
      <c r="JOK96" s="2"/>
      <c r="JOO96" s="2"/>
      <c r="JOP96" s="2"/>
      <c r="JOQ96" s="2"/>
      <c r="JOR96" s="2"/>
      <c r="JOS96" s="2"/>
      <c r="JOT96" s="2"/>
      <c r="JOU96" s="2"/>
      <c r="JOV96" s="2"/>
      <c r="JOW96" s="2"/>
      <c r="JOX96" s="2"/>
      <c r="JOY96" s="2"/>
      <c r="JOZ96" s="2"/>
      <c r="JPA96" s="2"/>
      <c r="JPB96" s="2"/>
      <c r="JPC96" s="2"/>
      <c r="JPD96" s="2"/>
      <c r="JPE96" s="2"/>
      <c r="JPJ96" s="2"/>
      <c r="JPK96" s="2"/>
      <c r="JPL96" s="2"/>
      <c r="JPM96" s="2"/>
      <c r="JPN96" s="2"/>
      <c r="JPO96" s="2"/>
      <c r="JPP96" s="2"/>
      <c r="JPQ96" s="2"/>
      <c r="JPU96" s="2"/>
      <c r="JPV96" s="2"/>
      <c r="JPW96" s="2"/>
      <c r="JPX96" s="2"/>
      <c r="JPY96" s="2"/>
      <c r="JPZ96" s="2"/>
      <c r="JQA96" s="2"/>
      <c r="JQB96" s="2"/>
      <c r="JQC96" s="2"/>
      <c r="JQD96" s="2"/>
      <c r="JQE96" s="2"/>
      <c r="JQF96" s="2"/>
      <c r="JQG96" s="2"/>
      <c r="JQH96" s="2"/>
      <c r="JQI96" s="2"/>
      <c r="JQJ96" s="2"/>
      <c r="JQK96" s="2"/>
      <c r="JQP96" s="2"/>
      <c r="JQQ96" s="2"/>
      <c r="JQR96" s="2"/>
      <c r="JQS96" s="2"/>
      <c r="JQT96" s="2"/>
      <c r="JQU96" s="2"/>
      <c r="JQV96" s="2"/>
      <c r="JQW96" s="2"/>
      <c r="JRA96" s="2"/>
      <c r="JRB96" s="2"/>
      <c r="JRC96" s="2"/>
      <c r="JRD96" s="2"/>
      <c r="JRE96" s="2"/>
      <c r="JRF96" s="2"/>
      <c r="JRG96" s="2"/>
      <c r="JRH96" s="2"/>
      <c r="JRI96" s="2"/>
      <c r="JRJ96" s="2"/>
      <c r="JRK96" s="2"/>
      <c r="JRL96" s="2"/>
      <c r="JRM96" s="2"/>
      <c r="JRN96" s="2"/>
      <c r="JRO96" s="2"/>
      <c r="JRP96" s="2"/>
      <c r="JRQ96" s="2"/>
      <c r="JRV96" s="2"/>
      <c r="JRW96" s="2"/>
      <c r="JRX96" s="2"/>
      <c r="JRY96" s="2"/>
      <c r="JRZ96" s="2"/>
      <c r="JSA96" s="2"/>
      <c r="JSB96" s="2"/>
      <c r="JSC96" s="2"/>
      <c r="JSG96" s="2"/>
      <c r="JSH96" s="2"/>
      <c r="JSI96" s="2"/>
      <c r="JSJ96" s="2"/>
      <c r="JSK96" s="2"/>
      <c r="JSL96" s="2"/>
      <c r="JSM96" s="2"/>
      <c r="JSN96" s="2"/>
      <c r="JSO96" s="2"/>
      <c r="JSP96" s="2"/>
      <c r="JSQ96" s="2"/>
      <c r="JSR96" s="2"/>
      <c r="JSS96" s="2"/>
      <c r="JST96" s="2"/>
      <c r="JSU96" s="2"/>
      <c r="JSV96" s="2"/>
      <c r="JSW96" s="2"/>
      <c r="JTB96" s="2"/>
      <c r="JTC96" s="2"/>
      <c r="JTD96" s="2"/>
      <c r="JTE96" s="2"/>
      <c r="JTF96" s="2"/>
      <c r="JTG96" s="2"/>
      <c r="JTH96" s="2"/>
      <c r="JTI96" s="2"/>
      <c r="JTM96" s="2"/>
      <c r="JTN96" s="2"/>
      <c r="JTO96" s="2"/>
      <c r="JTP96" s="2"/>
      <c r="JTQ96" s="2"/>
      <c r="JTR96" s="2"/>
      <c r="JTS96" s="2"/>
      <c r="JTT96" s="2"/>
      <c r="JTU96" s="2"/>
      <c r="JTV96" s="2"/>
      <c r="JTW96" s="2"/>
      <c r="JTX96" s="2"/>
      <c r="JTY96" s="2"/>
      <c r="JTZ96" s="2"/>
      <c r="JUA96" s="2"/>
      <c r="JUB96" s="2"/>
      <c r="JUC96" s="2"/>
      <c r="JUH96" s="2"/>
      <c r="JUI96" s="2"/>
      <c r="JUJ96" s="2"/>
      <c r="JUK96" s="2"/>
      <c r="JUL96" s="2"/>
      <c r="JUM96" s="2"/>
      <c r="JUN96" s="2"/>
      <c r="JUO96" s="2"/>
      <c r="JUS96" s="2"/>
      <c r="JUT96" s="2"/>
      <c r="JUU96" s="2"/>
      <c r="JUV96" s="2"/>
      <c r="JUW96" s="2"/>
      <c r="JUX96" s="2"/>
      <c r="JUY96" s="2"/>
      <c r="JUZ96" s="2"/>
      <c r="JVA96" s="2"/>
      <c r="JVB96" s="2"/>
      <c r="JVC96" s="2"/>
      <c r="JVD96" s="2"/>
      <c r="JVE96" s="2"/>
      <c r="JVF96" s="2"/>
      <c r="JVG96" s="2"/>
      <c r="JVH96" s="2"/>
      <c r="JVI96" s="2"/>
      <c r="JVN96" s="2"/>
      <c r="JVO96" s="2"/>
      <c r="JVP96" s="2"/>
      <c r="JVQ96" s="2"/>
      <c r="JVR96" s="2"/>
      <c r="JVS96" s="2"/>
      <c r="JVT96" s="2"/>
      <c r="JVU96" s="2"/>
      <c r="JVY96" s="2"/>
      <c r="JVZ96" s="2"/>
      <c r="JWA96" s="2"/>
      <c r="JWB96" s="2"/>
      <c r="JWC96" s="2"/>
      <c r="JWD96" s="2"/>
      <c r="JWE96" s="2"/>
      <c r="JWF96" s="2"/>
      <c r="JWG96" s="2"/>
      <c r="JWH96" s="2"/>
      <c r="JWI96" s="2"/>
      <c r="JWJ96" s="2"/>
      <c r="JWK96" s="2"/>
      <c r="JWL96" s="2"/>
      <c r="JWM96" s="2"/>
      <c r="JWN96" s="2"/>
      <c r="JWO96" s="2"/>
      <c r="JWT96" s="2"/>
      <c r="JWU96" s="2"/>
      <c r="JWV96" s="2"/>
      <c r="JWW96" s="2"/>
      <c r="JWX96" s="2"/>
      <c r="JWY96" s="2"/>
      <c r="JWZ96" s="2"/>
      <c r="JXA96" s="2"/>
      <c r="JXE96" s="2"/>
      <c r="JXF96" s="2"/>
      <c r="JXG96" s="2"/>
      <c r="JXH96" s="2"/>
      <c r="JXI96" s="2"/>
      <c r="JXJ96" s="2"/>
      <c r="JXK96" s="2"/>
      <c r="JXL96" s="2"/>
      <c r="JXM96" s="2"/>
      <c r="JXN96" s="2"/>
      <c r="JXO96" s="2"/>
      <c r="JXP96" s="2"/>
      <c r="JXQ96" s="2"/>
      <c r="JXR96" s="2"/>
      <c r="JXS96" s="2"/>
      <c r="JXT96" s="2"/>
      <c r="JXU96" s="2"/>
      <c r="JXZ96" s="2"/>
      <c r="JYA96" s="2"/>
      <c r="JYB96" s="2"/>
      <c r="JYC96" s="2"/>
      <c r="JYD96" s="2"/>
      <c r="JYE96" s="2"/>
      <c r="JYF96" s="2"/>
      <c r="JYG96" s="2"/>
      <c r="JYK96" s="2"/>
      <c r="JYL96" s="2"/>
      <c r="JYM96" s="2"/>
      <c r="JYN96" s="2"/>
      <c r="JYO96" s="2"/>
      <c r="JYP96" s="2"/>
      <c r="JYQ96" s="2"/>
      <c r="JYR96" s="2"/>
      <c r="JYS96" s="2"/>
      <c r="JYT96" s="2"/>
      <c r="JYU96" s="2"/>
      <c r="JYV96" s="2"/>
      <c r="JYW96" s="2"/>
      <c r="JYX96" s="2"/>
      <c r="JYY96" s="2"/>
      <c r="JYZ96" s="2"/>
      <c r="JZA96" s="2"/>
      <c r="JZF96" s="2"/>
      <c r="JZG96" s="2"/>
      <c r="JZH96" s="2"/>
      <c r="JZI96" s="2"/>
      <c r="JZJ96" s="2"/>
      <c r="JZK96" s="2"/>
      <c r="JZL96" s="2"/>
      <c r="JZM96" s="2"/>
      <c r="JZQ96" s="2"/>
      <c r="JZR96" s="2"/>
      <c r="JZS96" s="2"/>
      <c r="JZT96" s="2"/>
      <c r="JZU96" s="2"/>
      <c r="JZV96" s="2"/>
      <c r="JZW96" s="2"/>
      <c r="JZX96" s="2"/>
      <c r="JZY96" s="2"/>
      <c r="JZZ96" s="2"/>
      <c r="KAA96" s="2"/>
      <c r="KAB96" s="2"/>
      <c r="KAC96" s="2"/>
      <c r="KAD96" s="2"/>
      <c r="KAE96" s="2"/>
      <c r="KAF96" s="2"/>
      <c r="KAG96" s="2"/>
      <c r="KAL96" s="2"/>
      <c r="KAM96" s="2"/>
      <c r="KAN96" s="2"/>
      <c r="KAO96" s="2"/>
      <c r="KAP96" s="2"/>
      <c r="KAQ96" s="2"/>
      <c r="KAR96" s="2"/>
      <c r="KAS96" s="2"/>
      <c r="KAW96" s="2"/>
      <c r="KAX96" s="2"/>
      <c r="KAY96" s="2"/>
      <c r="KAZ96" s="2"/>
      <c r="KBA96" s="2"/>
      <c r="KBB96" s="2"/>
      <c r="KBC96" s="2"/>
      <c r="KBD96" s="2"/>
      <c r="KBE96" s="2"/>
      <c r="KBF96" s="2"/>
      <c r="KBG96" s="2"/>
      <c r="KBH96" s="2"/>
      <c r="KBI96" s="2"/>
      <c r="KBJ96" s="2"/>
      <c r="KBK96" s="2"/>
      <c r="KBL96" s="2"/>
      <c r="KBM96" s="2"/>
      <c r="KBR96" s="2"/>
      <c r="KBS96" s="2"/>
      <c r="KBT96" s="2"/>
      <c r="KBU96" s="2"/>
      <c r="KBV96" s="2"/>
      <c r="KBW96" s="2"/>
      <c r="KBX96" s="2"/>
      <c r="KBY96" s="2"/>
      <c r="KCC96" s="2"/>
      <c r="KCD96" s="2"/>
      <c r="KCE96" s="2"/>
      <c r="KCF96" s="2"/>
      <c r="KCG96" s="2"/>
      <c r="KCH96" s="2"/>
      <c r="KCI96" s="2"/>
      <c r="KCJ96" s="2"/>
      <c r="KCK96" s="2"/>
      <c r="KCL96" s="2"/>
      <c r="KCM96" s="2"/>
      <c r="KCN96" s="2"/>
      <c r="KCO96" s="2"/>
      <c r="KCP96" s="2"/>
      <c r="KCQ96" s="2"/>
      <c r="KCR96" s="2"/>
      <c r="KCS96" s="2"/>
      <c r="KCX96" s="2"/>
      <c r="KCY96" s="2"/>
      <c r="KCZ96" s="2"/>
      <c r="KDA96" s="2"/>
      <c r="KDB96" s="2"/>
      <c r="KDC96" s="2"/>
      <c r="KDD96" s="2"/>
      <c r="KDE96" s="2"/>
      <c r="KDI96" s="2"/>
      <c r="KDJ96" s="2"/>
      <c r="KDK96" s="2"/>
      <c r="KDL96" s="2"/>
      <c r="KDM96" s="2"/>
      <c r="KDN96" s="2"/>
      <c r="KDO96" s="2"/>
      <c r="KDP96" s="2"/>
      <c r="KDQ96" s="2"/>
      <c r="KDR96" s="2"/>
      <c r="KDS96" s="2"/>
      <c r="KDT96" s="2"/>
      <c r="KDU96" s="2"/>
      <c r="KDV96" s="2"/>
      <c r="KDW96" s="2"/>
      <c r="KDX96" s="2"/>
      <c r="KDY96" s="2"/>
      <c r="KED96" s="2"/>
      <c r="KEE96" s="2"/>
      <c r="KEF96" s="2"/>
      <c r="KEG96" s="2"/>
      <c r="KEH96" s="2"/>
      <c r="KEI96" s="2"/>
      <c r="KEJ96" s="2"/>
      <c r="KEK96" s="2"/>
      <c r="KEO96" s="2"/>
      <c r="KEP96" s="2"/>
      <c r="KEQ96" s="2"/>
      <c r="KER96" s="2"/>
      <c r="KES96" s="2"/>
      <c r="KET96" s="2"/>
      <c r="KEU96" s="2"/>
      <c r="KEV96" s="2"/>
      <c r="KEW96" s="2"/>
      <c r="KEX96" s="2"/>
      <c r="KEY96" s="2"/>
      <c r="KEZ96" s="2"/>
      <c r="KFA96" s="2"/>
      <c r="KFB96" s="2"/>
      <c r="KFC96" s="2"/>
      <c r="KFD96" s="2"/>
      <c r="KFE96" s="2"/>
      <c r="KFJ96" s="2"/>
      <c r="KFK96" s="2"/>
      <c r="KFL96" s="2"/>
      <c r="KFM96" s="2"/>
      <c r="KFN96" s="2"/>
      <c r="KFO96" s="2"/>
      <c r="KFP96" s="2"/>
      <c r="KFQ96" s="2"/>
      <c r="KFU96" s="2"/>
      <c r="KFV96" s="2"/>
      <c r="KFW96" s="2"/>
      <c r="KFX96" s="2"/>
      <c r="KFY96" s="2"/>
      <c r="KFZ96" s="2"/>
      <c r="KGA96" s="2"/>
      <c r="KGB96" s="2"/>
      <c r="KGC96" s="2"/>
      <c r="KGD96" s="2"/>
      <c r="KGE96" s="2"/>
      <c r="KGF96" s="2"/>
      <c r="KGG96" s="2"/>
      <c r="KGH96" s="2"/>
      <c r="KGI96" s="2"/>
      <c r="KGJ96" s="2"/>
      <c r="KGK96" s="2"/>
      <c r="KGP96" s="2"/>
      <c r="KGQ96" s="2"/>
      <c r="KGR96" s="2"/>
      <c r="KGS96" s="2"/>
      <c r="KGT96" s="2"/>
      <c r="KGU96" s="2"/>
      <c r="KGV96" s="2"/>
      <c r="KGW96" s="2"/>
      <c r="KHA96" s="2"/>
      <c r="KHB96" s="2"/>
      <c r="KHC96" s="2"/>
      <c r="KHD96" s="2"/>
      <c r="KHE96" s="2"/>
      <c r="KHF96" s="2"/>
      <c r="KHG96" s="2"/>
      <c r="KHH96" s="2"/>
      <c r="KHI96" s="2"/>
      <c r="KHJ96" s="2"/>
      <c r="KHK96" s="2"/>
      <c r="KHL96" s="2"/>
      <c r="KHM96" s="2"/>
      <c r="KHN96" s="2"/>
      <c r="KHO96" s="2"/>
      <c r="KHP96" s="2"/>
      <c r="KHQ96" s="2"/>
      <c r="KHV96" s="2"/>
      <c r="KHW96" s="2"/>
      <c r="KHX96" s="2"/>
      <c r="KHY96" s="2"/>
      <c r="KHZ96" s="2"/>
      <c r="KIA96" s="2"/>
      <c r="KIB96" s="2"/>
      <c r="KIC96" s="2"/>
      <c r="KIG96" s="2"/>
      <c r="KIH96" s="2"/>
      <c r="KII96" s="2"/>
      <c r="KIJ96" s="2"/>
      <c r="KIK96" s="2"/>
      <c r="KIL96" s="2"/>
      <c r="KIM96" s="2"/>
      <c r="KIN96" s="2"/>
      <c r="KIO96" s="2"/>
      <c r="KIP96" s="2"/>
      <c r="KIQ96" s="2"/>
      <c r="KIR96" s="2"/>
      <c r="KIS96" s="2"/>
      <c r="KIT96" s="2"/>
      <c r="KIU96" s="2"/>
      <c r="KIV96" s="2"/>
      <c r="KIW96" s="2"/>
      <c r="KJB96" s="2"/>
      <c r="KJC96" s="2"/>
      <c r="KJD96" s="2"/>
      <c r="KJE96" s="2"/>
      <c r="KJF96" s="2"/>
      <c r="KJG96" s="2"/>
      <c r="KJH96" s="2"/>
      <c r="KJI96" s="2"/>
      <c r="KJM96" s="2"/>
      <c r="KJN96" s="2"/>
      <c r="KJO96" s="2"/>
      <c r="KJP96" s="2"/>
      <c r="KJQ96" s="2"/>
      <c r="KJR96" s="2"/>
      <c r="KJS96" s="2"/>
      <c r="KJT96" s="2"/>
      <c r="KJU96" s="2"/>
      <c r="KJV96" s="2"/>
      <c r="KJW96" s="2"/>
      <c r="KJX96" s="2"/>
      <c r="KJY96" s="2"/>
      <c r="KJZ96" s="2"/>
      <c r="KKA96" s="2"/>
      <c r="KKB96" s="2"/>
      <c r="KKC96" s="2"/>
      <c r="KKH96" s="2"/>
      <c r="KKI96" s="2"/>
      <c r="KKJ96" s="2"/>
      <c r="KKK96" s="2"/>
      <c r="KKL96" s="2"/>
      <c r="KKM96" s="2"/>
      <c r="KKN96" s="2"/>
      <c r="KKO96" s="2"/>
      <c r="KKS96" s="2"/>
      <c r="KKT96" s="2"/>
      <c r="KKU96" s="2"/>
      <c r="KKV96" s="2"/>
      <c r="KKW96" s="2"/>
      <c r="KKX96" s="2"/>
      <c r="KKY96" s="2"/>
      <c r="KKZ96" s="2"/>
      <c r="KLA96" s="2"/>
      <c r="KLB96" s="2"/>
      <c r="KLC96" s="2"/>
      <c r="KLD96" s="2"/>
      <c r="KLE96" s="2"/>
      <c r="KLF96" s="2"/>
      <c r="KLG96" s="2"/>
      <c r="KLH96" s="2"/>
      <c r="KLI96" s="2"/>
      <c r="KLN96" s="2"/>
      <c r="KLO96" s="2"/>
      <c r="KLP96" s="2"/>
      <c r="KLQ96" s="2"/>
      <c r="KLR96" s="2"/>
      <c r="KLS96" s="2"/>
      <c r="KLT96" s="2"/>
      <c r="KLU96" s="2"/>
      <c r="KLY96" s="2"/>
      <c r="KLZ96" s="2"/>
      <c r="KMA96" s="2"/>
      <c r="KMB96" s="2"/>
      <c r="KMC96" s="2"/>
      <c r="KMD96" s="2"/>
      <c r="KME96" s="2"/>
      <c r="KMF96" s="2"/>
      <c r="KMG96" s="2"/>
      <c r="KMH96" s="2"/>
      <c r="KMI96" s="2"/>
      <c r="KMJ96" s="2"/>
      <c r="KMK96" s="2"/>
      <c r="KML96" s="2"/>
      <c r="KMM96" s="2"/>
      <c r="KMN96" s="2"/>
      <c r="KMO96" s="2"/>
      <c r="KMT96" s="2"/>
      <c r="KMU96" s="2"/>
      <c r="KMV96" s="2"/>
      <c r="KMW96" s="2"/>
      <c r="KMX96" s="2"/>
      <c r="KMY96" s="2"/>
      <c r="KMZ96" s="2"/>
      <c r="KNA96" s="2"/>
      <c r="KNE96" s="2"/>
      <c r="KNF96" s="2"/>
      <c r="KNG96" s="2"/>
      <c r="KNH96" s="2"/>
      <c r="KNI96" s="2"/>
      <c r="KNJ96" s="2"/>
      <c r="KNK96" s="2"/>
      <c r="KNL96" s="2"/>
      <c r="KNM96" s="2"/>
      <c r="KNN96" s="2"/>
      <c r="KNO96" s="2"/>
      <c r="KNP96" s="2"/>
      <c r="KNQ96" s="2"/>
      <c r="KNR96" s="2"/>
      <c r="KNS96" s="2"/>
      <c r="KNT96" s="2"/>
      <c r="KNU96" s="2"/>
      <c r="KNZ96" s="2"/>
      <c r="KOA96" s="2"/>
      <c r="KOB96" s="2"/>
      <c r="KOC96" s="2"/>
      <c r="KOD96" s="2"/>
      <c r="KOE96" s="2"/>
      <c r="KOF96" s="2"/>
      <c r="KOG96" s="2"/>
      <c r="KOK96" s="2"/>
      <c r="KOL96" s="2"/>
      <c r="KOM96" s="2"/>
      <c r="KON96" s="2"/>
      <c r="KOO96" s="2"/>
      <c r="KOP96" s="2"/>
      <c r="KOQ96" s="2"/>
      <c r="KOR96" s="2"/>
      <c r="KOS96" s="2"/>
      <c r="KOT96" s="2"/>
      <c r="KOU96" s="2"/>
      <c r="KOV96" s="2"/>
      <c r="KOW96" s="2"/>
      <c r="KOX96" s="2"/>
      <c r="KOY96" s="2"/>
      <c r="KOZ96" s="2"/>
      <c r="KPA96" s="2"/>
      <c r="KPF96" s="2"/>
      <c r="KPG96" s="2"/>
      <c r="KPH96" s="2"/>
      <c r="KPI96" s="2"/>
      <c r="KPJ96" s="2"/>
      <c r="KPK96" s="2"/>
      <c r="KPL96" s="2"/>
      <c r="KPM96" s="2"/>
      <c r="KPQ96" s="2"/>
      <c r="KPR96" s="2"/>
      <c r="KPS96" s="2"/>
      <c r="KPT96" s="2"/>
      <c r="KPU96" s="2"/>
      <c r="KPV96" s="2"/>
      <c r="KPW96" s="2"/>
      <c r="KPX96" s="2"/>
      <c r="KPY96" s="2"/>
      <c r="KPZ96" s="2"/>
      <c r="KQA96" s="2"/>
      <c r="KQB96" s="2"/>
      <c r="KQC96" s="2"/>
      <c r="KQD96" s="2"/>
      <c r="KQE96" s="2"/>
      <c r="KQF96" s="2"/>
      <c r="KQG96" s="2"/>
      <c r="KQL96" s="2"/>
      <c r="KQM96" s="2"/>
      <c r="KQN96" s="2"/>
      <c r="KQO96" s="2"/>
      <c r="KQP96" s="2"/>
      <c r="KQQ96" s="2"/>
      <c r="KQR96" s="2"/>
      <c r="KQS96" s="2"/>
      <c r="KQW96" s="2"/>
      <c r="KQX96" s="2"/>
      <c r="KQY96" s="2"/>
      <c r="KQZ96" s="2"/>
      <c r="KRA96" s="2"/>
      <c r="KRB96" s="2"/>
      <c r="KRC96" s="2"/>
      <c r="KRD96" s="2"/>
      <c r="KRE96" s="2"/>
      <c r="KRF96" s="2"/>
      <c r="KRG96" s="2"/>
      <c r="KRH96" s="2"/>
      <c r="KRI96" s="2"/>
      <c r="KRJ96" s="2"/>
      <c r="KRK96" s="2"/>
      <c r="KRL96" s="2"/>
      <c r="KRM96" s="2"/>
      <c r="KRR96" s="2"/>
      <c r="KRS96" s="2"/>
      <c r="KRT96" s="2"/>
      <c r="KRU96" s="2"/>
      <c r="KRV96" s="2"/>
      <c r="KRW96" s="2"/>
      <c r="KRX96" s="2"/>
      <c r="KRY96" s="2"/>
      <c r="KSC96" s="2"/>
      <c r="KSD96" s="2"/>
      <c r="KSE96" s="2"/>
      <c r="KSF96" s="2"/>
      <c r="KSG96" s="2"/>
      <c r="KSH96" s="2"/>
      <c r="KSI96" s="2"/>
      <c r="KSJ96" s="2"/>
      <c r="KSK96" s="2"/>
      <c r="KSL96" s="2"/>
      <c r="KSM96" s="2"/>
      <c r="KSN96" s="2"/>
      <c r="KSO96" s="2"/>
      <c r="KSP96" s="2"/>
      <c r="KSQ96" s="2"/>
      <c r="KSR96" s="2"/>
      <c r="KSS96" s="2"/>
      <c r="KSX96" s="2"/>
      <c r="KSY96" s="2"/>
      <c r="KSZ96" s="2"/>
      <c r="KTA96" s="2"/>
      <c r="KTB96" s="2"/>
      <c r="KTC96" s="2"/>
      <c r="KTD96" s="2"/>
      <c r="KTE96" s="2"/>
      <c r="KTI96" s="2"/>
      <c r="KTJ96" s="2"/>
      <c r="KTK96" s="2"/>
      <c r="KTL96" s="2"/>
      <c r="KTM96" s="2"/>
      <c r="KTN96" s="2"/>
      <c r="KTO96" s="2"/>
      <c r="KTP96" s="2"/>
      <c r="KTQ96" s="2"/>
      <c r="KTR96" s="2"/>
      <c r="KTS96" s="2"/>
      <c r="KTT96" s="2"/>
      <c r="KTU96" s="2"/>
      <c r="KTV96" s="2"/>
      <c r="KTW96" s="2"/>
      <c r="KTX96" s="2"/>
      <c r="KTY96" s="2"/>
      <c r="KUD96" s="2"/>
      <c r="KUE96" s="2"/>
      <c r="KUF96" s="2"/>
      <c r="KUG96" s="2"/>
      <c r="KUH96" s="2"/>
      <c r="KUI96" s="2"/>
      <c r="KUJ96" s="2"/>
      <c r="KUK96" s="2"/>
      <c r="KUO96" s="2"/>
      <c r="KUP96" s="2"/>
      <c r="KUQ96" s="2"/>
      <c r="KUR96" s="2"/>
      <c r="KUS96" s="2"/>
      <c r="KUT96" s="2"/>
      <c r="KUU96" s="2"/>
      <c r="KUV96" s="2"/>
      <c r="KUW96" s="2"/>
      <c r="KUX96" s="2"/>
      <c r="KUY96" s="2"/>
      <c r="KUZ96" s="2"/>
      <c r="KVA96" s="2"/>
      <c r="KVB96" s="2"/>
      <c r="KVC96" s="2"/>
      <c r="KVD96" s="2"/>
      <c r="KVE96" s="2"/>
      <c r="KVJ96" s="2"/>
      <c r="KVK96" s="2"/>
      <c r="KVL96" s="2"/>
      <c r="KVM96" s="2"/>
      <c r="KVN96" s="2"/>
      <c r="KVO96" s="2"/>
      <c r="KVP96" s="2"/>
      <c r="KVQ96" s="2"/>
      <c r="KVU96" s="2"/>
      <c r="KVV96" s="2"/>
      <c r="KVW96" s="2"/>
      <c r="KVX96" s="2"/>
      <c r="KVY96" s="2"/>
      <c r="KVZ96" s="2"/>
      <c r="KWA96" s="2"/>
      <c r="KWB96" s="2"/>
      <c r="KWC96" s="2"/>
      <c r="KWD96" s="2"/>
      <c r="KWE96" s="2"/>
      <c r="KWF96" s="2"/>
      <c r="KWG96" s="2"/>
      <c r="KWH96" s="2"/>
      <c r="KWI96" s="2"/>
      <c r="KWJ96" s="2"/>
      <c r="KWK96" s="2"/>
      <c r="KWP96" s="2"/>
      <c r="KWQ96" s="2"/>
      <c r="KWR96" s="2"/>
      <c r="KWS96" s="2"/>
      <c r="KWT96" s="2"/>
      <c r="KWU96" s="2"/>
      <c r="KWV96" s="2"/>
      <c r="KWW96" s="2"/>
      <c r="KXA96" s="2"/>
      <c r="KXB96" s="2"/>
      <c r="KXC96" s="2"/>
      <c r="KXD96" s="2"/>
      <c r="KXE96" s="2"/>
      <c r="KXF96" s="2"/>
      <c r="KXG96" s="2"/>
      <c r="KXH96" s="2"/>
      <c r="KXI96" s="2"/>
      <c r="KXJ96" s="2"/>
      <c r="KXK96" s="2"/>
      <c r="KXL96" s="2"/>
      <c r="KXM96" s="2"/>
      <c r="KXN96" s="2"/>
      <c r="KXO96" s="2"/>
      <c r="KXP96" s="2"/>
      <c r="KXQ96" s="2"/>
      <c r="KXV96" s="2"/>
      <c r="KXW96" s="2"/>
      <c r="KXX96" s="2"/>
      <c r="KXY96" s="2"/>
      <c r="KXZ96" s="2"/>
      <c r="KYA96" s="2"/>
      <c r="KYB96" s="2"/>
      <c r="KYC96" s="2"/>
      <c r="KYG96" s="2"/>
      <c r="KYH96" s="2"/>
      <c r="KYI96" s="2"/>
      <c r="KYJ96" s="2"/>
      <c r="KYK96" s="2"/>
      <c r="KYL96" s="2"/>
      <c r="KYM96" s="2"/>
      <c r="KYN96" s="2"/>
      <c r="KYO96" s="2"/>
      <c r="KYP96" s="2"/>
      <c r="KYQ96" s="2"/>
      <c r="KYR96" s="2"/>
      <c r="KYS96" s="2"/>
      <c r="KYT96" s="2"/>
      <c r="KYU96" s="2"/>
      <c r="KYV96" s="2"/>
      <c r="KYW96" s="2"/>
      <c r="KZB96" s="2"/>
      <c r="KZC96" s="2"/>
      <c r="KZD96" s="2"/>
      <c r="KZE96" s="2"/>
      <c r="KZF96" s="2"/>
      <c r="KZG96" s="2"/>
      <c r="KZH96" s="2"/>
      <c r="KZI96" s="2"/>
      <c r="KZM96" s="2"/>
      <c r="KZN96" s="2"/>
      <c r="KZO96" s="2"/>
      <c r="KZP96" s="2"/>
      <c r="KZQ96" s="2"/>
      <c r="KZR96" s="2"/>
      <c r="KZS96" s="2"/>
      <c r="KZT96" s="2"/>
      <c r="KZU96" s="2"/>
      <c r="KZV96" s="2"/>
      <c r="KZW96" s="2"/>
      <c r="KZX96" s="2"/>
      <c r="KZY96" s="2"/>
      <c r="KZZ96" s="2"/>
      <c r="LAA96" s="2"/>
      <c r="LAB96" s="2"/>
      <c r="LAC96" s="2"/>
      <c r="LAH96" s="2"/>
      <c r="LAI96" s="2"/>
      <c r="LAJ96" s="2"/>
      <c r="LAK96" s="2"/>
      <c r="LAL96" s="2"/>
      <c r="LAM96" s="2"/>
      <c r="LAN96" s="2"/>
      <c r="LAO96" s="2"/>
      <c r="LAS96" s="2"/>
      <c r="LAT96" s="2"/>
      <c r="LAU96" s="2"/>
      <c r="LAV96" s="2"/>
      <c r="LAW96" s="2"/>
      <c r="LAX96" s="2"/>
      <c r="LAY96" s="2"/>
      <c r="LAZ96" s="2"/>
      <c r="LBA96" s="2"/>
      <c r="LBB96" s="2"/>
      <c r="LBC96" s="2"/>
      <c r="LBD96" s="2"/>
      <c r="LBE96" s="2"/>
      <c r="LBF96" s="2"/>
      <c r="LBG96" s="2"/>
      <c r="LBH96" s="2"/>
      <c r="LBI96" s="2"/>
      <c r="LBN96" s="2"/>
      <c r="LBO96" s="2"/>
      <c r="LBP96" s="2"/>
      <c r="LBQ96" s="2"/>
      <c r="LBR96" s="2"/>
      <c r="LBS96" s="2"/>
      <c r="LBT96" s="2"/>
      <c r="LBU96" s="2"/>
      <c r="LBY96" s="2"/>
      <c r="LBZ96" s="2"/>
      <c r="LCA96" s="2"/>
      <c r="LCB96" s="2"/>
      <c r="LCC96" s="2"/>
      <c r="LCD96" s="2"/>
      <c r="LCE96" s="2"/>
      <c r="LCF96" s="2"/>
      <c r="LCG96" s="2"/>
      <c r="LCH96" s="2"/>
      <c r="LCI96" s="2"/>
      <c r="LCJ96" s="2"/>
      <c r="LCK96" s="2"/>
      <c r="LCL96" s="2"/>
      <c r="LCM96" s="2"/>
      <c r="LCN96" s="2"/>
      <c r="LCO96" s="2"/>
      <c r="LCT96" s="2"/>
      <c r="LCU96" s="2"/>
      <c r="LCV96" s="2"/>
      <c r="LCW96" s="2"/>
      <c r="LCX96" s="2"/>
      <c r="LCY96" s="2"/>
      <c r="LCZ96" s="2"/>
      <c r="LDA96" s="2"/>
      <c r="LDE96" s="2"/>
      <c r="LDF96" s="2"/>
      <c r="LDG96" s="2"/>
      <c r="LDH96" s="2"/>
      <c r="LDI96" s="2"/>
      <c r="LDJ96" s="2"/>
      <c r="LDK96" s="2"/>
      <c r="LDL96" s="2"/>
      <c r="LDM96" s="2"/>
      <c r="LDN96" s="2"/>
      <c r="LDO96" s="2"/>
      <c r="LDP96" s="2"/>
      <c r="LDQ96" s="2"/>
      <c r="LDR96" s="2"/>
      <c r="LDS96" s="2"/>
      <c r="LDT96" s="2"/>
      <c r="LDU96" s="2"/>
      <c r="LDZ96" s="2"/>
      <c r="LEA96" s="2"/>
      <c r="LEB96" s="2"/>
      <c r="LEC96" s="2"/>
      <c r="LED96" s="2"/>
      <c r="LEE96" s="2"/>
      <c r="LEF96" s="2"/>
      <c r="LEG96" s="2"/>
      <c r="LEK96" s="2"/>
      <c r="LEL96" s="2"/>
      <c r="LEM96" s="2"/>
      <c r="LEN96" s="2"/>
      <c r="LEO96" s="2"/>
      <c r="LEP96" s="2"/>
      <c r="LEQ96" s="2"/>
      <c r="LER96" s="2"/>
      <c r="LES96" s="2"/>
      <c r="LET96" s="2"/>
      <c r="LEU96" s="2"/>
      <c r="LEV96" s="2"/>
      <c r="LEW96" s="2"/>
      <c r="LEX96" s="2"/>
      <c r="LEY96" s="2"/>
      <c r="LEZ96" s="2"/>
      <c r="LFA96" s="2"/>
      <c r="LFF96" s="2"/>
      <c r="LFG96" s="2"/>
      <c r="LFH96" s="2"/>
      <c r="LFI96" s="2"/>
      <c r="LFJ96" s="2"/>
      <c r="LFK96" s="2"/>
      <c r="LFL96" s="2"/>
      <c r="LFM96" s="2"/>
      <c r="LFQ96" s="2"/>
      <c r="LFR96" s="2"/>
      <c r="LFS96" s="2"/>
      <c r="LFT96" s="2"/>
      <c r="LFU96" s="2"/>
      <c r="LFV96" s="2"/>
      <c r="LFW96" s="2"/>
      <c r="LFX96" s="2"/>
      <c r="LFY96" s="2"/>
      <c r="LFZ96" s="2"/>
      <c r="LGA96" s="2"/>
      <c r="LGB96" s="2"/>
      <c r="LGC96" s="2"/>
      <c r="LGD96" s="2"/>
      <c r="LGE96" s="2"/>
      <c r="LGF96" s="2"/>
      <c r="LGG96" s="2"/>
      <c r="LGL96" s="2"/>
      <c r="LGM96" s="2"/>
      <c r="LGN96" s="2"/>
      <c r="LGO96" s="2"/>
      <c r="LGP96" s="2"/>
      <c r="LGQ96" s="2"/>
      <c r="LGR96" s="2"/>
      <c r="LGS96" s="2"/>
      <c r="LGW96" s="2"/>
      <c r="LGX96" s="2"/>
      <c r="LGY96" s="2"/>
      <c r="LGZ96" s="2"/>
      <c r="LHA96" s="2"/>
      <c r="LHB96" s="2"/>
      <c r="LHC96" s="2"/>
      <c r="LHD96" s="2"/>
      <c r="LHE96" s="2"/>
      <c r="LHF96" s="2"/>
      <c r="LHG96" s="2"/>
      <c r="LHH96" s="2"/>
      <c r="LHI96" s="2"/>
      <c r="LHJ96" s="2"/>
      <c r="LHK96" s="2"/>
      <c r="LHL96" s="2"/>
      <c r="LHM96" s="2"/>
      <c r="LHR96" s="2"/>
      <c r="LHS96" s="2"/>
      <c r="LHT96" s="2"/>
      <c r="LHU96" s="2"/>
      <c r="LHV96" s="2"/>
      <c r="LHW96" s="2"/>
      <c r="LHX96" s="2"/>
      <c r="LHY96" s="2"/>
      <c r="LIC96" s="2"/>
      <c r="LID96" s="2"/>
      <c r="LIE96" s="2"/>
      <c r="LIF96" s="2"/>
      <c r="LIG96" s="2"/>
      <c r="LIH96" s="2"/>
      <c r="LII96" s="2"/>
      <c r="LIJ96" s="2"/>
      <c r="LIK96" s="2"/>
      <c r="LIL96" s="2"/>
      <c r="LIM96" s="2"/>
      <c r="LIN96" s="2"/>
      <c r="LIO96" s="2"/>
      <c r="LIP96" s="2"/>
      <c r="LIQ96" s="2"/>
      <c r="LIR96" s="2"/>
      <c r="LIS96" s="2"/>
      <c r="LIX96" s="2"/>
      <c r="LIY96" s="2"/>
      <c r="LIZ96" s="2"/>
      <c r="LJA96" s="2"/>
      <c r="LJB96" s="2"/>
      <c r="LJC96" s="2"/>
      <c r="LJD96" s="2"/>
      <c r="LJE96" s="2"/>
      <c r="LJI96" s="2"/>
      <c r="LJJ96" s="2"/>
      <c r="LJK96" s="2"/>
      <c r="LJL96" s="2"/>
      <c r="LJM96" s="2"/>
      <c r="LJN96" s="2"/>
      <c r="LJO96" s="2"/>
      <c r="LJP96" s="2"/>
      <c r="LJQ96" s="2"/>
      <c r="LJR96" s="2"/>
      <c r="LJS96" s="2"/>
      <c r="LJT96" s="2"/>
      <c r="LJU96" s="2"/>
      <c r="LJV96" s="2"/>
      <c r="LJW96" s="2"/>
      <c r="LJX96" s="2"/>
      <c r="LJY96" s="2"/>
      <c r="LKD96" s="2"/>
      <c r="LKE96" s="2"/>
      <c r="LKF96" s="2"/>
      <c r="LKG96" s="2"/>
      <c r="LKH96" s="2"/>
      <c r="LKI96" s="2"/>
      <c r="LKJ96" s="2"/>
      <c r="LKK96" s="2"/>
      <c r="LKO96" s="2"/>
      <c r="LKP96" s="2"/>
      <c r="LKQ96" s="2"/>
      <c r="LKR96" s="2"/>
      <c r="LKS96" s="2"/>
      <c r="LKT96" s="2"/>
      <c r="LKU96" s="2"/>
      <c r="LKV96" s="2"/>
      <c r="LKW96" s="2"/>
      <c r="LKX96" s="2"/>
      <c r="LKY96" s="2"/>
      <c r="LKZ96" s="2"/>
      <c r="LLA96" s="2"/>
      <c r="LLB96" s="2"/>
      <c r="LLC96" s="2"/>
      <c r="LLD96" s="2"/>
      <c r="LLE96" s="2"/>
      <c r="LLJ96" s="2"/>
      <c r="LLK96" s="2"/>
      <c r="LLL96" s="2"/>
      <c r="LLM96" s="2"/>
      <c r="LLN96" s="2"/>
      <c r="LLO96" s="2"/>
      <c r="LLP96" s="2"/>
      <c r="LLQ96" s="2"/>
      <c r="LLU96" s="2"/>
      <c r="LLV96" s="2"/>
      <c r="LLW96" s="2"/>
      <c r="LLX96" s="2"/>
      <c r="LLY96" s="2"/>
      <c r="LLZ96" s="2"/>
      <c r="LMA96" s="2"/>
      <c r="LMB96" s="2"/>
      <c r="LMC96" s="2"/>
      <c r="LMD96" s="2"/>
      <c r="LME96" s="2"/>
      <c r="LMF96" s="2"/>
      <c r="LMG96" s="2"/>
      <c r="LMH96" s="2"/>
      <c r="LMI96" s="2"/>
      <c r="LMJ96" s="2"/>
      <c r="LMK96" s="2"/>
      <c r="LMP96" s="2"/>
      <c r="LMQ96" s="2"/>
      <c r="LMR96" s="2"/>
      <c r="LMS96" s="2"/>
      <c r="LMT96" s="2"/>
      <c r="LMU96" s="2"/>
      <c r="LMV96" s="2"/>
      <c r="LMW96" s="2"/>
      <c r="LNA96" s="2"/>
      <c r="LNB96" s="2"/>
      <c r="LNC96" s="2"/>
      <c r="LND96" s="2"/>
      <c r="LNE96" s="2"/>
      <c r="LNF96" s="2"/>
      <c r="LNG96" s="2"/>
      <c r="LNH96" s="2"/>
      <c r="LNI96" s="2"/>
      <c r="LNJ96" s="2"/>
      <c r="LNK96" s="2"/>
      <c r="LNL96" s="2"/>
      <c r="LNM96" s="2"/>
      <c r="LNN96" s="2"/>
      <c r="LNO96" s="2"/>
      <c r="LNP96" s="2"/>
      <c r="LNQ96" s="2"/>
      <c r="LNV96" s="2"/>
      <c r="LNW96" s="2"/>
      <c r="LNX96" s="2"/>
      <c r="LNY96" s="2"/>
      <c r="LNZ96" s="2"/>
      <c r="LOA96" s="2"/>
      <c r="LOB96" s="2"/>
      <c r="LOC96" s="2"/>
      <c r="LOG96" s="2"/>
      <c r="LOH96" s="2"/>
      <c r="LOI96" s="2"/>
      <c r="LOJ96" s="2"/>
      <c r="LOK96" s="2"/>
      <c r="LOL96" s="2"/>
      <c r="LOM96" s="2"/>
      <c r="LON96" s="2"/>
      <c r="LOO96" s="2"/>
      <c r="LOP96" s="2"/>
      <c r="LOQ96" s="2"/>
      <c r="LOR96" s="2"/>
      <c r="LOS96" s="2"/>
      <c r="LOT96" s="2"/>
      <c r="LOU96" s="2"/>
      <c r="LOV96" s="2"/>
      <c r="LOW96" s="2"/>
      <c r="LPB96" s="2"/>
      <c r="LPC96" s="2"/>
      <c r="LPD96" s="2"/>
      <c r="LPE96" s="2"/>
      <c r="LPF96" s="2"/>
      <c r="LPG96" s="2"/>
      <c r="LPH96" s="2"/>
      <c r="LPI96" s="2"/>
      <c r="LPM96" s="2"/>
      <c r="LPN96" s="2"/>
      <c r="LPO96" s="2"/>
      <c r="LPP96" s="2"/>
      <c r="LPQ96" s="2"/>
      <c r="LPR96" s="2"/>
      <c r="LPS96" s="2"/>
      <c r="LPT96" s="2"/>
      <c r="LPU96" s="2"/>
      <c r="LPV96" s="2"/>
      <c r="LPW96" s="2"/>
      <c r="LPX96" s="2"/>
      <c r="LPY96" s="2"/>
      <c r="LPZ96" s="2"/>
      <c r="LQA96" s="2"/>
      <c r="LQB96" s="2"/>
      <c r="LQC96" s="2"/>
      <c r="LQH96" s="2"/>
      <c r="LQI96" s="2"/>
      <c r="LQJ96" s="2"/>
      <c r="LQK96" s="2"/>
      <c r="LQL96" s="2"/>
      <c r="LQM96" s="2"/>
      <c r="LQN96" s="2"/>
      <c r="LQO96" s="2"/>
      <c r="LQS96" s="2"/>
      <c r="LQT96" s="2"/>
      <c r="LQU96" s="2"/>
      <c r="LQV96" s="2"/>
      <c r="LQW96" s="2"/>
      <c r="LQX96" s="2"/>
      <c r="LQY96" s="2"/>
      <c r="LQZ96" s="2"/>
      <c r="LRA96" s="2"/>
      <c r="LRB96" s="2"/>
      <c r="LRC96" s="2"/>
      <c r="LRD96" s="2"/>
      <c r="LRE96" s="2"/>
      <c r="LRF96" s="2"/>
      <c r="LRG96" s="2"/>
      <c r="LRH96" s="2"/>
      <c r="LRI96" s="2"/>
      <c r="LRN96" s="2"/>
      <c r="LRO96" s="2"/>
      <c r="LRP96" s="2"/>
      <c r="LRQ96" s="2"/>
      <c r="LRR96" s="2"/>
      <c r="LRS96" s="2"/>
      <c r="LRT96" s="2"/>
      <c r="LRU96" s="2"/>
      <c r="LRY96" s="2"/>
      <c r="LRZ96" s="2"/>
      <c r="LSA96" s="2"/>
      <c r="LSB96" s="2"/>
      <c r="LSC96" s="2"/>
      <c r="LSD96" s="2"/>
      <c r="LSE96" s="2"/>
      <c r="LSF96" s="2"/>
      <c r="LSG96" s="2"/>
      <c r="LSH96" s="2"/>
      <c r="LSI96" s="2"/>
      <c r="LSJ96" s="2"/>
      <c r="LSK96" s="2"/>
      <c r="LSL96" s="2"/>
      <c r="LSM96" s="2"/>
      <c r="LSN96" s="2"/>
      <c r="LSO96" s="2"/>
      <c r="LST96" s="2"/>
      <c r="LSU96" s="2"/>
      <c r="LSV96" s="2"/>
      <c r="LSW96" s="2"/>
      <c r="LSX96" s="2"/>
      <c r="LSY96" s="2"/>
      <c r="LSZ96" s="2"/>
      <c r="LTA96" s="2"/>
      <c r="LTE96" s="2"/>
      <c r="LTF96" s="2"/>
      <c r="LTG96" s="2"/>
      <c r="LTH96" s="2"/>
      <c r="LTI96" s="2"/>
      <c r="LTJ96" s="2"/>
      <c r="LTK96" s="2"/>
      <c r="LTL96" s="2"/>
      <c r="LTM96" s="2"/>
      <c r="LTN96" s="2"/>
      <c r="LTO96" s="2"/>
      <c r="LTP96" s="2"/>
      <c r="LTQ96" s="2"/>
      <c r="LTR96" s="2"/>
      <c r="LTS96" s="2"/>
      <c r="LTT96" s="2"/>
      <c r="LTU96" s="2"/>
      <c r="LTZ96" s="2"/>
      <c r="LUA96" s="2"/>
      <c r="LUB96" s="2"/>
      <c r="LUC96" s="2"/>
      <c r="LUD96" s="2"/>
      <c r="LUE96" s="2"/>
      <c r="LUF96" s="2"/>
      <c r="LUG96" s="2"/>
      <c r="LUK96" s="2"/>
      <c r="LUL96" s="2"/>
      <c r="LUM96" s="2"/>
      <c r="LUN96" s="2"/>
      <c r="LUO96" s="2"/>
      <c r="LUP96" s="2"/>
      <c r="LUQ96" s="2"/>
      <c r="LUR96" s="2"/>
      <c r="LUS96" s="2"/>
      <c r="LUT96" s="2"/>
      <c r="LUU96" s="2"/>
      <c r="LUV96" s="2"/>
      <c r="LUW96" s="2"/>
      <c r="LUX96" s="2"/>
      <c r="LUY96" s="2"/>
      <c r="LUZ96" s="2"/>
      <c r="LVA96" s="2"/>
      <c r="LVF96" s="2"/>
      <c r="LVG96" s="2"/>
      <c r="LVH96" s="2"/>
      <c r="LVI96" s="2"/>
      <c r="LVJ96" s="2"/>
      <c r="LVK96" s="2"/>
      <c r="LVL96" s="2"/>
      <c r="LVM96" s="2"/>
      <c r="LVQ96" s="2"/>
      <c r="LVR96" s="2"/>
      <c r="LVS96" s="2"/>
      <c r="LVT96" s="2"/>
      <c r="LVU96" s="2"/>
      <c r="LVV96" s="2"/>
      <c r="LVW96" s="2"/>
      <c r="LVX96" s="2"/>
      <c r="LVY96" s="2"/>
      <c r="LVZ96" s="2"/>
      <c r="LWA96" s="2"/>
      <c r="LWB96" s="2"/>
      <c r="LWC96" s="2"/>
      <c r="LWD96" s="2"/>
      <c r="LWE96" s="2"/>
      <c r="LWF96" s="2"/>
      <c r="LWG96" s="2"/>
      <c r="LWL96" s="2"/>
      <c r="LWM96" s="2"/>
      <c r="LWN96" s="2"/>
      <c r="LWO96" s="2"/>
      <c r="LWP96" s="2"/>
      <c r="LWQ96" s="2"/>
      <c r="LWR96" s="2"/>
      <c r="LWS96" s="2"/>
      <c r="LWW96" s="2"/>
      <c r="LWX96" s="2"/>
      <c r="LWY96" s="2"/>
      <c r="LWZ96" s="2"/>
      <c r="LXA96" s="2"/>
      <c r="LXB96" s="2"/>
      <c r="LXC96" s="2"/>
      <c r="LXD96" s="2"/>
      <c r="LXE96" s="2"/>
      <c r="LXF96" s="2"/>
      <c r="LXG96" s="2"/>
      <c r="LXH96" s="2"/>
      <c r="LXI96" s="2"/>
      <c r="LXJ96" s="2"/>
      <c r="LXK96" s="2"/>
      <c r="LXL96" s="2"/>
      <c r="LXM96" s="2"/>
      <c r="LXR96" s="2"/>
      <c r="LXS96" s="2"/>
      <c r="LXT96" s="2"/>
      <c r="LXU96" s="2"/>
      <c r="LXV96" s="2"/>
      <c r="LXW96" s="2"/>
      <c r="LXX96" s="2"/>
      <c r="LXY96" s="2"/>
      <c r="LYC96" s="2"/>
      <c r="LYD96" s="2"/>
      <c r="LYE96" s="2"/>
      <c r="LYF96" s="2"/>
      <c r="LYG96" s="2"/>
      <c r="LYH96" s="2"/>
      <c r="LYI96" s="2"/>
      <c r="LYJ96" s="2"/>
      <c r="LYK96" s="2"/>
      <c r="LYL96" s="2"/>
      <c r="LYM96" s="2"/>
      <c r="LYN96" s="2"/>
      <c r="LYO96" s="2"/>
      <c r="LYP96" s="2"/>
      <c r="LYQ96" s="2"/>
      <c r="LYR96" s="2"/>
      <c r="LYS96" s="2"/>
      <c r="LYX96" s="2"/>
      <c r="LYY96" s="2"/>
      <c r="LYZ96" s="2"/>
      <c r="LZA96" s="2"/>
      <c r="LZB96" s="2"/>
      <c r="LZC96" s="2"/>
      <c r="LZD96" s="2"/>
      <c r="LZE96" s="2"/>
      <c r="LZI96" s="2"/>
      <c r="LZJ96" s="2"/>
      <c r="LZK96" s="2"/>
      <c r="LZL96" s="2"/>
      <c r="LZM96" s="2"/>
      <c r="LZN96" s="2"/>
      <c r="LZO96" s="2"/>
      <c r="LZP96" s="2"/>
      <c r="LZQ96" s="2"/>
      <c r="LZR96" s="2"/>
      <c r="LZS96" s="2"/>
      <c r="LZT96" s="2"/>
      <c r="LZU96" s="2"/>
      <c r="LZV96" s="2"/>
      <c r="LZW96" s="2"/>
      <c r="LZX96" s="2"/>
      <c r="LZY96" s="2"/>
      <c r="MAD96" s="2"/>
      <c r="MAE96" s="2"/>
      <c r="MAF96" s="2"/>
      <c r="MAG96" s="2"/>
      <c r="MAH96" s="2"/>
      <c r="MAI96" s="2"/>
      <c r="MAJ96" s="2"/>
      <c r="MAK96" s="2"/>
      <c r="MAO96" s="2"/>
      <c r="MAP96" s="2"/>
      <c r="MAQ96" s="2"/>
      <c r="MAR96" s="2"/>
      <c r="MAS96" s="2"/>
      <c r="MAT96" s="2"/>
      <c r="MAU96" s="2"/>
      <c r="MAV96" s="2"/>
      <c r="MAW96" s="2"/>
      <c r="MAX96" s="2"/>
      <c r="MAY96" s="2"/>
      <c r="MAZ96" s="2"/>
      <c r="MBA96" s="2"/>
      <c r="MBB96" s="2"/>
      <c r="MBC96" s="2"/>
      <c r="MBD96" s="2"/>
      <c r="MBE96" s="2"/>
      <c r="MBJ96" s="2"/>
      <c r="MBK96" s="2"/>
      <c r="MBL96" s="2"/>
      <c r="MBM96" s="2"/>
      <c r="MBN96" s="2"/>
      <c r="MBO96" s="2"/>
      <c r="MBP96" s="2"/>
      <c r="MBQ96" s="2"/>
      <c r="MBU96" s="2"/>
      <c r="MBV96" s="2"/>
      <c r="MBW96" s="2"/>
      <c r="MBX96" s="2"/>
      <c r="MBY96" s="2"/>
      <c r="MBZ96" s="2"/>
      <c r="MCA96" s="2"/>
      <c r="MCB96" s="2"/>
      <c r="MCC96" s="2"/>
      <c r="MCD96" s="2"/>
      <c r="MCE96" s="2"/>
      <c r="MCF96" s="2"/>
      <c r="MCG96" s="2"/>
      <c r="MCH96" s="2"/>
      <c r="MCI96" s="2"/>
      <c r="MCJ96" s="2"/>
      <c r="MCK96" s="2"/>
      <c r="MCP96" s="2"/>
      <c r="MCQ96" s="2"/>
      <c r="MCR96" s="2"/>
      <c r="MCS96" s="2"/>
      <c r="MCT96" s="2"/>
      <c r="MCU96" s="2"/>
      <c r="MCV96" s="2"/>
      <c r="MCW96" s="2"/>
      <c r="MDA96" s="2"/>
      <c r="MDB96" s="2"/>
      <c r="MDC96" s="2"/>
      <c r="MDD96" s="2"/>
      <c r="MDE96" s="2"/>
      <c r="MDF96" s="2"/>
      <c r="MDG96" s="2"/>
      <c r="MDH96" s="2"/>
      <c r="MDI96" s="2"/>
      <c r="MDJ96" s="2"/>
      <c r="MDK96" s="2"/>
      <c r="MDL96" s="2"/>
      <c r="MDM96" s="2"/>
      <c r="MDN96" s="2"/>
      <c r="MDO96" s="2"/>
      <c r="MDP96" s="2"/>
      <c r="MDQ96" s="2"/>
      <c r="MDV96" s="2"/>
      <c r="MDW96" s="2"/>
      <c r="MDX96" s="2"/>
      <c r="MDY96" s="2"/>
      <c r="MDZ96" s="2"/>
      <c r="MEA96" s="2"/>
      <c r="MEB96" s="2"/>
      <c r="MEC96" s="2"/>
      <c r="MEG96" s="2"/>
      <c r="MEH96" s="2"/>
      <c r="MEI96" s="2"/>
      <c r="MEJ96" s="2"/>
      <c r="MEK96" s="2"/>
      <c r="MEL96" s="2"/>
      <c r="MEM96" s="2"/>
      <c r="MEN96" s="2"/>
      <c r="MEO96" s="2"/>
      <c r="MEP96" s="2"/>
      <c r="MEQ96" s="2"/>
      <c r="MER96" s="2"/>
      <c r="MES96" s="2"/>
      <c r="MET96" s="2"/>
      <c r="MEU96" s="2"/>
      <c r="MEV96" s="2"/>
      <c r="MEW96" s="2"/>
      <c r="MFB96" s="2"/>
      <c r="MFC96" s="2"/>
      <c r="MFD96" s="2"/>
      <c r="MFE96" s="2"/>
      <c r="MFF96" s="2"/>
      <c r="MFG96" s="2"/>
      <c r="MFH96" s="2"/>
      <c r="MFI96" s="2"/>
      <c r="MFM96" s="2"/>
      <c r="MFN96" s="2"/>
      <c r="MFO96" s="2"/>
      <c r="MFP96" s="2"/>
      <c r="MFQ96" s="2"/>
      <c r="MFR96" s="2"/>
      <c r="MFS96" s="2"/>
      <c r="MFT96" s="2"/>
      <c r="MFU96" s="2"/>
      <c r="MFV96" s="2"/>
      <c r="MFW96" s="2"/>
      <c r="MFX96" s="2"/>
      <c r="MFY96" s="2"/>
      <c r="MFZ96" s="2"/>
      <c r="MGA96" s="2"/>
      <c r="MGB96" s="2"/>
      <c r="MGC96" s="2"/>
      <c r="MGH96" s="2"/>
      <c r="MGI96" s="2"/>
      <c r="MGJ96" s="2"/>
      <c r="MGK96" s="2"/>
      <c r="MGL96" s="2"/>
      <c r="MGM96" s="2"/>
      <c r="MGN96" s="2"/>
      <c r="MGO96" s="2"/>
      <c r="MGS96" s="2"/>
      <c r="MGT96" s="2"/>
      <c r="MGU96" s="2"/>
      <c r="MGV96" s="2"/>
      <c r="MGW96" s="2"/>
      <c r="MGX96" s="2"/>
      <c r="MGY96" s="2"/>
      <c r="MGZ96" s="2"/>
      <c r="MHA96" s="2"/>
      <c r="MHB96" s="2"/>
      <c r="MHC96" s="2"/>
      <c r="MHD96" s="2"/>
      <c r="MHE96" s="2"/>
      <c r="MHF96" s="2"/>
      <c r="MHG96" s="2"/>
      <c r="MHH96" s="2"/>
      <c r="MHI96" s="2"/>
      <c r="MHN96" s="2"/>
      <c r="MHO96" s="2"/>
      <c r="MHP96" s="2"/>
      <c r="MHQ96" s="2"/>
      <c r="MHR96" s="2"/>
      <c r="MHS96" s="2"/>
      <c r="MHT96" s="2"/>
      <c r="MHU96" s="2"/>
      <c r="MHY96" s="2"/>
      <c r="MHZ96" s="2"/>
      <c r="MIA96" s="2"/>
      <c r="MIB96" s="2"/>
      <c r="MIC96" s="2"/>
      <c r="MID96" s="2"/>
      <c r="MIE96" s="2"/>
      <c r="MIF96" s="2"/>
      <c r="MIG96" s="2"/>
      <c r="MIH96" s="2"/>
      <c r="MII96" s="2"/>
      <c r="MIJ96" s="2"/>
      <c r="MIK96" s="2"/>
      <c r="MIL96" s="2"/>
      <c r="MIM96" s="2"/>
      <c r="MIN96" s="2"/>
      <c r="MIO96" s="2"/>
      <c r="MIT96" s="2"/>
      <c r="MIU96" s="2"/>
      <c r="MIV96" s="2"/>
      <c r="MIW96" s="2"/>
      <c r="MIX96" s="2"/>
      <c r="MIY96" s="2"/>
      <c r="MIZ96" s="2"/>
      <c r="MJA96" s="2"/>
      <c r="MJE96" s="2"/>
      <c r="MJF96" s="2"/>
      <c r="MJG96" s="2"/>
      <c r="MJH96" s="2"/>
      <c r="MJI96" s="2"/>
      <c r="MJJ96" s="2"/>
      <c r="MJK96" s="2"/>
      <c r="MJL96" s="2"/>
      <c r="MJM96" s="2"/>
      <c r="MJN96" s="2"/>
      <c r="MJO96" s="2"/>
      <c r="MJP96" s="2"/>
      <c r="MJQ96" s="2"/>
      <c r="MJR96" s="2"/>
      <c r="MJS96" s="2"/>
      <c r="MJT96" s="2"/>
      <c r="MJU96" s="2"/>
      <c r="MJZ96" s="2"/>
      <c r="MKA96" s="2"/>
      <c r="MKB96" s="2"/>
      <c r="MKC96" s="2"/>
      <c r="MKD96" s="2"/>
      <c r="MKE96" s="2"/>
      <c r="MKF96" s="2"/>
      <c r="MKG96" s="2"/>
      <c r="MKK96" s="2"/>
      <c r="MKL96" s="2"/>
      <c r="MKM96" s="2"/>
      <c r="MKN96" s="2"/>
      <c r="MKO96" s="2"/>
      <c r="MKP96" s="2"/>
      <c r="MKQ96" s="2"/>
      <c r="MKR96" s="2"/>
      <c r="MKS96" s="2"/>
      <c r="MKT96" s="2"/>
      <c r="MKU96" s="2"/>
      <c r="MKV96" s="2"/>
      <c r="MKW96" s="2"/>
      <c r="MKX96" s="2"/>
      <c r="MKY96" s="2"/>
      <c r="MKZ96" s="2"/>
      <c r="MLA96" s="2"/>
      <c r="MLF96" s="2"/>
      <c r="MLG96" s="2"/>
      <c r="MLH96" s="2"/>
      <c r="MLI96" s="2"/>
      <c r="MLJ96" s="2"/>
      <c r="MLK96" s="2"/>
      <c r="MLL96" s="2"/>
      <c r="MLM96" s="2"/>
      <c r="MLQ96" s="2"/>
      <c r="MLR96" s="2"/>
      <c r="MLS96" s="2"/>
      <c r="MLT96" s="2"/>
      <c r="MLU96" s="2"/>
      <c r="MLV96" s="2"/>
      <c r="MLW96" s="2"/>
      <c r="MLX96" s="2"/>
      <c r="MLY96" s="2"/>
      <c r="MLZ96" s="2"/>
      <c r="MMA96" s="2"/>
      <c r="MMB96" s="2"/>
      <c r="MMC96" s="2"/>
      <c r="MMD96" s="2"/>
      <c r="MME96" s="2"/>
      <c r="MMF96" s="2"/>
      <c r="MMG96" s="2"/>
      <c r="MML96" s="2"/>
      <c r="MMM96" s="2"/>
      <c r="MMN96" s="2"/>
      <c r="MMO96" s="2"/>
      <c r="MMP96" s="2"/>
      <c r="MMQ96" s="2"/>
      <c r="MMR96" s="2"/>
      <c r="MMS96" s="2"/>
      <c r="MMW96" s="2"/>
      <c r="MMX96" s="2"/>
      <c r="MMY96" s="2"/>
      <c r="MMZ96" s="2"/>
      <c r="MNA96" s="2"/>
      <c r="MNB96" s="2"/>
      <c r="MNC96" s="2"/>
      <c r="MND96" s="2"/>
      <c r="MNE96" s="2"/>
      <c r="MNF96" s="2"/>
      <c r="MNG96" s="2"/>
      <c r="MNH96" s="2"/>
      <c r="MNI96" s="2"/>
      <c r="MNJ96" s="2"/>
      <c r="MNK96" s="2"/>
      <c r="MNL96" s="2"/>
      <c r="MNM96" s="2"/>
      <c r="MNR96" s="2"/>
      <c r="MNS96" s="2"/>
      <c r="MNT96" s="2"/>
      <c r="MNU96" s="2"/>
      <c r="MNV96" s="2"/>
      <c r="MNW96" s="2"/>
      <c r="MNX96" s="2"/>
      <c r="MNY96" s="2"/>
      <c r="MOC96" s="2"/>
      <c r="MOD96" s="2"/>
      <c r="MOE96" s="2"/>
      <c r="MOF96" s="2"/>
      <c r="MOG96" s="2"/>
      <c r="MOH96" s="2"/>
      <c r="MOI96" s="2"/>
      <c r="MOJ96" s="2"/>
      <c r="MOK96" s="2"/>
      <c r="MOL96" s="2"/>
      <c r="MOM96" s="2"/>
      <c r="MON96" s="2"/>
      <c r="MOO96" s="2"/>
      <c r="MOP96" s="2"/>
      <c r="MOQ96" s="2"/>
      <c r="MOR96" s="2"/>
      <c r="MOS96" s="2"/>
      <c r="MOX96" s="2"/>
      <c r="MOY96" s="2"/>
      <c r="MOZ96" s="2"/>
      <c r="MPA96" s="2"/>
      <c r="MPB96" s="2"/>
      <c r="MPC96" s="2"/>
      <c r="MPD96" s="2"/>
      <c r="MPE96" s="2"/>
      <c r="MPI96" s="2"/>
      <c r="MPJ96" s="2"/>
      <c r="MPK96" s="2"/>
      <c r="MPL96" s="2"/>
      <c r="MPM96" s="2"/>
      <c r="MPN96" s="2"/>
      <c r="MPO96" s="2"/>
      <c r="MPP96" s="2"/>
      <c r="MPQ96" s="2"/>
      <c r="MPR96" s="2"/>
      <c r="MPS96" s="2"/>
      <c r="MPT96" s="2"/>
      <c r="MPU96" s="2"/>
      <c r="MPV96" s="2"/>
      <c r="MPW96" s="2"/>
      <c r="MPX96" s="2"/>
      <c r="MPY96" s="2"/>
      <c r="MQD96" s="2"/>
      <c r="MQE96" s="2"/>
      <c r="MQF96" s="2"/>
      <c r="MQG96" s="2"/>
      <c r="MQH96" s="2"/>
      <c r="MQI96" s="2"/>
      <c r="MQJ96" s="2"/>
      <c r="MQK96" s="2"/>
      <c r="MQO96" s="2"/>
      <c r="MQP96" s="2"/>
      <c r="MQQ96" s="2"/>
      <c r="MQR96" s="2"/>
      <c r="MQS96" s="2"/>
      <c r="MQT96" s="2"/>
      <c r="MQU96" s="2"/>
      <c r="MQV96" s="2"/>
      <c r="MQW96" s="2"/>
      <c r="MQX96" s="2"/>
      <c r="MQY96" s="2"/>
      <c r="MQZ96" s="2"/>
      <c r="MRA96" s="2"/>
      <c r="MRB96" s="2"/>
      <c r="MRC96" s="2"/>
      <c r="MRD96" s="2"/>
      <c r="MRE96" s="2"/>
      <c r="MRJ96" s="2"/>
      <c r="MRK96" s="2"/>
      <c r="MRL96" s="2"/>
      <c r="MRM96" s="2"/>
      <c r="MRN96" s="2"/>
      <c r="MRO96" s="2"/>
      <c r="MRP96" s="2"/>
      <c r="MRQ96" s="2"/>
      <c r="MRU96" s="2"/>
      <c r="MRV96" s="2"/>
      <c r="MRW96" s="2"/>
      <c r="MRX96" s="2"/>
      <c r="MRY96" s="2"/>
      <c r="MRZ96" s="2"/>
      <c r="MSA96" s="2"/>
      <c r="MSB96" s="2"/>
      <c r="MSC96" s="2"/>
      <c r="MSD96" s="2"/>
      <c r="MSE96" s="2"/>
      <c r="MSF96" s="2"/>
      <c r="MSG96" s="2"/>
      <c r="MSH96" s="2"/>
      <c r="MSI96" s="2"/>
      <c r="MSJ96" s="2"/>
      <c r="MSK96" s="2"/>
      <c r="MSP96" s="2"/>
      <c r="MSQ96" s="2"/>
      <c r="MSR96" s="2"/>
      <c r="MSS96" s="2"/>
      <c r="MST96" s="2"/>
      <c r="MSU96" s="2"/>
      <c r="MSV96" s="2"/>
      <c r="MSW96" s="2"/>
      <c r="MTA96" s="2"/>
      <c r="MTB96" s="2"/>
      <c r="MTC96" s="2"/>
      <c r="MTD96" s="2"/>
      <c r="MTE96" s="2"/>
      <c r="MTF96" s="2"/>
      <c r="MTG96" s="2"/>
      <c r="MTH96" s="2"/>
      <c r="MTI96" s="2"/>
      <c r="MTJ96" s="2"/>
      <c r="MTK96" s="2"/>
      <c r="MTL96" s="2"/>
      <c r="MTM96" s="2"/>
      <c r="MTN96" s="2"/>
      <c r="MTO96" s="2"/>
      <c r="MTP96" s="2"/>
      <c r="MTQ96" s="2"/>
      <c r="MTV96" s="2"/>
      <c r="MTW96" s="2"/>
      <c r="MTX96" s="2"/>
      <c r="MTY96" s="2"/>
      <c r="MTZ96" s="2"/>
      <c r="MUA96" s="2"/>
      <c r="MUB96" s="2"/>
      <c r="MUC96" s="2"/>
      <c r="MUG96" s="2"/>
      <c r="MUH96" s="2"/>
      <c r="MUI96" s="2"/>
      <c r="MUJ96" s="2"/>
      <c r="MUK96" s="2"/>
      <c r="MUL96" s="2"/>
      <c r="MUM96" s="2"/>
      <c r="MUN96" s="2"/>
      <c r="MUO96" s="2"/>
      <c r="MUP96" s="2"/>
      <c r="MUQ96" s="2"/>
      <c r="MUR96" s="2"/>
      <c r="MUS96" s="2"/>
      <c r="MUT96" s="2"/>
      <c r="MUU96" s="2"/>
      <c r="MUV96" s="2"/>
      <c r="MUW96" s="2"/>
      <c r="MVB96" s="2"/>
      <c r="MVC96" s="2"/>
      <c r="MVD96" s="2"/>
      <c r="MVE96" s="2"/>
      <c r="MVF96" s="2"/>
      <c r="MVG96" s="2"/>
      <c r="MVH96" s="2"/>
      <c r="MVI96" s="2"/>
      <c r="MVM96" s="2"/>
      <c r="MVN96" s="2"/>
      <c r="MVO96" s="2"/>
      <c r="MVP96" s="2"/>
      <c r="MVQ96" s="2"/>
      <c r="MVR96" s="2"/>
      <c r="MVS96" s="2"/>
      <c r="MVT96" s="2"/>
      <c r="MVU96" s="2"/>
      <c r="MVV96" s="2"/>
      <c r="MVW96" s="2"/>
      <c r="MVX96" s="2"/>
      <c r="MVY96" s="2"/>
      <c r="MVZ96" s="2"/>
      <c r="MWA96" s="2"/>
      <c r="MWB96" s="2"/>
      <c r="MWC96" s="2"/>
      <c r="MWH96" s="2"/>
      <c r="MWI96" s="2"/>
      <c r="MWJ96" s="2"/>
      <c r="MWK96" s="2"/>
      <c r="MWL96" s="2"/>
      <c r="MWM96" s="2"/>
      <c r="MWN96" s="2"/>
      <c r="MWO96" s="2"/>
      <c r="MWS96" s="2"/>
      <c r="MWT96" s="2"/>
      <c r="MWU96" s="2"/>
      <c r="MWV96" s="2"/>
      <c r="MWW96" s="2"/>
      <c r="MWX96" s="2"/>
      <c r="MWY96" s="2"/>
      <c r="MWZ96" s="2"/>
      <c r="MXA96" s="2"/>
      <c r="MXB96" s="2"/>
      <c r="MXC96" s="2"/>
      <c r="MXD96" s="2"/>
      <c r="MXE96" s="2"/>
      <c r="MXF96" s="2"/>
      <c r="MXG96" s="2"/>
      <c r="MXH96" s="2"/>
      <c r="MXI96" s="2"/>
      <c r="MXN96" s="2"/>
      <c r="MXO96" s="2"/>
      <c r="MXP96" s="2"/>
      <c r="MXQ96" s="2"/>
      <c r="MXR96" s="2"/>
      <c r="MXS96" s="2"/>
      <c r="MXT96" s="2"/>
      <c r="MXU96" s="2"/>
      <c r="MXY96" s="2"/>
      <c r="MXZ96" s="2"/>
      <c r="MYA96" s="2"/>
      <c r="MYB96" s="2"/>
      <c r="MYC96" s="2"/>
      <c r="MYD96" s="2"/>
      <c r="MYE96" s="2"/>
      <c r="MYF96" s="2"/>
      <c r="MYG96" s="2"/>
      <c r="MYH96" s="2"/>
      <c r="MYI96" s="2"/>
      <c r="MYJ96" s="2"/>
      <c r="MYK96" s="2"/>
      <c r="MYL96" s="2"/>
      <c r="MYM96" s="2"/>
      <c r="MYN96" s="2"/>
      <c r="MYO96" s="2"/>
      <c r="MYT96" s="2"/>
      <c r="MYU96" s="2"/>
      <c r="MYV96" s="2"/>
      <c r="MYW96" s="2"/>
      <c r="MYX96" s="2"/>
      <c r="MYY96" s="2"/>
      <c r="MYZ96" s="2"/>
      <c r="MZA96" s="2"/>
      <c r="MZE96" s="2"/>
      <c r="MZF96" s="2"/>
      <c r="MZG96" s="2"/>
      <c r="MZH96" s="2"/>
      <c r="MZI96" s="2"/>
      <c r="MZJ96" s="2"/>
      <c r="MZK96" s="2"/>
      <c r="MZL96" s="2"/>
      <c r="MZM96" s="2"/>
      <c r="MZN96" s="2"/>
      <c r="MZO96" s="2"/>
      <c r="MZP96" s="2"/>
      <c r="MZQ96" s="2"/>
      <c r="MZR96" s="2"/>
      <c r="MZS96" s="2"/>
      <c r="MZT96" s="2"/>
      <c r="MZU96" s="2"/>
      <c r="MZZ96" s="2"/>
      <c r="NAA96" s="2"/>
      <c r="NAB96" s="2"/>
      <c r="NAC96" s="2"/>
      <c r="NAD96" s="2"/>
      <c r="NAE96" s="2"/>
      <c r="NAF96" s="2"/>
      <c r="NAG96" s="2"/>
      <c r="NAK96" s="2"/>
      <c r="NAL96" s="2"/>
      <c r="NAM96" s="2"/>
      <c r="NAN96" s="2"/>
      <c r="NAO96" s="2"/>
      <c r="NAP96" s="2"/>
      <c r="NAQ96" s="2"/>
      <c r="NAR96" s="2"/>
      <c r="NAS96" s="2"/>
      <c r="NAT96" s="2"/>
      <c r="NAU96" s="2"/>
      <c r="NAV96" s="2"/>
      <c r="NAW96" s="2"/>
      <c r="NAX96" s="2"/>
      <c r="NAY96" s="2"/>
      <c r="NAZ96" s="2"/>
      <c r="NBA96" s="2"/>
      <c r="NBF96" s="2"/>
      <c r="NBG96" s="2"/>
      <c r="NBH96" s="2"/>
      <c r="NBI96" s="2"/>
      <c r="NBJ96" s="2"/>
      <c r="NBK96" s="2"/>
      <c r="NBL96" s="2"/>
      <c r="NBM96" s="2"/>
      <c r="NBQ96" s="2"/>
      <c r="NBR96" s="2"/>
      <c r="NBS96" s="2"/>
      <c r="NBT96" s="2"/>
      <c r="NBU96" s="2"/>
      <c r="NBV96" s="2"/>
      <c r="NBW96" s="2"/>
      <c r="NBX96" s="2"/>
      <c r="NBY96" s="2"/>
      <c r="NBZ96" s="2"/>
      <c r="NCA96" s="2"/>
      <c r="NCB96" s="2"/>
      <c r="NCC96" s="2"/>
      <c r="NCD96" s="2"/>
      <c r="NCE96" s="2"/>
      <c r="NCF96" s="2"/>
      <c r="NCG96" s="2"/>
      <c r="NCL96" s="2"/>
      <c r="NCM96" s="2"/>
      <c r="NCN96" s="2"/>
      <c r="NCO96" s="2"/>
      <c r="NCP96" s="2"/>
      <c r="NCQ96" s="2"/>
      <c r="NCR96" s="2"/>
      <c r="NCS96" s="2"/>
      <c r="NCW96" s="2"/>
      <c r="NCX96" s="2"/>
      <c r="NCY96" s="2"/>
      <c r="NCZ96" s="2"/>
      <c r="NDA96" s="2"/>
      <c r="NDB96" s="2"/>
      <c r="NDC96" s="2"/>
      <c r="NDD96" s="2"/>
      <c r="NDE96" s="2"/>
      <c r="NDF96" s="2"/>
      <c r="NDG96" s="2"/>
      <c r="NDH96" s="2"/>
      <c r="NDI96" s="2"/>
      <c r="NDJ96" s="2"/>
      <c r="NDK96" s="2"/>
      <c r="NDL96" s="2"/>
      <c r="NDM96" s="2"/>
      <c r="NDR96" s="2"/>
      <c r="NDS96" s="2"/>
      <c r="NDT96" s="2"/>
      <c r="NDU96" s="2"/>
      <c r="NDV96" s="2"/>
      <c r="NDW96" s="2"/>
      <c r="NDX96" s="2"/>
      <c r="NDY96" s="2"/>
      <c r="NEC96" s="2"/>
      <c r="NED96" s="2"/>
      <c r="NEE96" s="2"/>
      <c r="NEF96" s="2"/>
      <c r="NEG96" s="2"/>
      <c r="NEH96" s="2"/>
      <c r="NEI96" s="2"/>
      <c r="NEJ96" s="2"/>
      <c r="NEK96" s="2"/>
      <c r="NEL96" s="2"/>
      <c r="NEM96" s="2"/>
      <c r="NEN96" s="2"/>
      <c r="NEO96" s="2"/>
      <c r="NEP96" s="2"/>
      <c r="NEQ96" s="2"/>
      <c r="NER96" s="2"/>
      <c r="NES96" s="2"/>
      <c r="NEX96" s="2"/>
      <c r="NEY96" s="2"/>
      <c r="NEZ96" s="2"/>
      <c r="NFA96" s="2"/>
      <c r="NFB96" s="2"/>
      <c r="NFC96" s="2"/>
      <c r="NFD96" s="2"/>
      <c r="NFE96" s="2"/>
      <c r="NFI96" s="2"/>
      <c r="NFJ96" s="2"/>
      <c r="NFK96" s="2"/>
      <c r="NFL96" s="2"/>
      <c r="NFM96" s="2"/>
      <c r="NFN96" s="2"/>
      <c r="NFO96" s="2"/>
      <c r="NFP96" s="2"/>
      <c r="NFQ96" s="2"/>
      <c r="NFR96" s="2"/>
      <c r="NFS96" s="2"/>
      <c r="NFT96" s="2"/>
      <c r="NFU96" s="2"/>
      <c r="NFV96" s="2"/>
      <c r="NFW96" s="2"/>
      <c r="NFX96" s="2"/>
      <c r="NFY96" s="2"/>
      <c r="NGD96" s="2"/>
      <c r="NGE96" s="2"/>
      <c r="NGF96" s="2"/>
      <c r="NGG96" s="2"/>
      <c r="NGH96" s="2"/>
      <c r="NGI96" s="2"/>
      <c r="NGJ96" s="2"/>
      <c r="NGK96" s="2"/>
      <c r="NGO96" s="2"/>
      <c r="NGP96" s="2"/>
      <c r="NGQ96" s="2"/>
      <c r="NGR96" s="2"/>
      <c r="NGS96" s="2"/>
      <c r="NGT96" s="2"/>
      <c r="NGU96" s="2"/>
      <c r="NGV96" s="2"/>
      <c r="NGW96" s="2"/>
      <c r="NGX96" s="2"/>
      <c r="NGY96" s="2"/>
      <c r="NGZ96" s="2"/>
      <c r="NHA96" s="2"/>
      <c r="NHB96" s="2"/>
      <c r="NHC96" s="2"/>
      <c r="NHD96" s="2"/>
      <c r="NHE96" s="2"/>
      <c r="NHJ96" s="2"/>
      <c r="NHK96" s="2"/>
      <c r="NHL96" s="2"/>
      <c r="NHM96" s="2"/>
      <c r="NHN96" s="2"/>
      <c r="NHO96" s="2"/>
      <c r="NHP96" s="2"/>
      <c r="NHQ96" s="2"/>
      <c r="NHU96" s="2"/>
      <c r="NHV96" s="2"/>
      <c r="NHW96" s="2"/>
      <c r="NHX96" s="2"/>
      <c r="NHY96" s="2"/>
      <c r="NHZ96" s="2"/>
      <c r="NIA96" s="2"/>
      <c r="NIB96" s="2"/>
      <c r="NIC96" s="2"/>
      <c r="NID96" s="2"/>
      <c r="NIE96" s="2"/>
      <c r="NIF96" s="2"/>
      <c r="NIG96" s="2"/>
      <c r="NIH96" s="2"/>
      <c r="NII96" s="2"/>
      <c r="NIJ96" s="2"/>
      <c r="NIK96" s="2"/>
      <c r="NIP96" s="2"/>
      <c r="NIQ96" s="2"/>
      <c r="NIR96" s="2"/>
      <c r="NIS96" s="2"/>
      <c r="NIT96" s="2"/>
      <c r="NIU96" s="2"/>
      <c r="NIV96" s="2"/>
      <c r="NIW96" s="2"/>
      <c r="NJA96" s="2"/>
      <c r="NJB96" s="2"/>
      <c r="NJC96" s="2"/>
      <c r="NJD96" s="2"/>
      <c r="NJE96" s="2"/>
      <c r="NJF96" s="2"/>
      <c r="NJG96" s="2"/>
      <c r="NJH96" s="2"/>
      <c r="NJI96" s="2"/>
      <c r="NJJ96" s="2"/>
      <c r="NJK96" s="2"/>
      <c r="NJL96" s="2"/>
      <c r="NJM96" s="2"/>
      <c r="NJN96" s="2"/>
      <c r="NJO96" s="2"/>
      <c r="NJP96" s="2"/>
      <c r="NJQ96" s="2"/>
      <c r="NJV96" s="2"/>
      <c r="NJW96" s="2"/>
      <c r="NJX96" s="2"/>
      <c r="NJY96" s="2"/>
      <c r="NJZ96" s="2"/>
      <c r="NKA96" s="2"/>
      <c r="NKB96" s="2"/>
      <c r="NKC96" s="2"/>
      <c r="NKG96" s="2"/>
      <c r="NKH96" s="2"/>
      <c r="NKI96" s="2"/>
      <c r="NKJ96" s="2"/>
      <c r="NKK96" s="2"/>
      <c r="NKL96" s="2"/>
      <c r="NKM96" s="2"/>
      <c r="NKN96" s="2"/>
      <c r="NKO96" s="2"/>
      <c r="NKP96" s="2"/>
      <c r="NKQ96" s="2"/>
      <c r="NKR96" s="2"/>
      <c r="NKS96" s="2"/>
      <c r="NKT96" s="2"/>
      <c r="NKU96" s="2"/>
      <c r="NKV96" s="2"/>
      <c r="NKW96" s="2"/>
      <c r="NLB96" s="2"/>
      <c r="NLC96" s="2"/>
      <c r="NLD96" s="2"/>
      <c r="NLE96" s="2"/>
      <c r="NLF96" s="2"/>
      <c r="NLG96" s="2"/>
      <c r="NLH96" s="2"/>
      <c r="NLI96" s="2"/>
      <c r="NLM96" s="2"/>
      <c r="NLN96" s="2"/>
      <c r="NLO96" s="2"/>
      <c r="NLP96" s="2"/>
      <c r="NLQ96" s="2"/>
      <c r="NLR96" s="2"/>
      <c r="NLS96" s="2"/>
      <c r="NLT96" s="2"/>
      <c r="NLU96" s="2"/>
      <c r="NLV96" s="2"/>
      <c r="NLW96" s="2"/>
      <c r="NLX96" s="2"/>
      <c r="NLY96" s="2"/>
      <c r="NLZ96" s="2"/>
      <c r="NMA96" s="2"/>
      <c r="NMB96" s="2"/>
      <c r="NMC96" s="2"/>
      <c r="NMH96" s="2"/>
      <c r="NMI96" s="2"/>
      <c r="NMJ96" s="2"/>
      <c r="NMK96" s="2"/>
      <c r="NML96" s="2"/>
      <c r="NMM96" s="2"/>
      <c r="NMN96" s="2"/>
      <c r="NMO96" s="2"/>
      <c r="NMS96" s="2"/>
      <c r="NMT96" s="2"/>
      <c r="NMU96" s="2"/>
      <c r="NMV96" s="2"/>
      <c r="NMW96" s="2"/>
      <c r="NMX96" s="2"/>
      <c r="NMY96" s="2"/>
      <c r="NMZ96" s="2"/>
      <c r="NNA96" s="2"/>
      <c r="NNB96" s="2"/>
      <c r="NNC96" s="2"/>
      <c r="NND96" s="2"/>
      <c r="NNE96" s="2"/>
      <c r="NNF96" s="2"/>
      <c r="NNG96" s="2"/>
      <c r="NNH96" s="2"/>
      <c r="NNI96" s="2"/>
      <c r="NNN96" s="2"/>
      <c r="NNO96" s="2"/>
      <c r="NNP96" s="2"/>
      <c r="NNQ96" s="2"/>
      <c r="NNR96" s="2"/>
      <c r="NNS96" s="2"/>
      <c r="NNT96" s="2"/>
      <c r="NNU96" s="2"/>
      <c r="NNY96" s="2"/>
      <c r="NNZ96" s="2"/>
      <c r="NOA96" s="2"/>
      <c r="NOB96" s="2"/>
      <c r="NOC96" s="2"/>
      <c r="NOD96" s="2"/>
      <c r="NOE96" s="2"/>
      <c r="NOF96" s="2"/>
      <c r="NOG96" s="2"/>
      <c r="NOH96" s="2"/>
      <c r="NOI96" s="2"/>
      <c r="NOJ96" s="2"/>
      <c r="NOK96" s="2"/>
      <c r="NOL96" s="2"/>
      <c r="NOM96" s="2"/>
      <c r="NON96" s="2"/>
      <c r="NOO96" s="2"/>
      <c r="NOT96" s="2"/>
      <c r="NOU96" s="2"/>
      <c r="NOV96" s="2"/>
      <c r="NOW96" s="2"/>
      <c r="NOX96" s="2"/>
      <c r="NOY96" s="2"/>
      <c r="NOZ96" s="2"/>
      <c r="NPA96" s="2"/>
      <c r="NPE96" s="2"/>
      <c r="NPF96" s="2"/>
      <c r="NPG96" s="2"/>
      <c r="NPH96" s="2"/>
      <c r="NPI96" s="2"/>
      <c r="NPJ96" s="2"/>
      <c r="NPK96" s="2"/>
      <c r="NPL96" s="2"/>
      <c r="NPM96" s="2"/>
      <c r="NPN96" s="2"/>
      <c r="NPO96" s="2"/>
      <c r="NPP96" s="2"/>
      <c r="NPQ96" s="2"/>
      <c r="NPR96" s="2"/>
      <c r="NPS96" s="2"/>
      <c r="NPT96" s="2"/>
      <c r="NPU96" s="2"/>
      <c r="NPZ96" s="2"/>
      <c r="NQA96" s="2"/>
      <c r="NQB96" s="2"/>
      <c r="NQC96" s="2"/>
      <c r="NQD96" s="2"/>
      <c r="NQE96" s="2"/>
      <c r="NQF96" s="2"/>
      <c r="NQG96" s="2"/>
      <c r="NQK96" s="2"/>
      <c r="NQL96" s="2"/>
      <c r="NQM96" s="2"/>
      <c r="NQN96" s="2"/>
      <c r="NQO96" s="2"/>
      <c r="NQP96" s="2"/>
      <c r="NQQ96" s="2"/>
      <c r="NQR96" s="2"/>
      <c r="NQS96" s="2"/>
      <c r="NQT96" s="2"/>
      <c r="NQU96" s="2"/>
      <c r="NQV96" s="2"/>
      <c r="NQW96" s="2"/>
      <c r="NQX96" s="2"/>
      <c r="NQY96" s="2"/>
      <c r="NQZ96" s="2"/>
      <c r="NRA96" s="2"/>
      <c r="NRF96" s="2"/>
      <c r="NRG96" s="2"/>
      <c r="NRH96" s="2"/>
      <c r="NRI96" s="2"/>
      <c r="NRJ96" s="2"/>
      <c r="NRK96" s="2"/>
      <c r="NRL96" s="2"/>
      <c r="NRM96" s="2"/>
      <c r="NRQ96" s="2"/>
      <c r="NRR96" s="2"/>
      <c r="NRS96" s="2"/>
      <c r="NRT96" s="2"/>
      <c r="NRU96" s="2"/>
      <c r="NRV96" s="2"/>
      <c r="NRW96" s="2"/>
      <c r="NRX96" s="2"/>
      <c r="NRY96" s="2"/>
      <c r="NRZ96" s="2"/>
      <c r="NSA96" s="2"/>
      <c r="NSB96" s="2"/>
      <c r="NSC96" s="2"/>
      <c r="NSD96" s="2"/>
      <c r="NSE96" s="2"/>
      <c r="NSF96" s="2"/>
      <c r="NSG96" s="2"/>
      <c r="NSL96" s="2"/>
      <c r="NSM96" s="2"/>
      <c r="NSN96" s="2"/>
      <c r="NSO96" s="2"/>
      <c r="NSP96" s="2"/>
      <c r="NSQ96" s="2"/>
      <c r="NSR96" s="2"/>
      <c r="NSS96" s="2"/>
      <c r="NSW96" s="2"/>
      <c r="NSX96" s="2"/>
      <c r="NSY96" s="2"/>
      <c r="NSZ96" s="2"/>
      <c r="NTA96" s="2"/>
      <c r="NTB96" s="2"/>
      <c r="NTC96" s="2"/>
      <c r="NTD96" s="2"/>
      <c r="NTE96" s="2"/>
      <c r="NTF96" s="2"/>
      <c r="NTG96" s="2"/>
      <c r="NTH96" s="2"/>
      <c r="NTI96" s="2"/>
      <c r="NTJ96" s="2"/>
      <c r="NTK96" s="2"/>
      <c r="NTL96" s="2"/>
      <c r="NTM96" s="2"/>
      <c r="NTR96" s="2"/>
      <c r="NTS96" s="2"/>
      <c r="NTT96" s="2"/>
      <c r="NTU96" s="2"/>
      <c r="NTV96" s="2"/>
      <c r="NTW96" s="2"/>
      <c r="NTX96" s="2"/>
      <c r="NTY96" s="2"/>
      <c r="NUC96" s="2"/>
      <c r="NUD96" s="2"/>
      <c r="NUE96" s="2"/>
      <c r="NUF96" s="2"/>
      <c r="NUG96" s="2"/>
      <c r="NUH96" s="2"/>
      <c r="NUI96" s="2"/>
      <c r="NUJ96" s="2"/>
      <c r="NUK96" s="2"/>
      <c r="NUL96" s="2"/>
      <c r="NUM96" s="2"/>
      <c r="NUN96" s="2"/>
      <c r="NUO96" s="2"/>
      <c r="NUP96" s="2"/>
      <c r="NUQ96" s="2"/>
      <c r="NUR96" s="2"/>
      <c r="NUS96" s="2"/>
      <c r="NUX96" s="2"/>
      <c r="NUY96" s="2"/>
      <c r="NUZ96" s="2"/>
      <c r="NVA96" s="2"/>
      <c r="NVB96" s="2"/>
      <c r="NVC96" s="2"/>
      <c r="NVD96" s="2"/>
      <c r="NVE96" s="2"/>
      <c r="NVI96" s="2"/>
      <c r="NVJ96" s="2"/>
      <c r="NVK96" s="2"/>
      <c r="NVL96" s="2"/>
      <c r="NVM96" s="2"/>
      <c r="NVN96" s="2"/>
      <c r="NVO96" s="2"/>
      <c r="NVP96" s="2"/>
      <c r="NVQ96" s="2"/>
      <c r="NVR96" s="2"/>
      <c r="NVS96" s="2"/>
      <c r="NVT96" s="2"/>
      <c r="NVU96" s="2"/>
      <c r="NVV96" s="2"/>
      <c r="NVW96" s="2"/>
      <c r="NVX96" s="2"/>
      <c r="NVY96" s="2"/>
      <c r="NWD96" s="2"/>
      <c r="NWE96" s="2"/>
      <c r="NWF96" s="2"/>
      <c r="NWG96" s="2"/>
      <c r="NWH96" s="2"/>
      <c r="NWI96" s="2"/>
      <c r="NWJ96" s="2"/>
      <c r="NWK96" s="2"/>
      <c r="NWO96" s="2"/>
      <c r="NWP96" s="2"/>
      <c r="NWQ96" s="2"/>
      <c r="NWR96" s="2"/>
      <c r="NWS96" s="2"/>
      <c r="NWT96" s="2"/>
      <c r="NWU96" s="2"/>
      <c r="NWV96" s="2"/>
      <c r="NWW96" s="2"/>
      <c r="NWX96" s="2"/>
      <c r="NWY96" s="2"/>
      <c r="NWZ96" s="2"/>
      <c r="NXA96" s="2"/>
      <c r="NXB96" s="2"/>
      <c r="NXC96" s="2"/>
      <c r="NXD96" s="2"/>
      <c r="NXE96" s="2"/>
      <c r="NXJ96" s="2"/>
      <c r="NXK96" s="2"/>
      <c r="NXL96" s="2"/>
      <c r="NXM96" s="2"/>
      <c r="NXN96" s="2"/>
      <c r="NXO96" s="2"/>
      <c r="NXP96" s="2"/>
      <c r="NXQ96" s="2"/>
      <c r="NXU96" s="2"/>
      <c r="NXV96" s="2"/>
      <c r="NXW96" s="2"/>
      <c r="NXX96" s="2"/>
      <c r="NXY96" s="2"/>
      <c r="NXZ96" s="2"/>
      <c r="NYA96" s="2"/>
      <c r="NYB96" s="2"/>
      <c r="NYC96" s="2"/>
      <c r="NYD96" s="2"/>
      <c r="NYE96" s="2"/>
      <c r="NYF96" s="2"/>
      <c r="NYG96" s="2"/>
      <c r="NYH96" s="2"/>
      <c r="NYI96" s="2"/>
      <c r="NYJ96" s="2"/>
      <c r="NYK96" s="2"/>
      <c r="NYP96" s="2"/>
      <c r="NYQ96" s="2"/>
      <c r="NYR96" s="2"/>
      <c r="NYS96" s="2"/>
      <c r="NYT96" s="2"/>
      <c r="NYU96" s="2"/>
      <c r="NYV96" s="2"/>
      <c r="NYW96" s="2"/>
      <c r="NZA96" s="2"/>
      <c r="NZB96" s="2"/>
      <c r="NZC96" s="2"/>
      <c r="NZD96" s="2"/>
      <c r="NZE96" s="2"/>
      <c r="NZF96" s="2"/>
      <c r="NZG96" s="2"/>
      <c r="NZH96" s="2"/>
      <c r="NZI96" s="2"/>
      <c r="NZJ96" s="2"/>
      <c r="NZK96" s="2"/>
      <c r="NZL96" s="2"/>
      <c r="NZM96" s="2"/>
      <c r="NZN96" s="2"/>
      <c r="NZO96" s="2"/>
      <c r="NZP96" s="2"/>
      <c r="NZQ96" s="2"/>
      <c r="NZV96" s="2"/>
      <c r="NZW96" s="2"/>
      <c r="NZX96" s="2"/>
      <c r="NZY96" s="2"/>
      <c r="NZZ96" s="2"/>
      <c r="OAA96" s="2"/>
      <c r="OAB96" s="2"/>
      <c r="OAC96" s="2"/>
      <c r="OAG96" s="2"/>
      <c r="OAH96" s="2"/>
      <c r="OAI96" s="2"/>
      <c r="OAJ96" s="2"/>
      <c r="OAK96" s="2"/>
      <c r="OAL96" s="2"/>
      <c r="OAM96" s="2"/>
      <c r="OAN96" s="2"/>
      <c r="OAO96" s="2"/>
      <c r="OAP96" s="2"/>
      <c r="OAQ96" s="2"/>
      <c r="OAR96" s="2"/>
      <c r="OAS96" s="2"/>
      <c r="OAT96" s="2"/>
      <c r="OAU96" s="2"/>
      <c r="OAV96" s="2"/>
      <c r="OAW96" s="2"/>
      <c r="OBB96" s="2"/>
      <c r="OBC96" s="2"/>
      <c r="OBD96" s="2"/>
      <c r="OBE96" s="2"/>
      <c r="OBF96" s="2"/>
      <c r="OBG96" s="2"/>
      <c r="OBH96" s="2"/>
      <c r="OBI96" s="2"/>
      <c r="OBM96" s="2"/>
      <c r="OBN96" s="2"/>
      <c r="OBO96" s="2"/>
      <c r="OBP96" s="2"/>
      <c r="OBQ96" s="2"/>
      <c r="OBR96" s="2"/>
      <c r="OBS96" s="2"/>
      <c r="OBT96" s="2"/>
      <c r="OBU96" s="2"/>
      <c r="OBV96" s="2"/>
      <c r="OBW96" s="2"/>
      <c r="OBX96" s="2"/>
      <c r="OBY96" s="2"/>
      <c r="OBZ96" s="2"/>
      <c r="OCA96" s="2"/>
      <c r="OCB96" s="2"/>
      <c r="OCC96" s="2"/>
      <c r="OCH96" s="2"/>
      <c r="OCI96" s="2"/>
      <c r="OCJ96" s="2"/>
      <c r="OCK96" s="2"/>
      <c r="OCL96" s="2"/>
      <c r="OCM96" s="2"/>
      <c r="OCN96" s="2"/>
      <c r="OCO96" s="2"/>
      <c r="OCS96" s="2"/>
      <c r="OCT96" s="2"/>
      <c r="OCU96" s="2"/>
      <c r="OCV96" s="2"/>
      <c r="OCW96" s="2"/>
      <c r="OCX96" s="2"/>
      <c r="OCY96" s="2"/>
      <c r="OCZ96" s="2"/>
      <c r="ODA96" s="2"/>
      <c r="ODB96" s="2"/>
      <c r="ODC96" s="2"/>
      <c r="ODD96" s="2"/>
      <c r="ODE96" s="2"/>
      <c r="ODF96" s="2"/>
      <c r="ODG96" s="2"/>
      <c r="ODH96" s="2"/>
      <c r="ODI96" s="2"/>
      <c r="ODN96" s="2"/>
      <c r="ODO96" s="2"/>
      <c r="ODP96" s="2"/>
      <c r="ODQ96" s="2"/>
      <c r="ODR96" s="2"/>
      <c r="ODS96" s="2"/>
      <c r="ODT96" s="2"/>
      <c r="ODU96" s="2"/>
      <c r="ODY96" s="2"/>
      <c r="ODZ96" s="2"/>
      <c r="OEA96" s="2"/>
      <c r="OEB96" s="2"/>
      <c r="OEC96" s="2"/>
      <c r="OED96" s="2"/>
      <c r="OEE96" s="2"/>
      <c r="OEF96" s="2"/>
      <c r="OEG96" s="2"/>
      <c r="OEH96" s="2"/>
      <c r="OEI96" s="2"/>
      <c r="OEJ96" s="2"/>
      <c r="OEK96" s="2"/>
      <c r="OEL96" s="2"/>
      <c r="OEM96" s="2"/>
      <c r="OEN96" s="2"/>
      <c r="OEO96" s="2"/>
      <c r="OET96" s="2"/>
      <c r="OEU96" s="2"/>
      <c r="OEV96" s="2"/>
      <c r="OEW96" s="2"/>
      <c r="OEX96" s="2"/>
      <c r="OEY96" s="2"/>
      <c r="OEZ96" s="2"/>
      <c r="OFA96" s="2"/>
      <c r="OFE96" s="2"/>
      <c r="OFF96" s="2"/>
      <c r="OFG96" s="2"/>
      <c r="OFH96" s="2"/>
      <c r="OFI96" s="2"/>
      <c r="OFJ96" s="2"/>
      <c r="OFK96" s="2"/>
      <c r="OFL96" s="2"/>
      <c r="OFM96" s="2"/>
      <c r="OFN96" s="2"/>
      <c r="OFO96" s="2"/>
      <c r="OFP96" s="2"/>
      <c r="OFQ96" s="2"/>
      <c r="OFR96" s="2"/>
      <c r="OFS96" s="2"/>
      <c r="OFT96" s="2"/>
      <c r="OFU96" s="2"/>
      <c r="OFZ96" s="2"/>
      <c r="OGA96" s="2"/>
      <c r="OGB96" s="2"/>
      <c r="OGC96" s="2"/>
      <c r="OGD96" s="2"/>
      <c r="OGE96" s="2"/>
      <c r="OGF96" s="2"/>
      <c r="OGG96" s="2"/>
      <c r="OGK96" s="2"/>
      <c r="OGL96" s="2"/>
      <c r="OGM96" s="2"/>
      <c r="OGN96" s="2"/>
      <c r="OGO96" s="2"/>
      <c r="OGP96" s="2"/>
      <c r="OGQ96" s="2"/>
      <c r="OGR96" s="2"/>
      <c r="OGS96" s="2"/>
      <c r="OGT96" s="2"/>
      <c r="OGU96" s="2"/>
      <c r="OGV96" s="2"/>
      <c r="OGW96" s="2"/>
      <c r="OGX96" s="2"/>
      <c r="OGY96" s="2"/>
      <c r="OGZ96" s="2"/>
      <c r="OHA96" s="2"/>
      <c r="OHF96" s="2"/>
      <c r="OHG96" s="2"/>
      <c r="OHH96" s="2"/>
      <c r="OHI96" s="2"/>
      <c r="OHJ96" s="2"/>
      <c r="OHK96" s="2"/>
      <c r="OHL96" s="2"/>
      <c r="OHM96" s="2"/>
      <c r="OHQ96" s="2"/>
      <c r="OHR96" s="2"/>
      <c r="OHS96" s="2"/>
      <c r="OHT96" s="2"/>
      <c r="OHU96" s="2"/>
      <c r="OHV96" s="2"/>
      <c r="OHW96" s="2"/>
      <c r="OHX96" s="2"/>
      <c r="OHY96" s="2"/>
      <c r="OHZ96" s="2"/>
      <c r="OIA96" s="2"/>
      <c r="OIB96" s="2"/>
      <c r="OIC96" s="2"/>
      <c r="OID96" s="2"/>
      <c r="OIE96" s="2"/>
      <c r="OIF96" s="2"/>
      <c r="OIG96" s="2"/>
      <c r="OIL96" s="2"/>
      <c r="OIM96" s="2"/>
      <c r="OIN96" s="2"/>
      <c r="OIO96" s="2"/>
      <c r="OIP96" s="2"/>
      <c r="OIQ96" s="2"/>
      <c r="OIR96" s="2"/>
      <c r="OIS96" s="2"/>
      <c r="OIW96" s="2"/>
      <c r="OIX96" s="2"/>
      <c r="OIY96" s="2"/>
      <c r="OIZ96" s="2"/>
      <c r="OJA96" s="2"/>
      <c r="OJB96" s="2"/>
      <c r="OJC96" s="2"/>
      <c r="OJD96" s="2"/>
      <c r="OJE96" s="2"/>
      <c r="OJF96" s="2"/>
      <c r="OJG96" s="2"/>
      <c r="OJH96" s="2"/>
      <c r="OJI96" s="2"/>
      <c r="OJJ96" s="2"/>
      <c r="OJK96" s="2"/>
      <c r="OJL96" s="2"/>
      <c r="OJM96" s="2"/>
      <c r="OJR96" s="2"/>
      <c r="OJS96" s="2"/>
      <c r="OJT96" s="2"/>
      <c r="OJU96" s="2"/>
      <c r="OJV96" s="2"/>
      <c r="OJW96" s="2"/>
      <c r="OJX96" s="2"/>
      <c r="OJY96" s="2"/>
      <c r="OKC96" s="2"/>
      <c r="OKD96" s="2"/>
      <c r="OKE96" s="2"/>
      <c r="OKF96" s="2"/>
      <c r="OKG96" s="2"/>
      <c r="OKH96" s="2"/>
      <c r="OKI96" s="2"/>
      <c r="OKJ96" s="2"/>
      <c r="OKK96" s="2"/>
      <c r="OKL96" s="2"/>
      <c r="OKM96" s="2"/>
      <c r="OKN96" s="2"/>
      <c r="OKO96" s="2"/>
      <c r="OKP96" s="2"/>
      <c r="OKQ96" s="2"/>
      <c r="OKR96" s="2"/>
      <c r="OKS96" s="2"/>
      <c r="OKX96" s="2"/>
      <c r="OKY96" s="2"/>
      <c r="OKZ96" s="2"/>
      <c r="OLA96" s="2"/>
      <c r="OLB96" s="2"/>
      <c r="OLC96" s="2"/>
      <c r="OLD96" s="2"/>
      <c r="OLE96" s="2"/>
      <c r="OLI96" s="2"/>
      <c r="OLJ96" s="2"/>
      <c r="OLK96" s="2"/>
      <c r="OLL96" s="2"/>
      <c r="OLM96" s="2"/>
      <c r="OLN96" s="2"/>
      <c r="OLO96" s="2"/>
      <c r="OLP96" s="2"/>
      <c r="OLQ96" s="2"/>
      <c r="OLR96" s="2"/>
      <c r="OLS96" s="2"/>
      <c r="OLT96" s="2"/>
      <c r="OLU96" s="2"/>
      <c r="OLV96" s="2"/>
      <c r="OLW96" s="2"/>
      <c r="OLX96" s="2"/>
      <c r="OLY96" s="2"/>
      <c r="OMD96" s="2"/>
      <c r="OME96" s="2"/>
      <c r="OMF96" s="2"/>
      <c r="OMG96" s="2"/>
      <c r="OMH96" s="2"/>
      <c r="OMI96" s="2"/>
      <c r="OMJ96" s="2"/>
      <c r="OMK96" s="2"/>
      <c r="OMO96" s="2"/>
      <c r="OMP96" s="2"/>
      <c r="OMQ96" s="2"/>
      <c r="OMR96" s="2"/>
      <c r="OMS96" s="2"/>
      <c r="OMT96" s="2"/>
      <c r="OMU96" s="2"/>
      <c r="OMV96" s="2"/>
      <c r="OMW96" s="2"/>
      <c r="OMX96" s="2"/>
      <c r="OMY96" s="2"/>
      <c r="OMZ96" s="2"/>
      <c r="ONA96" s="2"/>
      <c r="ONB96" s="2"/>
      <c r="ONC96" s="2"/>
      <c r="OND96" s="2"/>
      <c r="ONE96" s="2"/>
      <c r="ONJ96" s="2"/>
      <c r="ONK96" s="2"/>
      <c r="ONL96" s="2"/>
      <c r="ONM96" s="2"/>
      <c r="ONN96" s="2"/>
      <c r="ONO96" s="2"/>
      <c r="ONP96" s="2"/>
      <c r="ONQ96" s="2"/>
      <c r="ONU96" s="2"/>
      <c r="ONV96" s="2"/>
      <c r="ONW96" s="2"/>
      <c r="ONX96" s="2"/>
      <c r="ONY96" s="2"/>
      <c r="ONZ96" s="2"/>
      <c r="OOA96" s="2"/>
      <c r="OOB96" s="2"/>
      <c r="OOC96" s="2"/>
      <c r="OOD96" s="2"/>
      <c r="OOE96" s="2"/>
      <c r="OOF96" s="2"/>
      <c r="OOG96" s="2"/>
      <c r="OOH96" s="2"/>
      <c r="OOI96" s="2"/>
      <c r="OOJ96" s="2"/>
      <c r="OOK96" s="2"/>
      <c r="OOP96" s="2"/>
      <c r="OOQ96" s="2"/>
      <c r="OOR96" s="2"/>
      <c r="OOS96" s="2"/>
      <c r="OOT96" s="2"/>
      <c r="OOU96" s="2"/>
      <c r="OOV96" s="2"/>
      <c r="OOW96" s="2"/>
      <c r="OPA96" s="2"/>
      <c r="OPB96" s="2"/>
      <c r="OPC96" s="2"/>
      <c r="OPD96" s="2"/>
      <c r="OPE96" s="2"/>
      <c r="OPF96" s="2"/>
      <c r="OPG96" s="2"/>
      <c r="OPH96" s="2"/>
      <c r="OPI96" s="2"/>
      <c r="OPJ96" s="2"/>
      <c r="OPK96" s="2"/>
      <c r="OPL96" s="2"/>
      <c r="OPM96" s="2"/>
      <c r="OPN96" s="2"/>
      <c r="OPO96" s="2"/>
      <c r="OPP96" s="2"/>
      <c r="OPQ96" s="2"/>
      <c r="OPV96" s="2"/>
      <c r="OPW96" s="2"/>
      <c r="OPX96" s="2"/>
      <c r="OPY96" s="2"/>
      <c r="OPZ96" s="2"/>
      <c r="OQA96" s="2"/>
      <c r="OQB96" s="2"/>
      <c r="OQC96" s="2"/>
      <c r="OQG96" s="2"/>
      <c r="OQH96" s="2"/>
      <c r="OQI96" s="2"/>
      <c r="OQJ96" s="2"/>
      <c r="OQK96" s="2"/>
      <c r="OQL96" s="2"/>
      <c r="OQM96" s="2"/>
      <c r="OQN96" s="2"/>
      <c r="OQO96" s="2"/>
      <c r="OQP96" s="2"/>
      <c r="OQQ96" s="2"/>
      <c r="OQR96" s="2"/>
      <c r="OQS96" s="2"/>
      <c r="OQT96" s="2"/>
      <c r="OQU96" s="2"/>
      <c r="OQV96" s="2"/>
      <c r="OQW96" s="2"/>
      <c r="ORB96" s="2"/>
      <c r="ORC96" s="2"/>
      <c r="ORD96" s="2"/>
      <c r="ORE96" s="2"/>
      <c r="ORF96" s="2"/>
      <c r="ORG96" s="2"/>
      <c r="ORH96" s="2"/>
      <c r="ORI96" s="2"/>
      <c r="ORM96" s="2"/>
      <c r="ORN96" s="2"/>
      <c r="ORO96" s="2"/>
      <c r="ORP96" s="2"/>
      <c r="ORQ96" s="2"/>
      <c r="ORR96" s="2"/>
      <c r="ORS96" s="2"/>
      <c r="ORT96" s="2"/>
      <c r="ORU96" s="2"/>
      <c r="ORV96" s="2"/>
      <c r="ORW96" s="2"/>
      <c r="ORX96" s="2"/>
      <c r="ORY96" s="2"/>
      <c r="ORZ96" s="2"/>
      <c r="OSA96" s="2"/>
      <c r="OSB96" s="2"/>
      <c r="OSC96" s="2"/>
      <c r="OSH96" s="2"/>
      <c r="OSI96" s="2"/>
      <c r="OSJ96" s="2"/>
      <c r="OSK96" s="2"/>
      <c r="OSL96" s="2"/>
      <c r="OSM96" s="2"/>
      <c r="OSN96" s="2"/>
      <c r="OSO96" s="2"/>
      <c r="OSS96" s="2"/>
      <c r="OST96" s="2"/>
      <c r="OSU96" s="2"/>
      <c r="OSV96" s="2"/>
      <c r="OSW96" s="2"/>
      <c r="OSX96" s="2"/>
      <c r="OSY96" s="2"/>
      <c r="OSZ96" s="2"/>
      <c r="OTA96" s="2"/>
      <c r="OTB96" s="2"/>
      <c r="OTC96" s="2"/>
      <c r="OTD96" s="2"/>
      <c r="OTE96" s="2"/>
      <c r="OTF96" s="2"/>
      <c r="OTG96" s="2"/>
      <c r="OTH96" s="2"/>
      <c r="OTI96" s="2"/>
      <c r="OTN96" s="2"/>
      <c r="OTO96" s="2"/>
      <c r="OTP96" s="2"/>
      <c r="OTQ96" s="2"/>
      <c r="OTR96" s="2"/>
      <c r="OTS96" s="2"/>
      <c r="OTT96" s="2"/>
      <c r="OTU96" s="2"/>
      <c r="OTY96" s="2"/>
      <c r="OTZ96" s="2"/>
      <c r="OUA96" s="2"/>
      <c r="OUB96" s="2"/>
      <c r="OUC96" s="2"/>
      <c r="OUD96" s="2"/>
      <c r="OUE96" s="2"/>
      <c r="OUF96" s="2"/>
      <c r="OUG96" s="2"/>
      <c r="OUH96" s="2"/>
      <c r="OUI96" s="2"/>
      <c r="OUJ96" s="2"/>
      <c r="OUK96" s="2"/>
      <c r="OUL96" s="2"/>
      <c r="OUM96" s="2"/>
      <c r="OUN96" s="2"/>
      <c r="OUO96" s="2"/>
      <c r="OUT96" s="2"/>
      <c r="OUU96" s="2"/>
      <c r="OUV96" s="2"/>
      <c r="OUW96" s="2"/>
      <c r="OUX96" s="2"/>
      <c r="OUY96" s="2"/>
      <c r="OUZ96" s="2"/>
      <c r="OVA96" s="2"/>
      <c r="OVE96" s="2"/>
      <c r="OVF96" s="2"/>
      <c r="OVG96" s="2"/>
      <c r="OVH96" s="2"/>
      <c r="OVI96" s="2"/>
      <c r="OVJ96" s="2"/>
      <c r="OVK96" s="2"/>
      <c r="OVL96" s="2"/>
      <c r="OVM96" s="2"/>
      <c r="OVN96" s="2"/>
      <c r="OVO96" s="2"/>
      <c r="OVP96" s="2"/>
      <c r="OVQ96" s="2"/>
      <c r="OVR96" s="2"/>
      <c r="OVS96" s="2"/>
      <c r="OVT96" s="2"/>
      <c r="OVU96" s="2"/>
      <c r="OVZ96" s="2"/>
      <c r="OWA96" s="2"/>
      <c r="OWB96" s="2"/>
      <c r="OWC96" s="2"/>
      <c r="OWD96" s="2"/>
      <c r="OWE96" s="2"/>
      <c r="OWF96" s="2"/>
      <c r="OWG96" s="2"/>
      <c r="OWK96" s="2"/>
      <c r="OWL96" s="2"/>
      <c r="OWM96" s="2"/>
      <c r="OWN96" s="2"/>
      <c r="OWO96" s="2"/>
      <c r="OWP96" s="2"/>
      <c r="OWQ96" s="2"/>
      <c r="OWR96" s="2"/>
      <c r="OWS96" s="2"/>
      <c r="OWT96" s="2"/>
      <c r="OWU96" s="2"/>
      <c r="OWV96" s="2"/>
      <c r="OWW96" s="2"/>
      <c r="OWX96" s="2"/>
      <c r="OWY96" s="2"/>
      <c r="OWZ96" s="2"/>
      <c r="OXA96" s="2"/>
      <c r="OXF96" s="2"/>
      <c r="OXG96" s="2"/>
      <c r="OXH96" s="2"/>
      <c r="OXI96" s="2"/>
      <c r="OXJ96" s="2"/>
      <c r="OXK96" s="2"/>
      <c r="OXL96" s="2"/>
      <c r="OXM96" s="2"/>
      <c r="OXQ96" s="2"/>
      <c r="OXR96" s="2"/>
      <c r="OXS96" s="2"/>
      <c r="OXT96" s="2"/>
      <c r="OXU96" s="2"/>
      <c r="OXV96" s="2"/>
      <c r="OXW96" s="2"/>
      <c r="OXX96" s="2"/>
      <c r="OXY96" s="2"/>
      <c r="OXZ96" s="2"/>
      <c r="OYA96" s="2"/>
      <c r="OYB96" s="2"/>
      <c r="OYC96" s="2"/>
      <c r="OYD96" s="2"/>
      <c r="OYE96" s="2"/>
      <c r="OYF96" s="2"/>
      <c r="OYG96" s="2"/>
      <c r="OYL96" s="2"/>
      <c r="OYM96" s="2"/>
      <c r="OYN96" s="2"/>
      <c r="OYO96" s="2"/>
      <c r="OYP96" s="2"/>
      <c r="OYQ96" s="2"/>
      <c r="OYR96" s="2"/>
      <c r="OYS96" s="2"/>
      <c r="OYW96" s="2"/>
      <c r="OYX96" s="2"/>
      <c r="OYY96" s="2"/>
      <c r="OYZ96" s="2"/>
      <c r="OZA96" s="2"/>
      <c r="OZB96" s="2"/>
      <c r="OZC96" s="2"/>
      <c r="OZD96" s="2"/>
      <c r="OZE96" s="2"/>
      <c r="OZF96" s="2"/>
      <c r="OZG96" s="2"/>
      <c r="OZH96" s="2"/>
      <c r="OZI96" s="2"/>
      <c r="OZJ96" s="2"/>
      <c r="OZK96" s="2"/>
      <c r="OZL96" s="2"/>
      <c r="OZM96" s="2"/>
      <c r="OZR96" s="2"/>
      <c r="OZS96" s="2"/>
      <c r="OZT96" s="2"/>
      <c r="OZU96" s="2"/>
      <c r="OZV96" s="2"/>
      <c r="OZW96" s="2"/>
      <c r="OZX96" s="2"/>
      <c r="OZY96" s="2"/>
      <c r="PAC96" s="2"/>
      <c r="PAD96" s="2"/>
      <c r="PAE96" s="2"/>
      <c r="PAF96" s="2"/>
      <c r="PAG96" s="2"/>
      <c r="PAH96" s="2"/>
      <c r="PAI96" s="2"/>
      <c r="PAJ96" s="2"/>
      <c r="PAK96" s="2"/>
      <c r="PAL96" s="2"/>
      <c r="PAM96" s="2"/>
      <c r="PAN96" s="2"/>
      <c r="PAO96" s="2"/>
      <c r="PAP96" s="2"/>
      <c r="PAQ96" s="2"/>
      <c r="PAR96" s="2"/>
      <c r="PAS96" s="2"/>
      <c r="PAX96" s="2"/>
      <c r="PAY96" s="2"/>
      <c r="PAZ96" s="2"/>
      <c r="PBA96" s="2"/>
      <c r="PBB96" s="2"/>
      <c r="PBC96" s="2"/>
      <c r="PBD96" s="2"/>
      <c r="PBE96" s="2"/>
      <c r="PBI96" s="2"/>
      <c r="PBJ96" s="2"/>
      <c r="PBK96" s="2"/>
      <c r="PBL96" s="2"/>
      <c r="PBM96" s="2"/>
      <c r="PBN96" s="2"/>
      <c r="PBO96" s="2"/>
      <c r="PBP96" s="2"/>
      <c r="PBQ96" s="2"/>
      <c r="PBR96" s="2"/>
      <c r="PBS96" s="2"/>
      <c r="PBT96" s="2"/>
      <c r="PBU96" s="2"/>
      <c r="PBV96" s="2"/>
      <c r="PBW96" s="2"/>
      <c r="PBX96" s="2"/>
      <c r="PBY96" s="2"/>
      <c r="PCD96" s="2"/>
      <c r="PCE96" s="2"/>
      <c r="PCF96" s="2"/>
      <c r="PCG96" s="2"/>
      <c r="PCH96" s="2"/>
      <c r="PCI96" s="2"/>
      <c r="PCJ96" s="2"/>
      <c r="PCK96" s="2"/>
      <c r="PCO96" s="2"/>
      <c r="PCP96" s="2"/>
      <c r="PCQ96" s="2"/>
      <c r="PCR96" s="2"/>
      <c r="PCS96" s="2"/>
      <c r="PCT96" s="2"/>
      <c r="PCU96" s="2"/>
      <c r="PCV96" s="2"/>
      <c r="PCW96" s="2"/>
      <c r="PCX96" s="2"/>
      <c r="PCY96" s="2"/>
      <c r="PCZ96" s="2"/>
      <c r="PDA96" s="2"/>
      <c r="PDB96" s="2"/>
      <c r="PDC96" s="2"/>
      <c r="PDD96" s="2"/>
      <c r="PDE96" s="2"/>
      <c r="PDJ96" s="2"/>
      <c r="PDK96" s="2"/>
      <c r="PDL96" s="2"/>
      <c r="PDM96" s="2"/>
      <c r="PDN96" s="2"/>
      <c r="PDO96" s="2"/>
      <c r="PDP96" s="2"/>
      <c r="PDQ96" s="2"/>
      <c r="PDU96" s="2"/>
      <c r="PDV96" s="2"/>
      <c r="PDW96" s="2"/>
      <c r="PDX96" s="2"/>
      <c r="PDY96" s="2"/>
      <c r="PDZ96" s="2"/>
      <c r="PEA96" s="2"/>
      <c r="PEB96" s="2"/>
      <c r="PEC96" s="2"/>
      <c r="PED96" s="2"/>
      <c r="PEE96" s="2"/>
      <c r="PEF96" s="2"/>
      <c r="PEG96" s="2"/>
      <c r="PEH96" s="2"/>
      <c r="PEI96" s="2"/>
      <c r="PEJ96" s="2"/>
      <c r="PEK96" s="2"/>
      <c r="PEP96" s="2"/>
      <c r="PEQ96" s="2"/>
      <c r="PER96" s="2"/>
      <c r="PES96" s="2"/>
      <c r="PET96" s="2"/>
      <c r="PEU96" s="2"/>
      <c r="PEV96" s="2"/>
      <c r="PEW96" s="2"/>
      <c r="PFA96" s="2"/>
      <c r="PFB96" s="2"/>
      <c r="PFC96" s="2"/>
      <c r="PFD96" s="2"/>
      <c r="PFE96" s="2"/>
      <c r="PFF96" s="2"/>
      <c r="PFG96" s="2"/>
      <c r="PFH96" s="2"/>
      <c r="PFI96" s="2"/>
      <c r="PFJ96" s="2"/>
      <c r="PFK96" s="2"/>
      <c r="PFL96" s="2"/>
      <c r="PFM96" s="2"/>
      <c r="PFN96" s="2"/>
      <c r="PFO96" s="2"/>
      <c r="PFP96" s="2"/>
      <c r="PFQ96" s="2"/>
      <c r="PFV96" s="2"/>
      <c r="PFW96" s="2"/>
      <c r="PFX96" s="2"/>
      <c r="PFY96" s="2"/>
      <c r="PFZ96" s="2"/>
      <c r="PGA96" s="2"/>
      <c r="PGB96" s="2"/>
      <c r="PGC96" s="2"/>
      <c r="PGG96" s="2"/>
      <c r="PGH96" s="2"/>
      <c r="PGI96" s="2"/>
      <c r="PGJ96" s="2"/>
      <c r="PGK96" s="2"/>
      <c r="PGL96" s="2"/>
      <c r="PGM96" s="2"/>
      <c r="PGN96" s="2"/>
      <c r="PGO96" s="2"/>
      <c r="PGP96" s="2"/>
      <c r="PGQ96" s="2"/>
      <c r="PGR96" s="2"/>
      <c r="PGS96" s="2"/>
      <c r="PGT96" s="2"/>
      <c r="PGU96" s="2"/>
      <c r="PGV96" s="2"/>
      <c r="PGW96" s="2"/>
      <c r="PHB96" s="2"/>
      <c r="PHC96" s="2"/>
      <c r="PHD96" s="2"/>
      <c r="PHE96" s="2"/>
      <c r="PHF96" s="2"/>
      <c r="PHG96" s="2"/>
      <c r="PHH96" s="2"/>
      <c r="PHI96" s="2"/>
      <c r="PHM96" s="2"/>
      <c r="PHN96" s="2"/>
      <c r="PHO96" s="2"/>
      <c r="PHP96" s="2"/>
      <c r="PHQ96" s="2"/>
      <c r="PHR96" s="2"/>
      <c r="PHS96" s="2"/>
      <c r="PHT96" s="2"/>
      <c r="PHU96" s="2"/>
      <c r="PHV96" s="2"/>
      <c r="PHW96" s="2"/>
      <c r="PHX96" s="2"/>
      <c r="PHY96" s="2"/>
      <c r="PHZ96" s="2"/>
      <c r="PIA96" s="2"/>
      <c r="PIB96" s="2"/>
      <c r="PIC96" s="2"/>
      <c r="PIH96" s="2"/>
      <c r="PII96" s="2"/>
      <c r="PIJ96" s="2"/>
      <c r="PIK96" s="2"/>
      <c r="PIL96" s="2"/>
      <c r="PIM96" s="2"/>
      <c r="PIN96" s="2"/>
      <c r="PIO96" s="2"/>
      <c r="PIS96" s="2"/>
      <c r="PIT96" s="2"/>
      <c r="PIU96" s="2"/>
      <c r="PIV96" s="2"/>
      <c r="PIW96" s="2"/>
      <c r="PIX96" s="2"/>
      <c r="PIY96" s="2"/>
      <c r="PIZ96" s="2"/>
      <c r="PJA96" s="2"/>
      <c r="PJB96" s="2"/>
      <c r="PJC96" s="2"/>
      <c r="PJD96" s="2"/>
      <c r="PJE96" s="2"/>
      <c r="PJF96" s="2"/>
      <c r="PJG96" s="2"/>
      <c r="PJH96" s="2"/>
      <c r="PJI96" s="2"/>
      <c r="PJN96" s="2"/>
      <c r="PJO96" s="2"/>
      <c r="PJP96" s="2"/>
      <c r="PJQ96" s="2"/>
      <c r="PJR96" s="2"/>
      <c r="PJS96" s="2"/>
      <c r="PJT96" s="2"/>
      <c r="PJU96" s="2"/>
      <c r="PJY96" s="2"/>
      <c r="PJZ96" s="2"/>
      <c r="PKA96" s="2"/>
      <c r="PKB96" s="2"/>
      <c r="PKC96" s="2"/>
      <c r="PKD96" s="2"/>
      <c r="PKE96" s="2"/>
      <c r="PKF96" s="2"/>
      <c r="PKG96" s="2"/>
      <c r="PKH96" s="2"/>
      <c r="PKI96" s="2"/>
      <c r="PKJ96" s="2"/>
      <c r="PKK96" s="2"/>
      <c r="PKL96" s="2"/>
      <c r="PKM96" s="2"/>
      <c r="PKN96" s="2"/>
      <c r="PKO96" s="2"/>
      <c r="PKT96" s="2"/>
      <c r="PKU96" s="2"/>
      <c r="PKV96" s="2"/>
      <c r="PKW96" s="2"/>
      <c r="PKX96" s="2"/>
      <c r="PKY96" s="2"/>
      <c r="PKZ96" s="2"/>
      <c r="PLA96" s="2"/>
      <c r="PLE96" s="2"/>
      <c r="PLF96" s="2"/>
      <c r="PLG96" s="2"/>
      <c r="PLH96" s="2"/>
      <c r="PLI96" s="2"/>
      <c r="PLJ96" s="2"/>
      <c r="PLK96" s="2"/>
      <c r="PLL96" s="2"/>
      <c r="PLM96" s="2"/>
      <c r="PLN96" s="2"/>
      <c r="PLO96" s="2"/>
      <c r="PLP96" s="2"/>
      <c r="PLQ96" s="2"/>
      <c r="PLR96" s="2"/>
      <c r="PLS96" s="2"/>
      <c r="PLT96" s="2"/>
      <c r="PLU96" s="2"/>
      <c r="PLZ96" s="2"/>
      <c r="PMA96" s="2"/>
      <c r="PMB96" s="2"/>
      <c r="PMC96" s="2"/>
      <c r="PMD96" s="2"/>
      <c r="PME96" s="2"/>
      <c r="PMF96" s="2"/>
      <c r="PMG96" s="2"/>
      <c r="PMK96" s="2"/>
      <c r="PML96" s="2"/>
      <c r="PMM96" s="2"/>
      <c r="PMN96" s="2"/>
      <c r="PMO96" s="2"/>
      <c r="PMP96" s="2"/>
      <c r="PMQ96" s="2"/>
      <c r="PMR96" s="2"/>
      <c r="PMS96" s="2"/>
      <c r="PMT96" s="2"/>
      <c r="PMU96" s="2"/>
      <c r="PMV96" s="2"/>
      <c r="PMW96" s="2"/>
      <c r="PMX96" s="2"/>
      <c r="PMY96" s="2"/>
      <c r="PMZ96" s="2"/>
      <c r="PNA96" s="2"/>
      <c r="PNF96" s="2"/>
      <c r="PNG96" s="2"/>
      <c r="PNH96" s="2"/>
      <c r="PNI96" s="2"/>
      <c r="PNJ96" s="2"/>
      <c r="PNK96" s="2"/>
      <c r="PNL96" s="2"/>
      <c r="PNM96" s="2"/>
      <c r="PNQ96" s="2"/>
      <c r="PNR96" s="2"/>
      <c r="PNS96" s="2"/>
      <c r="PNT96" s="2"/>
      <c r="PNU96" s="2"/>
      <c r="PNV96" s="2"/>
      <c r="PNW96" s="2"/>
      <c r="PNX96" s="2"/>
      <c r="PNY96" s="2"/>
      <c r="PNZ96" s="2"/>
      <c r="POA96" s="2"/>
      <c r="POB96" s="2"/>
      <c r="POC96" s="2"/>
      <c r="POD96" s="2"/>
      <c r="POE96" s="2"/>
      <c r="POF96" s="2"/>
      <c r="POG96" s="2"/>
      <c r="POL96" s="2"/>
      <c r="POM96" s="2"/>
      <c r="PON96" s="2"/>
      <c r="POO96" s="2"/>
      <c r="POP96" s="2"/>
      <c r="POQ96" s="2"/>
      <c r="POR96" s="2"/>
      <c r="POS96" s="2"/>
      <c r="POW96" s="2"/>
      <c r="POX96" s="2"/>
      <c r="POY96" s="2"/>
      <c r="POZ96" s="2"/>
      <c r="PPA96" s="2"/>
      <c r="PPB96" s="2"/>
      <c r="PPC96" s="2"/>
      <c r="PPD96" s="2"/>
      <c r="PPE96" s="2"/>
      <c r="PPF96" s="2"/>
      <c r="PPG96" s="2"/>
      <c r="PPH96" s="2"/>
      <c r="PPI96" s="2"/>
      <c r="PPJ96" s="2"/>
      <c r="PPK96" s="2"/>
      <c r="PPL96" s="2"/>
      <c r="PPM96" s="2"/>
      <c r="PPR96" s="2"/>
      <c r="PPS96" s="2"/>
      <c r="PPT96" s="2"/>
      <c r="PPU96" s="2"/>
      <c r="PPV96" s="2"/>
      <c r="PPW96" s="2"/>
      <c r="PPX96" s="2"/>
      <c r="PPY96" s="2"/>
      <c r="PQC96" s="2"/>
      <c r="PQD96" s="2"/>
      <c r="PQE96" s="2"/>
      <c r="PQF96" s="2"/>
      <c r="PQG96" s="2"/>
      <c r="PQH96" s="2"/>
      <c r="PQI96" s="2"/>
      <c r="PQJ96" s="2"/>
      <c r="PQK96" s="2"/>
      <c r="PQL96" s="2"/>
      <c r="PQM96" s="2"/>
      <c r="PQN96" s="2"/>
      <c r="PQO96" s="2"/>
      <c r="PQP96" s="2"/>
      <c r="PQQ96" s="2"/>
      <c r="PQR96" s="2"/>
      <c r="PQS96" s="2"/>
      <c r="PQX96" s="2"/>
      <c r="PQY96" s="2"/>
      <c r="PQZ96" s="2"/>
      <c r="PRA96" s="2"/>
      <c r="PRB96" s="2"/>
      <c r="PRC96" s="2"/>
      <c r="PRD96" s="2"/>
      <c r="PRE96" s="2"/>
      <c r="PRI96" s="2"/>
      <c r="PRJ96" s="2"/>
      <c r="PRK96" s="2"/>
      <c r="PRL96" s="2"/>
      <c r="PRM96" s="2"/>
      <c r="PRN96" s="2"/>
      <c r="PRO96" s="2"/>
      <c r="PRP96" s="2"/>
      <c r="PRQ96" s="2"/>
      <c r="PRR96" s="2"/>
      <c r="PRS96" s="2"/>
      <c r="PRT96" s="2"/>
      <c r="PRU96" s="2"/>
      <c r="PRV96" s="2"/>
      <c r="PRW96" s="2"/>
      <c r="PRX96" s="2"/>
      <c r="PRY96" s="2"/>
      <c r="PSD96" s="2"/>
      <c r="PSE96" s="2"/>
      <c r="PSF96" s="2"/>
      <c r="PSG96" s="2"/>
      <c r="PSH96" s="2"/>
      <c r="PSI96" s="2"/>
      <c r="PSJ96" s="2"/>
      <c r="PSK96" s="2"/>
      <c r="PSO96" s="2"/>
      <c r="PSP96" s="2"/>
      <c r="PSQ96" s="2"/>
      <c r="PSR96" s="2"/>
      <c r="PSS96" s="2"/>
      <c r="PST96" s="2"/>
      <c r="PSU96" s="2"/>
      <c r="PSV96" s="2"/>
      <c r="PSW96" s="2"/>
      <c r="PSX96" s="2"/>
      <c r="PSY96" s="2"/>
      <c r="PSZ96" s="2"/>
      <c r="PTA96" s="2"/>
      <c r="PTB96" s="2"/>
      <c r="PTC96" s="2"/>
      <c r="PTD96" s="2"/>
      <c r="PTE96" s="2"/>
      <c r="PTJ96" s="2"/>
      <c r="PTK96" s="2"/>
      <c r="PTL96" s="2"/>
      <c r="PTM96" s="2"/>
      <c r="PTN96" s="2"/>
      <c r="PTO96" s="2"/>
      <c r="PTP96" s="2"/>
      <c r="PTQ96" s="2"/>
      <c r="PTU96" s="2"/>
      <c r="PTV96" s="2"/>
      <c r="PTW96" s="2"/>
      <c r="PTX96" s="2"/>
      <c r="PTY96" s="2"/>
      <c r="PTZ96" s="2"/>
      <c r="PUA96" s="2"/>
      <c r="PUB96" s="2"/>
      <c r="PUC96" s="2"/>
      <c r="PUD96" s="2"/>
      <c r="PUE96" s="2"/>
      <c r="PUF96" s="2"/>
      <c r="PUG96" s="2"/>
      <c r="PUH96" s="2"/>
      <c r="PUI96" s="2"/>
      <c r="PUJ96" s="2"/>
      <c r="PUK96" s="2"/>
      <c r="PUP96" s="2"/>
      <c r="PUQ96" s="2"/>
      <c r="PUR96" s="2"/>
      <c r="PUS96" s="2"/>
      <c r="PUT96" s="2"/>
      <c r="PUU96" s="2"/>
      <c r="PUV96" s="2"/>
      <c r="PUW96" s="2"/>
      <c r="PVA96" s="2"/>
      <c r="PVB96" s="2"/>
      <c r="PVC96" s="2"/>
      <c r="PVD96" s="2"/>
      <c r="PVE96" s="2"/>
      <c r="PVF96" s="2"/>
      <c r="PVG96" s="2"/>
      <c r="PVH96" s="2"/>
      <c r="PVI96" s="2"/>
      <c r="PVJ96" s="2"/>
      <c r="PVK96" s="2"/>
      <c r="PVL96" s="2"/>
      <c r="PVM96" s="2"/>
      <c r="PVN96" s="2"/>
      <c r="PVO96" s="2"/>
      <c r="PVP96" s="2"/>
      <c r="PVQ96" s="2"/>
      <c r="PVV96" s="2"/>
      <c r="PVW96" s="2"/>
      <c r="PVX96" s="2"/>
      <c r="PVY96" s="2"/>
      <c r="PVZ96" s="2"/>
      <c r="PWA96" s="2"/>
      <c r="PWB96" s="2"/>
      <c r="PWC96" s="2"/>
      <c r="PWG96" s="2"/>
      <c r="PWH96" s="2"/>
      <c r="PWI96" s="2"/>
      <c r="PWJ96" s="2"/>
      <c r="PWK96" s="2"/>
      <c r="PWL96" s="2"/>
      <c r="PWM96" s="2"/>
      <c r="PWN96" s="2"/>
      <c r="PWO96" s="2"/>
      <c r="PWP96" s="2"/>
      <c r="PWQ96" s="2"/>
      <c r="PWR96" s="2"/>
      <c r="PWS96" s="2"/>
      <c r="PWT96" s="2"/>
      <c r="PWU96" s="2"/>
      <c r="PWV96" s="2"/>
      <c r="PWW96" s="2"/>
      <c r="PXB96" s="2"/>
      <c r="PXC96" s="2"/>
      <c r="PXD96" s="2"/>
      <c r="PXE96" s="2"/>
      <c r="PXF96" s="2"/>
      <c r="PXG96" s="2"/>
      <c r="PXH96" s="2"/>
      <c r="PXI96" s="2"/>
      <c r="PXM96" s="2"/>
      <c r="PXN96" s="2"/>
      <c r="PXO96" s="2"/>
      <c r="PXP96" s="2"/>
      <c r="PXQ96" s="2"/>
      <c r="PXR96" s="2"/>
      <c r="PXS96" s="2"/>
      <c r="PXT96" s="2"/>
      <c r="PXU96" s="2"/>
      <c r="PXV96" s="2"/>
      <c r="PXW96" s="2"/>
      <c r="PXX96" s="2"/>
      <c r="PXY96" s="2"/>
      <c r="PXZ96" s="2"/>
      <c r="PYA96" s="2"/>
      <c r="PYB96" s="2"/>
      <c r="PYC96" s="2"/>
      <c r="PYH96" s="2"/>
      <c r="PYI96" s="2"/>
      <c r="PYJ96" s="2"/>
      <c r="PYK96" s="2"/>
      <c r="PYL96" s="2"/>
      <c r="PYM96" s="2"/>
      <c r="PYN96" s="2"/>
      <c r="PYO96" s="2"/>
      <c r="PYS96" s="2"/>
      <c r="PYT96" s="2"/>
      <c r="PYU96" s="2"/>
      <c r="PYV96" s="2"/>
      <c r="PYW96" s="2"/>
      <c r="PYX96" s="2"/>
      <c r="PYY96" s="2"/>
      <c r="PYZ96" s="2"/>
      <c r="PZA96" s="2"/>
      <c r="PZB96" s="2"/>
      <c r="PZC96" s="2"/>
      <c r="PZD96" s="2"/>
      <c r="PZE96" s="2"/>
      <c r="PZF96" s="2"/>
      <c r="PZG96" s="2"/>
      <c r="PZH96" s="2"/>
      <c r="PZI96" s="2"/>
      <c r="PZN96" s="2"/>
      <c r="PZO96" s="2"/>
      <c r="PZP96" s="2"/>
      <c r="PZQ96" s="2"/>
      <c r="PZR96" s="2"/>
      <c r="PZS96" s="2"/>
      <c r="PZT96" s="2"/>
      <c r="PZU96" s="2"/>
      <c r="PZY96" s="2"/>
      <c r="PZZ96" s="2"/>
      <c r="QAA96" s="2"/>
      <c r="QAB96" s="2"/>
      <c r="QAC96" s="2"/>
      <c r="QAD96" s="2"/>
      <c r="QAE96" s="2"/>
      <c r="QAF96" s="2"/>
      <c r="QAG96" s="2"/>
      <c r="QAH96" s="2"/>
      <c r="QAI96" s="2"/>
      <c r="QAJ96" s="2"/>
      <c r="QAK96" s="2"/>
      <c r="QAL96" s="2"/>
      <c r="QAM96" s="2"/>
      <c r="QAN96" s="2"/>
      <c r="QAO96" s="2"/>
      <c r="QAT96" s="2"/>
      <c r="QAU96" s="2"/>
      <c r="QAV96" s="2"/>
      <c r="QAW96" s="2"/>
      <c r="QAX96" s="2"/>
      <c r="QAY96" s="2"/>
      <c r="QAZ96" s="2"/>
      <c r="QBA96" s="2"/>
      <c r="QBE96" s="2"/>
      <c r="QBF96" s="2"/>
      <c r="QBG96" s="2"/>
      <c r="QBH96" s="2"/>
      <c r="QBI96" s="2"/>
      <c r="QBJ96" s="2"/>
      <c r="QBK96" s="2"/>
      <c r="QBL96" s="2"/>
      <c r="QBM96" s="2"/>
      <c r="QBN96" s="2"/>
      <c r="QBO96" s="2"/>
      <c r="QBP96" s="2"/>
      <c r="QBQ96" s="2"/>
      <c r="QBR96" s="2"/>
      <c r="QBS96" s="2"/>
      <c r="QBT96" s="2"/>
      <c r="QBU96" s="2"/>
      <c r="QBZ96" s="2"/>
      <c r="QCA96" s="2"/>
      <c r="QCB96" s="2"/>
      <c r="QCC96" s="2"/>
      <c r="QCD96" s="2"/>
      <c r="QCE96" s="2"/>
      <c r="QCF96" s="2"/>
      <c r="QCG96" s="2"/>
      <c r="QCK96" s="2"/>
      <c r="QCL96" s="2"/>
      <c r="QCM96" s="2"/>
      <c r="QCN96" s="2"/>
      <c r="QCO96" s="2"/>
      <c r="QCP96" s="2"/>
      <c r="QCQ96" s="2"/>
      <c r="QCR96" s="2"/>
      <c r="QCS96" s="2"/>
      <c r="QCT96" s="2"/>
      <c r="QCU96" s="2"/>
      <c r="QCV96" s="2"/>
      <c r="QCW96" s="2"/>
      <c r="QCX96" s="2"/>
      <c r="QCY96" s="2"/>
      <c r="QCZ96" s="2"/>
      <c r="QDA96" s="2"/>
      <c r="QDF96" s="2"/>
      <c r="QDG96" s="2"/>
      <c r="QDH96" s="2"/>
      <c r="QDI96" s="2"/>
      <c r="QDJ96" s="2"/>
      <c r="QDK96" s="2"/>
      <c r="QDL96" s="2"/>
      <c r="QDM96" s="2"/>
      <c r="QDQ96" s="2"/>
      <c r="QDR96" s="2"/>
      <c r="QDS96" s="2"/>
      <c r="QDT96" s="2"/>
      <c r="QDU96" s="2"/>
      <c r="QDV96" s="2"/>
      <c r="QDW96" s="2"/>
      <c r="QDX96" s="2"/>
      <c r="QDY96" s="2"/>
      <c r="QDZ96" s="2"/>
      <c r="QEA96" s="2"/>
      <c r="QEB96" s="2"/>
      <c r="QEC96" s="2"/>
      <c r="QED96" s="2"/>
      <c r="QEE96" s="2"/>
      <c r="QEF96" s="2"/>
      <c r="QEG96" s="2"/>
      <c r="QEL96" s="2"/>
      <c r="QEM96" s="2"/>
      <c r="QEN96" s="2"/>
      <c r="QEO96" s="2"/>
      <c r="QEP96" s="2"/>
      <c r="QEQ96" s="2"/>
      <c r="QER96" s="2"/>
      <c r="QES96" s="2"/>
      <c r="QEW96" s="2"/>
      <c r="QEX96" s="2"/>
      <c r="QEY96" s="2"/>
      <c r="QEZ96" s="2"/>
      <c r="QFA96" s="2"/>
      <c r="QFB96" s="2"/>
      <c r="QFC96" s="2"/>
      <c r="QFD96" s="2"/>
      <c r="QFE96" s="2"/>
      <c r="QFF96" s="2"/>
      <c r="QFG96" s="2"/>
      <c r="QFH96" s="2"/>
      <c r="QFI96" s="2"/>
      <c r="QFJ96" s="2"/>
      <c r="QFK96" s="2"/>
      <c r="QFL96" s="2"/>
      <c r="QFM96" s="2"/>
      <c r="QFR96" s="2"/>
      <c r="QFS96" s="2"/>
      <c r="QFT96" s="2"/>
      <c r="QFU96" s="2"/>
      <c r="QFV96" s="2"/>
      <c r="QFW96" s="2"/>
      <c r="QFX96" s="2"/>
      <c r="QFY96" s="2"/>
      <c r="QGC96" s="2"/>
      <c r="QGD96" s="2"/>
      <c r="QGE96" s="2"/>
      <c r="QGF96" s="2"/>
      <c r="QGG96" s="2"/>
      <c r="QGH96" s="2"/>
      <c r="QGI96" s="2"/>
      <c r="QGJ96" s="2"/>
      <c r="QGK96" s="2"/>
      <c r="QGL96" s="2"/>
      <c r="QGM96" s="2"/>
      <c r="QGN96" s="2"/>
      <c r="QGO96" s="2"/>
      <c r="QGP96" s="2"/>
      <c r="QGQ96" s="2"/>
      <c r="QGR96" s="2"/>
      <c r="QGS96" s="2"/>
      <c r="QGX96" s="2"/>
      <c r="QGY96" s="2"/>
      <c r="QGZ96" s="2"/>
      <c r="QHA96" s="2"/>
      <c r="QHB96" s="2"/>
      <c r="QHC96" s="2"/>
      <c r="QHD96" s="2"/>
      <c r="QHE96" s="2"/>
      <c r="QHI96" s="2"/>
      <c r="QHJ96" s="2"/>
      <c r="QHK96" s="2"/>
      <c r="QHL96" s="2"/>
      <c r="QHM96" s="2"/>
      <c r="QHN96" s="2"/>
      <c r="QHO96" s="2"/>
      <c r="QHP96" s="2"/>
      <c r="QHQ96" s="2"/>
      <c r="QHR96" s="2"/>
      <c r="QHS96" s="2"/>
      <c r="QHT96" s="2"/>
      <c r="QHU96" s="2"/>
      <c r="QHV96" s="2"/>
      <c r="QHW96" s="2"/>
      <c r="QHX96" s="2"/>
      <c r="QHY96" s="2"/>
      <c r="QID96" s="2"/>
      <c r="QIE96" s="2"/>
      <c r="QIF96" s="2"/>
      <c r="QIG96" s="2"/>
      <c r="QIH96" s="2"/>
      <c r="QII96" s="2"/>
      <c r="QIJ96" s="2"/>
      <c r="QIK96" s="2"/>
      <c r="QIO96" s="2"/>
      <c r="QIP96" s="2"/>
      <c r="QIQ96" s="2"/>
      <c r="QIR96" s="2"/>
      <c r="QIS96" s="2"/>
      <c r="QIT96" s="2"/>
      <c r="QIU96" s="2"/>
      <c r="QIV96" s="2"/>
      <c r="QIW96" s="2"/>
      <c r="QIX96" s="2"/>
      <c r="QIY96" s="2"/>
      <c r="QIZ96" s="2"/>
      <c r="QJA96" s="2"/>
      <c r="QJB96" s="2"/>
      <c r="QJC96" s="2"/>
      <c r="QJD96" s="2"/>
      <c r="QJE96" s="2"/>
      <c r="QJJ96" s="2"/>
      <c r="QJK96" s="2"/>
      <c r="QJL96" s="2"/>
      <c r="QJM96" s="2"/>
      <c r="QJN96" s="2"/>
      <c r="QJO96" s="2"/>
      <c r="QJP96" s="2"/>
      <c r="QJQ96" s="2"/>
      <c r="QJU96" s="2"/>
      <c r="QJV96" s="2"/>
      <c r="QJW96" s="2"/>
      <c r="QJX96" s="2"/>
      <c r="QJY96" s="2"/>
      <c r="QJZ96" s="2"/>
      <c r="QKA96" s="2"/>
      <c r="QKB96" s="2"/>
      <c r="QKC96" s="2"/>
      <c r="QKD96" s="2"/>
      <c r="QKE96" s="2"/>
      <c r="QKF96" s="2"/>
      <c r="QKG96" s="2"/>
      <c r="QKH96" s="2"/>
      <c r="QKI96" s="2"/>
      <c r="QKJ96" s="2"/>
      <c r="QKK96" s="2"/>
      <c r="QKP96" s="2"/>
      <c r="QKQ96" s="2"/>
      <c r="QKR96" s="2"/>
      <c r="QKS96" s="2"/>
      <c r="QKT96" s="2"/>
      <c r="QKU96" s="2"/>
      <c r="QKV96" s="2"/>
      <c r="QKW96" s="2"/>
      <c r="QLA96" s="2"/>
      <c r="QLB96" s="2"/>
      <c r="QLC96" s="2"/>
      <c r="QLD96" s="2"/>
      <c r="QLE96" s="2"/>
      <c r="QLF96" s="2"/>
      <c r="QLG96" s="2"/>
      <c r="QLH96" s="2"/>
      <c r="QLI96" s="2"/>
      <c r="QLJ96" s="2"/>
      <c r="QLK96" s="2"/>
      <c r="QLL96" s="2"/>
      <c r="QLM96" s="2"/>
      <c r="QLN96" s="2"/>
      <c r="QLO96" s="2"/>
      <c r="QLP96" s="2"/>
      <c r="QLQ96" s="2"/>
      <c r="QLV96" s="2"/>
      <c r="QLW96" s="2"/>
      <c r="QLX96" s="2"/>
      <c r="QLY96" s="2"/>
      <c r="QLZ96" s="2"/>
      <c r="QMA96" s="2"/>
      <c r="QMB96" s="2"/>
      <c r="QMC96" s="2"/>
      <c r="QMG96" s="2"/>
      <c r="QMH96" s="2"/>
      <c r="QMI96" s="2"/>
      <c r="QMJ96" s="2"/>
      <c r="QMK96" s="2"/>
      <c r="QML96" s="2"/>
      <c r="QMM96" s="2"/>
      <c r="QMN96" s="2"/>
      <c r="QMO96" s="2"/>
      <c r="QMP96" s="2"/>
      <c r="QMQ96" s="2"/>
      <c r="QMR96" s="2"/>
      <c r="QMS96" s="2"/>
      <c r="QMT96" s="2"/>
      <c r="QMU96" s="2"/>
      <c r="QMV96" s="2"/>
      <c r="QMW96" s="2"/>
      <c r="QNB96" s="2"/>
      <c r="QNC96" s="2"/>
      <c r="QND96" s="2"/>
      <c r="QNE96" s="2"/>
      <c r="QNF96" s="2"/>
      <c r="QNG96" s="2"/>
      <c r="QNH96" s="2"/>
      <c r="QNI96" s="2"/>
      <c r="QNM96" s="2"/>
      <c r="QNN96" s="2"/>
      <c r="QNO96" s="2"/>
      <c r="QNP96" s="2"/>
      <c r="QNQ96" s="2"/>
      <c r="QNR96" s="2"/>
      <c r="QNS96" s="2"/>
      <c r="QNT96" s="2"/>
      <c r="QNU96" s="2"/>
      <c r="QNV96" s="2"/>
      <c r="QNW96" s="2"/>
      <c r="QNX96" s="2"/>
      <c r="QNY96" s="2"/>
      <c r="QNZ96" s="2"/>
      <c r="QOA96" s="2"/>
      <c r="QOB96" s="2"/>
      <c r="QOC96" s="2"/>
      <c r="QOH96" s="2"/>
      <c r="QOI96" s="2"/>
      <c r="QOJ96" s="2"/>
      <c r="QOK96" s="2"/>
      <c r="QOL96" s="2"/>
      <c r="QOM96" s="2"/>
      <c r="QON96" s="2"/>
      <c r="QOO96" s="2"/>
      <c r="QOS96" s="2"/>
      <c r="QOT96" s="2"/>
      <c r="QOU96" s="2"/>
      <c r="QOV96" s="2"/>
      <c r="QOW96" s="2"/>
      <c r="QOX96" s="2"/>
      <c r="QOY96" s="2"/>
      <c r="QOZ96" s="2"/>
      <c r="QPA96" s="2"/>
      <c r="QPB96" s="2"/>
      <c r="QPC96" s="2"/>
      <c r="QPD96" s="2"/>
      <c r="QPE96" s="2"/>
      <c r="QPF96" s="2"/>
      <c r="QPG96" s="2"/>
      <c r="QPH96" s="2"/>
      <c r="QPI96" s="2"/>
      <c r="QPN96" s="2"/>
      <c r="QPO96" s="2"/>
      <c r="QPP96" s="2"/>
      <c r="QPQ96" s="2"/>
      <c r="QPR96" s="2"/>
      <c r="QPS96" s="2"/>
      <c r="QPT96" s="2"/>
      <c r="QPU96" s="2"/>
      <c r="QPY96" s="2"/>
      <c r="QPZ96" s="2"/>
      <c r="QQA96" s="2"/>
      <c r="QQB96" s="2"/>
      <c r="QQC96" s="2"/>
      <c r="QQD96" s="2"/>
      <c r="QQE96" s="2"/>
      <c r="QQF96" s="2"/>
      <c r="QQG96" s="2"/>
      <c r="QQH96" s="2"/>
      <c r="QQI96" s="2"/>
      <c r="QQJ96" s="2"/>
      <c r="QQK96" s="2"/>
      <c r="QQL96" s="2"/>
      <c r="QQM96" s="2"/>
      <c r="QQN96" s="2"/>
      <c r="QQO96" s="2"/>
      <c r="QQT96" s="2"/>
      <c r="QQU96" s="2"/>
      <c r="QQV96" s="2"/>
      <c r="QQW96" s="2"/>
      <c r="QQX96" s="2"/>
      <c r="QQY96" s="2"/>
      <c r="QQZ96" s="2"/>
      <c r="QRA96" s="2"/>
      <c r="QRE96" s="2"/>
      <c r="QRF96" s="2"/>
      <c r="QRG96" s="2"/>
      <c r="QRH96" s="2"/>
      <c r="QRI96" s="2"/>
      <c r="QRJ96" s="2"/>
      <c r="QRK96" s="2"/>
      <c r="QRL96" s="2"/>
      <c r="QRM96" s="2"/>
      <c r="QRN96" s="2"/>
      <c r="QRO96" s="2"/>
      <c r="QRP96" s="2"/>
      <c r="QRQ96" s="2"/>
      <c r="QRR96" s="2"/>
      <c r="QRS96" s="2"/>
      <c r="QRT96" s="2"/>
      <c r="QRU96" s="2"/>
      <c r="QRZ96" s="2"/>
      <c r="QSA96" s="2"/>
      <c r="QSB96" s="2"/>
      <c r="QSC96" s="2"/>
      <c r="QSD96" s="2"/>
      <c r="QSE96" s="2"/>
      <c r="QSF96" s="2"/>
      <c r="QSG96" s="2"/>
      <c r="QSK96" s="2"/>
      <c r="QSL96" s="2"/>
      <c r="QSM96" s="2"/>
      <c r="QSN96" s="2"/>
      <c r="QSO96" s="2"/>
      <c r="QSP96" s="2"/>
      <c r="QSQ96" s="2"/>
      <c r="QSR96" s="2"/>
      <c r="QSS96" s="2"/>
      <c r="QST96" s="2"/>
      <c r="QSU96" s="2"/>
      <c r="QSV96" s="2"/>
      <c r="QSW96" s="2"/>
      <c r="QSX96" s="2"/>
      <c r="QSY96" s="2"/>
      <c r="QSZ96" s="2"/>
      <c r="QTA96" s="2"/>
      <c r="QTF96" s="2"/>
      <c r="QTG96" s="2"/>
      <c r="QTH96" s="2"/>
      <c r="QTI96" s="2"/>
      <c r="QTJ96" s="2"/>
      <c r="QTK96" s="2"/>
      <c r="QTL96" s="2"/>
      <c r="QTM96" s="2"/>
      <c r="QTQ96" s="2"/>
      <c r="QTR96" s="2"/>
      <c r="QTS96" s="2"/>
      <c r="QTT96" s="2"/>
      <c r="QTU96" s="2"/>
      <c r="QTV96" s="2"/>
      <c r="QTW96" s="2"/>
      <c r="QTX96" s="2"/>
      <c r="QTY96" s="2"/>
      <c r="QTZ96" s="2"/>
      <c r="QUA96" s="2"/>
      <c r="QUB96" s="2"/>
      <c r="QUC96" s="2"/>
      <c r="QUD96" s="2"/>
      <c r="QUE96" s="2"/>
      <c r="QUF96" s="2"/>
      <c r="QUG96" s="2"/>
      <c r="QUL96" s="2"/>
      <c r="QUM96" s="2"/>
      <c r="QUN96" s="2"/>
      <c r="QUO96" s="2"/>
      <c r="QUP96" s="2"/>
      <c r="QUQ96" s="2"/>
      <c r="QUR96" s="2"/>
      <c r="QUS96" s="2"/>
      <c r="QUW96" s="2"/>
      <c r="QUX96" s="2"/>
      <c r="QUY96" s="2"/>
      <c r="QUZ96" s="2"/>
      <c r="QVA96" s="2"/>
      <c r="QVB96" s="2"/>
      <c r="QVC96" s="2"/>
      <c r="QVD96" s="2"/>
      <c r="QVE96" s="2"/>
      <c r="QVF96" s="2"/>
      <c r="QVG96" s="2"/>
      <c r="QVH96" s="2"/>
      <c r="QVI96" s="2"/>
      <c r="QVJ96" s="2"/>
      <c r="QVK96" s="2"/>
      <c r="QVL96" s="2"/>
      <c r="QVM96" s="2"/>
      <c r="QVR96" s="2"/>
      <c r="QVS96" s="2"/>
      <c r="QVT96" s="2"/>
      <c r="QVU96" s="2"/>
      <c r="QVV96" s="2"/>
      <c r="QVW96" s="2"/>
      <c r="QVX96" s="2"/>
      <c r="QVY96" s="2"/>
      <c r="QWC96" s="2"/>
      <c r="QWD96" s="2"/>
      <c r="QWE96" s="2"/>
      <c r="QWF96" s="2"/>
      <c r="QWG96" s="2"/>
      <c r="QWH96" s="2"/>
      <c r="QWI96" s="2"/>
      <c r="QWJ96" s="2"/>
      <c r="QWK96" s="2"/>
      <c r="QWL96" s="2"/>
      <c r="QWM96" s="2"/>
      <c r="QWN96" s="2"/>
      <c r="QWO96" s="2"/>
      <c r="QWP96" s="2"/>
      <c r="QWQ96" s="2"/>
      <c r="QWR96" s="2"/>
      <c r="QWS96" s="2"/>
      <c r="QWX96" s="2"/>
      <c r="QWY96" s="2"/>
      <c r="QWZ96" s="2"/>
      <c r="QXA96" s="2"/>
      <c r="QXB96" s="2"/>
      <c r="QXC96" s="2"/>
      <c r="QXD96" s="2"/>
      <c r="QXE96" s="2"/>
      <c r="QXI96" s="2"/>
      <c r="QXJ96" s="2"/>
      <c r="QXK96" s="2"/>
      <c r="QXL96" s="2"/>
      <c r="QXM96" s="2"/>
      <c r="QXN96" s="2"/>
      <c r="QXO96" s="2"/>
      <c r="QXP96" s="2"/>
      <c r="QXQ96" s="2"/>
      <c r="QXR96" s="2"/>
      <c r="QXS96" s="2"/>
      <c r="QXT96" s="2"/>
      <c r="QXU96" s="2"/>
      <c r="QXV96" s="2"/>
      <c r="QXW96" s="2"/>
      <c r="QXX96" s="2"/>
      <c r="QXY96" s="2"/>
      <c r="QYD96" s="2"/>
      <c r="QYE96" s="2"/>
      <c r="QYF96" s="2"/>
      <c r="QYG96" s="2"/>
      <c r="QYH96" s="2"/>
      <c r="QYI96" s="2"/>
      <c r="QYJ96" s="2"/>
      <c r="QYK96" s="2"/>
      <c r="QYO96" s="2"/>
      <c r="QYP96" s="2"/>
      <c r="QYQ96" s="2"/>
      <c r="QYR96" s="2"/>
      <c r="QYS96" s="2"/>
      <c r="QYT96" s="2"/>
      <c r="QYU96" s="2"/>
      <c r="QYV96" s="2"/>
      <c r="QYW96" s="2"/>
      <c r="QYX96" s="2"/>
      <c r="QYY96" s="2"/>
      <c r="QYZ96" s="2"/>
      <c r="QZA96" s="2"/>
      <c r="QZB96" s="2"/>
      <c r="QZC96" s="2"/>
      <c r="QZD96" s="2"/>
      <c r="QZE96" s="2"/>
      <c r="QZJ96" s="2"/>
      <c r="QZK96" s="2"/>
      <c r="QZL96" s="2"/>
      <c r="QZM96" s="2"/>
      <c r="QZN96" s="2"/>
      <c r="QZO96" s="2"/>
      <c r="QZP96" s="2"/>
      <c r="QZQ96" s="2"/>
      <c r="QZU96" s="2"/>
      <c r="QZV96" s="2"/>
      <c r="QZW96" s="2"/>
      <c r="QZX96" s="2"/>
      <c r="QZY96" s="2"/>
      <c r="QZZ96" s="2"/>
      <c r="RAA96" s="2"/>
      <c r="RAB96" s="2"/>
      <c r="RAC96" s="2"/>
      <c r="RAD96" s="2"/>
      <c r="RAE96" s="2"/>
      <c r="RAF96" s="2"/>
      <c r="RAG96" s="2"/>
      <c r="RAH96" s="2"/>
      <c r="RAI96" s="2"/>
      <c r="RAJ96" s="2"/>
      <c r="RAK96" s="2"/>
      <c r="RAP96" s="2"/>
      <c r="RAQ96" s="2"/>
      <c r="RAR96" s="2"/>
      <c r="RAS96" s="2"/>
      <c r="RAT96" s="2"/>
      <c r="RAU96" s="2"/>
      <c r="RAV96" s="2"/>
      <c r="RAW96" s="2"/>
      <c r="RBA96" s="2"/>
      <c r="RBB96" s="2"/>
      <c r="RBC96" s="2"/>
      <c r="RBD96" s="2"/>
      <c r="RBE96" s="2"/>
      <c r="RBF96" s="2"/>
      <c r="RBG96" s="2"/>
      <c r="RBH96" s="2"/>
      <c r="RBI96" s="2"/>
      <c r="RBJ96" s="2"/>
      <c r="RBK96" s="2"/>
      <c r="RBL96" s="2"/>
      <c r="RBM96" s="2"/>
      <c r="RBN96" s="2"/>
      <c r="RBO96" s="2"/>
      <c r="RBP96" s="2"/>
      <c r="RBQ96" s="2"/>
      <c r="RBV96" s="2"/>
      <c r="RBW96" s="2"/>
      <c r="RBX96" s="2"/>
      <c r="RBY96" s="2"/>
      <c r="RBZ96" s="2"/>
      <c r="RCA96" s="2"/>
      <c r="RCB96" s="2"/>
      <c r="RCC96" s="2"/>
      <c r="RCG96" s="2"/>
      <c r="RCH96" s="2"/>
      <c r="RCI96" s="2"/>
      <c r="RCJ96" s="2"/>
      <c r="RCK96" s="2"/>
      <c r="RCL96" s="2"/>
      <c r="RCM96" s="2"/>
      <c r="RCN96" s="2"/>
      <c r="RCO96" s="2"/>
      <c r="RCP96" s="2"/>
      <c r="RCQ96" s="2"/>
      <c r="RCR96" s="2"/>
      <c r="RCS96" s="2"/>
      <c r="RCT96" s="2"/>
      <c r="RCU96" s="2"/>
      <c r="RCV96" s="2"/>
      <c r="RCW96" s="2"/>
      <c r="RDB96" s="2"/>
      <c r="RDC96" s="2"/>
      <c r="RDD96" s="2"/>
      <c r="RDE96" s="2"/>
      <c r="RDF96" s="2"/>
      <c r="RDG96" s="2"/>
      <c r="RDH96" s="2"/>
      <c r="RDI96" s="2"/>
      <c r="RDM96" s="2"/>
      <c r="RDN96" s="2"/>
      <c r="RDO96" s="2"/>
      <c r="RDP96" s="2"/>
      <c r="RDQ96" s="2"/>
      <c r="RDR96" s="2"/>
      <c r="RDS96" s="2"/>
      <c r="RDT96" s="2"/>
      <c r="RDU96" s="2"/>
      <c r="RDV96" s="2"/>
      <c r="RDW96" s="2"/>
      <c r="RDX96" s="2"/>
      <c r="RDY96" s="2"/>
      <c r="RDZ96" s="2"/>
      <c r="REA96" s="2"/>
      <c r="REB96" s="2"/>
      <c r="REC96" s="2"/>
      <c r="REH96" s="2"/>
      <c r="REI96" s="2"/>
      <c r="REJ96" s="2"/>
      <c r="REK96" s="2"/>
      <c r="REL96" s="2"/>
      <c r="REM96" s="2"/>
      <c r="REN96" s="2"/>
      <c r="REO96" s="2"/>
      <c r="RES96" s="2"/>
      <c r="RET96" s="2"/>
      <c r="REU96" s="2"/>
      <c r="REV96" s="2"/>
      <c r="REW96" s="2"/>
      <c r="REX96" s="2"/>
      <c r="REY96" s="2"/>
      <c r="REZ96" s="2"/>
      <c r="RFA96" s="2"/>
      <c r="RFB96" s="2"/>
      <c r="RFC96" s="2"/>
      <c r="RFD96" s="2"/>
      <c r="RFE96" s="2"/>
      <c r="RFF96" s="2"/>
      <c r="RFG96" s="2"/>
      <c r="RFH96" s="2"/>
      <c r="RFI96" s="2"/>
      <c r="RFN96" s="2"/>
      <c r="RFO96" s="2"/>
      <c r="RFP96" s="2"/>
      <c r="RFQ96" s="2"/>
      <c r="RFR96" s="2"/>
      <c r="RFS96" s="2"/>
      <c r="RFT96" s="2"/>
      <c r="RFU96" s="2"/>
      <c r="RFY96" s="2"/>
      <c r="RFZ96" s="2"/>
      <c r="RGA96" s="2"/>
      <c r="RGB96" s="2"/>
      <c r="RGC96" s="2"/>
      <c r="RGD96" s="2"/>
      <c r="RGE96" s="2"/>
      <c r="RGF96" s="2"/>
      <c r="RGG96" s="2"/>
      <c r="RGH96" s="2"/>
      <c r="RGI96" s="2"/>
      <c r="RGJ96" s="2"/>
      <c r="RGK96" s="2"/>
      <c r="RGL96" s="2"/>
      <c r="RGM96" s="2"/>
      <c r="RGN96" s="2"/>
      <c r="RGO96" s="2"/>
      <c r="RGT96" s="2"/>
      <c r="RGU96" s="2"/>
      <c r="RGV96" s="2"/>
      <c r="RGW96" s="2"/>
      <c r="RGX96" s="2"/>
      <c r="RGY96" s="2"/>
      <c r="RGZ96" s="2"/>
      <c r="RHA96" s="2"/>
      <c r="RHE96" s="2"/>
      <c r="RHF96" s="2"/>
      <c r="RHG96" s="2"/>
      <c r="RHH96" s="2"/>
      <c r="RHI96" s="2"/>
      <c r="RHJ96" s="2"/>
      <c r="RHK96" s="2"/>
      <c r="RHL96" s="2"/>
      <c r="RHM96" s="2"/>
      <c r="RHN96" s="2"/>
      <c r="RHO96" s="2"/>
      <c r="RHP96" s="2"/>
      <c r="RHQ96" s="2"/>
      <c r="RHR96" s="2"/>
      <c r="RHS96" s="2"/>
      <c r="RHT96" s="2"/>
      <c r="RHU96" s="2"/>
      <c r="RHZ96" s="2"/>
      <c r="RIA96" s="2"/>
      <c r="RIB96" s="2"/>
      <c r="RIC96" s="2"/>
      <c r="RID96" s="2"/>
      <c r="RIE96" s="2"/>
      <c r="RIF96" s="2"/>
      <c r="RIG96" s="2"/>
      <c r="RIK96" s="2"/>
      <c r="RIL96" s="2"/>
      <c r="RIM96" s="2"/>
      <c r="RIN96" s="2"/>
      <c r="RIO96" s="2"/>
      <c r="RIP96" s="2"/>
      <c r="RIQ96" s="2"/>
      <c r="RIR96" s="2"/>
      <c r="RIS96" s="2"/>
      <c r="RIT96" s="2"/>
      <c r="RIU96" s="2"/>
      <c r="RIV96" s="2"/>
      <c r="RIW96" s="2"/>
      <c r="RIX96" s="2"/>
      <c r="RIY96" s="2"/>
      <c r="RIZ96" s="2"/>
      <c r="RJA96" s="2"/>
      <c r="RJF96" s="2"/>
      <c r="RJG96" s="2"/>
      <c r="RJH96" s="2"/>
      <c r="RJI96" s="2"/>
      <c r="RJJ96" s="2"/>
      <c r="RJK96" s="2"/>
      <c r="RJL96" s="2"/>
      <c r="RJM96" s="2"/>
      <c r="RJQ96" s="2"/>
      <c r="RJR96" s="2"/>
      <c r="RJS96" s="2"/>
      <c r="RJT96" s="2"/>
      <c r="RJU96" s="2"/>
      <c r="RJV96" s="2"/>
      <c r="RJW96" s="2"/>
      <c r="RJX96" s="2"/>
      <c r="RJY96" s="2"/>
      <c r="RJZ96" s="2"/>
      <c r="RKA96" s="2"/>
      <c r="RKB96" s="2"/>
      <c r="RKC96" s="2"/>
      <c r="RKD96" s="2"/>
      <c r="RKE96" s="2"/>
      <c r="RKF96" s="2"/>
      <c r="RKG96" s="2"/>
      <c r="RKL96" s="2"/>
      <c r="RKM96" s="2"/>
      <c r="RKN96" s="2"/>
      <c r="RKO96" s="2"/>
      <c r="RKP96" s="2"/>
      <c r="RKQ96" s="2"/>
      <c r="RKR96" s="2"/>
      <c r="RKS96" s="2"/>
      <c r="RKW96" s="2"/>
      <c r="RKX96" s="2"/>
      <c r="RKY96" s="2"/>
      <c r="RKZ96" s="2"/>
      <c r="RLA96" s="2"/>
      <c r="RLB96" s="2"/>
      <c r="RLC96" s="2"/>
      <c r="RLD96" s="2"/>
      <c r="RLE96" s="2"/>
      <c r="RLF96" s="2"/>
      <c r="RLG96" s="2"/>
      <c r="RLH96" s="2"/>
      <c r="RLI96" s="2"/>
      <c r="RLJ96" s="2"/>
      <c r="RLK96" s="2"/>
      <c r="RLL96" s="2"/>
      <c r="RLM96" s="2"/>
      <c r="RLR96" s="2"/>
      <c r="RLS96" s="2"/>
      <c r="RLT96" s="2"/>
      <c r="RLU96" s="2"/>
      <c r="RLV96" s="2"/>
      <c r="RLW96" s="2"/>
      <c r="RLX96" s="2"/>
      <c r="RLY96" s="2"/>
      <c r="RMC96" s="2"/>
      <c r="RMD96" s="2"/>
      <c r="RME96" s="2"/>
      <c r="RMF96" s="2"/>
      <c r="RMG96" s="2"/>
      <c r="RMH96" s="2"/>
      <c r="RMI96" s="2"/>
      <c r="RMJ96" s="2"/>
      <c r="RMK96" s="2"/>
      <c r="RML96" s="2"/>
      <c r="RMM96" s="2"/>
      <c r="RMN96" s="2"/>
      <c r="RMO96" s="2"/>
      <c r="RMP96" s="2"/>
      <c r="RMQ96" s="2"/>
      <c r="RMR96" s="2"/>
      <c r="RMS96" s="2"/>
      <c r="RMX96" s="2"/>
      <c r="RMY96" s="2"/>
      <c r="RMZ96" s="2"/>
      <c r="RNA96" s="2"/>
      <c r="RNB96" s="2"/>
      <c r="RNC96" s="2"/>
      <c r="RND96" s="2"/>
      <c r="RNE96" s="2"/>
      <c r="RNI96" s="2"/>
      <c r="RNJ96" s="2"/>
      <c r="RNK96" s="2"/>
      <c r="RNL96" s="2"/>
      <c r="RNM96" s="2"/>
      <c r="RNN96" s="2"/>
      <c r="RNO96" s="2"/>
      <c r="RNP96" s="2"/>
      <c r="RNQ96" s="2"/>
      <c r="RNR96" s="2"/>
      <c r="RNS96" s="2"/>
      <c r="RNT96" s="2"/>
      <c r="RNU96" s="2"/>
      <c r="RNV96" s="2"/>
      <c r="RNW96" s="2"/>
      <c r="RNX96" s="2"/>
      <c r="RNY96" s="2"/>
      <c r="ROD96" s="2"/>
      <c r="ROE96" s="2"/>
      <c r="ROF96" s="2"/>
      <c r="ROG96" s="2"/>
      <c r="ROH96" s="2"/>
      <c r="ROI96" s="2"/>
      <c r="ROJ96" s="2"/>
      <c r="ROK96" s="2"/>
      <c r="ROO96" s="2"/>
      <c r="ROP96" s="2"/>
      <c r="ROQ96" s="2"/>
      <c r="ROR96" s="2"/>
      <c r="ROS96" s="2"/>
      <c r="ROT96" s="2"/>
      <c r="ROU96" s="2"/>
      <c r="ROV96" s="2"/>
      <c r="ROW96" s="2"/>
      <c r="ROX96" s="2"/>
      <c r="ROY96" s="2"/>
      <c r="ROZ96" s="2"/>
      <c r="RPA96" s="2"/>
      <c r="RPB96" s="2"/>
      <c r="RPC96" s="2"/>
      <c r="RPD96" s="2"/>
      <c r="RPE96" s="2"/>
      <c r="RPJ96" s="2"/>
      <c r="RPK96" s="2"/>
      <c r="RPL96" s="2"/>
      <c r="RPM96" s="2"/>
      <c r="RPN96" s="2"/>
      <c r="RPO96" s="2"/>
      <c r="RPP96" s="2"/>
      <c r="RPQ96" s="2"/>
      <c r="RPU96" s="2"/>
      <c r="RPV96" s="2"/>
      <c r="RPW96" s="2"/>
      <c r="RPX96" s="2"/>
      <c r="RPY96" s="2"/>
      <c r="RPZ96" s="2"/>
      <c r="RQA96" s="2"/>
      <c r="RQB96" s="2"/>
      <c r="RQC96" s="2"/>
      <c r="RQD96" s="2"/>
      <c r="RQE96" s="2"/>
      <c r="RQF96" s="2"/>
      <c r="RQG96" s="2"/>
      <c r="RQH96" s="2"/>
      <c r="RQI96" s="2"/>
      <c r="RQJ96" s="2"/>
      <c r="RQK96" s="2"/>
      <c r="RQP96" s="2"/>
      <c r="RQQ96" s="2"/>
      <c r="RQR96" s="2"/>
      <c r="RQS96" s="2"/>
      <c r="RQT96" s="2"/>
      <c r="RQU96" s="2"/>
      <c r="RQV96" s="2"/>
      <c r="RQW96" s="2"/>
      <c r="RRA96" s="2"/>
      <c r="RRB96" s="2"/>
      <c r="RRC96" s="2"/>
      <c r="RRD96" s="2"/>
      <c r="RRE96" s="2"/>
      <c r="RRF96" s="2"/>
      <c r="RRG96" s="2"/>
      <c r="RRH96" s="2"/>
      <c r="RRI96" s="2"/>
      <c r="RRJ96" s="2"/>
      <c r="RRK96" s="2"/>
      <c r="RRL96" s="2"/>
      <c r="RRM96" s="2"/>
      <c r="RRN96" s="2"/>
      <c r="RRO96" s="2"/>
      <c r="RRP96" s="2"/>
      <c r="RRQ96" s="2"/>
      <c r="RRV96" s="2"/>
      <c r="RRW96" s="2"/>
      <c r="RRX96" s="2"/>
      <c r="RRY96" s="2"/>
      <c r="RRZ96" s="2"/>
      <c r="RSA96" s="2"/>
      <c r="RSB96" s="2"/>
      <c r="RSC96" s="2"/>
      <c r="RSG96" s="2"/>
      <c r="RSH96" s="2"/>
      <c r="RSI96" s="2"/>
      <c r="RSJ96" s="2"/>
      <c r="RSK96" s="2"/>
      <c r="RSL96" s="2"/>
      <c r="RSM96" s="2"/>
      <c r="RSN96" s="2"/>
      <c r="RSO96" s="2"/>
      <c r="RSP96" s="2"/>
      <c r="RSQ96" s="2"/>
      <c r="RSR96" s="2"/>
      <c r="RSS96" s="2"/>
      <c r="RST96" s="2"/>
      <c r="RSU96" s="2"/>
      <c r="RSV96" s="2"/>
      <c r="RSW96" s="2"/>
      <c r="RTB96" s="2"/>
      <c r="RTC96" s="2"/>
      <c r="RTD96" s="2"/>
      <c r="RTE96" s="2"/>
      <c r="RTF96" s="2"/>
      <c r="RTG96" s="2"/>
      <c r="RTH96" s="2"/>
      <c r="RTI96" s="2"/>
      <c r="RTM96" s="2"/>
      <c r="RTN96" s="2"/>
      <c r="RTO96" s="2"/>
      <c r="RTP96" s="2"/>
      <c r="RTQ96" s="2"/>
      <c r="RTR96" s="2"/>
      <c r="RTS96" s="2"/>
      <c r="RTT96" s="2"/>
      <c r="RTU96" s="2"/>
      <c r="RTV96" s="2"/>
      <c r="RTW96" s="2"/>
      <c r="RTX96" s="2"/>
      <c r="RTY96" s="2"/>
      <c r="RTZ96" s="2"/>
      <c r="RUA96" s="2"/>
      <c r="RUB96" s="2"/>
      <c r="RUC96" s="2"/>
      <c r="RUH96" s="2"/>
      <c r="RUI96" s="2"/>
      <c r="RUJ96" s="2"/>
      <c r="RUK96" s="2"/>
      <c r="RUL96" s="2"/>
      <c r="RUM96" s="2"/>
      <c r="RUN96" s="2"/>
      <c r="RUO96" s="2"/>
      <c r="RUS96" s="2"/>
      <c r="RUT96" s="2"/>
      <c r="RUU96" s="2"/>
      <c r="RUV96" s="2"/>
      <c r="RUW96" s="2"/>
      <c r="RUX96" s="2"/>
      <c r="RUY96" s="2"/>
      <c r="RUZ96" s="2"/>
      <c r="RVA96" s="2"/>
      <c r="RVB96" s="2"/>
      <c r="RVC96" s="2"/>
      <c r="RVD96" s="2"/>
      <c r="RVE96" s="2"/>
      <c r="RVF96" s="2"/>
      <c r="RVG96" s="2"/>
      <c r="RVH96" s="2"/>
      <c r="RVI96" s="2"/>
      <c r="RVN96" s="2"/>
      <c r="RVO96" s="2"/>
      <c r="RVP96" s="2"/>
      <c r="RVQ96" s="2"/>
      <c r="RVR96" s="2"/>
      <c r="RVS96" s="2"/>
      <c r="RVT96" s="2"/>
      <c r="RVU96" s="2"/>
      <c r="RVY96" s="2"/>
      <c r="RVZ96" s="2"/>
      <c r="RWA96" s="2"/>
      <c r="RWB96" s="2"/>
      <c r="RWC96" s="2"/>
      <c r="RWD96" s="2"/>
      <c r="RWE96" s="2"/>
      <c r="RWF96" s="2"/>
      <c r="RWG96" s="2"/>
      <c r="RWH96" s="2"/>
      <c r="RWI96" s="2"/>
      <c r="RWJ96" s="2"/>
      <c r="RWK96" s="2"/>
      <c r="RWL96" s="2"/>
      <c r="RWM96" s="2"/>
      <c r="RWN96" s="2"/>
      <c r="RWO96" s="2"/>
      <c r="RWT96" s="2"/>
      <c r="RWU96" s="2"/>
      <c r="RWV96" s="2"/>
      <c r="RWW96" s="2"/>
      <c r="RWX96" s="2"/>
      <c r="RWY96" s="2"/>
      <c r="RWZ96" s="2"/>
      <c r="RXA96" s="2"/>
      <c r="RXE96" s="2"/>
      <c r="RXF96" s="2"/>
      <c r="RXG96" s="2"/>
      <c r="RXH96" s="2"/>
      <c r="RXI96" s="2"/>
      <c r="RXJ96" s="2"/>
      <c r="RXK96" s="2"/>
      <c r="RXL96" s="2"/>
      <c r="RXM96" s="2"/>
      <c r="RXN96" s="2"/>
      <c r="RXO96" s="2"/>
      <c r="RXP96" s="2"/>
      <c r="RXQ96" s="2"/>
      <c r="RXR96" s="2"/>
      <c r="RXS96" s="2"/>
      <c r="RXT96" s="2"/>
      <c r="RXU96" s="2"/>
      <c r="RXZ96" s="2"/>
      <c r="RYA96" s="2"/>
      <c r="RYB96" s="2"/>
      <c r="RYC96" s="2"/>
      <c r="RYD96" s="2"/>
      <c r="RYE96" s="2"/>
      <c r="RYF96" s="2"/>
      <c r="RYG96" s="2"/>
      <c r="RYK96" s="2"/>
      <c r="RYL96" s="2"/>
      <c r="RYM96" s="2"/>
      <c r="RYN96" s="2"/>
      <c r="RYO96" s="2"/>
      <c r="RYP96" s="2"/>
      <c r="RYQ96" s="2"/>
      <c r="RYR96" s="2"/>
      <c r="RYS96" s="2"/>
      <c r="RYT96" s="2"/>
      <c r="RYU96" s="2"/>
      <c r="RYV96" s="2"/>
      <c r="RYW96" s="2"/>
      <c r="RYX96" s="2"/>
      <c r="RYY96" s="2"/>
      <c r="RYZ96" s="2"/>
      <c r="RZA96" s="2"/>
      <c r="RZF96" s="2"/>
      <c r="RZG96" s="2"/>
      <c r="RZH96" s="2"/>
      <c r="RZI96" s="2"/>
      <c r="RZJ96" s="2"/>
      <c r="RZK96" s="2"/>
      <c r="RZL96" s="2"/>
      <c r="RZM96" s="2"/>
      <c r="RZQ96" s="2"/>
      <c r="RZR96" s="2"/>
      <c r="RZS96" s="2"/>
      <c r="RZT96" s="2"/>
      <c r="RZU96" s="2"/>
      <c r="RZV96" s="2"/>
      <c r="RZW96" s="2"/>
      <c r="RZX96" s="2"/>
      <c r="RZY96" s="2"/>
      <c r="RZZ96" s="2"/>
      <c r="SAA96" s="2"/>
      <c r="SAB96" s="2"/>
      <c r="SAC96" s="2"/>
      <c r="SAD96" s="2"/>
      <c r="SAE96" s="2"/>
      <c r="SAF96" s="2"/>
      <c r="SAG96" s="2"/>
      <c r="SAL96" s="2"/>
      <c r="SAM96" s="2"/>
      <c r="SAN96" s="2"/>
      <c r="SAO96" s="2"/>
      <c r="SAP96" s="2"/>
      <c r="SAQ96" s="2"/>
      <c r="SAR96" s="2"/>
      <c r="SAS96" s="2"/>
      <c r="SAW96" s="2"/>
      <c r="SAX96" s="2"/>
      <c r="SAY96" s="2"/>
      <c r="SAZ96" s="2"/>
      <c r="SBA96" s="2"/>
      <c r="SBB96" s="2"/>
      <c r="SBC96" s="2"/>
      <c r="SBD96" s="2"/>
      <c r="SBE96" s="2"/>
      <c r="SBF96" s="2"/>
      <c r="SBG96" s="2"/>
      <c r="SBH96" s="2"/>
      <c r="SBI96" s="2"/>
      <c r="SBJ96" s="2"/>
      <c r="SBK96" s="2"/>
      <c r="SBL96" s="2"/>
      <c r="SBM96" s="2"/>
      <c r="SBR96" s="2"/>
      <c r="SBS96" s="2"/>
      <c r="SBT96" s="2"/>
      <c r="SBU96" s="2"/>
      <c r="SBV96" s="2"/>
      <c r="SBW96" s="2"/>
      <c r="SBX96" s="2"/>
      <c r="SBY96" s="2"/>
      <c r="SCC96" s="2"/>
      <c r="SCD96" s="2"/>
      <c r="SCE96" s="2"/>
      <c r="SCF96" s="2"/>
      <c r="SCG96" s="2"/>
      <c r="SCH96" s="2"/>
      <c r="SCI96" s="2"/>
      <c r="SCJ96" s="2"/>
      <c r="SCK96" s="2"/>
      <c r="SCL96" s="2"/>
      <c r="SCM96" s="2"/>
      <c r="SCN96" s="2"/>
      <c r="SCO96" s="2"/>
      <c r="SCP96" s="2"/>
      <c r="SCQ96" s="2"/>
      <c r="SCR96" s="2"/>
      <c r="SCS96" s="2"/>
      <c r="SCX96" s="2"/>
      <c r="SCY96" s="2"/>
      <c r="SCZ96" s="2"/>
      <c r="SDA96" s="2"/>
      <c r="SDB96" s="2"/>
      <c r="SDC96" s="2"/>
      <c r="SDD96" s="2"/>
      <c r="SDE96" s="2"/>
      <c r="SDI96" s="2"/>
      <c r="SDJ96" s="2"/>
      <c r="SDK96" s="2"/>
      <c r="SDL96" s="2"/>
      <c r="SDM96" s="2"/>
      <c r="SDN96" s="2"/>
      <c r="SDO96" s="2"/>
      <c r="SDP96" s="2"/>
      <c r="SDQ96" s="2"/>
      <c r="SDR96" s="2"/>
      <c r="SDS96" s="2"/>
      <c r="SDT96" s="2"/>
      <c r="SDU96" s="2"/>
      <c r="SDV96" s="2"/>
      <c r="SDW96" s="2"/>
      <c r="SDX96" s="2"/>
      <c r="SDY96" s="2"/>
      <c r="SED96" s="2"/>
      <c r="SEE96" s="2"/>
      <c r="SEF96" s="2"/>
      <c r="SEG96" s="2"/>
      <c r="SEH96" s="2"/>
      <c r="SEI96" s="2"/>
      <c r="SEJ96" s="2"/>
      <c r="SEK96" s="2"/>
      <c r="SEO96" s="2"/>
      <c r="SEP96" s="2"/>
      <c r="SEQ96" s="2"/>
      <c r="SER96" s="2"/>
      <c r="SES96" s="2"/>
      <c r="SET96" s="2"/>
      <c r="SEU96" s="2"/>
      <c r="SEV96" s="2"/>
      <c r="SEW96" s="2"/>
      <c r="SEX96" s="2"/>
      <c r="SEY96" s="2"/>
      <c r="SEZ96" s="2"/>
      <c r="SFA96" s="2"/>
      <c r="SFB96" s="2"/>
      <c r="SFC96" s="2"/>
      <c r="SFD96" s="2"/>
      <c r="SFE96" s="2"/>
      <c r="SFJ96" s="2"/>
      <c r="SFK96" s="2"/>
      <c r="SFL96" s="2"/>
      <c r="SFM96" s="2"/>
      <c r="SFN96" s="2"/>
      <c r="SFO96" s="2"/>
      <c r="SFP96" s="2"/>
      <c r="SFQ96" s="2"/>
      <c r="SFU96" s="2"/>
      <c r="SFV96" s="2"/>
      <c r="SFW96" s="2"/>
      <c r="SFX96" s="2"/>
      <c r="SFY96" s="2"/>
      <c r="SFZ96" s="2"/>
      <c r="SGA96" s="2"/>
      <c r="SGB96" s="2"/>
      <c r="SGC96" s="2"/>
      <c r="SGD96" s="2"/>
      <c r="SGE96" s="2"/>
      <c r="SGF96" s="2"/>
      <c r="SGG96" s="2"/>
      <c r="SGH96" s="2"/>
      <c r="SGI96" s="2"/>
      <c r="SGJ96" s="2"/>
      <c r="SGK96" s="2"/>
      <c r="SGP96" s="2"/>
      <c r="SGQ96" s="2"/>
      <c r="SGR96" s="2"/>
      <c r="SGS96" s="2"/>
      <c r="SGT96" s="2"/>
      <c r="SGU96" s="2"/>
      <c r="SGV96" s="2"/>
      <c r="SGW96" s="2"/>
      <c r="SHA96" s="2"/>
      <c r="SHB96" s="2"/>
      <c r="SHC96" s="2"/>
      <c r="SHD96" s="2"/>
      <c r="SHE96" s="2"/>
      <c r="SHF96" s="2"/>
      <c r="SHG96" s="2"/>
      <c r="SHH96" s="2"/>
      <c r="SHI96" s="2"/>
      <c r="SHJ96" s="2"/>
      <c r="SHK96" s="2"/>
      <c r="SHL96" s="2"/>
      <c r="SHM96" s="2"/>
      <c r="SHN96" s="2"/>
      <c r="SHO96" s="2"/>
      <c r="SHP96" s="2"/>
      <c r="SHQ96" s="2"/>
      <c r="SHV96" s="2"/>
      <c r="SHW96" s="2"/>
      <c r="SHX96" s="2"/>
      <c r="SHY96" s="2"/>
      <c r="SHZ96" s="2"/>
      <c r="SIA96" s="2"/>
      <c r="SIB96" s="2"/>
      <c r="SIC96" s="2"/>
      <c r="SIG96" s="2"/>
      <c r="SIH96" s="2"/>
      <c r="SII96" s="2"/>
      <c r="SIJ96" s="2"/>
      <c r="SIK96" s="2"/>
      <c r="SIL96" s="2"/>
      <c r="SIM96" s="2"/>
      <c r="SIN96" s="2"/>
      <c r="SIO96" s="2"/>
      <c r="SIP96" s="2"/>
      <c r="SIQ96" s="2"/>
      <c r="SIR96" s="2"/>
      <c r="SIS96" s="2"/>
      <c r="SIT96" s="2"/>
      <c r="SIU96" s="2"/>
      <c r="SIV96" s="2"/>
      <c r="SIW96" s="2"/>
      <c r="SJB96" s="2"/>
      <c r="SJC96" s="2"/>
      <c r="SJD96" s="2"/>
      <c r="SJE96" s="2"/>
      <c r="SJF96" s="2"/>
      <c r="SJG96" s="2"/>
      <c r="SJH96" s="2"/>
      <c r="SJI96" s="2"/>
      <c r="SJM96" s="2"/>
      <c r="SJN96" s="2"/>
      <c r="SJO96" s="2"/>
      <c r="SJP96" s="2"/>
      <c r="SJQ96" s="2"/>
      <c r="SJR96" s="2"/>
      <c r="SJS96" s="2"/>
      <c r="SJT96" s="2"/>
      <c r="SJU96" s="2"/>
      <c r="SJV96" s="2"/>
      <c r="SJW96" s="2"/>
      <c r="SJX96" s="2"/>
      <c r="SJY96" s="2"/>
      <c r="SJZ96" s="2"/>
      <c r="SKA96" s="2"/>
      <c r="SKB96" s="2"/>
      <c r="SKC96" s="2"/>
      <c r="SKH96" s="2"/>
      <c r="SKI96" s="2"/>
      <c r="SKJ96" s="2"/>
      <c r="SKK96" s="2"/>
      <c r="SKL96" s="2"/>
      <c r="SKM96" s="2"/>
      <c r="SKN96" s="2"/>
      <c r="SKO96" s="2"/>
      <c r="SKS96" s="2"/>
      <c r="SKT96" s="2"/>
      <c r="SKU96" s="2"/>
      <c r="SKV96" s="2"/>
      <c r="SKW96" s="2"/>
      <c r="SKX96" s="2"/>
      <c r="SKY96" s="2"/>
      <c r="SKZ96" s="2"/>
      <c r="SLA96" s="2"/>
      <c r="SLB96" s="2"/>
      <c r="SLC96" s="2"/>
      <c r="SLD96" s="2"/>
      <c r="SLE96" s="2"/>
      <c r="SLF96" s="2"/>
      <c r="SLG96" s="2"/>
      <c r="SLH96" s="2"/>
      <c r="SLI96" s="2"/>
      <c r="SLN96" s="2"/>
      <c r="SLO96" s="2"/>
      <c r="SLP96" s="2"/>
      <c r="SLQ96" s="2"/>
      <c r="SLR96" s="2"/>
      <c r="SLS96" s="2"/>
      <c r="SLT96" s="2"/>
      <c r="SLU96" s="2"/>
      <c r="SLY96" s="2"/>
      <c r="SLZ96" s="2"/>
      <c r="SMA96" s="2"/>
      <c r="SMB96" s="2"/>
      <c r="SMC96" s="2"/>
      <c r="SMD96" s="2"/>
      <c r="SME96" s="2"/>
      <c r="SMF96" s="2"/>
      <c r="SMG96" s="2"/>
      <c r="SMH96" s="2"/>
      <c r="SMI96" s="2"/>
      <c r="SMJ96" s="2"/>
      <c r="SMK96" s="2"/>
      <c r="SML96" s="2"/>
      <c r="SMM96" s="2"/>
      <c r="SMN96" s="2"/>
      <c r="SMO96" s="2"/>
      <c r="SMT96" s="2"/>
      <c r="SMU96" s="2"/>
      <c r="SMV96" s="2"/>
      <c r="SMW96" s="2"/>
      <c r="SMX96" s="2"/>
      <c r="SMY96" s="2"/>
      <c r="SMZ96" s="2"/>
      <c r="SNA96" s="2"/>
      <c r="SNE96" s="2"/>
      <c r="SNF96" s="2"/>
      <c r="SNG96" s="2"/>
      <c r="SNH96" s="2"/>
      <c r="SNI96" s="2"/>
      <c r="SNJ96" s="2"/>
      <c r="SNK96" s="2"/>
      <c r="SNL96" s="2"/>
      <c r="SNM96" s="2"/>
      <c r="SNN96" s="2"/>
      <c r="SNO96" s="2"/>
      <c r="SNP96" s="2"/>
      <c r="SNQ96" s="2"/>
      <c r="SNR96" s="2"/>
      <c r="SNS96" s="2"/>
      <c r="SNT96" s="2"/>
      <c r="SNU96" s="2"/>
      <c r="SNZ96" s="2"/>
      <c r="SOA96" s="2"/>
      <c r="SOB96" s="2"/>
      <c r="SOC96" s="2"/>
      <c r="SOD96" s="2"/>
      <c r="SOE96" s="2"/>
      <c r="SOF96" s="2"/>
      <c r="SOG96" s="2"/>
      <c r="SOK96" s="2"/>
      <c r="SOL96" s="2"/>
      <c r="SOM96" s="2"/>
      <c r="SON96" s="2"/>
      <c r="SOO96" s="2"/>
      <c r="SOP96" s="2"/>
      <c r="SOQ96" s="2"/>
      <c r="SOR96" s="2"/>
      <c r="SOS96" s="2"/>
      <c r="SOT96" s="2"/>
      <c r="SOU96" s="2"/>
      <c r="SOV96" s="2"/>
      <c r="SOW96" s="2"/>
      <c r="SOX96" s="2"/>
      <c r="SOY96" s="2"/>
      <c r="SOZ96" s="2"/>
      <c r="SPA96" s="2"/>
      <c r="SPF96" s="2"/>
      <c r="SPG96" s="2"/>
      <c r="SPH96" s="2"/>
      <c r="SPI96" s="2"/>
      <c r="SPJ96" s="2"/>
      <c r="SPK96" s="2"/>
      <c r="SPL96" s="2"/>
      <c r="SPM96" s="2"/>
      <c r="SPQ96" s="2"/>
      <c r="SPR96" s="2"/>
      <c r="SPS96" s="2"/>
      <c r="SPT96" s="2"/>
      <c r="SPU96" s="2"/>
      <c r="SPV96" s="2"/>
      <c r="SPW96" s="2"/>
      <c r="SPX96" s="2"/>
      <c r="SPY96" s="2"/>
      <c r="SPZ96" s="2"/>
      <c r="SQA96" s="2"/>
      <c r="SQB96" s="2"/>
      <c r="SQC96" s="2"/>
      <c r="SQD96" s="2"/>
      <c r="SQE96" s="2"/>
      <c r="SQF96" s="2"/>
      <c r="SQG96" s="2"/>
      <c r="SQL96" s="2"/>
      <c r="SQM96" s="2"/>
      <c r="SQN96" s="2"/>
      <c r="SQO96" s="2"/>
      <c r="SQP96" s="2"/>
      <c r="SQQ96" s="2"/>
      <c r="SQR96" s="2"/>
      <c r="SQS96" s="2"/>
      <c r="SQW96" s="2"/>
      <c r="SQX96" s="2"/>
      <c r="SQY96" s="2"/>
      <c r="SQZ96" s="2"/>
      <c r="SRA96" s="2"/>
      <c r="SRB96" s="2"/>
      <c r="SRC96" s="2"/>
      <c r="SRD96" s="2"/>
      <c r="SRE96" s="2"/>
      <c r="SRF96" s="2"/>
      <c r="SRG96" s="2"/>
      <c r="SRH96" s="2"/>
      <c r="SRI96" s="2"/>
      <c r="SRJ96" s="2"/>
      <c r="SRK96" s="2"/>
      <c r="SRL96" s="2"/>
      <c r="SRM96" s="2"/>
      <c r="SRR96" s="2"/>
      <c r="SRS96" s="2"/>
      <c r="SRT96" s="2"/>
      <c r="SRU96" s="2"/>
      <c r="SRV96" s="2"/>
      <c r="SRW96" s="2"/>
      <c r="SRX96" s="2"/>
      <c r="SRY96" s="2"/>
      <c r="SSC96" s="2"/>
      <c r="SSD96" s="2"/>
      <c r="SSE96" s="2"/>
      <c r="SSF96" s="2"/>
      <c r="SSG96" s="2"/>
      <c r="SSH96" s="2"/>
      <c r="SSI96" s="2"/>
      <c r="SSJ96" s="2"/>
      <c r="SSK96" s="2"/>
      <c r="SSL96" s="2"/>
      <c r="SSM96" s="2"/>
      <c r="SSN96" s="2"/>
      <c r="SSO96" s="2"/>
      <c r="SSP96" s="2"/>
      <c r="SSQ96" s="2"/>
      <c r="SSR96" s="2"/>
      <c r="SSS96" s="2"/>
      <c r="SSX96" s="2"/>
      <c r="SSY96" s="2"/>
      <c r="SSZ96" s="2"/>
      <c r="STA96" s="2"/>
      <c r="STB96" s="2"/>
      <c r="STC96" s="2"/>
      <c r="STD96" s="2"/>
      <c r="STE96" s="2"/>
      <c r="STI96" s="2"/>
      <c r="STJ96" s="2"/>
      <c r="STK96" s="2"/>
      <c r="STL96" s="2"/>
      <c r="STM96" s="2"/>
      <c r="STN96" s="2"/>
      <c r="STO96" s="2"/>
      <c r="STP96" s="2"/>
      <c r="STQ96" s="2"/>
      <c r="STR96" s="2"/>
      <c r="STS96" s="2"/>
      <c r="STT96" s="2"/>
      <c r="STU96" s="2"/>
      <c r="STV96" s="2"/>
      <c r="STW96" s="2"/>
      <c r="STX96" s="2"/>
      <c r="STY96" s="2"/>
      <c r="SUD96" s="2"/>
      <c r="SUE96" s="2"/>
      <c r="SUF96" s="2"/>
      <c r="SUG96" s="2"/>
      <c r="SUH96" s="2"/>
      <c r="SUI96" s="2"/>
      <c r="SUJ96" s="2"/>
      <c r="SUK96" s="2"/>
      <c r="SUO96" s="2"/>
      <c r="SUP96" s="2"/>
      <c r="SUQ96" s="2"/>
      <c r="SUR96" s="2"/>
      <c r="SUS96" s="2"/>
      <c r="SUT96" s="2"/>
      <c r="SUU96" s="2"/>
      <c r="SUV96" s="2"/>
      <c r="SUW96" s="2"/>
      <c r="SUX96" s="2"/>
      <c r="SUY96" s="2"/>
      <c r="SUZ96" s="2"/>
      <c r="SVA96" s="2"/>
      <c r="SVB96" s="2"/>
      <c r="SVC96" s="2"/>
      <c r="SVD96" s="2"/>
      <c r="SVE96" s="2"/>
      <c r="SVJ96" s="2"/>
      <c r="SVK96" s="2"/>
      <c r="SVL96" s="2"/>
      <c r="SVM96" s="2"/>
      <c r="SVN96" s="2"/>
      <c r="SVO96" s="2"/>
      <c r="SVP96" s="2"/>
      <c r="SVQ96" s="2"/>
      <c r="SVU96" s="2"/>
      <c r="SVV96" s="2"/>
      <c r="SVW96" s="2"/>
      <c r="SVX96" s="2"/>
      <c r="SVY96" s="2"/>
      <c r="SVZ96" s="2"/>
      <c r="SWA96" s="2"/>
      <c r="SWB96" s="2"/>
      <c r="SWC96" s="2"/>
      <c r="SWD96" s="2"/>
      <c r="SWE96" s="2"/>
      <c r="SWF96" s="2"/>
      <c r="SWG96" s="2"/>
      <c r="SWH96" s="2"/>
      <c r="SWI96" s="2"/>
      <c r="SWJ96" s="2"/>
      <c r="SWK96" s="2"/>
      <c r="SWP96" s="2"/>
      <c r="SWQ96" s="2"/>
      <c r="SWR96" s="2"/>
      <c r="SWS96" s="2"/>
      <c r="SWT96" s="2"/>
      <c r="SWU96" s="2"/>
      <c r="SWV96" s="2"/>
      <c r="SWW96" s="2"/>
      <c r="SXA96" s="2"/>
      <c r="SXB96" s="2"/>
      <c r="SXC96" s="2"/>
      <c r="SXD96" s="2"/>
      <c r="SXE96" s="2"/>
      <c r="SXF96" s="2"/>
      <c r="SXG96" s="2"/>
      <c r="SXH96" s="2"/>
      <c r="SXI96" s="2"/>
      <c r="SXJ96" s="2"/>
      <c r="SXK96" s="2"/>
      <c r="SXL96" s="2"/>
      <c r="SXM96" s="2"/>
      <c r="SXN96" s="2"/>
      <c r="SXO96" s="2"/>
      <c r="SXP96" s="2"/>
      <c r="SXQ96" s="2"/>
      <c r="SXV96" s="2"/>
      <c r="SXW96" s="2"/>
      <c r="SXX96" s="2"/>
      <c r="SXY96" s="2"/>
      <c r="SXZ96" s="2"/>
      <c r="SYA96" s="2"/>
      <c r="SYB96" s="2"/>
      <c r="SYC96" s="2"/>
      <c r="SYG96" s="2"/>
      <c r="SYH96" s="2"/>
      <c r="SYI96" s="2"/>
      <c r="SYJ96" s="2"/>
      <c r="SYK96" s="2"/>
      <c r="SYL96" s="2"/>
      <c r="SYM96" s="2"/>
      <c r="SYN96" s="2"/>
      <c r="SYO96" s="2"/>
      <c r="SYP96" s="2"/>
      <c r="SYQ96" s="2"/>
      <c r="SYR96" s="2"/>
      <c r="SYS96" s="2"/>
      <c r="SYT96" s="2"/>
      <c r="SYU96" s="2"/>
      <c r="SYV96" s="2"/>
      <c r="SYW96" s="2"/>
      <c r="SZB96" s="2"/>
      <c r="SZC96" s="2"/>
      <c r="SZD96" s="2"/>
      <c r="SZE96" s="2"/>
      <c r="SZF96" s="2"/>
      <c r="SZG96" s="2"/>
      <c r="SZH96" s="2"/>
      <c r="SZI96" s="2"/>
      <c r="SZM96" s="2"/>
      <c r="SZN96" s="2"/>
      <c r="SZO96" s="2"/>
      <c r="SZP96" s="2"/>
      <c r="SZQ96" s="2"/>
      <c r="SZR96" s="2"/>
      <c r="SZS96" s="2"/>
      <c r="SZT96" s="2"/>
      <c r="SZU96" s="2"/>
      <c r="SZV96" s="2"/>
      <c r="SZW96" s="2"/>
      <c r="SZX96" s="2"/>
      <c r="SZY96" s="2"/>
      <c r="SZZ96" s="2"/>
      <c r="TAA96" s="2"/>
      <c r="TAB96" s="2"/>
      <c r="TAC96" s="2"/>
      <c r="TAH96" s="2"/>
      <c r="TAI96" s="2"/>
      <c r="TAJ96" s="2"/>
      <c r="TAK96" s="2"/>
      <c r="TAL96" s="2"/>
      <c r="TAM96" s="2"/>
      <c r="TAN96" s="2"/>
      <c r="TAO96" s="2"/>
      <c r="TAS96" s="2"/>
      <c r="TAT96" s="2"/>
      <c r="TAU96" s="2"/>
      <c r="TAV96" s="2"/>
      <c r="TAW96" s="2"/>
      <c r="TAX96" s="2"/>
      <c r="TAY96" s="2"/>
      <c r="TAZ96" s="2"/>
      <c r="TBA96" s="2"/>
      <c r="TBB96" s="2"/>
      <c r="TBC96" s="2"/>
      <c r="TBD96" s="2"/>
      <c r="TBE96" s="2"/>
      <c r="TBF96" s="2"/>
      <c r="TBG96" s="2"/>
      <c r="TBH96" s="2"/>
      <c r="TBI96" s="2"/>
      <c r="TBN96" s="2"/>
      <c r="TBO96" s="2"/>
      <c r="TBP96" s="2"/>
      <c r="TBQ96" s="2"/>
      <c r="TBR96" s="2"/>
      <c r="TBS96" s="2"/>
      <c r="TBT96" s="2"/>
      <c r="TBU96" s="2"/>
      <c r="TBY96" s="2"/>
      <c r="TBZ96" s="2"/>
      <c r="TCA96" s="2"/>
      <c r="TCB96" s="2"/>
      <c r="TCC96" s="2"/>
      <c r="TCD96" s="2"/>
      <c r="TCE96" s="2"/>
      <c r="TCF96" s="2"/>
      <c r="TCG96" s="2"/>
      <c r="TCH96" s="2"/>
      <c r="TCI96" s="2"/>
      <c r="TCJ96" s="2"/>
      <c r="TCK96" s="2"/>
      <c r="TCL96" s="2"/>
      <c r="TCM96" s="2"/>
      <c r="TCN96" s="2"/>
      <c r="TCO96" s="2"/>
      <c r="TCT96" s="2"/>
      <c r="TCU96" s="2"/>
      <c r="TCV96" s="2"/>
      <c r="TCW96" s="2"/>
      <c r="TCX96" s="2"/>
      <c r="TCY96" s="2"/>
      <c r="TCZ96" s="2"/>
      <c r="TDA96" s="2"/>
      <c r="TDE96" s="2"/>
      <c r="TDF96" s="2"/>
      <c r="TDG96" s="2"/>
      <c r="TDH96" s="2"/>
      <c r="TDI96" s="2"/>
      <c r="TDJ96" s="2"/>
      <c r="TDK96" s="2"/>
      <c r="TDL96" s="2"/>
      <c r="TDM96" s="2"/>
      <c r="TDN96" s="2"/>
      <c r="TDO96" s="2"/>
      <c r="TDP96" s="2"/>
      <c r="TDQ96" s="2"/>
      <c r="TDR96" s="2"/>
      <c r="TDS96" s="2"/>
      <c r="TDT96" s="2"/>
      <c r="TDU96" s="2"/>
      <c r="TDZ96" s="2"/>
      <c r="TEA96" s="2"/>
      <c r="TEB96" s="2"/>
      <c r="TEC96" s="2"/>
      <c r="TED96" s="2"/>
      <c r="TEE96" s="2"/>
      <c r="TEF96" s="2"/>
      <c r="TEG96" s="2"/>
      <c r="TEK96" s="2"/>
      <c r="TEL96" s="2"/>
      <c r="TEM96" s="2"/>
      <c r="TEN96" s="2"/>
      <c r="TEO96" s="2"/>
      <c r="TEP96" s="2"/>
      <c r="TEQ96" s="2"/>
      <c r="TER96" s="2"/>
      <c r="TES96" s="2"/>
      <c r="TET96" s="2"/>
      <c r="TEU96" s="2"/>
      <c r="TEV96" s="2"/>
      <c r="TEW96" s="2"/>
      <c r="TEX96" s="2"/>
      <c r="TEY96" s="2"/>
      <c r="TEZ96" s="2"/>
      <c r="TFA96" s="2"/>
      <c r="TFF96" s="2"/>
      <c r="TFG96" s="2"/>
      <c r="TFH96" s="2"/>
      <c r="TFI96" s="2"/>
      <c r="TFJ96" s="2"/>
      <c r="TFK96" s="2"/>
      <c r="TFL96" s="2"/>
      <c r="TFM96" s="2"/>
      <c r="TFQ96" s="2"/>
      <c r="TFR96" s="2"/>
      <c r="TFS96" s="2"/>
      <c r="TFT96" s="2"/>
      <c r="TFU96" s="2"/>
      <c r="TFV96" s="2"/>
      <c r="TFW96" s="2"/>
      <c r="TFX96" s="2"/>
      <c r="TFY96" s="2"/>
      <c r="TFZ96" s="2"/>
      <c r="TGA96" s="2"/>
      <c r="TGB96" s="2"/>
      <c r="TGC96" s="2"/>
      <c r="TGD96" s="2"/>
      <c r="TGE96" s="2"/>
      <c r="TGF96" s="2"/>
      <c r="TGG96" s="2"/>
      <c r="TGL96" s="2"/>
      <c r="TGM96" s="2"/>
      <c r="TGN96" s="2"/>
      <c r="TGO96" s="2"/>
      <c r="TGP96" s="2"/>
      <c r="TGQ96" s="2"/>
      <c r="TGR96" s="2"/>
      <c r="TGS96" s="2"/>
      <c r="TGW96" s="2"/>
      <c r="TGX96" s="2"/>
      <c r="TGY96" s="2"/>
      <c r="TGZ96" s="2"/>
      <c r="THA96" s="2"/>
      <c r="THB96" s="2"/>
      <c r="THC96" s="2"/>
      <c r="THD96" s="2"/>
      <c r="THE96" s="2"/>
      <c r="THF96" s="2"/>
      <c r="THG96" s="2"/>
      <c r="THH96" s="2"/>
      <c r="THI96" s="2"/>
      <c r="THJ96" s="2"/>
      <c r="THK96" s="2"/>
      <c r="THL96" s="2"/>
      <c r="THM96" s="2"/>
      <c r="THR96" s="2"/>
      <c r="THS96" s="2"/>
      <c r="THT96" s="2"/>
      <c r="THU96" s="2"/>
      <c r="THV96" s="2"/>
      <c r="THW96" s="2"/>
      <c r="THX96" s="2"/>
      <c r="THY96" s="2"/>
      <c r="TIC96" s="2"/>
      <c r="TID96" s="2"/>
      <c r="TIE96" s="2"/>
      <c r="TIF96" s="2"/>
      <c r="TIG96" s="2"/>
      <c r="TIH96" s="2"/>
      <c r="TII96" s="2"/>
      <c r="TIJ96" s="2"/>
      <c r="TIK96" s="2"/>
      <c r="TIL96" s="2"/>
      <c r="TIM96" s="2"/>
      <c r="TIN96" s="2"/>
      <c r="TIO96" s="2"/>
      <c r="TIP96" s="2"/>
      <c r="TIQ96" s="2"/>
      <c r="TIR96" s="2"/>
      <c r="TIS96" s="2"/>
      <c r="TIX96" s="2"/>
      <c r="TIY96" s="2"/>
      <c r="TIZ96" s="2"/>
      <c r="TJA96" s="2"/>
      <c r="TJB96" s="2"/>
      <c r="TJC96" s="2"/>
      <c r="TJD96" s="2"/>
      <c r="TJE96" s="2"/>
      <c r="TJI96" s="2"/>
      <c r="TJJ96" s="2"/>
      <c r="TJK96" s="2"/>
      <c r="TJL96" s="2"/>
      <c r="TJM96" s="2"/>
      <c r="TJN96" s="2"/>
      <c r="TJO96" s="2"/>
      <c r="TJP96" s="2"/>
      <c r="TJQ96" s="2"/>
      <c r="TJR96" s="2"/>
      <c r="TJS96" s="2"/>
      <c r="TJT96" s="2"/>
      <c r="TJU96" s="2"/>
      <c r="TJV96" s="2"/>
      <c r="TJW96" s="2"/>
      <c r="TJX96" s="2"/>
      <c r="TJY96" s="2"/>
      <c r="TKD96" s="2"/>
      <c r="TKE96" s="2"/>
      <c r="TKF96" s="2"/>
      <c r="TKG96" s="2"/>
      <c r="TKH96" s="2"/>
      <c r="TKI96" s="2"/>
      <c r="TKJ96" s="2"/>
      <c r="TKK96" s="2"/>
      <c r="TKO96" s="2"/>
      <c r="TKP96" s="2"/>
      <c r="TKQ96" s="2"/>
      <c r="TKR96" s="2"/>
      <c r="TKS96" s="2"/>
      <c r="TKT96" s="2"/>
      <c r="TKU96" s="2"/>
      <c r="TKV96" s="2"/>
      <c r="TKW96" s="2"/>
      <c r="TKX96" s="2"/>
      <c r="TKY96" s="2"/>
      <c r="TKZ96" s="2"/>
      <c r="TLA96" s="2"/>
      <c r="TLB96" s="2"/>
      <c r="TLC96" s="2"/>
      <c r="TLD96" s="2"/>
      <c r="TLE96" s="2"/>
      <c r="TLJ96" s="2"/>
      <c r="TLK96" s="2"/>
      <c r="TLL96" s="2"/>
      <c r="TLM96" s="2"/>
      <c r="TLN96" s="2"/>
      <c r="TLO96" s="2"/>
      <c r="TLP96" s="2"/>
      <c r="TLQ96" s="2"/>
      <c r="TLU96" s="2"/>
      <c r="TLV96" s="2"/>
      <c r="TLW96" s="2"/>
      <c r="TLX96" s="2"/>
      <c r="TLY96" s="2"/>
      <c r="TLZ96" s="2"/>
      <c r="TMA96" s="2"/>
      <c r="TMB96" s="2"/>
      <c r="TMC96" s="2"/>
      <c r="TMD96" s="2"/>
      <c r="TME96" s="2"/>
      <c r="TMF96" s="2"/>
      <c r="TMG96" s="2"/>
      <c r="TMH96" s="2"/>
      <c r="TMI96" s="2"/>
      <c r="TMJ96" s="2"/>
      <c r="TMK96" s="2"/>
      <c r="TMP96" s="2"/>
      <c r="TMQ96" s="2"/>
      <c r="TMR96" s="2"/>
      <c r="TMS96" s="2"/>
      <c r="TMT96" s="2"/>
      <c r="TMU96" s="2"/>
      <c r="TMV96" s="2"/>
      <c r="TMW96" s="2"/>
      <c r="TNA96" s="2"/>
      <c r="TNB96" s="2"/>
      <c r="TNC96" s="2"/>
      <c r="TND96" s="2"/>
      <c r="TNE96" s="2"/>
      <c r="TNF96" s="2"/>
      <c r="TNG96" s="2"/>
      <c r="TNH96" s="2"/>
      <c r="TNI96" s="2"/>
      <c r="TNJ96" s="2"/>
      <c r="TNK96" s="2"/>
      <c r="TNL96" s="2"/>
      <c r="TNM96" s="2"/>
      <c r="TNN96" s="2"/>
      <c r="TNO96" s="2"/>
      <c r="TNP96" s="2"/>
      <c r="TNQ96" s="2"/>
      <c r="TNV96" s="2"/>
      <c r="TNW96" s="2"/>
      <c r="TNX96" s="2"/>
      <c r="TNY96" s="2"/>
      <c r="TNZ96" s="2"/>
      <c r="TOA96" s="2"/>
      <c r="TOB96" s="2"/>
      <c r="TOC96" s="2"/>
      <c r="TOG96" s="2"/>
      <c r="TOH96" s="2"/>
      <c r="TOI96" s="2"/>
      <c r="TOJ96" s="2"/>
      <c r="TOK96" s="2"/>
      <c r="TOL96" s="2"/>
      <c r="TOM96" s="2"/>
      <c r="TON96" s="2"/>
      <c r="TOO96" s="2"/>
      <c r="TOP96" s="2"/>
      <c r="TOQ96" s="2"/>
      <c r="TOR96" s="2"/>
      <c r="TOS96" s="2"/>
      <c r="TOT96" s="2"/>
      <c r="TOU96" s="2"/>
      <c r="TOV96" s="2"/>
      <c r="TOW96" s="2"/>
      <c r="TPB96" s="2"/>
      <c r="TPC96" s="2"/>
      <c r="TPD96" s="2"/>
      <c r="TPE96" s="2"/>
      <c r="TPF96" s="2"/>
      <c r="TPG96" s="2"/>
      <c r="TPH96" s="2"/>
      <c r="TPI96" s="2"/>
      <c r="TPM96" s="2"/>
      <c r="TPN96" s="2"/>
      <c r="TPO96" s="2"/>
      <c r="TPP96" s="2"/>
      <c r="TPQ96" s="2"/>
      <c r="TPR96" s="2"/>
      <c r="TPS96" s="2"/>
      <c r="TPT96" s="2"/>
      <c r="TPU96" s="2"/>
      <c r="TPV96" s="2"/>
      <c r="TPW96" s="2"/>
      <c r="TPX96" s="2"/>
      <c r="TPY96" s="2"/>
      <c r="TPZ96" s="2"/>
      <c r="TQA96" s="2"/>
      <c r="TQB96" s="2"/>
      <c r="TQC96" s="2"/>
      <c r="TQH96" s="2"/>
      <c r="TQI96" s="2"/>
      <c r="TQJ96" s="2"/>
      <c r="TQK96" s="2"/>
      <c r="TQL96" s="2"/>
      <c r="TQM96" s="2"/>
      <c r="TQN96" s="2"/>
      <c r="TQO96" s="2"/>
      <c r="TQS96" s="2"/>
      <c r="TQT96" s="2"/>
      <c r="TQU96" s="2"/>
      <c r="TQV96" s="2"/>
      <c r="TQW96" s="2"/>
      <c r="TQX96" s="2"/>
      <c r="TQY96" s="2"/>
      <c r="TQZ96" s="2"/>
      <c r="TRA96" s="2"/>
      <c r="TRB96" s="2"/>
      <c r="TRC96" s="2"/>
      <c r="TRD96" s="2"/>
      <c r="TRE96" s="2"/>
      <c r="TRF96" s="2"/>
      <c r="TRG96" s="2"/>
      <c r="TRH96" s="2"/>
      <c r="TRI96" s="2"/>
      <c r="TRN96" s="2"/>
      <c r="TRO96" s="2"/>
      <c r="TRP96" s="2"/>
      <c r="TRQ96" s="2"/>
      <c r="TRR96" s="2"/>
      <c r="TRS96" s="2"/>
      <c r="TRT96" s="2"/>
      <c r="TRU96" s="2"/>
      <c r="TRY96" s="2"/>
      <c r="TRZ96" s="2"/>
      <c r="TSA96" s="2"/>
      <c r="TSB96" s="2"/>
      <c r="TSC96" s="2"/>
      <c r="TSD96" s="2"/>
      <c r="TSE96" s="2"/>
      <c r="TSF96" s="2"/>
      <c r="TSG96" s="2"/>
      <c r="TSH96" s="2"/>
      <c r="TSI96" s="2"/>
      <c r="TSJ96" s="2"/>
      <c r="TSK96" s="2"/>
      <c r="TSL96" s="2"/>
      <c r="TSM96" s="2"/>
      <c r="TSN96" s="2"/>
      <c r="TSO96" s="2"/>
      <c r="TST96" s="2"/>
      <c r="TSU96" s="2"/>
      <c r="TSV96" s="2"/>
      <c r="TSW96" s="2"/>
      <c r="TSX96" s="2"/>
      <c r="TSY96" s="2"/>
      <c r="TSZ96" s="2"/>
      <c r="TTA96" s="2"/>
      <c r="TTE96" s="2"/>
      <c r="TTF96" s="2"/>
      <c r="TTG96" s="2"/>
      <c r="TTH96" s="2"/>
      <c r="TTI96" s="2"/>
      <c r="TTJ96" s="2"/>
      <c r="TTK96" s="2"/>
      <c r="TTL96" s="2"/>
      <c r="TTM96" s="2"/>
      <c r="TTN96" s="2"/>
      <c r="TTO96" s="2"/>
      <c r="TTP96" s="2"/>
      <c r="TTQ96" s="2"/>
      <c r="TTR96" s="2"/>
      <c r="TTS96" s="2"/>
      <c r="TTT96" s="2"/>
      <c r="TTU96" s="2"/>
      <c r="TTZ96" s="2"/>
      <c r="TUA96" s="2"/>
      <c r="TUB96" s="2"/>
      <c r="TUC96" s="2"/>
      <c r="TUD96" s="2"/>
      <c r="TUE96" s="2"/>
      <c r="TUF96" s="2"/>
      <c r="TUG96" s="2"/>
      <c r="TUK96" s="2"/>
      <c r="TUL96" s="2"/>
      <c r="TUM96" s="2"/>
      <c r="TUN96" s="2"/>
      <c r="TUO96" s="2"/>
      <c r="TUP96" s="2"/>
      <c r="TUQ96" s="2"/>
      <c r="TUR96" s="2"/>
      <c r="TUS96" s="2"/>
      <c r="TUT96" s="2"/>
      <c r="TUU96" s="2"/>
      <c r="TUV96" s="2"/>
      <c r="TUW96" s="2"/>
      <c r="TUX96" s="2"/>
      <c r="TUY96" s="2"/>
      <c r="TUZ96" s="2"/>
      <c r="TVA96" s="2"/>
      <c r="TVF96" s="2"/>
      <c r="TVG96" s="2"/>
      <c r="TVH96" s="2"/>
      <c r="TVI96" s="2"/>
      <c r="TVJ96" s="2"/>
      <c r="TVK96" s="2"/>
      <c r="TVL96" s="2"/>
      <c r="TVM96" s="2"/>
      <c r="TVQ96" s="2"/>
      <c r="TVR96" s="2"/>
      <c r="TVS96" s="2"/>
      <c r="TVT96" s="2"/>
      <c r="TVU96" s="2"/>
      <c r="TVV96" s="2"/>
      <c r="TVW96" s="2"/>
      <c r="TVX96" s="2"/>
      <c r="TVY96" s="2"/>
      <c r="TVZ96" s="2"/>
      <c r="TWA96" s="2"/>
      <c r="TWB96" s="2"/>
      <c r="TWC96" s="2"/>
      <c r="TWD96" s="2"/>
      <c r="TWE96" s="2"/>
      <c r="TWF96" s="2"/>
      <c r="TWG96" s="2"/>
      <c r="TWL96" s="2"/>
      <c r="TWM96" s="2"/>
      <c r="TWN96" s="2"/>
      <c r="TWO96" s="2"/>
      <c r="TWP96" s="2"/>
      <c r="TWQ96" s="2"/>
      <c r="TWR96" s="2"/>
      <c r="TWS96" s="2"/>
      <c r="TWW96" s="2"/>
      <c r="TWX96" s="2"/>
      <c r="TWY96" s="2"/>
      <c r="TWZ96" s="2"/>
      <c r="TXA96" s="2"/>
      <c r="TXB96" s="2"/>
      <c r="TXC96" s="2"/>
      <c r="TXD96" s="2"/>
      <c r="TXE96" s="2"/>
      <c r="TXF96" s="2"/>
      <c r="TXG96" s="2"/>
      <c r="TXH96" s="2"/>
      <c r="TXI96" s="2"/>
      <c r="TXJ96" s="2"/>
      <c r="TXK96" s="2"/>
      <c r="TXL96" s="2"/>
      <c r="TXM96" s="2"/>
      <c r="TXR96" s="2"/>
      <c r="TXS96" s="2"/>
      <c r="TXT96" s="2"/>
      <c r="TXU96" s="2"/>
      <c r="TXV96" s="2"/>
      <c r="TXW96" s="2"/>
      <c r="TXX96" s="2"/>
      <c r="TXY96" s="2"/>
      <c r="TYC96" s="2"/>
      <c r="TYD96" s="2"/>
      <c r="TYE96" s="2"/>
      <c r="TYF96" s="2"/>
      <c r="TYG96" s="2"/>
      <c r="TYH96" s="2"/>
      <c r="TYI96" s="2"/>
      <c r="TYJ96" s="2"/>
      <c r="TYK96" s="2"/>
      <c r="TYL96" s="2"/>
      <c r="TYM96" s="2"/>
      <c r="TYN96" s="2"/>
      <c r="TYO96" s="2"/>
      <c r="TYP96" s="2"/>
      <c r="TYQ96" s="2"/>
      <c r="TYR96" s="2"/>
      <c r="TYS96" s="2"/>
      <c r="TYX96" s="2"/>
      <c r="TYY96" s="2"/>
      <c r="TYZ96" s="2"/>
      <c r="TZA96" s="2"/>
      <c r="TZB96" s="2"/>
      <c r="TZC96" s="2"/>
      <c r="TZD96" s="2"/>
      <c r="TZE96" s="2"/>
      <c r="TZI96" s="2"/>
      <c r="TZJ96" s="2"/>
      <c r="TZK96" s="2"/>
      <c r="TZL96" s="2"/>
      <c r="TZM96" s="2"/>
      <c r="TZN96" s="2"/>
      <c r="TZO96" s="2"/>
      <c r="TZP96" s="2"/>
      <c r="TZQ96" s="2"/>
      <c r="TZR96" s="2"/>
      <c r="TZS96" s="2"/>
      <c r="TZT96" s="2"/>
      <c r="TZU96" s="2"/>
      <c r="TZV96" s="2"/>
      <c r="TZW96" s="2"/>
      <c r="TZX96" s="2"/>
      <c r="TZY96" s="2"/>
      <c r="UAD96" s="2"/>
      <c r="UAE96" s="2"/>
      <c r="UAF96" s="2"/>
      <c r="UAG96" s="2"/>
      <c r="UAH96" s="2"/>
      <c r="UAI96" s="2"/>
      <c r="UAJ96" s="2"/>
      <c r="UAK96" s="2"/>
      <c r="UAO96" s="2"/>
      <c r="UAP96" s="2"/>
      <c r="UAQ96" s="2"/>
      <c r="UAR96" s="2"/>
      <c r="UAS96" s="2"/>
      <c r="UAT96" s="2"/>
      <c r="UAU96" s="2"/>
      <c r="UAV96" s="2"/>
      <c r="UAW96" s="2"/>
      <c r="UAX96" s="2"/>
      <c r="UAY96" s="2"/>
      <c r="UAZ96" s="2"/>
      <c r="UBA96" s="2"/>
      <c r="UBB96" s="2"/>
      <c r="UBC96" s="2"/>
      <c r="UBD96" s="2"/>
      <c r="UBE96" s="2"/>
      <c r="UBJ96" s="2"/>
      <c r="UBK96" s="2"/>
      <c r="UBL96" s="2"/>
      <c r="UBM96" s="2"/>
      <c r="UBN96" s="2"/>
      <c r="UBO96" s="2"/>
      <c r="UBP96" s="2"/>
      <c r="UBQ96" s="2"/>
      <c r="UBU96" s="2"/>
      <c r="UBV96" s="2"/>
      <c r="UBW96" s="2"/>
      <c r="UBX96" s="2"/>
      <c r="UBY96" s="2"/>
      <c r="UBZ96" s="2"/>
      <c r="UCA96" s="2"/>
      <c r="UCB96" s="2"/>
      <c r="UCC96" s="2"/>
      <c r="UCD96" s="2"/>
      <c r="UCE96" s="2"/>
      <c r="UCF96" s="2"/>
      <c r="UCG96" s="2"/>
      <c r="UCH96" s="2"/>
      <c r="UCI96" s="2"/>
      <c r="UCJ96" s="2"/>
      <c r="UCK96" s="2"/>
      <c r="UCP96" s="2"/>
      <c r="UCQ96" s="2"/>
      <c r="UCR96" s="2"/>
      <c r="UCS96" s="2"/>
      <c r="UCT96" s="2"/>
      <c r="UCU96" s="2"/>
      <c r="UCV96" s="2"/>
      <c r="UCW96" s="2"/>
      <c r="UDA96" s="2"/>
      <c r="UDB96" s="2"/>
      <c r="UDC96" s="2"/>
      <c r="UDD96" s="2"/>
      <c r="UDE96" s="2"/>
      <c r="UDF96" s="2"/>
      <c r="UDG96" s="2"/>
      <c r="UDH96" s="2"/>
      <c r="UDI96" s="2"/>
      <c r="UDJ96" s="2"/>
      <c r="UDK96" s="2"/>
      <c r="UDL96" s="2"/>
      <c r="UDM96" s="2"/>
      <c r="UDN96" s="2"/>
      <c r="UDO96" s="2"/>
      <c r="UDP96" s="2"/>
      <c r="UDQ96" s="2"/>
      <c r="UDV96" s="2"/>
      <c r="UDW96" s="2"/>
      <c r="UDX96" s="2"/>
      <c r="UDY96" s="2"/>
      <c r="UDZ96" s="2"/>
      <c r="UEA96" s="2"/>
      <c r="UEB96" s="2"/>
      <c r="UEC96" s="2"/>
      <c r="UEG96" s="2"/>
      <c r="UEH96" s="2"/>
      <c r="UEI96" s="2"/>
      <c r="UEJ96" s="2"/>
      <c r="UEK96" s="2"/>
      <c r="UEL96" s="2"/>
      <c r="UEM96" s="2"/>
      <c r="UEN96" s="2"/>
      <c r="UEO96" s="2"/>
      <c r="UEP96" s="2"/>
      <c r="UEQ96" s="2"/>
      <c r="UER96" s="2"/>
      <c r="UES96" s="2"/>
      <c r="UET96" s="2"/>
      <c r="UEU96" s="2"/>
      <c r="UEV96" s="2"/>
      <c r="UEW96" s="2"/>
      <c r="UFB96" s="2"/>
      <c r="UFC96" s="2"/>
      <c r="UFD96" s="2"/>
      <c r="UFE96" s="2"/>
      <c r="UFF96" s="2"/>
      <c r="UFG96" s="2"/>
      <c r="UFH96" s="2"/>
      <c r="UFI96" s="2"/>
      <c r="UFM96" s="2"/>
      <c r="UFN96" s="2"/>
      <c r="UFO96" s="2"/>
      <c r="UFP96" s="2"/>
      <c r="UFQ96" s="2"/>
      <c r="UFR96" s="2"/>
      <c r="UFS96" s="2"/>
      <c r="UFT96" s="2"/>
      <c r="UFU96" s="2"/>
      <c r="UFV96" s="2"/>
      <c r="UFW96" s="2"/>
      <c r="UFX96" s="2"/>
      <c r="UFY96" s="2"/>
      <c r="UFZ96" s="2"/>
      <c r="UGA96" s="2"/>
      <c r="UGB96" s="2"/>
      <c r="UGC96" s="2"/>
      <c r="UGH96" s="2"/>
      <c r="UGI96" s="2"/>
      <c r="UGJ96" s="2"/>
      <c r="UGK96" s="2"/>
      <c r="UGL96" s="2"/>
      <c r="UGM96" s="2"/>
      <c r="UGN96" s="2"/>
      <c r="UGO96" s="2"/>
      <c r="UGS96" s="2"/>
      <c r="UGT96" s="2"/>
      <c r="UGU96" s="2"/>
      <c r="UGV96" s="2"/>
      <c r="UGW96" s="2"/>
      <c r="UGX96" s="2"/>
      <c r="UGY96" s="2"/>
      <c r="UGZ96" s="2"/>
      <c r="UHA96" s="2"/>
      <c r="UHB96" s="2"/>
      <c r="UHC96" s="2"/>
      <c r="UHD96" s="2"/>
      <c r="UHE96" s="2"/>
      <c r="UHF96" s="2"/>
      <c r="UHG96" s="2"/>
      <c r="UHH96" s="2"/>
      <c r="UHI96" s="2"/>
      <c r="UHN96" s="2"/>
      <c r="UHO96" s="2"/>
      <c r="UHP96" s="2"/>
      <c r="UHQ96" s="2"/>
      <c r="UHR96" s="2"/>
      <c r="UHS96" s="2"/>
      <c r="UHT96" s="2"/>
      <c r="UHU96" s="2"/>
      <c r="UHY96" s="2"/>
      <c r="UHZ96" s="2"/>
      <c r="UIA96" s="2"/>
      <c r="UIB96" s="2"/>
      <c r="UIC96" s="2"/>
      <c r="UID96" s="2"/>
      <c r="UIE96" s="2"/>
      <c r="UIF96" s="2"/>
      <c r="UIG96" s="2"/>
      <c r="UIH96" s="2"/>
      <c r="UII96" s="2"/>
      <c r="UIJ96" s="2"/>
      <c r="UIK96" s="2"/>
      <c r="UIL96" s="2"/>
      <c r="UIM96" s="2"/>
      <c r="UIN96" s="2"/>
      <c r="UIO96" s="2"/>
      <c r="UIT96" s="2"/>
      <c r="UIU96" s="2"/>
      <c r="UIV96" s="2"/>
      <c r="UIW96" s="2"/>
      <c r="UIX96" s="2"/>
      <c r="UIY96" s="2"/>
      <c r="UIZ96" s="2"/>
      <c r="UJA96" s="2"/>
      <c r="UJE96" s="2"/>
      <c r="UJF96" s="2"/>
      <c r="UJG96" s="2"/>
      <c r="UJH96" s="2"/>
      <c r="UJI96" s="2"/>
      <c r="UJJ96" s="2"/>
      <c r="UJK96" s="2"/>
      <c r="UJL96" s="2"/>
      <c r="UJM96" s="2"/>
      <c r="UJN96" s="2"/>
      <c r="UJO96" s="2"/>
      <c r="UJP96" s="2"/>
      <c r="UJQ96" s="2"/>
      <c r="UJR96" s="2"/>
      <c r="UJS96" s="2"/>
      <c r="UJT96" s="2"/>
      <c r="UJU96" s="2"/>
      <c r="UJZ96" s="2"/>
      <c r="UKA96" s="2"/>
      <c r="UKB96" s="2"/>
      <c r="UKC96" s="2"/>
      <c r="UKD96" s="2"/>
      <c r="UKE96" s="2"/>
      <c r="UKF96" s="2"/>
      <c r="UKG96" s="2"/>
      <c r="UKK96" s="2"/>
      <c r="UKL96" s="2"/>
      <c r="UKM96" s="2"/>
      <c r="UKN96" s="2"/>
      <c r="UKO96" s="2"/>
      <c r="UKP96" s="2"/>
      <c r="UKQ96" s="2"/>
      <c r="UKR96" s="2"/>
      <c r="UKS96" s="2"/>
      <c r="UKT96" s="2"/>
      <c r="UKU96" s="2"/>
      <c r="UKV96" s="2"/>
      <c r="UKW96" s="2"/>
      <c r="UKX96" s="2"/>
      <c r="UKY96" s="2"/>
      <c r="UKZ96" s="2"/>
      <c r="ULA96" s="2"/>
      <c r="ULF96" s="2"/>
      <c r="ULG96" s="2"/>
      <c r="ULH96" s="2"/>
      <c r="ULI96" s="2"/>
      <c r="ULJ96" s="2"/>
      <c r="ULK96" s="2"/>
      <c r="ULL96" s="2"/>
      <c r="ULM96" s="2"/>
      <c r="ULQ96" s="2"/>
      <c r="ULR96" s="2"/>
      <c r="ULS96" s="2"/>
      <c r="ULT96" s="2"/>
      <c r="ULU96" s="2"/>
      <c r="ULV96" s="2"/>
      <c r="ULW96" s="2"/>
      <c r="ULX96" s="2"/>
      <c r="ULY96" s="2"/>
      <c r="ULZ96" s="2"/>
      <c r="UMA96" s="2"/>
      <c r="UMB96" s="2"/>
      <c r="UMC96" s="2"/>
      <c r="UMD96" s="2"/>
      <c r="UME96" s="2"/>
      <c r="UMF96" s="2"/>
      <c r="UMG96" s="2"/>
      <c r="UML96" s="2"/>
      <c r="UMM96" s="2"/>
      <c r="UMN96" s="2"/>
      <c r="UMO96" s="2"/>
      <c r="UMP96" s="2"/>
      <c r="UMQ96" s="2"/>
      <c r="UMR96" s="2"/>
      <c r="UMS96" s="2"/>
      <c r="UMW96" s="2"/>
      <c r="UMX96" s="2"/>
      <c r="UMY96" s="2"/>
      <c r="UMZ96" s="2"/>
      <c r="UNA96" s="2"/>
      <c r="UNB96" s="2"/>
      <c r="UNC96" s="2"/>
      <c r="UND96" s="2"/>
      <c r="UNE96" s="2"/>
      <c r="UNF96" s="2"/>
      <c r="UNG96" s="2"/>
      <c r="UNH96" s="2"/>
      <c r="UNI96" s="2"/>
      <c r="UNJ96" s="2"/>
      <c r="UNK96" s="2"/>
      <c r="UNL96" s="2"/>
      <c r="UNM96" s="2"/>
      <c r="UNR96" s="2"/>
      <c r="UNS96" s="2"/>
      <c r="UNT96" s="2"/>
      <c r="UNU96" s="2"/>
      <c r="UNV96" s="2"/>
      <c r="UNW96" s="2"/>
      <c r="UNX96" s="2"/>
      <c r="UNY96" s="2"/>
      <c r="UOC96" s="2"/>
      <c r="UOD96" s="2"/>
      <c r="UOE96" s="2"/>
      <c r="UOF96" s="2"/>
      <c r="UOG96" s="2"/>
      <c r="UOH96" s="2"/>
      <c r="UOI96" s="2"/>
      <c r="UOJ96" s="2"/>
      <c r="UOK96" s="2"/>
      <c r="UOL96" s="2"/>
      <c r="UOM96" s="2"/>
      <c r="UON96" s="2"/>
      <c r="UOO96" s="2"/>
      <c r="UOP96" s="2"/>
      <c r="UOQ96" s="2"/>
      <c r="UOR96" s="2"/>
      <c r="UOS96" s="2"/>
      <c r="UOX96" s="2"/>
      <c r="UOY96" s="2"/>
      <c r="UOZ96" s="2"/>
      <c r="UPA96" s="2"/>
      <c r="UPB96" s="2"/>
      <c r="UPC96" s="2"/>
      <c r="UPD96" s="2"/>
      <c r="UPE96" s="2"/>
      <c r="UPI96" s="2"/>
      <c r="UPJ96" s="2"/>
      <c r="UPK96" s="2"/>
      <c r="UPL96" s="2"/>
      <c r="UPM96" s="2"/>
      <c r="UPN96" s="2"/>
      <c r="UPO96" s="2"/>
      <c r="UPP96" s="2"/>
      <c r="UPQ96" s="2"/>
      <c r="UPR96" s="2"/>
      <c r="UPS96" s="2"/>
      <c r="UPT96" s="2"/>
      <c r="UPU96" s="2"/>
      <c r="UPV96" s="2"/>
      <c r="UPW96" s="2"/>
      <c r="UPX96" s="2"/>
      <c r="UPY96" s="2"/>
      <c r="UQD96" s="2"/>
      <c r="UQE96" s="2"/>
      <c r="UQF96" s="2"/>
      <c r="UQG96" s="2"/>
      <c r="UQH96" s="2"/>
      <c r="UQI96" s="2"/>
      <c r="UQJ96" s="2"/>
      <c r="UQK96" s="2"/>
      <c r="UQO96" s="2"/>
      <c r="UQP96" s="2"/>
      <c r="UQQ96" s="2"/>
      <c r="UQR96" s="2"/>
      <c r="UQS96" s="2"/>
      <c r="UQT96" s="2"/>
      <c r="UQU96" s="2"/>
      <c r="UQV96" s="2"/>
      <c r="UQW96" s="2"/>
      <c r="UQX96" s="2"/>
      <c r="UQY96" s="2"/>
      <c r="UQZ96" s="2"/>
      <c r="URA96" s="2"/>
      <c r="URB96" s="2"/>
      <c r="URC96" s="2"/>
      <c r="URD96" s="2"/>
      <c r="URE96" s="2"/>
      <c r="URJ96" s="2"/>
      <c r="URK96" s="2"/>
      <c r="URL96" s="2"/>
      <c r="URM96" s="2"/>
      <c r="URN96" s="2"/>
      <c r="URO96" s="2"/>
      <c r="URP96" s="2"/>
      <c r="URQ96" s="2"/>
      <c r="URU96" s="2"/>
      <c r="URV96" s="2"/>
      <c r="URW96" s="2"/>
      <c r="URX96" s="2"/>
      <c r="URY96" s="2"/>
      <c r="URZ96" s="2"/>
      <c r="USA96" s="2"/>
      <c r="USB96" s="2"/>
      <c r="USC96" s="2"/>
      <c r="USD96" s="2"/>
      <c r="USE96" s="2"/>
      <c r="USF96" s="2"/>
      <c r="USG96" s="2"/>
      <c r="USH96" s="2"/>
      <c r="USI96" s="2"/>
      <c r="USJ96" s="2"/>
      <c r="USK96" s="2"/>
      <c r="USP96" s="2"/>
      <c r="USQ96" s="2"/>
      <c r="USR96" s="2"/>
      <c r="USS96" s="2"/>
      <c r="UST96" s="2"/>
      <c r="USU96" s="2"/>
      <c r="USV96" s="2"/>
      <c r="USW96" s="2"/>
      <c r="UTA96" s="2"/>
      <c r="UTB96" s="2"/>
      <c r="UTC96" s="2"/>
      <c r="UTD96" s="2"/>
      <c r="UTE96" s="2"/>
      <c r="UTF96" s="2"/>
      <c r="UTG96" s="2"/>
      <c r="UTH96" s="2"/>
      <c r="UTI96" s="2"/>
      <c r="UTJ96" s="2"/>
      <c r="UTK96" s="2"/>
      <c r="UTL96" s="2"/>
      <c r="UTM96" s="2"/>
      <c r="UTN96" s="2"/>
      <c r="UTO96" s="2"/>
      <c r="UTP96" s="2"/>
      <c r="UTQ96" s="2"/>
      <c r="UTV96" s="2"/>
      <c r="UTW96" s="2"/>
      <c r="UTX96" s="2"/>
      <c r="UTY96" s="2"/>
      <c r="UTZ96" s="2"/>
      <c r="UUA96" s="2"/>
      <c r="UUB96" s="2"/>
      <c r="UUC96" s="2"/>
      <c r="UUG96" s="2"/>
      <c r="UUH96" s="2"/>
      <c r="UUI96" s="2"/>
      <c r="UUJ96" s="2"/>
      <c r="UUK96" s="2"/>
      <c r="UUL96" s="2"/>
      <c r="UUM96" s="2"/>
      <c r="UUN96" s="2"/>
      <c r="UUO96" s="2"/>
      <c r="UUP96" s="2"/>
      <c r="UUQ96" s="2"/>
      <c r="UUR96" s="2"/>
      <c r="UUS96" s="2"/>
      <c r="UUT96" s="2"/>
      <c r="UUU96" s="2"/>
      <c r="UUV96" s="2"/>
      <c r="UUW96" s="2"/>
      <c r="UVB96" s="2"/>
      <c r="UVC96" s="2"/>
      <c r="UVD96" s="2"/>
      <c r="UVE96" s="2"/>
      <c r="UVF96" s="2"/>
      <c r="UVG96" s="2"/>
      <c r="UVH96" s="2"/>
      <c r="UVI96" s="2"/>
      <c r="UVM96" s="2"/>
      <c r="UVN96" s="2"/>
      <c r="UVO96" s="2"/>
      <c r="UVP96" s="2"/>
      <c r="UVQ96" s="2"/>
      <c r="UVR96" s="2"/>
      <c r="UVS96" s="2"/>
      <c r="UVT96" s="2"/>
      <c r="UVU96" s="2"/>
      <c r="UVV96" s="2"/>
      <c r="UVW96" s="2"/>
      <c r="UVX96" s="2"/>
      <c r="UVY96" s="2"/>
      <c r="UVZ96" s="2"/>
      <c r="UWA96" s="2"/>
      <c r="UWB96" s="2"/>
      <c r="UWC96" s="2"/>
      <c r="UWH96" s="2"/>
      <c r="UWI96" s="2"/>
      <c r="UWJ96" s="2"/>
      <c r="UWK96" s="2"/>
      <c r="UWL96" s="2"/>
      <c r="UWM96" s="2"/>
      <c r="UWN96" s="2"/>
      <c r="UWO96" s="2"/>
      <c r="UWS96" s="2"/>
      <c r="UWT96" s="2"/>
      <c r="UWU96" s="2"/>
      <c r="UWV96" s="2"/>
      <c r="UWW96" s="2"/>
      <c r="UWX96" s="2"/>
      <c r="UWY96" s="2"/>
      <c r="UWZ96" s="2"/>
      <c r="UXA96" s="2"/>
      <c r="UXB96" s="2"/>
      <c r="UXC96" s="2"/>
      <c r="UXD96" s="2"/>
      <c r="UXE96" s="2"/>
      <c r="UXF96" s="2"/>
      <c r="UXG96" s="2"/>
      <c r="UXH96" s="2"/>
      <c r="UXI96" s="2"/>
      <c r="UXN96" s="2"/>
      <c r="UXO96" s="2"/>
      <c r="UXP96" s="2"/>
      <c r="UXQ96" s="2"/>
      <c r="UXR96" s="2"/>
      <c r="UXS96" s="2"/>
      <c r="UXT96" s="2"/>
      <c r="UXU96" s="2"/>
      <c r="UXY96" s="2"/>
      <c r="UXZ96" s="2"/>
      <c r="UYA96" s="2"/>
      <c r="UYB96" s="2"/>
      <c r="UYC96" s="2"/>
      <c r="UYD96" s="2"/>
      <c r="UYE96" s="2"/>
      <c r="UYF96" s="2"/>
      <c r="UYG96" s="2"/>
      <c r="UYH96" s="2"/>
      <c r="UYI96" s="2"/>
      <c r="UYJ96" s="2"/>
      <c r="UYK96" s="2"/>
      <c r="UYL96" s="2"/>
      <c r="UYM96" s="2"/>
      <c r="UYN96" s="2"/>
      <c r="UYO96" s="2"/>
      <c r="UYT96" s="2"/>
      <c r="UYU96" s="2"/>
      <c r="UYV96" s="2"/>
      <c r="UYW96" s="2"/>
      <c r="UYX96" s="2"/>
      <c r="UYY96" s="2"/>
      <c r="UYZ96" s="2"/>
      <c r="UZA96" s="2"/>
      <c r="UZE96" s="2"/>
      <c r="UZF96" s="2"/>
      <c r="UZG96" s="2"/>
      <c r="UZH96" s="2"/>
      <c r="UZI96" s="2"/>
      <c r="UZJ96" s="2"/>
      <c r="UZK96" s="2"/>
      <c r="UZL96" s="2"/>
      <c r="UZM96" s="2"/>
      <c r="UZN96" s="2"/>
      <c r="UZO96" s="2"/>
      <c r="UZP96" s="2"/>
      <c r="UZQ96" s="2"/>
      <c r="UZR96" s="2"/>
      <c r="UZS96" s="2"/>
      <c r="UZT96" s="2"/>
      <c r="UZU96" s="2"/>
      <c r="UZZ96" s="2"/>
      <c r="VAA96" s="2"/>
      <c r="VAB96" s="2"/>
      <c r="VAC96" s="2"/>
      <c r="VAD96" s="2"/>
      <c r="VAE96" s="2"/>
      <c r="VAF96" s="2"/>
      <c r="VAG96" s="2"/>
      <c r="VAK96" s="2"/>
      <c r="VAL96" s="2"/>
      <c r="VAM96" s="2"/>
      <c r="VAN96" s="2"/>
      <c r="VAO96" s="2"/>
      <c r="VAP96" s="2"/>
      <c r="VAQ96" s="2"/>
      <c r="VAR96" s="2"/>
      <c r="VAS96" s="2"/>
      <c r="VAT96" s="2"/>
      <c r="VAU96" s="2"/>
      <c r="VAV96" s="2"/>
      <c r="VAW96" s="2"/>
      <c r="VAX96" s="2"/>
      <c r="VAY96" s="2"/>
      <c r="VAZ96" s="2"/>
      <c r="VBA96" s="2"/>
      <c r="VBF96" s="2"/>
      <c r="VBG96" s="2"/>
      <c r="VBH96" s="2"/>
      <c r="VBI96" s="2"/>
      <c r="VBJ96" s="2"/>
      <c r="VBK96" s="2"/>
      <c r="VBL96" s="2"/>
      <c r="VBM96" s="2"/>
      <c r="VBQ96" s="2"/>
      <c r="VBR96" s="2"/>
      <c r="VBS96" s="2"/>
      <c r="VBT96" s="2"/>
      <c r="VBU96" s="2"/>
      <c r="VBV96" s="2"/>
      <c r="VBW96" s="2"/>
      <c r="VBX96" s="2"/>
      <c r="VBY96" s="2"/>
      <c r="VBZ96" s="2"/>
      <c r="VCA96" s="2"/>
      <c r="VCB96" s="2"/>
      <c r="VCC96" s="2"/>
      <c r="VCD96" s="2"/>
      <c r="VCE96" s="2"/>
      <c r="VCF96" s="2"/>
      <c r="VCG96" s="2"/>
      <c r="VCL96" s="2"/>
      <c r="VCM96" s="2"/>
      <c r="VCN96" s="2"/>
      <c r="VCO96" s="2"/>
      <c r="VCP96" s="2"/>
      <c r="VCQ96" s="2"/>
      <c r="VCR96" s="2"/>
      <c r="VCS96" s="2"/>
      <c r="VCW96" s="2"/>
      <c r="VCX96" s="2"/>
      <c r="VCY96" s="2"/>
      <c r="VCZ96" s="2"/>
      <c r="VDA96" s="2"/>
      <c r="VDB96" s="2"/>
      <c r="VDC96" s="2"/>
      <c r="VDD96" s="2"/>
      <c r="VDE96" s="2"/>
      <c r="VDF96" s="2"/>
      <c r="VDG96" s="2"/>
      <c r="VDH96" s="2"/>
      <c r="VDI96" s="2"/>
      <c r="VDJ96" s="2"/>
      <c r="VDK96" s="2"/>
      <c r="VDL96" s="2"/>
      <c r="VDM96" s="2"/>
      <c r="VDR96" s="2"/>
      <c r="VDS96" s="2"/>
      <c r="VDT96" s="2"/>
      <c r="VDU96" s="2"/>
      <c r="VDV96" s="2"/>
      <c r="VDW96" s="2"/>
      <c r="VDX96" s="2"/>
      <c r="VDY96" s="2"/>
      <c r="VEC96" s="2"/>
      <c r="VED96" s="2"/>
      <c r="VEE96" s="2"/>
      <c r="VEF96" s="2"/>
      <c r="VEG96" s="2"/>
      <c r="VEH96" s="2"/>
      <c r="VEI96" s="2"/>
      <c r="VEJ96" s="2"/>
      <c r="VEK96" s="2"/>
      <c r="VEL96" s="2"/>
      <c r="VEM96" s="2"/>
      <c r="VEN96" s="2"/>
      <c r="VEO96" s="2"/>
      <c r="VEP96" s="2"/>
      <c r="VEQ96" s="2"/>
      <c r="VER96" s="2"/>
      <c r="VES96" s="2"/>
      <c r="VEX96" s="2"/>
      <c r="VEY96" s="2"/>
      <c r="VEZ96" s="2"/>
      <c r="VFA96" s="2"/>
      <c r="VFB96" s="2"/>
      <c r="VFC96" s="2"/>
      <c r="VFD96" s="2"/>
      <c r="VFE96" s="2"/>
      <c r="VFI96" s="2"/>
      <c r="VFJ96" s="2"/>
      <c r="VFK96" s="2"/>
      <c r="VFL96" s="2"/>
      <c r="VFM96" s="2"/>
      <c r="VFN96" s="2"/>
      <c r="VFO96" s="2"/>
      <c r="VFP96" s="2"/>
      <c r="VFQ96" s="2"/>
      <c r="VFR96" s="2"/>
      <c r="VFS96" s="2"/>
      <c r="VFT96" s="2"/>
      <c r="VFU96" s="2"/>
      <c r="VFV96" s="2"/>
      <c r="VFW96" s="2"/>
      <c r="VFX96" s="2"/>
      <c r="VFY96" s="2"/>
      <c r="VGD96" s="2"/>
      <c r="VGE96" s="2"/>
      <c r="VGF96" s="2"/>
      <c r="VGG96" s="2"/>
      <c r="VGH96" s="2"/>
      <c r="VGI96" s="2"/>
      <c r="VGJ96" s="2"/>
      <c r="VGK96" s="2"/>
      <c r="VGO96" s="2"/>
      <c r="VGP96" s="2"/>
      <c r="VGQ96" s="2"/>
      <c r="VGR96" s="2"/>
      <c r="VGS96" s="2"/>
      <c r="VGT96" s="2"/>
      <c r="VGU96" s="2"/>
      <c r="VGV96" s="2"/>
      <c r="VGW96" s="2"/>
      <c r="VGX96" s="2"/>
      <c r="VGY96" s="2"/>
      <c r="VGZ96" s="2"/>
      <c r="VHA96" s="2"/>
      <c r="VHB96" s="2"/>
      <c r="VHC96" s="2"/>
      <c r="VHD96" s="2"/>
      <c r="VHE96" s="2"/>
      <c r="VHJ96" s="2"/>
      <c r="VHK96" s="2"/>
      <c r="VHL96" s="2"/>
      <c r="VHM96" s="2"/>
      <c r="VHN96" s="2"/>
      <c r="VHO96" s="2"/>
      <c r="VHP96" s="2"/>
      <c r="VHQ96" s="2"/>
      <c r="VHU96" s="2"/>
      <c r="VHV96" s="2"/>
      <c r="VHW96" s="2"/>
      <c r="VHX96" s="2"/>
      <c r="VHY96" s="2"/>
      <c r="VHZ96" s="2"/>
      <c r="VIA96" s="2"/>
      <c r="VIB96" s="2"/>
      <c r="VIC96" s="2"/>
      <c r="VID96" s="2"/>
      <c r="VIE96" s="2"/>
      <c r="VIF96" s="2"/>
      <c r="VIG96" s="2"/>
      <c r="VIH96" s="2"/>
      <c r="VII96" s="2"/>
      <c r="VIJ96" s="2"/>
      <c r="VIK96" s="2"/>
      <c r="VIP96" s="2"/>
      <c r="VIQ96" s="2"/>
      <c r="VIR96" s="2"/>
      <c r="VIS96" s="2"/>
      <c r="VIT96" s="2"/>
      <c r="VIU96" s="2"/>
      <c r="VIV96" s="2"/>
      <c r="VIW96" s="2"/>
      <c r="VJA96" s="2"/>
      <c r="VJB96" s="2"/>
      <c r="VJC96" s="2"/>
      <c r="VJD96" s="2"/>
      <c r="VJE96" s="2"/>
      <c r="VJF96" s="2"/>
      <c r="VJG96" s="2"/>
      <c r="VJH96" s="2"/>
      <c r="VJI96" s="2"/>
      <c r="VJJ96" s="2"/>
      <c r="VJK96" s="2"/>
      <c r="VJL96" s="2"/>
      <c r="VJM96" s="2"/>
      <c r="VJN96" s="2"/>
      <c r="VJO96" s="2"/>
      <c r="VJP96" s="2"/>
      <c r="VJQ96" s="2"/>
      <c r="VJV96" s="2"/>
      <c r="VJW96" s="2"/>
      <c r="VJX96" s="2"/>
      <c r="VJY96" s="2"/>
      <c r="VJZ96" s="2"/>
      <c r="VKA96" s="2"/>
      <c r="VKB96" s="2"/>
      <c r="VKC96" s="2"/>
      <c r="VKG96" s="2"/>
      <c r="VKH96" s="2"/>
      <c r="VKI96" s="2"/>
      <c r="VKJ96" s="2"/>
      <c r="VKK96" s="2"/>
      <c r="VKL96" s="2"/>
      <c r="VKM96" s="2"/>
      <c r="VKN96" s="2"/>
      <c r="VKO96" s="2"/>
      <c r="VKP96" s="2"/>
      <c r="VKQ96" s="2"/>
      <c r="VKR96" s="2"/>
      <c r="VKS96" s="2"/>
      <c r="VKT96" s="2"/>
      <c r="VKU96" s="2"/>
      <c r="VKV96" s="2"/>
      <c r="VKW96" s="2"/>
      <c r="VLB96" s="2"/>
      <c r="VLC96" s="2"/>
      <c r="VLD96" s="2"/>
      <c r="VLE96" s="2"/>
      <c r="VLF96" s="2"/>
      <c r="VLG96" s="2"/>
      <c r="VLH96" s="2"/>
      <c r="VLI96" s="2"/>
      <c r="VLM96" s="2"/>
      <c r="VLN96" s="2"/>
      <c r="VLO96" s="2"/>
      <c r="VLP96" s="2"/>
      <c r="VLQ96" s="2"/>
      <c r="VLR96" s="2"/>
      <c r="VLS96" s="2"/>
      <c r="VLT96" s="2"/>
      <c r="VLU96" s="2"/>
      <c r="VLV96" s="2"/>
      <c r="VLW96" s="2"/>
      <c r="VLX96" s="2"/>
      <c r="VLY96" s="2"/>
      <c r="VLZ96" s="2"/>
      <c r="VMA96" s="2"/>
      <c r="VMB96" s="2"/>
      <c r="VMC96" s="2"/>
      <c r="VMH96" s="2"/>
      <c r="VMI96" s="2"/>
      <c r="VMJ96" s="2"/>
      <c r="VMK96" s="2"/>
      <c r="VML96" s="2"/>
      <c r="VMM96" s="2"/>
      <c r="VMN96" s="2"/>
      <c r="VMO96" s="2"/>
      <c r="VMS96" s="2"/>
      <c r="VMT96" s="2"/>
      <c r="VMU96" s="2"/>
      <c r="VMV96" s="2"/>
      <c r="VMW96" s="2"/>
      <c r="VMX96" s="2"/>
      <c r="VMY96" s="2"/>
      <c r="VMZ96" s="2"/>
      <c r="VNA96" s="2"/>
      <c r="VNB96" s="2"/>
      <c r="VNC96" s="2"/>
      <c r="VND96" s="2"/>
      <c r="VNE96" s="2"/>
      <c r="VNF96" s="2"/>
      <c r="VNG96" s="2"/>
      <c r="VNH96" s="2"/>
      <c r="VNI96" s="2"/>
      <c r="VNN96" s="2"/>
      <c r="VNO96" s="2"/>
      <c r="VNP96" s="2"/>
      <c r="VNQ96" s="2"/>
      <c r="VNR96" s="2"/>
      <c r="VNS96" s="2"/>
      <c r="VNT96" s="2"/>
      <c r="VNU96" s="2"/>
      <c r="VNY96" s="2"/>
      <c r="VNZ96" s="2"/>
      <c r="VOA96" s="2"/>
      <c r="VOB96" s="2"/>
      <c r="VOC96" s="2"/>
      <c r="VOD96" s="2"/>
      <c r="VOE96" s="2"/>
      <c r="VOF96" s="2"/>
      <c r="VOG96" s="2"/>
      <c r="VOH96" s="2"/>
      <c r="VOI96" s="2"/>
      <c r="VOJ96" s="2"/>
      <c r="VOK96" s="2"/>
      <c r="VOL96" s="2"/>
      <c r="VOM96" s="2"/>
      <c r="VON96" s="2"/>
      <c r="VOO96" s="2"/>
      <c r="VOT96" s="2"/>
      <c r="VOU96" s="2"/>
      <c r="VOV96" s="2"/>
      <c r="VOW96" s="2"/>
      <c r="VOX96" s="2"/>
      <c r="VOY96" s="2"/>
      <c r="VOZ96" s="2"/>
      <c r="VPA96" s="2"/>
      <c r="VPE96" s="2"/>
      <c r="VPF96" s="2"/>
      <c r="VPG96" s="2"/>
      <c r="VPH96" s="2"/>
      <c r="VPI96" s="2"/>
      <c r="VPJ96" s="2"/>
      <c r="VPK96" s="2"/>
      <c r="VPL96" s="2"/>
      <c r="VPM96" s="2"/>
      <c r="VPN96" s="2"/>
      <c r="VPO96" s="2"/>
      <c r="VPP96" s="2"/>
      <c r="VPQ96" s="2"/>
      <c r="VPR96" s="2"/>
      <c r="VPS96" s="2"/>
      <c r="VPT96" s="2"/>
      <c r="VPU96" s="2"/>
      <c r="VPZ96" s="2"/>
      <c r="VQA96" s="2"/>
      <c r="VQB96" s="2"/>
      <c r="VQC96" s="2"/>
      <c r="VQD96" s="2"/>
      <c r="VQE96" s="2"/>
      <c r="VQF96" s="2"/>
      <c r="VQG96" s="2"/>
      <c r="VQK96" s="2"/>
      <c r="VQL96" s="2"/>
      <c r="VQM96" s="2"/>
      <c r="VQN96" s="2"/>
      <c r="VQO96" s="2"/>
      <c r="VQP96" s="2"/>
      <c r="VQQ96" s="2"/>
      <c r="VQR96" s="2"/>
      <c r="VQS96" s="2"/>
      <c r="VQT96" s="2"/>
      <c r="VQU96" s="2"/>
      <c r="VQV96" s="2"/>
      <c r="VQW96" s="2"/>
      <c r="VQX96" s="2"/>
      <c r="VQY96" s="2"/>
      <c r="VQZ96" s="2"/>
      <c r="VRA96" s="2"/>
      <c r="VRF96" s="2"/>
      <c r="VRG96" s="2"/>
      <c r="VRH96" s="2"/>
      <c r="VRI96" s="2"/>
      <c r="VRJ96" s="2"/>
      <c r="VRK96" s="2"/>
      <c r="VRL96" s="2"/>
      <c r="VRM96" s="2"/>
      <c r="VRQ96" s="2"/>
      <c r="VRR96" s="2"/>
      <c r="VRS96" s="2"/>
      <c r="VRT96" s="2"/>
      <c r="VRU96" s="2"/>
      <c r="VRV96" s="2"/>
      <c r="VRW96" s="2"/>
      <c r="VRX96" s="2"/>
      <c r="VRY96" s="2"/>
      <c r="VRZ96" s="2"/>
      <c r="VSA96" s="2"/>
      <c r="VSB96" s="2"/>
      <c r="VSC96" s="2"/>
      <c r="VSD96" s="2"/>
      <c r="VSE96" s="2"/>
      <c r="VSF96" s="2"/>
      <c r="VSG96" s="2"/>
      <c r="VSL96" s="2"/>
      <c r="VSM96" s="2"/>
      <c r="VSN96" s="2"/>
      <c r="VSO96" s="2"/>
      <c r="VSP96" s="2"/>
      <c r="VSQ96" s="2"/>
      <c r="VSR96" s="2"/>
      <c r="VSS96" s="2"/>
      <c r="VSW96" s="2"/>
      <c r="VSX96" s="2"/>
      <c r="VSY96" s="2"/>
      <c r="VSZ96" s="2"/>
      <c r="VTA96" s="2"/>
      <c r="VTB96" s="2"/>
      <c r="VTC96" s="2"/>
      <c r="VTD96" s="2"/>
      <c r="VTE96" s="2"/>
      <c r="VTF96" s="2"/>
      <c r="VTG96" s="2"/>
      <c r="VTH96" s="2"/>
      <c r="VTI96" s="2"/>
      <c r="VTJ96" s="2"/>
      <c r="VTK96" s="2"/>
      <c r="VTL96" s="2"/>
      <c r="VTM96" s="2"/>
      <c r="VTR96" s="2"/>
      <c r="VTS96" s="2"/>
      <c r="VTT96" s="2"/>
      <c r="VTU96" s="2"/>
      <c r="VTV96" s="2"/>
      <c r="VTW96" s="2"/>
      <c r="VTX96" s="2"/>
      <c r="VTY96" s="2"/>
      <c r="VUC96" s="2"/>
      <c r="VUD96" s="2"/>
      <c r="VUE96" s="2"/>
      <c r="VUF96" s="2"/>
      <c r="VUG96" s="2"/>
      <c r="VUH96" s="2"/>
      <c r="VUI96" s="2"/>
      <c r="VUJ96" s="2"/>
      <c r="VUK96" s="2"/>
      <c r="VUL96" s="2"/>
      <c r="VUM96" s="2"/>
      <c r="VUN96" s="2"/>
      <c r="VUO96" s="2"/>
      <c r="VUP96" s="2"/>
      <c r="VUQ96" s="2"/>
      <c r="VUR96" s="2"/>
      <c r="VUS96" s="2"/>
      <c r="VUX96" s="2"/>
      <c r="VUY96" s="2"/>
      <c r="VUZ96" s="2"/>
      <c r="VVA96" s="2"/>
      <c r="VVB96" s="2"/>
      <c r="VVC96" s="2"/>
      <c r="VVD96" s="2"/>
      <c r="VVE96" s="2"/>
      <c r="VVI96" s="2"/>
      <c r="VVJ96" s="2"/>
      <c r="VVK96" s="2"/>
      <c r="VVL96" s="2"/>
      <c r="VVM96" s="2"/>
      <c r="VVN96" s="2"/>
      <c r="VVO96" s="2"/>
      <c r="VVP96" s="2"/>
      <c r="VVQ96" s="2"/>
      <c r="VVR96" s="2"/>
      <c r="VVS96" s="2"/>
      <c r="VVT96" s="2"/>
      <c r="VVU96" s="2"/>
      <c r="VVV96" s="2"/>
      <c r="VVW96" s="2"/>
      <c r="VVX96" s="2"/>
      <c r="VVY96" s="2"/>
      <c r="VWD96" s="2"/>
      <c r="VWE96" s="2"/>
      <c r="VWF96" s="2"/>
      <c r="VWG96" s="2"/>
      <c r="VWH96" s="2"/>
      <c r="VWI96" s="2"/>
      <c r="VWJ96" s="2"/>
      <c r="VWK96" s="2"/>
      <c r="VWO96" s="2"/>
      <c r="VWP96" s="2"/>
      <c r="VWQ96" s="2"/>
      <c r="VWR96" s="2"/>
      <c r="VWS96" s="2"/>
      <c r="VWT96" s="2"/>
      <c r="VWU96" s="2"/>
      <c r="VWV96" s="2"/>
      <c r="VWW96" s="2"/>
      <c r="VWX96" s="2"/>
      <c r="VWY96" s="2"/>
      <c r="VWZ96" s="2"/>
      <c r="VXA96" s="2"/>
      <c r="VXB96" s="2"/>
      <c r="VXC96" s="2"/>
      <c r="VXD96" s="2"/>
      <c r="VXE96" s="2"/>
      <c r="VXJ96" s="2"/>
      <c r="VXK96" s="2"/>
      <c r="VXL96" s="2"/>
      <c r="VXM96" s="2"/>
      <c r="VXN96" s="2"/>
      <c r="VXO96" s="2"/>
      <c r="VXP96" s="2"/>
      <c r="VXQ96" s="2"/>
      <c r="VXU96" s="2"/>
      <c r="VXV96" s="2"/>
      <c r="VXW96" s="2"/>
      <c r="VXX96" s="2"/>
      <c r="VXY96" s="2"/>
      <c r="VXZ96" s="2"/>
      <c r="VYA96" s="2"/>
      <c r="VYB96" s="2"/>
      <c r="VYC96" s="2"/>
      <c r="VYD96" s="2"/>
      <c r="VYE96" s="2"/>
      <c r="VYF96" s="2"/>
      <c r="VYG96" s="2"/>
      <c r="VYH96" s="2"/>
      <c r="VYI96" s="2"/>
      <c r="VYJ96" s="2"/>
      <c r="VYK96" s="2"/>
      <c r="VYP96" s="2"/>
      <c r="VYQ96" s="2"/>
      <c r="VYR96" s="2"/>
      <c r="VYS96" s="2"/>
      <c r="VYT96" s="2"/>
      <c r="VYU96" s="2"/>
      <c r="VYV96" s="2"/>
      <c r="VYW96" s="2"/>
      <c r="VZA96" s="2"/>
      <c r="VZB96" s="2"/>
      <c r="VZC96" s="2"/>
      <c r="VZD96" s="2"/>
      <c r="VZE96" s="2"/>
      <c r="VZF96" s="2"/>
      <c r="VZG96" s="2"/>
      <c r="VZH96" s="2"/>
      <c r="VZI96" s="2"/>
      <c r="VZJ96" s="2"/>
      <c r="VZK96" s="2"/>
      <c r="VZL96" s="2"/>
      <c r="VZM96" s="2"/>
      <c r="VZN96" s="2"/>
      <c r="VZO96" s="2"/>
      <c r="VZP96" s="2"/>
      <c r="VZQ96" s="2"/>
      <c r="VZV96" s="2"/>
      <c r="VZW96" s="2"/>
      <c r="VZX96" s="2"/>
      <c r="VZY96" s="2"/>
      <c r="VZZ96" s="2"/>
      <c r="WAA96" s="2"/>
      <c r="WAB96" s="2"/>
      <c r="WAC96" s="2"/>
      <c r="WAG96" s="2"/>
      <c r="WAH96" s="2"/>
      <c r="WAI96" s="2"/>
      <c r="WAJ96" s="2"/>
      <c r="WAK96" s="2"/>
      <c r="WAL96" s="2"/>
      <c r="WAM96" s="2"/>
      <c r="WAN96" s="2"/>
      <c r="WAO96" s="2"/>
      <c r="WAP96" s="2"/>
      <c r="WAQ96" s="2"/>
      <c r="WAR96" s="2"/>
      <c r="WAS96" s="2"/>
      <c r="WAT96" s="2"/>
      <c r="WAU96" s="2"/>
      <c r="WAV96" s="2"/>
      <c r="WAW96" s="2"/>
      <c r="WBB96" s="2"/>
      <c r="WBC96" s="2"/>
      <c r="WBD96" s="2"/>
      <c r="WBE96" s="2"/>
      <c r="WBF96" s="2"/>
      <c r="WBG96" s="2"/>
      <c r="WBH96" s="2"/>
      <c r="WBI96" s="2"/>
      <c r="WBM96" s="2"/>
      <c r="WBN96" s="2"/>
      <c r="WBO96" s="2"/>
      <c r="WBP96" s="2"/>
      <c r="WBQ96" s="2"/>
      <c r="WBR96" s="2"/>
      <c r="WBS96" s="2"/>
      <c r="WBT96" s="2"/>
      <c r="WBU96" s="2"/>
      <c r="WBV96" s="2"/>
      <c r="WBW96" s="2"/>
      <c r="WBX96" s="2"/>
      <c r="WBY96" s="2"/>
      <c r="WBZ96" s="2"/>
      <c r="WCA96" s="2"/>
      <c r="WCB96" s="2"/>
      <c r="WCC96" s="2"/>
      <c r="WCH96" s="2"/>
      <c r="WCI96" s="2"/>
      <c r="WCJ96" s="2"/>
      <c r="WCK96" s="2"/>
      <c r="WCL96" s="2"/>
      <c r="WCM96" s="2"/>
      <c r="WCN96" s="2"/>
      <c r="WCO96" s="2"/>
      <c r="WCS96" s="2"/>
      <c r="WCT96" s="2"/>
      <c r="WCU96" s="2"/>
      <c r="WCV96" s="2"/>
      <c r="WCW96" s="2"/>
      <c r="WCX96" s="2"/>
      <c r="WCY96" s="2"/>
      <c r="WCZ96" s="2"/>
      <c r="WDA96" s="2"/>
      <c r="WDB96" s="2"/>
      <c r="WDC96" s="2"/>
      <c r="WDD96" s="2"/>
      <c r="WDE96" s="2"/>
      <c r="WDF96" s="2"/>
      <c r="WDG96" s="2"/>
      <c r="WDH96" s="2"/>
      <c r="WDI96" s="2"/>
      <c r="WDN96" s="2"/>
      <c r="WDO96" s="2"/>
      <c r="WDP96" s="2"/>
      <c r="WDQ96" s="2"/>
      <c r="WDR96" s="2"/>
      <c r="WDS96" s="2"/>
      <c r="WDT96" s="2"/>
      <c r="WDU96" s="2"/>
      <c r="WDY96" s="2"/>
      <c r="WDZ96" s="2"/>
      <c r="WEA96" s="2"/>
      <c r="WEB96" s="2"/>
      <c r="WEC96" s="2"/>
      <c r="WED96" s="2"/>
      <c r="WEE96" s="2"/>
      <c r="WEF96" s="2"/>
      <c r="WEG96" s="2"/>
      <c r="WEH96" s="2"/>
      <c r="WEI96" s="2"/>
      <c r="WEJ96" s="2"/>
      <c r="WEK96" s="2"/>
      <c r="WEL96" s="2"/>
      <c r="WEM96" s="2"/>
      <c r="WEN96" s="2"/>
      <c r="WEO96" s="2"/>
      <c r="WET96" s="2"/>
      <c r="WEU96" s="2"/>
      <c r="WEV96" s="2"/>
      <c r="WEW96" s="2"/>
      <c r="WEX96" s="2"/>
      <c r="WEY96" s="2"/>
      <c r="WEZ96" s="2"/>
      <c r="WFA96" s="2"/>
      <c r="WFE96" s="2"/>
      <c r="WFF96" s="2"/>
      <c r="WFG96" s="2"/>
      <c r="WFH96" s="2"/>
      <c r="WFI96" s="2"/>
      <c r="WFJ96" s="2"/>
      <c r="WFK96" s="2"/>
      <c r="WFL96" s="2"/>
      <c r="WFM96" s="2"/>
      <c r="WFN96" s="2"/>
      <c r="WFO96" s="2"/>
      <c r="WFP96" s="2"/>
      <c r="WFQ96" s="2"/>
      <c r="WFR96" s="2"/>
      <c r="WFS96" s="2"/>
      <c r="WFT96" s="2"/>
      <c r="WFU96" s="2"/>
      <c r="WFZ96" s="2"/>
      <c r="WGA96" s="2"/>
      <c r="WGB96" s="2"/>
      <c r="WGC96" s="2"/>
      <c r="WGD96" s="2"/>
      <c r="WGE96" s="2"/>
      <c r="WGF96" s="2"/>
      <c r="WGG96" s="2"/>
      <c r="WGK96" s="2"/>
      <c r="WGL96" s="2"/>
      <c r="WGM96" s="2"/>
      <c r="WGN96" s="2"/>
      <c r="WGO96" s="2"/>
      <c r="WGP96" s="2"/>
      <c r="WGQ96" s="2"/>
      <c r="WGR96" s="2"/>
      <c r="WGS96" s="2"/>
      <c r="WGT96" s="2"/>
      <c r="WGU96" s="2"/>
      <c r="WGV96" s="2"/>
      <c r="WGW96" s="2"/>
      <c r="WGX96" s="2"/>
      <c r="WGY96" s="2"/>
      <c r="WGZ96" s="2"/>
      <c r="WHA96" s="2"/>
      <c r="WHF96" s="2"/>
      <c r="WHG96" s="2"/>
      <c r="WHH96" s="2"/>
      <c r="WHI96" s="2"/>
      <c r="WHJ96" s="2"/>
      <c r="WHK96" s="2"/>
      <c r="WHL96" s="2"/>
      <c r="WHM96" s="2"/>
      <c r="WHQ96" s="2"/>
      <c r="WHR96" s="2"/>
      <c r="WHS96" s="2"/>
      <c r="WHT96" s="2"/>
      <c r="WHU96" s="2"/>
      <c r="WHV96" s="2"/>
      <c r="WHW96" s="2"/>
      <c r="WHX96" s="2"/>
      <c r="WHY96" s="2"/>
      <c r="WHZ96" s="2"/>
      <c r="WIA96" s="2"/>
      <c r="WIB96" s="2"/>
      <c r="WIC96" s="2"/>
      <c r="WID96" s="2"/>
      <c r="WIE96" s="2"/>
      <c r="WIF96" s="2"/>
      <c r="WIG96" s="2"/>
      <c r="WIL96" s="2"/>
      <c r="WIM96" s="2"/>
      <c r="WIN96" s="2"/>
      <c r="WIO96" s="2"/>
      <c r="WIP96" s="2"/>
      <c r="WIQ96" s="2"/>
      <c r="WIR96" s="2"/>
      <c r="WIS96" s="2"/>
      <c r="WIW96" s="2"/>
      <c r="WIX96" s="2"/>
      <c r="WIY96" s="2"/>
      <c r="WIZ96" s="2"/>
      <c r="WJA96" s="2"/>
      <c r="WJB96" s="2"/>
      <c r="WJC96" s="2"/>
      <c r="WJD96" s="2"/>
      <c r="WJE96" s="2"/>
      <c r="WJF96" s="2"/>
      <c r="WJG96" s="2"/>
      <c r="WJH96" s="2"/>
      <c r="WJI96" s="2"/>
      <c r="WJJ96" s="2"/>
      <c r="WJK96" s="2"/>
      <c r="WJL96" s="2"/>
      <c r="WJM96" s="2"/>
      <c r="WJR96" s="2"/>
      <c r="WJS96" s="2"/>
      <c r="WJT96" s="2"/>
      <c r="WJU96" s="2"/>
      <c r="WJV96" s="2"/>
      <c r="WJW96" s="2"/>
      <c r="WJX96" s="2"/>
      <c r="WJY96" s="2"/>
      <c r="WKC96" s="2"/>
      <c r="WKD96" s="2"/>
      <c r="WKE96" s="2"/>
      <c r="WKF96" s="2"/>
      <c r="WKG96" s="2"/>
      <c r="WKH96" s="2"/>
      <c r="WKI96" s="2"/>
      <c r="WKJ96" s="2"/>
      <c r="WKK96" s="2"/>
      <c r="WKL96" s="2"/>
      <c r="WKM96" s="2"/>
      <c r="WKN96" s="2"/>
      <c r="WKO96" s="2"/>
      <c r="WKP96" s="2"/>
      <c r="WKQ96" s="2"/>
      <c r="WKR96" s="2"/>
      <c r="WKS96" s="2"/>
      <c r="WKX96" s="2"/>
      <c r="WKY96" s="2"/>
      <c r="WKZ96" s="2"/>
      <c r="WLA96" s="2"/>
      <c r="WLB96" s="2"/>
      <c r="WLC96" s="2"/>
      <c r="WLD96" s="2"/>
      <c r="WLE96" s="2"/>
      <c r="WLI96" s="2"/>
      <c r="WLJ96" s="2"/>
      <c r="WLK96" s="2"/>
      <c r="WLL96" s="2"/>
      <c r="WLM96" s="2"/>
      <c r="WLN96" s="2"/>
      <c r="WLO96" s="2"/>
      <c r="WLP96" s="2"/>
      <c r="WLQ96" s="2"/>
      <c r="WLR96" s="2"/>
      <c r="WLS96" s="2"/>
      <c r="WLT96" s="2"/>
      <c r="WLU96" s="2"/>
      <c r="WLV96" s="2"/>
      <c r="WLW96" s="2"/>
      <c r="WLX96" s="2"/>
      <c r="WLY96" s="2"/>
      <c r="WMD96" s="2"/>
      <c r="WME96" s="2"/>
      <c r="WMF96" s="2"/>
      <c r="WMG96" s="2"/>
      <c r="WMH96" s="2"/>
      <c r="WMI96" s="2"/>
      <c r="WMJ96" s="2"/>
      <c r="WMK96" s="2"/>
      <c r="WMO96" s="2"/>
      <c r="WMP96" s="2"/>
      <c r="WMQ96" s="2"/>
      <c r="WMR96" s="2"/>
      <c r="WMS96" s="2"/>
      <c r="WMT96" s="2"/>
      <c r="WMU96" s="2"/>
      <c r="WMV96" s="2"/>
      <c r="WMW96" s="2"/>
      <c r="WMX96" s="2"/>
      <c r="WMY96" s="2"/>
      <c r="WMZ96" s="2"/>
      <c r="WNA96" s="2"/>
      <c r="WNB96" s="2"/>
      <c r="WNC96" s="2"/>
      <c r="WND96" s="2"/>
      <c r="WNE96" s="2"/>
      <c r="WNJ96" s="2"/>
      <c r="WNK96" s="2"/>
      <c r="WNL96" s="2"/>
      <c r="WNM96" s="2"/>
      <c r="WNN96" s="2"/>
      <c r="WNO96" s="2"/>
      <c r="WNP96" s="2"/>
      <c r="WNQ96" s="2"/>
      <c r="WNU96" s="2"/>
      <c r="WNV96" s="2"/>
      <c r="WNW96" s="2"/>
      <c r="WNX96" s="2"/>
      <c r="WNY96" s="2"/>
      <c r="WNZ96" s="2"/>
      <c r="WOA96" s="2"/>
      <c r="WOB96" s="2"/>
      <c r="WOC96" s="2"/>
      <c r="WOD96" s="2"/>
      <c r="WOE96" s="2"/>
      <c r="WOF96" s="2"/>
      <c r="WOG96" s="2"/>
      <c r="WOH96" s="2"/>
      <c r="WOI96" s="2"/>
      <c r="WOJ96" s="2"/>
      <c r="WOK96" s="2"/>
      <c r="WOP96" s="2"/>
      <c r="WOQ96" s="2"/>
      <c r="WOR96" s="2"/>
      <c r="WOS96" s="2"/>
      <c r="WOT96" s="2"/>
      <c r="WOU96" s="2"/>
      <c r="WOV96" s="2"/>
      <c r="WOW96" s="2"/>
      <c r="WPA96" s="2"/>
      <c r="WPB96" s="2"/>
      <c r="WPC96" s="2"/>
      <c r="WPD96" s="2"/>
      <c r="WPE96" s="2"/>
      <c r="WPF96" s="2"/>
      <c r="WPG96" s="2"/>
      <c r="WPH96" s="2"/>
      <c r="WPI96" s="2"/>
      <c r="WPJ96" s="2"/>
      <c r="WPK96" s="2"/>
      <c r="WPL96" s="2"/>
      <c r="WPM96" s="2"/>
      <c r="WPN96" s="2"/>
      <c r="WPO96" s="2"/>
      <c r="WPP96" s="2"/>
      <c r="WPQ96" s="2"/>
      <c r="WPV96" s="2"/>
      <c r="WPW96" s="2"/>
      <c r="WPX96" s="2"/>
      <c r="WPY96" s="2"/>
      <c r="WPZ96" s="2"/>
      <c r="WQA96" s="2"/>
      <c r="WQB96" s="2"/>
      <c r="WQC96" s="2"/>
      <c r="WQG96" s="2"/>
      <c r="WQH96" s="2"/>
      <c r="WQI96" s="2"/>
      <c r="WQJ96" s="2"/>
      <c r="WQK96" s="2"/>
      <c r="WQL96" s="2"/>
      <c r="WQM96" s="2"/>
      <c r="WQN96" s="2"/>
      <c r="WQO96" s="2"/>
      <c r="WQP96" s="2"/>
      <c r="WQQ96" s="2"/>
      <c r="WQR96" s="2"/>
      <c r="WQS96" s="2"/>
      <c r="WQT96" s="2"/>
      <c r="WQU96" s="2"/>
      <c r="WQV96" s="2"/>
      <c r="WQW96" s="2"/>
      <c r="WRB96" s="2"/>
      <c r="WRC96" s="2"/>
      <c r="WRD96" s="2"/>
      <c r="WRE96" s="2"/>
      <c r="WRF96" s="2"/>
      <c r="WRG96" s="2"/>
      <c r="WRH96" s="2"/>
      <c r="WRI96" s="2"/>
      <c r="WRM96" s="2"/>
      <c r="WRN96" s="2"/>
      <c r="WRO96" s="2"/>
      <c r="WRP96" s="2"/>
      <c r="WRQ96" s="2"/>
      <c r="WRR96" s="2"/>
      <c r="WRS96" s="2"/>
      <c r="WRT96" s="2"/>
      <c r="WRU96" s="2"/>
      <c r="WRV96" s="2"/>
      <c r="WRW96" s="2"/>
      <c r="WRX96" s="2"/>
      <c r="WRY96" s="2"/>
      <c r="WRZ96" s="2"/>
      <c r="WSA96" s="2"/>
      <c r="WSB96" s="2"/>
      <c r="WSC96" s="2"/>
      <c r="WSH96" s="2"/>
      <c r="WSI96" s="2"/>
      <c r="WSJ96" s="2"/>
      <c r="WSK96" s="2"/>
      <c r="WSL96" s="2"/>
      <c r="WSM96" s="2"/>
      <c r="WSN96" s="2"/>
      <c r="WSO96" s="2"/>
      <c r="WSS96" s="2"/>
      <c r="WST96" s="2"/>
      <c r="WSU96" s="2"/>
      <c r="WSV96" s="2"/>
      <c r="WSW96" s="2"/>
      <c r="WSX96" s="2"/>
      <c r="WSY96" s="2"/>
      <c r="WSZ96" s="2"/>
      <c r="WTA96" s="2"/>
      <c r="WTB96" s="2"/>
      <c r="WTC96" s="2"/>
      <c r="WTD96" s="2"/>
      <c r="WTE96" s="2"/>
      <c r="WTF96" s="2"/>
      <c r="WTG96" s="2"/>
      <c r="WTH96" s="2"/>
      <c r="WTI96" s="2"/>
      <c r="WTN96" s="2"/>
      <c r="WTO96" s="2"/>
      <c r="WTP96" s="2"/>
      <c r="WTQ96" s="2"/>
      <c r="WTR96" s="2"/>
      <c r="WTS96" s="2"/>
      <c r="WTT96" s="2"/>
      <c r="WTU96" s="2"/>
      <c r="WTY96" s="2"/>
      <c r="WTZ96" s="2"/>
      <c r="WUA96" s="2"/>
      <c r="WUB96" s="2"/>
      <c r="WUC96" s="2"/>
      <c r="WUD96" s="2"/>
      <c r="WUE96" s="2"/>
      <c r="WUF96" s="2"/>
      <c r="WUG96" s="2"/>
      <c r="WUH96" s="2"/>
      <c r="WUI96" s="2"/>
      <c r="WUJ96" s="2"/>
      <c r="WUK96" s="2"/>
      <c r="WUL96" s="2"/>
      <c r="WUM96" s="2"/>
      <c r="WUN96" s="2"/>
      <c r="WUO96" s="2"/>
      <c r="WUT96" s="2"/>
      <c r="WUU96" s="2"/>
      <c r="WUV96" s="2"/>
      <c r="WUW96" s="2"/>
      <c r="WUX96" s="2"/>
      <c r="WUY96" s="2"/>
      <c r="WUZ96" s="2"/>
      <c r="WVA96" s="2"/>
      <c r="WVE96" s="2"/>
      <c r="WVF96" s="2"/>
      <c r="WVG96" s="2"/>
      <c r="WVH96" s="2"/>
      <c r="WVI96" s="2"/>
      <c r="WVJ96" s="2"/>
      <c r="WVK96" s="2"/>
      <c r="WVL96" s="2"/>
      <c r="WVM96" s="2"/>
      <c r="WVN96" s="2"/>
      <c r="WVO96" s="2"/>
      <c r="WVP96" s="2"/>
      <c r="WVQ96" s="2"/>
      <c r="WVR96" s="2"/>
      <c r="WVS96" s="2"/>
      <c r="WVT96" s="2"/>
      <c r="WVU96" s="2"/>
      <c r="WVZ96" s="2"/>
      <c r="WWA96" s="2"/>
      <c r="WWB96" s="2"/>
      <c r="WWC96" s="2"/>
      <c r="WWD96" s="2"/>
      <c r="WWE96" s="2"/>
      <c r="WWF96" s="2"/>
      <c r="WWG96" s="2"/>
      <c r="WWK96" s="2"/>
      <c r="WWL96" s="2"/>
      <c r="WWM96" s="2"/>
      <c r="WWN96" s="2"/>
      <c r="WWO96" s="2"/>
      <c r="WWP96" s="2"/>
      <c r="WWQ96" s="2"/>
      <c r="WWR96" s="2"/>
      <c r="WWS96" s="2"/>
      <c r="WWT96" s="2"/>
      <c r="WWU96" s="2"/>
      <c r="WWV96" s="2"/>
      <c r="WWW96" s="2"/>
      <c r="WWX96" s="2"/>
      <c r="WWY96" s="2"/>
      <c r="WWZ96" s="2"/>
      <c r="WXA96" s="2"/>
      <c r="WXF96" s="2"/>
      <c r="WXG96" s="2"/>
      <c r="WXH96" s="2"/>
      <c r="WXI96" s="2"/>
      <c r="WXJ96" s="2"/>
      <c r="WXK96" s="2"/>
      <c r="WXL96" s="2"/>
      <c r="WXM96" s="2"/>
      <c r="WXQ96" s="2"/>
      <c r="WXR96" s="2"/>
      <c r="WXS96" s="2"/>
      <c r="WXT96" s="2"/>
      <c r="WXU96" s="2"/>
      <c r="WXV96" s="2"/>
      <c r="WXW96" s="2"/>
      <c r="WXX96" s="2"/>
      <c r="WXY96" s="2"/>
      <c r="WXZ96" s="2"/>
      <c r="WYA96" s="2"/>
      <c r="WYB96" s="2"/>
      <c r="WYC96" s="2"/>
      <c r="WYD96" s="2"/>
      <c r="WYE96" s="2"/>
      <c r="WYF96" s="2"/>
      <c r="WYG96" s="2"/>
      <c r="WYL96" s="2"/>
      <c r="WYM96" s="2"/>
      <c r="WYN96" s="2"/>
      <c r="WYO96" s="2"/>
      <c r="WYP96" s="2"/>
      <c r="WYQ96" s="2"/>
      <c r="WYR96" s="2"/>
      <c r="WYS96" s="2"/>
      <c r="WYW96" s="2"/>
      <c r="WYX96" s="2"/>
      <c r="WYY96" s="2"/>
      <c r="WYZ96" s="2"/>
      <c r="WZA96" s="2"/>
      <c r="WZB96" s="2"/>
      <c r="WZC96" s="2"/>
      <c r="WZD96" s="2"/>
      <c r="WZE96" s="2"/>
      <c r="WZF96" s="2"/>
      <c r="WZG96" s="2"/>
      <c r="WZH96" s="2"/>
      <c r="WZI96" s="2"/>
      <c r="WZJ96" s="2"/>
      <c r="WZK96" s="2"/>
      <c r="WZL96" s="2"/>
      <c r="WZM96" s="2"/>
      <c r="WZR96" s="2"/>
      <c r="WZS96" s="2"/>
      <c r="WZT96" s="2"/>
      <c r="WZU96" s="2"/>
      <c r="WZV96" s="2"/>
      <c r="WZW96" s="2"/>
      <c r="WZX96" s="2"/>
      <c r="WZY96" s="2"/>
      <c r="XAC96" s="2"/>
      <c r="XAD96" s="2"/>
      <c r="XAE96" s="2"/>
      <c r="XAF96" s="2"/>
      <c r="XAG96" s="2"/>
      <c r="XAH96" s="2"/>
      <c r="XAI96" s="2"/>
      <c r="XAJ96" s="2"/>
      <c r="XAK96" s="2"/>
      <c r="XAL96" s="2"/>
      <c r="XAM96" s="2"/>
      <c r="XAN96" s="2"/>
      <c r="XAO96" s="2"/>
      <c r="XAP96" s="2"/>
      <c r="XAQ96" s="2"/>
      <c r="XAR96" s="2"/>
      <c r="XAS96" s="2"/>
      <c r="XAX96" s="2"/>
      <c r="XAY96" s="2"/>
      <c r="XAZ96" s="2"/>
      <c r="XBA96" s="2"/>
      <c r="XBB96" s="2"/>
      <c r="XBC96" s="2"/>
      <c r="XBD96" s="2"/>
      <c r="XBE96" s="2"/>
      <c r="XBI96" s="2"/>
      <c r="XBJ96" s="2"/>
      <c r="XBK96" s="2"/>
      <c r="XBL96" s="2"/>
      <c r="XBM96" s="2"/>
      <c r="XBN96" s="2"/>
      <c r="XBO96" s="2"/>
      <c r="XBP96" s="2"/>
      <c r="XBQ96" s="2"/>
      <c r="XBR96" s="2"/>
      <c r="XBS96" s="2"/>
      <c r="XBT96" s="2"/>
      <c r="XBU96" s="2"/>
      <c r="XBV96" s="2"/>
      <c r="XBW96" s="2"/>
      <c r="XBX96" s="2"/>
      <c r="XBY96" s="2"/>
      <c r="XCD96" s="2"/>
      <c r="XCE96" s="2"/>
      <c r="XCF96" s="2"/>
      <c r="XCG96" s="2"/>
      <c r="XCH96" s="2"/>
      <c r="XCI96" s="2"/>
      <c r="XCJ96" s="2"/>
      <c r="XCK96" s="2"/>
      <c r="XCO96" s="2"/>
      <c r="XCP96" s="2"/>
      <c r="XCQ96" s="2"/>
      <c r="XCR96" s="2"/>
      <c r="XCS96" s="2"/>
      <c r="XCT96" s="2"/>
      <c r="XCU96" s="2"/>
      <c r="XCV96" s="2"/>
      <c r="XCW96" s="2"/>
      <c r="XCX96" s="2"/>
      <c r="XCY96" s="2"/>
      <c r="XCZ96" s="2"/>
      <c r="XDA96" s="2"/>
      <c r="XDB96" s="2"/>
      <c r="XDC96" s="2"/>
      <c r="XDD96" s="2"/>
      <c r="XDE96" s="2"/>
      <c r="XDJ96" s="2"/>
      <c r="XDK96" s="2"/>
      <c r="XDL96" s="2"/>
      <c r="XDM96" s="2"/>
      <c r="XDN96" s="2"/>
      <c r="XDO96" s="2"/>
      <c r="XDP96" s="2"/>
      <c r="XDQ96" s="2"/>
      <c r="XDU96" s="2"/>
      <c r="XDV96" s="2"/>
      <c r="XDW96" s="2"/>
      <c r="XDX96" s="2"/>
      <c r="XDY96" s="2"/>
      <c r="XDZ96" s="2"/>
      <c r="XEA96" s="2"/>
      <c r="XEB96" s="2"/>
      <c r="XEC96" s="2"/>
      <c r="XED96" s="2"/>
      <c r="XEE96" s="2"/>
      <c r="XEF96" s="2"/>
      <c r="XEG96" s="2"/>
      <c r="XEH96" s="2"/>
      <c r="XEI96" s="2"/>
      <c r="XEJ96" s="2"/>
      <c r="XEK96" s="2"/>
      <c r="XEP96" s="2"/>
      <c r="XEQ96" s="2"/>
      <c r="XER96" s="2"/>
      <c r="XES96" s="2"/>
      <c r="XET96" s="2"/>
      <c r="XEU96" s="2"/>
      <c r="XEV96" s="2"/>
      <c r="XEW96" s="2"/>
    </row>
    <row r="97" spans="2:16379">
      <c r="B97" s="1" t="s">
        <v>209</v>
      </c>
      <c r="C97" s="1" t="s">
        <v>199</v>
      </c>
      <c r="D97" s="8">
        <v>2</v>
      </c>
      <c r="E97" s="1" t="s">
        <v>160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1</v>
      </c>
      <c r="L97" s="2">
        <v>1</v>
      </c>
      <c r="M97" s="2">
        <v>3</v>
      </c>
      <c r="N97" s="2">
        <v>6.2777700000000003</v>
      </c>
      <c r="O97" s="2">
        <v>4.7149599999999996</v>
      </c>
      <c r="P97">
        <f t="shared" si="18"/>
        <v>0.75105650573372384</v>
      </c>
      <c r="Q97" s="2">
        <f>173.93-12.92</f>
        <v>161.01000000000002</v>
      </c>
      <c r="R97">
        <f>124.65-122.65</f>
        <v>2</v>
      </c>
      <c r="S97" s="1">
        <f t="shared" si="19"/>
        <v>1.2421588721197439E-2</v>
      </c>
      <c r="T97" s="2"/>
      <c r="U97" s="2"/>
      <c r="V97" s="2"/>
      <c r="W97" s="2"/>
      <c r="X97" s="2"/>
      <c r="Y97" s="2"/>
      <c r="AU97" s="1"/>
      <c r="AV97" s="1"/>
      <c r="AW97" s="1"/>
      <c r="AX97" s="2"/>
      <c r="AY97" s="2"/>
      <c r="AZ97" s="2"/>
      <c r="BA97" s="2"/>
      <c r="BB97" s="2"/>
      <c r="BC97" s="2"/>
      <c r="BD97" s="2"/>
      <c r="BE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1"/>
      <c r="CB97" s="1"/>
      <c r="CC97" s="1"/>
      <c r="CD97" s="2"/>
      <c r="CE97" s="2"/>
      <c r="CF97" s="2"/>
      <c r="CG97" s="2"/>
      <c r="CH97" s="2"/>
      <c r="CI97" s="2"/>
      <c r="CJ97" s="2"/>
      <c r="CK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1"/>
      <c r="DH97" s="1"/>
      <c r="DI97" s="1"/>
      <c r="DJ97" s="2"/>
      <c r="DK97" s="2"/>
      <c r="DL97" s="2"/>
      <c r="DM97" s="2"/>
      <c r="DN97" s="2"/>
      <c r="DO97" s="2"/>
      <c r="DP97" s="2"/>
      <c r="DQ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1"/>
      <c r="EN97" s="1"/>
      <c r="EO97" s="1"/>
      <c r="EP97" s="2"/>
      <c r="EQ97" s="2"/>
      <c r="ER97" s="2"/>
      <c r="ES97" s="2"/>
      <c r="ET97" s="2"/>
      <c r="EU97" s="2"/>
      <c r="EV97" s="2"/>
      <c r="EW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1"/>
      <c r="FT97" s="1"/>
      <c r="FU97" s="1"/>
      <c r="FV97" s="2"/>
      <c r="FW97" s="2"/>
      <c r="FX97" s="2"/>
      <c r="FY97" s="2"/>
      <c r="FZ97" s="2"/>
      <c r="GA97" s="2"/>
      <c r="GB97" s="2"/>
      <c r="GC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1"/>
      <c r="GZ97" s="1"/>
      <c r="HA97" s="1"/>
      <c r="HB97" s="2"/>
      <c r="HC97" s="2"/>
      <c r="HD97" s="2"/>
      <c r="HE97" s="2"/>
      <c r="HF97" s="2"/>
      <c r="HG97" s="2"/>
      <c r="HH97" s="2"/>
      <c r="HI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1"/>
      <c r="IF97" s="1"/>
      <c r="IG97" s="1"/>
      <c r="IH97" s="2"/>
      <c r="II97" s="2"/>
      <c r="IJ97" s="2"/>
      <c r="IK97" s="2"/>
      <c r="IL97" s="2"/>
      <c r="IM97" s="2"/>
      <c r="IN97" s="2"/>
      <c r="IO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1"/>
      <c r="JL97" s="1"/>
      <c r="JM97" s="1"/>
      <c r="JN97" s="2"/>
      <c r="JO97" s="2"/>
      <c r="JP97" s="2"/>
      <c r="JQ97" s="2"/>
      <c r="JR97" s="2"/>
      <c r="JS97" s="2"/>
      <c r="JT97" s="2"/>
      <c r="JU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  <c r="KO97" s="2"/>
      <c r="KP97" s="2"/>
      <c r="KQ97" s="1"/>
      <c r="KR97" s="1"/>
      <c r="KS97" s="1"/>
      <c r="KT97" s="2"/>
      <c r="KU97" s="2"/>
      <c r="KV97" s="2"/>
      <c r="KW97" s="2"/>
      <c r="KX97" s="2"/>
      <c r="KY97" s="2"/>
      <c r="KZ97" s="2"/>
      <c r="LA97" s="2"/>
      <c r="LE97" s="2"/>
      <c r="LF97" s="2"/>
      <c r="LG97" s="2"/>
      <c r="LH97" s="2"/>
      <c r="LI97" s="2"/>
      <c r="LJ97" s="2"/>
      <c r="LK97" s="2"/>
      <c r="LL97" s="2"/>
      <c r="LM97" s="2"/>
      <c r="LN97" s="2"/>
      <c r="LO97" s="2"/>
      <c r="LP97" s="2"/>
      <c r="LQ97" s="2"/>
      <c r="LR97" s="2"/>
      <c r="LS97" s="2"/>
      <c r="LT97" s="2"/>
      <c r="LU97" s="2"/>
      <c r="LV97" s="2"/>
      <c r="LW97" s="1"/>
      <c r="LX97" s="1"/>
      <c r="LY97" s="1"/>
      <c r="LZ97" s="2"/>
      <c r="MA97" s="2"/>
      <c r="MB97" s="2"/>
      <c r="MC97" s="2"/>
      <c r="MD97" s="2"/>
      <c r="ME97" s="2"/>
      <c r="MF97" s="2"/>
      <c r="MG97" s="2"/>
      <c r="MK97" s="2"/>
      <c r="ML97" s="2"/>
      <c r="MM97" s="2"/>
      <c r="MN97" s="2"/>
      <c r="MO97" s="2"/>
      <c r="MP97" s="2"/>
      <c r="MQ97" s="2"/>
      <c r="MR97" s="2"/>
      <c r="MS97" s="2"/>
      <c r="MT97" s="2"/>
      <c r="MU97" s="2"/>
      <c r="MV97" s="2"/>
      <c r="MW97" s="2"/>
      <c r="MX97" s="2"/>
      <c r="MY97" s="2"/>
      <c r="MZ97" s="2"/>
      <c r="NA97" s="2"/>
      <c r="NB97" s="2"/>
      <c r="NC97" s="1"/>
      <c r="ND97" s="1"/>
      <c r="NE97" s="1"/>
      <c r="NF97" s="2"/>
      <c r="NG97" s="2"/>
      <c r="NH97" s="2"/>
      <c r="NI97" s="2"/>
      <c r="NJ97" s="2"/>
      <c r="NK97" s="2"/>
      <c r="NL97" s="2"/>
      <c r="NM97" s="2"/>
      <c r="NQ97" s="2"/>
      <c r="NR97" s="2"/>
      <c r="NS97" s="2"/>
      <c r="NT97" s="2"/>
      <c r="NU97" s="2"/>
      <c r="NV97" s="2"/>
      <c r="NW97" s="2"/>
      <c r="NX97" s="2"/>
      <c r="NY97" s="2"/>
      <c r="NZ97" s="2"/>
      <c r="OA97" s="2"/>
      <c r="OB97" s="2"/>
      <c r="OC97" s="2"/>
      <c r="OD97" s="2"/>
      <c r="OE97" s="2"/>
      <c r="OF97" s="2"/>
      <c r="OG97" s="2"/>
      <c r="OH97" s="2"/>
      <c r="OI97" s="1"/>
      <c r="OJ97" s="1"/>
      <c r="OK97" s="1"/>
      <c r="OL97" s="2"/>
      <c r="OM97" s="2"/>
      <c r="ON97" s="2"/>
      <c r="OO97" s="2"/>
      <c r="OP97" s="2"/>
      <c r="OQ97" s="2"/>
      <c r="OR97" s="2"/>
      <c r="OS97" s="2"/>
      <c r="OW97" s="2"/>
      <c r="OX97" s="2"/>
      <c r="OY97" s="2"/>
      <c r="OZ97" s="2"/>
      <c r="PA97" s="2"/>
      <c r="PB97" s="2"/>
      <c r="PC97" s="2"/>
      <c r="PD97" s="2"/>
      <c r="PE97" s="2"/>
      <c r="PF97" s="2"/>
      <c r="PG97" s="2"/>
      <c r="PH97" s="2"/>
      <c r="PI97" s="2"/>
      <c r="PJ97" s="2"/>
      <c r="PK97" s="2"/>
      <c r="PL97" s="2"/>
      <c r="PM97" s="2"/>
      <c r="PN97" s="2"/>
      <c r="PO97" s="1"/>
      <c r="PP97" s="1"/>
      <c r="PQ97" s="1"/>
      <c r="PR97" s="2"/>
      <c r="PS97" s="2"/>
      <c r="PT97" s="2"/>
      <c r="PU97" s="2"/>
      <c r="PV97" s="2"/>
      <c r="PW97" s="2"/>
      <c r="PX97" s="2"/>
      <c r="PY97" s="2"/>
      <c r="QC97" s="2"/>
      <c r="QD97" s="2"/>
      <c r="QE97" s="2"/>
      <c r="QF97" s="2"/>
      <c r="QG97" s="2"/>
      <c r="QH97" s="2"/>
      <c r="QI97" s="2"/>
      <c r="QJ97" s="2"/>
      <c r="QK97" s="2"/>
      <c r="QL97" s="2"/>
      <c r="QM97" s="2"/>
      <c r="QN97" s="2"/>
      <c r="QO97" s="2"/>
      <c r="QP97" s="2"/>
      <c r="QQ97" s="2"/>
      <c r="QR97" s="2"/>
      <c r="QS97" s="2"/>
      <c r="QT97" s="2"/>
      <c r="QU97" s="1"/>
      <c r="QV97" s="1"/>
      <c r="QW97" s="1"/>
      <c r="QX97" s="2"/>
      <c r="QY97" s="2"/>
      <c r="QZ97" s="2"/>
      <c r="RA97" s="2"/>
      <c r="RB97" s="2"/>
      <c r="RC97" s="2"/>
      <c r="RD97" s="2"/>
      <c r="RE97" s="2"/>
      <c r="RI97" s="2"/>
      <c r="RJ97" s="2"/>
      <c r="RK97" s="2"/>
      <c r="RL97" s="2"/>
      <c r="RM97" s="2"/>
      <c r="RN97" s="2"/>
      <c r="RO97" s="2"/>
      <c r="RP97" s="2"/>
      <c r="RQ97" s="2"/>
      <c r="RR97" s="2"/>
      <c r="RS97" s="2"/>
      <c r="RT97" s="2"/>
      <c r="RU97" s="2"/>
      <c r="RV97" s="2"/>
      <c r="RW97" s="2"/>
      <c r="RX97" s="2"/>
      <c r="RY97" s="2"/>
      <c r="RZ97" s="2"/>
      <c r="SA97" s="1"/>
      <c r="SB97" s="1"/>
      <c r="SC97" s="1"/>
      <c r="SD97" s="2"/>
      <c r="SE97" s="2"/>
      <c r="SF97" s="2"/>
      <c r="SG97" s="2"/>
      <c r="SH97" s="2"/>
      <c r="SI97" s="2"/>
      <c r="SJ97" s="2"/>
      <c r="SK97" s="2"/>
      <c r="SO97" s="2"/>
      <c r="SP97" s="2"/>
      <c r="SQ97" s="2"/>
      <c r="SR97" s="2"/>
      <c r="SS97" s="2"/>
      <c r="ST97" s="2"/>
      <c r="SU97" s="2"/>
      <c r="SV97" s="2"/>
      <c r="SW97" s="2"/>
      <c r="SX97" s="2"/>
      <c r="SY97" s="2"/>
      <c r="SZ97" s="2"/>
      <c r="TA97" s="2"/>
      <c r="TB97" s="2"/>
      <c r="TC97" s="2"/>
      <c r="TD97" s="2"/>
      <c r="TE97" s="2"/>
      <c r="TF97" s="2"/>
      <c r="TG97" s="1"/>
      <c r="TH97" s="1"/>
      <c r="TI97" s="1"/>
      <c r="TJ97" s="2"/>
      <c r="TK97" s="2"/>
      <c r="TL97" s="2"/>
      <c r="TM97" s="2"/>
      <c r="TN97" s="2"/>
      <c r="TO97" s="2"/>
      <c r="TP97" s="2"/>
      <c r="TQ97" s="2"/>
      <c r="TU97" s="2"/>
      <c r="TV97" s="2"/>
      <c r="TW97" s="2"/>
      <c r="TX97" s="2"/>
      <c r="TY97" s="2"/>
      <c r="TZ97" s="2"/>
      <c r="UA97" s="2"/>
      <c r="UB97" s="2"/>
      <c r="UC97" s="2"/>
      <c r="UD97" s="2"/>
      <c r="UE97" s="2"/>
      <c r="UF97" s="2"/>
      <c r="UG97" s="2"/>
      <c r="UH97" s="2"/>
      <c r="UI97" s="2"/>
      <c r="UJ97" s="2"/>
      <c r="UK97" s="2"/>
      <c r="UL97" s="2"/>
      <c r="UM97" s="1"/>
      <c r="UN97" s="1"/>
      <c r="UO97" s="1"/>
      <c r="UP97" s="2"/>
      <c r="UQ97" s="2"/>
      <c r="UR97" s="2"/>
      <c r="US97" s="2"/>
      <c r="UT97" s="2"/>
      <c r="UU97" s="2"/>
      <c r="UV97" s="2"/>
      <c r="UW97" s="2"/>
      <c r="VA97" s="2"/>
      <c r="VB97" s="2"/>
      <c r="VC97" s="2"/>
      <c r="VD97" s="2"/>
      <c r="VE97" s="2"/>
      <c r="VF97" s="2"/>
      <c r="VG97" s="2"/>
      <c r="VH97" s="2"/>
      <c r="VI97" s="2"/>
      <c r="VJ97" s="2"/>
      <c r="VK97" s="2"/>
      <c r="VL97" s="2"/>
      <c r="VM97" s="2"/>
      <c r="VN97" s="2"/>
      <c r="VO97" s="2"/>
      <c r="VP97" s="2"/>
      <c r="VQ97" s="2"/>
      <c r="VR97" s="2"/>
      <c r="VS97" s="1"/>
      <c r="VT97" s="1"/>
      <c r="VU97" s="1"/>
      <c r="VV97" s="2"/>
      <c r="VW97" s="2"/>
      <c r="VX97" s="2"/>
      <c r="VY97" s="2"/>
      <c r="VZ97" s="2"/>
      <c r="WA97" s="2"/>
      <c r="WB97" s="2"/>
      <c r="WC97" s="2"/>
      <c r="WG97" s="2"/>
      <c r="WH97" s="2"/>
      <c r="WI97" s="2"/>
      <c r="WJ97" s="2"/>
      <c r="WK97" s="2"/>
      <c r="WL97" s="2"/>
      <c r="WM97" s="2"/>
      <c r="WN97" s="2"/>
      <c r="WO97" s="2"/>
      <c r="WP97" s="2"/>
      <c r="WQ97" s="2"/>
      <c r="WR97" s="2"/>
      <c r="WS97" s="2"/>
      <c r="WT97" s="2"/>
      <c r="WU97" s="2"/>
      <c r="WV97" s="2"/>
      <c r="WW97" s="2"/>
      <c r="WX97" s="2"/>
      <c r="WY97" s="1"/>
      <c r="WZ97" s="1"/>
      <c r="XA97" s="1"/>
      <c r="XB97" s="2"/>
      <c r="XC97" s="2"/>
      <c r="XD97" s="2"/>
      <c r="XE97" s="2"/>
      <c r="XF97" s="2"/>
      <c r="XG97" s="2"/>
      <c r="XH97" s="2"/>
      <c r="XI97" s="2"/>
      <c r="XM97" s="2"/>
      <c r="XN97" s="2"/>
      <c r="XO97" s="2"/>
      <c r="XP97" s="2"/>
      <c r="XQ97" s="2"/>
      <c r="XR97" s="2"/>
      <c r="XS97" s="2"/>
      <c r="XT97" s="2"/>
      <c r="XU97" s="2"/>
      <c r="XV97" s="2"/>
      <c r="XW97" s="2"/>
      <c r="XX97" s="2"/>
      <c r="XY97" s="2"/>
      <c r="XZ97" s="2"/>
      <c r="YA97" s="2"/>
      <c r="YB97" s="2"/>
      <c r="YC97" s="2"/>
      <c r="YD97" s="2"/>
      <c r="YE97" s="1"/>
      <c r="YF97" s="1"/>
      <c r="YG97" s="1"/>
      <c r="YH97" s="2"/>
      <c r="YI97" s="2"/>
      <c r="YJ97" s="2"/>
      <c r="YK97" s="2"/>
      <c r="YL97" s="2"/>
      <c r="YM97" s="2"/>
      <c r="YN97" s="2"/>
      <c r="YO97" s="2"/>
      <c r="YS97" s="2"/>
      <c r="YT97" s="2"/>
      <c r="YU97" s="2"/>
      <c r="YV97" s="2"/>
      <c r="YW97" s="2"/>
      <c r="YX97" s="2"/>
      <c r="YY97" s="2"/>
      <c r="YZ97" s="2"/>
      <c r="ZA97" s="2"/>
      <c r="ZB97" s="2"/>
      <c r="ZC97" s="2"/>
      <c r="ZD97" s="2"/>
      <c r="ZE97" s="2"/>
      <c r="ZF97" s="2"/>
      <c r="ZG97" s="2"/>
      <c r="ZH97" s="2"/>
      <c r="ZI97" s="2"/>
      <c r="ZJ97" s="2"/>
      <c r="ZK97" s="1"/>
      <c r="ZL97" s="1"/>
      <c r="ZM97" s="1"/>
      <c r="ZN97" s="2"/>
      <c r="ZO97" s="2"/>
      <c r="ZP97" s="2"/>
      <c r="ZQ97" s="2"/>
      <c r="ZR97" s="2"/>
      <c r="ZS97" s="2"/>
      <c r="ZT97" s="2"/>
      <c r="ZU97" s="2"/>
      <c r="ZY97" s="2"/>
      <c r="ZZ97" s="2"/>
      <c r="AAA97" s="2"/>
      <c r="AAB97" s="2"/>
      <c r="AAC97" s="2"/>
      <c r="AAD97" s="2"/>
      <c r="AAE97" s="2"/>
      <c r="AAF97" s="2"/>
      <c r="AAG97" s="2"/>
      <c r="AAH97" s="2"/>
      <c r="AAI97" s="2"/>
      <c r="AAJ97" s="2"/>
      <c r="AAK97" s="2"/>
      <c r="AAL97" s="2"/>
      <c r="AAM97" s="2"/>
      <c r="AAN97" s="2"/>
      <c r="AAO97" s="2"/>
      <c r="AAP97" s="2"/>
      <c r="AAQ97" s="1"/>
      <c r="AAR97" s="1"/>
      <c r="AAS97" s="1"/>
      <c r="AAT97" s="2"/>
      <c r="AAU97" s="2"/>
      <c r="AAV97" s="2"/>
      <c r="AAW97" s="2"/>
      <c r="AAX97" s="2"/>
      <c r="AAY97" s="2"/>
      <c r="AAZ97" s="2"/>
      <c r="ABA97" s="2"/>
      <c r="ABE97" s="2"/>
      <c r="ABF97" s="2"/>
      <c r="ABG97" s="2"/>
      <c r="ABH97" s="2"/>
      <c r="ABI97" s="2"/>
      <c r="ABJ97" s="2"/>
      <c r="ABK97" s="2"/>
      <c r="ABL97" s="2"/>
      <c r="ABM97" s="2"/>
      <c r="ABN97" s="2"/>
      <c r="ABO97" s="2"/>
      <c r="ABP97" s="2"/>
      <c r="ABQ97" s="2"/>
      <c r="ABR97" s="2"/>
      <c r="ABS97" s="2"/>
      <c r="ABT97" s="2"/>
      <c r="ABU97" s="2"/>
      <c r="ABV97" s="2"/>
      <c r="ABW97" s="1"/>
      <c r="ABX97" s="1"/>
      <c r="ABY97" s="1"/>
      <c r="ABZ97" s="2"/>
      <c r="ACA97" s="2"/>
      <c r="ACB97" s="2"/>
      <c r="ACC97" s="2"/>
      <c r="ACD97" s="2"/>
      <c r="ACE97" s="2"/>
      <c r="ACF97" s="2"/>
      <c r="ACG97" s="2"/>
      <c r="ACK97" s="2"/>
      <c r="ACL97" s="2"/>
      <c r="ACM97" s="2"/>
      <c r="ACN97" s="2"/>
      <c r="ACO97" s="2"/>
      <c r="ACP97" s="2"/>
      <c r="ACQ97" s="2"/>
      <c r="ACR97" s="2"/>
      <c r="ACS97" s="2"/>
      <c r="ACT97" s="2"/>
      <c r="ACU97" s="2"/>
      <c r="ACV97" s="2"/>
      <c r="ACW97" s="2"/>
      <c r="ACX97" s="2"/>
      <c r="ACY97" s="2"/>
      <c r="ACZ97" s="2"/>
      <c r="ADA97" s="2"/>
      <c r="ADB97" s="2"/>
      <c r="ADC97" s="1"/>
      <c r="ADD97" s="1"/>
      <c r="ADE97" s="1"/>
      <c r="ADF97" s="2"/>
      <c r="ADG97" s="2"/>
      <c r="ADH97" s="2"/>
      <c r="ADI97" s="2"/>
      <c r="ADJ97" s="2"/>
      <c r="ADK97" s="2"/>
      <c r="ADL97" s="2"/>
      <c r="ADM97" s="2"/>
      <c r="ADQ97" s="2"/>
      <c r="ADR97" s="2"/>
      <c r="ADS97" s="2"/>
      <c r="ADT97" s="2"/>
      <c r="ADU97" s="2"/>
      <c r="ADV97" s="2"/>
      <c r="ADW97" s="2"/>
      <c r="ADX97" s="2"/>
      <c r="ADY97" s="2"/>
      <c r="ADZ97" s="2"/>
      <c r="AEA97" s="2"/>
      <c r="AEB97" s="2"/>
      <c r="AEC97" s="2"/>
      <c r="AED97" s="2"/>
      <c r="AEE97" s="2"/>
      <c r="AEF97" s="2"/>
      <c r="AEG97" s="2"/>
      <c r="AEH97" s="2"/>
      <c r="AEI97" s="1"/>
      <c r="AEJ97" s="1"/>
      <c r="AEK97" s="1"/>
      <c r="AEL97" s="2"/>
      <c r="AEM97" s="2"/>
      <c r="AEN97" s="2"/>
      <c r="AEO97" s="2"/>
      <c r="AEP97" s="2"/>
      <c r="AEQ97" s="2"/>
      <c r="AER97" s="2"/>
      <c r="AES97" s="2"/>
      <c r="AEW97" s="2"/>
      <c r="AEX97" s="2"/>
      <c r="AEY97" s="2"/>
      <c r="AEZ97" s="2"/>
      <c r="AFA97" s="2"/>
      <c r="AFB97" s="2"/>
      <c r="AFC97" s="2"/>
      <c r="AFD97" s="2"/>
      <c r="AFE97" s="2"/>
      <c r="AFF97" s="2"/>
      <c r="AFG97" s="2"/>
      <c r="AFH97" s="2"/>
      <c r="AFI97" s="2"/>
      <c r="AFJ97" s="2"/>
      <c r="AFK97" s="2"/>
      <c r="AFL97" s="2"/>
      <c r="AFM97" s="2"/>
      <c r="AFN97" s="2"/>
      <c r="AFO97" s="1"/>
      <c r="AFP97" s="1"/>
      <c r="AFQ97" s="1"/>
      <c r="AFR97" s="2"/>
      <c r="AFS97" s="2"/>
      <c r="AFT97" s="2"/>
      <c r="AFU97" s="2"/>
      <c r="AFV97" s="2"/>
      <c r="AFW97" s="2"/>
      <c r="AFX97" s="2"/>
      <c r="AFY97" s="2"/>
      <c r="AGC97" s="2"/>
      <c r="AGD97" s="2"/>
      <c r="AGE97" s="2"/>
      <c r="AGF97" s="2"/>
      <c r="AGG97" s="2"/>
      <c r="AGH97" s="2"/>
      <c r="AGI97" s="2"/>
      <c r="AGJ97" s="2"/>
      <c r="AGK97" s="2"/>
      <c r="AGL97" s="2"/>
      <c r="AGM97" s="2"/>
      <c r="AGN97" s="2"/>
      <c r="AGO97" s="2"/>
      <c r="AGP97" s="2"/>
      <c r="AGQ97" s="2"/>
      <c r="AGR97" s="2"/>
      <c r="AGS97" s="2"/>
      <c r="AGT97" s="2"/>
      <c r="AGU97" s="1"/>
      <c r="AGV97" s="1"/>
      <c r="AGW97" s="1"/>
      <c r="AGX97" s="2"/>
      <c r="AGY97" s="2"/>
      <c r="AGZ97" s="2"/>
      <c r="AHA97" s="2"/>
      <c r="AHB97" s="2"/>
      <c r="AHC97" s="2"/>
      <c r="AHD97" s="2"/>
      <c r="AHE97" s="2"/>
      <c r="AHI97" s="2"/>
      <c r="AHJ97" s="2"/>
      <c r="AHK97" s="2"/>
      <c r="AHL97" s="2"/>
      <c r="AHM97" s="2"/>
      <c r="AHN97" s="2"/>
      <c r="AHO97" s="2"/>
      <c r="AHP97" s="2"/>
      <c r="AHQ97" s="2"/>
      <c r="AHR97" s="2"/>
      <c r="AHS97" s="2"/>
      <c r="AHT97" s="2"/>
      <c r="AHU97" s="2"/>
      <c r="AHV97" s="2"/>
      <c r="AHW97" s="2"/>
      <c r="AHX97" s="2"/>
      <c r="AHY97" s="2"/>
      <c r="AHZ97" s="2"/>
      <c r="AIA97" s="1"/>
      <c r="AIB97" s="1"/>
      <c r="AIC97" s="1"/>
      <c r="AID97" s="2"/>
      <c r="AIE97" s="2"/>
      <c r="AIF97" s="2"/>
      <c r="AIG97" s="2"/>
      <c r="AIH97" s="2"/>
      <c r="AII97" s="2"/>
      <c r="AIJ97" s="2"/>
      <c r="AIK97" s="2"/>
      <c r="AIO97" s="2"/>
      <c r="AIP97" s="2"/>
      <c r="AIQ97" s="2"/>
      <c r="AIR97" s="2"/>
      <c r="AIS97" s="2"/>
      <c r="AIT97" s="2"/>
      <c r="AIU97" s="2"/>
      <c r="AIV97" s="2"/>
      <c r="AIW97" s="2"/>
      <c r="AIX97" s="2"/>
      <c r="AIY97" s="2"/>
      <c r="AIZ97" s="2"/>
      <c r="AJA97" s="2"/>
      <c r="AJB97" s="2"/>
      <c r="AJC97" s="2"/>
      <c r="AJD97" s="2"/>
      <c r="AJE97" s="2"/>
      <c r="AJF97" s="2"/>
      <c r="AJG97" s="1"/>
      <c r="AJH97" s="1"/>
      <c r="AJI97" s="1"/>
      <c r="AJJ97" s="2"/>
      <c r="AJK97" s="2"/>
      <c r="AJL97" s="2"/>
      <c r="AJM97" s="2"/>
      <c r="AJN97" s="2"/>
      <c r="AJO97" s="2"/>
      <c r="AJP97" s="2"/>
      <c r="AJQ97" s="2"/>
      <c r="AJU97" s="2"/>
      <c r="AJV97" s="2"/>
      <c r="AJW97" s="2"/>
      <c r="AJX97" s="2"/>
      <c r="AJY97" s="2"/>
      <c r="AJZ97" s="2"/>
      <c r="AKA97" s="2"/>
      <c r="AKB97" s="2"/>
      <c r="AKC97" s="2"/>
      <c r="AKD97" s="2"/>
      <c r="AKE97" s="2"/>
      <c r="AKF97" s="2"/>
      <c r="AKG97" s="2"/>
      <c r="AKH97" s="2"/>
      <c r="AKI97" s="2"/>
      <c r="AKJ97" s="2"/>
      <c r="AKK97" s="2"/>
      <c r="AKL97" s="2"/>
      <c r="AKM97" s="1"/>
      <c r="AKN97" s="1"/>
      <c r="AKO97" s="1"/>
      <c r="AKP97" s="2"/>
      <c r="AKQ97" s="2"/>
      <c r="AKR97" s="2"/>
      <c r="AKS97" s="2"/>
      <c r="AKT97" s="2"/>
      <c r="AKU97" s="2"/>
      <c r="AKV97" s="2"/>
      <c r="AKW97" s="2"/>
      <c r="ALA97" s="2"/>
      <c r="ALB97" s="2"/>
      <c r="ALC97" s="2"/>
      <c r="ALD97" s="2"/>
      <c r="ALE97" s="2"/>
      <c r="ALF97" s="2"/>
      <c r="ALG97" s="2"/>
      <c r="ALH97" s="2"/>
      <c r="ALI97" s="2"/>
      <c r="ALJ97" s="2"/>
      <c r="ALK97" s="2"/>
      <c r="ALL97" s="2"/>
      <c r="ALM97" s="2"/>
      <c r="ALN97" s="2"/>
      <c r="ALO97" s="2"/>
      <c r="ALP97" s="2"/>
      <c r="ALQ97" s="2"/>
      <c r="ALR97" s="2"/>
      <c r="ALS97" s="1"/>
      <c r="ALT97" s="1"/>
      <c r="ALU97" s="1"/>
      <c r="ALV97" s="2"/>
      <c r="ALW97" s="2"/>
      <c r="ALX97" s="2"/>
      <c r="ALY97" s="2"/>
      <c r="ALZ97" s="2"/>
      <c r="AMA97" s="2"/>
      <c r="AMB97" s="2"/>
      <c r="AMC97" s="2"/>
      <c r="AMG97" s="2"/>
      <c r="AMH97" s="2"/>
      <c r="AMI97" s="2"/>
      <c r="AMJ97" s="2"/>
      <c r="AMK97" s="2"/>
      <c r="AML97" s="2"/>
      <c r="AMM97" s="2"/>
      <c r="AMN97" s="2"/>
      <c r="AMO97" s="2"/>
      <c r="AMP97" s="2"/>
      <c r="AMQ97" s="2"/>
      <c r="AMR97" s="2"/>
      <c r="AMS97" s="2"/>
      <c r="AMT97" s="2"/>
      <c r="AMU97" s="2"/>
      <c r="AMV97" s="2"/>
      <c r="AMW97" s="2"/>
      <c r="AMX97" s="2"/>
      <c r="AMY97" s="1"/>
      <c r="AMZ97" s="1"/>
      <c r="ANA97" s="1"/>
      <c r="ANB97" s="2"/>
      <c r="ANC97" s="2"/>
      <c r="AND97" s="2"/>
      <c r="ANE97" s="2"/>
      <c r="ANF97" s="2"/>
      <c r="ANG97" s="2"/>
      <c r="ANH97" s="2"/>
      <c r="ANI97" s="2"/>
      <c r="ANM97" s="2"/>
      <c r="ANN97" s="2"/>
      <c r="ANO97" s="2"/>
      <c r="ANP97" s="2"/>
      <c r="ANQ97" s="2"/>
      <c r="ANR97" s="2"/>
      <c r="ANS97" s="2"/>
      <c r="ANT97" s="2"/>
      <c r="ANU97" s="2"/>
      <c r="ANV97" s="2"/>
      <c r="ANW97" s="2"/>
      <c r="ANX97" s="2"/>
      <c r="ANY97" s="2"/>
      <c r="ANZ97" s="2"/>
      <c r="AOA97" s="2"/>
      <c r="AOB97" s="2"/>
      <c r="AOC97" s="2"/>
      <c r="AOD97" s="2"/>
      <c r="AOE97" s="1"/>
      <c r="AOF97" s="1"/>
      <c r="AOG97" s="1"/>
      <c r="AOH97" s="2"/>
      <c r="AOI97" s="2"/>
      <c r="AOJ97" s="2"/>
      <c r="AOK97" s="2"/>
      <c r="AOL97" s="2"/>
      <c r="AOM97" s="2"/>
      <c r="AON97" s="2"/>
      <c r="AOO97" s="2"/>
      <c r="AOS97" s="2"/>
      <c r="AOT97" s="2"/>
      <c r="AOU97" s="2"/>
      <c r="AOV97" s="2"/>
      <c r="AOW97" s="2"/>
      <c r="AOX97" s="2"/>
      <c r="AOY97" s="2"/>
      <c r="AOZ97" s="2"/>
      <c r="APA97" s="2"/>
      <c r="APB97" s="2"/>
      <c r="APC97" s="2"/>
      <c r="APD97" s="2"/>
      <c r="APE97" s="2"/>
      <c r="APF97" s="2"/>
      <c r="APG97" s="2"/>
      <c r="APH97" s="2"/>
      <c r="API97" s="2"/>
      <c r="APJ97" s="2"/>
      <c r="APK97" s="1"/>
      <c r="APL97" s="1"/>
      <c r="APM97" s="1"/>
      <c r="APN97" s="2"/>
      <c r="APO97" s="2"/>
      <c r="APP97" s="2"/>
      <c r="APQ97" s="2"/>
      <c r="APR97" s="2"/>
      <c r="APS97" s="2"/>
      <c r="APT97" s="2"/>
      <c r="APU97" s="2"/>
      <c r="APY97" s="2"/>
      <c r="APZ97" s="2"/>
      <c r="AQA97" s="2"/>
      <c r="AQB97" s="2"/>
      <c r="AQC97" s="2"/>
      <c r="AQD97" s="2"/>
      <c r="AQE97" s="2"/>
      <c r="AQF97" s="2"/>
      <c r="AQG97" s="2"/>
      <c r="AQH97" s="2"/>
      <c r="AQI97" s="2"/>
      <c r="AQJ97" s="2"/>
      <c r="AQK97" s="2"/>
      <c r="AQL97" s="2"/>
      <c r="AQM97" s="2"/>
      <c r="AQN97" s="2"/>
      <c r="AQO97" s="2"/>
      <c r="AQP97" s="2"/>
      <c r="AQQ97" s="1"/>
      <c r="AQR97" s="1"/>
      <c r="AQS97" s="1"/>
      <c r="AQT97" s="2"/>
      <c r="AQU97" s="2"/>
      <c r="AQV97" s="2"/>
      <c r="AQW97" s="2"/>
      <c r="AQX97" s="2"/>
      <c r="AQY97" s="2"/>
      <c r="AQZ97" s="2"/>
      <c r="ARA97" s="2"/>
      <c r="ARE97" s="2"/>
      <c r="ARF97" s="2"/>
      <c r="ARG97" s="2"/>
      <c r="ARH97" s="2"/>
      <c r="ARI97" s="2"/>
      <c r="ARJ97" s="2"/>
      <c r="ARK97" s="2"/>
      <c r="ARL97" s="2"/>
      <c r="ARM97" s="2"/>
      <c r="ARN97" s="2"/>
      <c r="ARO97" s="2"/>
      <c r="ARP97" s="2"/>
      <c r="ARQ97" s="2"/>
      <c r="ARR97" s="2"/>
      <c r="ARS97" s="2"/>
      <c r="ART97" s="2"/>
      <c r="ARU97" s="2"/>
      <c r="ARV97" s="2"/>
      <c r="ARW97" s="1"/>
      <c r="ARX97" s="1"/>
      <c r="ARY97" s="1"/>
      <c r="ARZ97" s="2"/>
      <c r="ASA97" s="2"/>
      <c r="ASB97" s="2"/>
      <c r="ASC97" s="2"/>
      <c r="ASD97" s="2"/>
      <c r="ASE97" s="2"/>
      <c r="ASF97" s="2"/>
      <c r="ASG97" s="2"/>
      <c r="ASK97" s="2"/>
      <c r="ASL97" s="2"/>
      <c r="ASM97" s="2"/>
      <c r="ASN97" s="2"/>
      <c r="ASO97" s="2"/>
      <c r="ASP97" s="2"/>
      <c r="ASQ97" s="2"/>
      <c r="ASR97" s="2"/>
      <c r="ASS97" s="2"/>
      <c r="AST97" s="2"/>
      <c r="ASU97" s="2"/>
      <c r="ASV97" s="2"/>
      <c r="ASW97" s="2"/>
      <c r="ASX97" s="2"/>
      <c r="ASY97" s="2"/>
      <c r="ASZ97" s="2"/>
      <c r="ATA97" s="2"/>
      <c r="ATB97" s="2"/>
      <c r="ATC97" s="1"/>
      <c r="ATD97" s="1"/>
      <c r="ATE97" s="1"/>
      <c r="ATF97" s="2"/>
      <c r="ATG97" s="2"/>
      <c r="ATH97" s="2"/>
      <c r="ATI97" s="2"/>
      <c r="ATJ97" s="2"/>
      <c r="ATK97" s="2"/>
      <c r="ATL97" s="2"/>
      <c r="ATM97" s="2"/>
      <c r="ATQ97" s="2"/>
      <c r="ATR97" s="2"/>
      <c r="ATS97" s="2"/>
      <c r="ATT97" s="2"/>
      <c r="ATU97" s="2"/>
      <c r="ATV97" s="2"/>
      <c r="ATW97" s="2"/>
      <c r="ATX97" s="2"/>
      <c r="ATY97" s="2"/>
      <c r="ATZ97" s="2"/>
      <c r="AUA97" s="2"/>
      <c r="AUB97" s="2"/>
      <c r="AUC97" s="2"/>
      <c r="AUD97" s="2"/>
      <c r="AUE97" s="2"/>
      <c r="AUF97" s="2"/>
      <c r="AUG97" s="2"/>
      <c r="AUH97" s="2"/>
      <c r="AUI97" s="1"/>
      <c r="AUJ97" s="1"/>
      <c r="AUK97" s="1"/>
      <c r="AUL97" s="2"/>
      <c r="AUM97" s="2"/>
      <c r="AUN97" s="2"/>
      <c r="AUO97" s="2"/>
      <c r="AUP97" s="2"/>
      <c r="AUQ97" s="2"/>
      <c r="AUR97" s="2"/>
      <c r="AUS97" s="2"/>
      <c r="AUW97" s="2"/>
      <c r="AUX97" s="2"/>
      <c r="AUY97" s="2"/>
      <c r="AUZ97" s="2"/>
      <c r="AVA97" s="2"/>
      <c r="AVB97" s="2"/>
      <c r="AVC97" s="2"/>
      <c r="AVD97" s="2"/>
      <c r="AVE97" s="2"/>
      <c r="AVF97" s="2"/>
      <c r="AVG97" s="2"/>
      <c r="AVH97" s="2"/>
      <c r="AVI97" s="2"/>
      <c r="AVJ97" s="2"/>
      <c r="AVK97" s="2"/>
      <c r="AVL97" s="2"/>
      <c r="AVM97" s="2"/>
      <c r="AVN97" s="2"/>
      <c r="AVO97" s="1"/>
      <c r="AVP97" s="1"/>
      <c r="AVQ97" s="1"/>
      <c r="AVR97" s="2"/>
      <c r="AVS97" s="2"/>
      <c r="AVT97" s="2"/>
      <c r="AVU97" s="2"/>
      <c r="AVV97" s="2"/>
      <c r="AVW97" s="2"/>
      <c r="AVX97" s="2"/>
      <c r="AVY97" s="2"/>
      <c r="AWC97" s="2"/>
      <c r="AWD97" s="2"/>
      <c r="AWE97" s="2"/>
      <c r="AWF97" s="2"/>
      <c r="AWG97" s="2"/>
      <c r="AWH97" s="2"/>
      <c r="AWI97" s="2"/>
      <c r="AWJ97" s="2"/>
      <c r="AWK97" s="2"/>
      <c r="AWL97" s="2"/>
      <c r="AWM97" s="2"/>
      <c r="AWN97" s="2"/>
      <c r="AWO97" s="2"/>
      <c r="AWP97" s="2"/>
      <c r="AWQ97" s="2"/>
      <c r="AWR97" s="2"/>
      <c r="AWS97" s="2"/>
      <c r="AWT97" s="2"/>
      <c r="AWU97" s="1"/>
      <c r="AWV97" s="1"/>
      <c r="AWW97" s="1"/>
      <c r="AWX97" s="2"/>
      <c r="AWY97" s="2"/>
      <c r="AWZ97" s="2"/>
      <c r="AXA97" s="2"/>
      <c r="AXB97" s="2"/>
      <c r="AXC97" s="2"/>
      <c r="AXD97" s="2"/>
      <c r="AXE97" s="2"/>
      <c r="AXI97" s="2"/>
      <c r="AXJ97" s="2"/>
      <c r="AXK97" s="2"/>
      <c r="AXL97" s="2"/>
      <c r="AXM97" s="2"/>
      <c r="AXN97" s="2"/>
      <c r="AXO97" s="2"/>
      <c r="AXP97" s="2"/>
      <c r="AXQ97" s="2"/>
      <c r="AXR97" s="2"/>
      <c r="AXS97" s="2"/>
      <c r="AXT97" s="2"/>
      <c r="AXU97" s="2"/>
      <c r="AXV97" s="2"/>
      <c r="AXW97" s="2"/>
      <c r="AXX97" s="2"/>
      <c r="AXY97" s="2"/>
      <c r="AXZ97" s="2"/>
      <c r="AYA97" s="1"/>
      <c r="AYB97" s="1"/>
      <c r="AYC97" s="1"/>
      <c r="AYD97" s="2"/>
      <c r="AYE97" s="2"/>
      <c r="AYF97" s="2"/>
      <c r="AYG97" s="2"/>
      <c r="AYH97" s="2"/>
      <c r="AYI97" s="2"/>
      <c r="AYJ97" s="2"/>
      <c r="AYK97" s="2"/>
      <c r="AYO97" s="2"/>
      <c r="AYP97" s="2"/>
      <c r="AYQ97" s="2"/>
      <c r="AYR97" s="2"/>
      <c r="AYS97" s="2"/>
      <c r="AYT97" s="2"/>
      <c r="AYU97" s="2"/>
      <c r="AYV97" s="2"/>
      <c r="AYW97" s="2"/>
      <c r="AYX97" s="2"/>
      <c r="AYY97" s="2"/>
      <c r="AYZ97" s="2"/>
      <c r="AZA97" s="2"/>
      <c r="AZB97" s="2"/>
      <c r="AZC97" s="2"/>
      <c r="AZD97" s="2"/>
      <c r="AZE97" s="2"/>
      <c r="AZF97" s="2"/>
      <c r="AZG97" s="1"/>
      <c r="AZH97" s="1"/>
      <c r="AZI97" s="1"/>
      <c r="AZJ97" s="2"/>
      <c r="AZK97" s="2"/>
      <c r="AZL97" s="2"/>
      <c r="AZM97" s="2"/>
      <c r="AZN97" s="2"/>
      <c r="AZO97" s="2"/>
      <c r="AZP97" s="2"/>
      <c r="AZQ97" s="2"/>
      <c r="AZU97" s="2"/>
      <c r="AZV97" s="2"/>
      <c r="AZW97" s="2"/>
      <c r="AZX97" s="2"/>
      <c r="AZY97" s="2"/>
      <c r="AZZ97" s="2"/>
      <c r="BAA97" s="2"/>
      <c r="BAB97" s="2"/>
      <c r="BAC97" s="2"/>
      <c r="BAD97" s="2"/>
      <c r="BAE97" s="2"/>
      <c r="BAF97" s="2"/>
      <c r="BAG97" s="2"/>
      <c r="BAH97" s="2"/>
      <c r="BAI97" s="2"/>
      <c r="BAJ97" s="2"/>
      <c r="BAK97" s="2"/>
      <c r="BAL97" s="2"/>
      <c r="BAM97" s="1"/>
      <c r="BAN97" s="1"/>
      <c r="BAO97" s="1"/>
      <c r="BAP97" s="2"/>
      <c r="BAQ97" s="2"/>
      <c r="BAR97" s="2"/>
      <c r="BAS97" s="2"/>
      <c r="BAT97" s="2"/>
      <c r="BAU97" s="2"/>
      <c r="BAV97" s="2"/>
      <c r="BAW97" s="2"/>
      <c r="BBA97" s="2"/>
      <c r="BBB97" s="2"/>
      <c r="BBC97" s="2"/>
      <c r="BBD97" s="2"/>
      <c r="BBE97" s="2"/>
      <c r="BBF97" s="2"/>
      <c r="BBG97" s="2"/>
      <c r="BBH97" s="2"/>
      <c r="BBI97" s="2"/>
      <c r="BBJ97" s="2"/>
      <c r="BBK97" s="2"/>
      <c r="BBL97" s="2"/>
      <c r="BBM97" s="2"/>
      <c r="BBN97" s="2"/>
      <c r="BBO97" s="2"/>
      <c r="BBP97" s="2"/>
      <c r="BBQ97" s="2"/>
      <c r="BBR97" s="2"/>
      <c r="BBS97" s="1"/>
      <c r="BBT97" s="1"/>
      <c r="BBU97" s="1"/>
      <c r="BBV97" s="2"/>
      <c r="BBW97" s="2"/>
      <c r="BBX97" s="2"/>
      <c r="BBY97" s="2"/>
      <c r="BBZ97" s="2"/>
      <c r="BCA97" s="2"/>
      <c r="BCB97" s="2"/>
      <c r="BCC97" s="2"/>
      <c r="BCG97" s="2"/>
      <c r="BCH97" s="2"/>
      <c r="BCI97" s="2"/>
      <c r="BCJ97" s="2"/>
      <c r="BCK97" s="2"/>
      <c r="BCL97" s="2"/>
      <c r="BCM97" s="2"/>
      <c r="BCN97" s="2"/>
      <c r="BCO97" s="2"/>
      <c r="BCP97" s="2"/>
      <c r="BCQ97" s="2"/>
      <c r="BCR97" s="2"/>
      <c r="BCS97" s="2"/>
      <c r="BCT97" s="2"/>
      <c r="BCU97" s="2"/>
      <c r="BCV97" s="2"/>
      <c r="BCW97" s="2"/>
      <c r="BCX97" s="2"/>
      <c r="BCY97" s="1"/>
      <c r="BCZ97" s="1"/>
      <c r="BDA97" s="1"/>
      <c r="BDB97" s="2"/>
      <c r="BDC97" s="2"/>
      <c r="BDD97" s="2"/>
      <c r="BDE97" s="2"/>
      <c r="BDF97" s="2"/>
      <c r="BDG97" s="2"/>
      <c r="BDH97" s="2"/>
      <c r="BDI97" s="2"/>
      <c r="BDM97" s="2"/>
      <c r="BDN97" s="2"/>
      <c r="BDO97" s="2"/>
      <c r="BDP97" s="2"/>
      <c r="BDQ97" s="2"/>
      <c r="BDR97" s="2"/>
      <c r="BDS97" s="2"/>
      <c r="BDT97" s="2"/>
      <c r="BDU97" s="2"/>
      <c r="BDV97" s="2"/>
      <c r="BDW97" s="2"/>
      <c r="BDX97" s="2"/>
      <c r="BDY97" s="2"/>
      <c r="BDZ97" s="2"/>
      <c r="BEA97" s="2"/>
      <c r="BEB97" s="2"/>
      <c r="BEC97" s="2"/>
      <c r="BED97" s="2"/>
      <c r="BEE97" s="1"/>
      <c r="BEF97" s="1"/>
      <c r="BEG97" s="1"/>
      <c r="BEH97" s="2"/>
      <c r="BEI97" s="2"/>
      <c r="BEJ97" s="2"/>
      <c r="BEK97" s="2"/>
      <c r="BEL97" s="2"/>
      <c r="BEM97" s="2"/>
      <c r="BEN97" s="2"/>
      <c r="BEO97" s="2"/>
      <c r="BES97" s="2"/>
      <c r="BET97" s="2"/>
      <c r="BEU97" s="2"/>
      <c r="BEV97" s="2"/>
      <c r="BEW97" s="2"/>
      <c r="BEX97" s="2"/>
      <c r="BEY97" s="2"/>
      <c r="BEZ97" s="2"/>
      <c r="BFA97" s="2"/>
      <c r="BFB97" s="2"/>
      <c r="BFC97" s="2"/>
      <c r="BFD97" s="2"/>
      <c r="BFE97" s="2"/>
      <c r="BFF97" s="2"/>
      <c r="BFG97" s="2"/>
      <c r="BFH97" s="2"/>
      <c r="BFI97" s="2"/>
      <c r="BFJ97" s="2"/>
      <c r="BFK97" s="1"/>
      <c r="BFL97" s="1"/>
      <c r="BFM97" s="1"/>
      <c r="BFN97" s="2"/>
      <c r="BFO97" s="2"/>
      <c r="BFP97" s="2"/>
      <c r="BFQ97" s="2"/>
      <c r="BFR97" s="2"/>
      <c r="BFS97" s="2"/>
      <c r="BFT97" s="2"/>
      <c r="BFU97" s="2"/>
      <c r="BFY97" s="2"/>
      <c r="BFZ97" s="2"/>
      <c r="BGA97" s="2"/>
      <c r="BGB97" s="2"/>
      <c r="BGC97" s="2"/>
      <c r="BGD97" s="2"/>
      <c r="BGE97" s="2"/>
      <c r="BGF97" s="2"/>
      <c r="BGG97" s="2"/>
      <c r="BGH97" s="2"/>
      <c r="BGI97" s="2"/>
      <c r="BGJ97" s="2"/>
      <c r="BGK97" s="2"/>
      <c r="BGL97" s="2"/>
      <c r="BGM97" s="2"/>
      <c r="BGN97" s="2"/>
      <c r="BGO97" s="2"/>
      <c r="BGP97" s="2"/>
      <c r="BGQ97" s="1"/>
      <c r="BGR97" s="1"/>
      <c r="BGS97" s="1"/>
      <c r="BGT97" s="2"/>
      <c r="BGU97" s="2"/>
      <c r="BGV97" s="2"/>
      <c r="BGW97" s="2"/>
      <c r="BGX97" s="2"/>
      <c r="BGY97" s="2"/>
      <c r="BGZ97" s="2"/>
      <c r="BHA97" s="2"/>
      <c r="BHE97" s="2"/>
      <c r="BHF97" s="2"/>
      <c r="BHG97" s="2"/>
      <c r="BHH97" s="2"/>
      <c r="BHI97" s="2"/>
      <c r="BHJ97" s="2"/>
      <c r="BHK97" s="2"/>
      <c r="BHL97" s="2"/>
      <c r="BHM97" s="2"/>
      <c r="BHN97" s="2"/>
      <c r="BHO97" s="2"/>
      <c r="BHP97" s="2"/>
      <c r="BHQ97" s="2"/>
      <c r="BHR97" s="2"/>
      <c r="BHS97" s="2"/>
      <c r="BHT97" s="2"/>
      <c r="BHU97" s="2"/>
      <c r="BHV97" s="2"/>
      <c r="BHW97" s="1"/>
      <c r="BHX97" s="1"/>
      <c r="BHY97" s="1"/>
      <c r="BHZ97" s="2"/>
      <c r="BIA97" s="2"/>
      <c r="BIB97" s="2"/>
      <c r="BIC97" s="2"/>
      <c r="BID97" s="2"/>
      <c r="BIE97" s="2"/>
      <c r="BIF97" s="2"/>
      <c r="BIG97" s="2"/>
      <c r="BIK97" s="2"/>
      <c r="BIL97" s="2"/>
      <c r="BIM97" s="2"/>
      <c r="BIN97" s="2"/>
      <c r="BIO97" s="2"/>
      <c r="BIP97" s="2"/>
      <c r="BIQ97" s="2"/>
      <c r="BIR97" s="2"/>
      <c r="BIS97" s="2"/>
      <c r="BIT97" s="2"/>
      <c r="BIU97" s="2"/>
      <c r="BIV97" s="2"/>
      <c r="BIW97" s="2"/>
      <c r="BIX97" s="2"/>
      <c r="BIY97" s="2"/>
      <c r="BIZ97" s="2"/>
      <c r="BJA97" s="2"/>
      <c r="BJB97" s="2"/>
      <c r="BJC97" s="1"/>
      <c r="BJD97" s="1"/>
      <c r="BJE97" s="1"/>
      <c r="BJF97" s="2"/>
      <c r="BJG97" s="2"/>
      <c r="BJH97" s="2"/>
      <c r="BJI97" s="2"/>
      <c r="BJJ97" s="2"/>
      <c r="BJK97" s="2"/>
      <c r="BJL97" s="2"/>
      <c r="BJM97" s="2"/>
      <c r="BJQ97" s="2"/>
      <c r="BJR97" s="2"/>
      <c r="BJS97" s="2"/>
      <c r="BJT97" s="2"/>
      <c r="BJU97" s="2"/>
      <c r="BJV97" s="2"/>
      <c r="BJW97" s="2"/>
      <c r="BJX97" s="2"/>
      <c r="BJY97" s="2"/>
      <c r="BJZ97" s="2"/>
      <c r="BKA97" s="2"/>
      <c r="BKB97" s="2"/>
      <c r="BKC97" s="2"/>
      <c r="BKD97" s="2"/>
      <c r="BKE97" s="2"/>
      <c r="BKF97" s="2"/>
      <c r="BKG97" s="2"/>
      <c r="BKH97" s="2"/>
      <c r="BKI97" s="1"/>
      <c r="BKJ97" s="1"/>
      <c r="BKK97" s="1"/>
      <c r="BKL97" s="2"/>
      <c r="BKM97" s="2"/>
      <c r="BKN97" s="2"/>
      <c r="BKO97" s="2"/>
      <c r="BKP97" s="2"/>
      <c r="BKQ97" s="2"/>
      <c r="BKR97" s="2"/>
      <c r="BKS97" s="2"/>
      <c r="BKW97" s="2"/>
      <c r="BKX97" s="2"/>
      <c r="BKY97" s="2"/>
      <c r="BKZ97" s="2"/>
      <c r="BLA97" s="2"/>
      <c r="BLB97" s="2"/>
      <c r="BLC97" s="2"/>
      <c r="BLD97" s="2"/>
      <c r="BLE97" s="2"/>
      <c r="BLF97" s="2"/>
      <c r="BLG97" s="2"/>
      <c r="BLH97" s="2"/>
      <c r="BLI97" s="2"/>
      <c r="BLJ97" s="2"/>
      <c r="BLK97" s="2"/>
      <c r="BLL97" s="2"/>
      <c r="BLM97" s="2"/>
      <c r="BLN97" s="2"/>
      <c r="BLO97" s="1"/>
      <c r="BLP97" s="1"/>
      <c r="BLQ97" s="1"/>
      <c r="BLR97" s="2"/>
      <c r="BLS97" s="2"/>
      <c r="BLT97" s="2"/>
      <c r="BLU97" s="2"/>
      <c r="BLV97" s="2"/>
      <c r="BLW97" s="2"/>
      <c r="BLX97" s="2"/>
      <c r="BLY97" s="2"/>
      <c r="BMC97" s="2"/>
      <c r="BMD97" s="2"/>
      <c r="BME97" s="2"/>
      <c r="BMF97" s="2"/>
      <c r="BMG97" s="2"/>
      <c r="BMH97" s="2"/>
      <c r="BMI97" s="2"/>
      <c r="BMJ97" s="2"/>
      <c r="BMK97" s="2"/>
      <c r="BML97" s="2"/>
      <c r="BMM97" s="2"/>
      <c r="BMN97" s="2"/>
      <c r="BMO97" s="2"/>
      <c r="BMP97" s="2"/>
      <c r="BMQ97" s="2"/>
      <c r="BMR97" s="2"/>
      <c r="BMS97" s="2"/>
      <c r="BMT97" s="2"/>
      <c r="BMU97" s="1"/>
      <c r="BMV97" s="1"/>
      <c r="BMW97" s="1"/>
      <c r="BMX97" s="2"/>
      <c r="BMY97" s="2"/>
      <c r="BMZ97" s="2"/>
      <c r="BNA97" s="2"/>
      <c r="BNB97" s="2"/>
      <c r="BNC97" s="2"/>
      <c r="BND97" s="2"/>
      <c r="BNE97" s="2"/>
      <c r="BNI97" s="2"/>
      <c r="BNJ97" s="2"/>
      <c r="BNK97" s="2"/>
      <c r="BNL97" s="2"/>
      <c r="BNM97" s="2"/>
      <c r="BNN97" s="2"/>
      <c r="BNO97" s="2"/>
      <c r="BNP97" s="2"/>
      <c r="BNQ97" s="2"/>
      <c r="BNR97" s="2"/>
      <c r="BNS97" s="2"/>
      <c r="BNT97" s="2"/>
      <c r="BNU97" s="2"/>
      <c r="BNV97" s="2"/>
      <c r="BNW97" s="2"/>
      <c r="BNX97" s="2"/>
      <c r="BNY97" s="2"/>
      <c r="BNZ97" s="2"/>
      <c r="BOA97" s="1"/>
      <c r="BOB97" s="1"/>
      <c r="BOC97" s="1"/>
      <c r="BOD97" s="2"/>
      <c r="BOE97" s="2"/>
      <c r="BOF97" s="2"/>
      <c r="BOG97" s="2"/>
      <c r="BOH97" s="2"/>
      <c r="BOI97" s="2"/>
      <c r="BOJ97" s="2"/>
      <c r="BOK97" s="2"/>
      <c r="BOO97" s="2"/>
      <c r="BOP97" s="2"/>
      <c r="BOQ97" s="2"/>
      <c r="BOR97" s="2"/>
      <c r="BOS97" s="2"/>
      <c r="BOT97" s="2"/>
      <c r="BOU97" s="2"/>
      <c r="BOV97" s="2"/>
      <c r="BOW97" s="2"/>
      <c r="BOX97" s="2"/>
      <c r="BOY97" s="2"/>
      <c r="BOZ97" s="2"/>
      <c r="BPA97" s="2"/>
      <c r="BPB97" s="2"/>
      <c r="BPC97" s="2"/>
      <c r="BPD97" s="2"/>
      <c r="BPE97" s="2"/>
      <c r="BPF97" s="2"/>
      <c r="BPG97" s="1"/>
      <c r="BPH97" s="1"/>
      <c r="BPI97" s="1"/>
      <c r="BPJ97" s="2"/>
      <c r="BPK97" s="2"/>
      <c r="BPL97" s="2"/>
      <c r="BPM97" s="2"/>
      <c r="BPN97" s="2"/>
      <c r="BPO97" s="2"/>
      <c r="BPP97" s="2"/>
      <c r="BPQ97" s="2"/>
      <c r="BPU97" s="2"/>
      <c r="BPV97" s="2"/>
      <c r="BPW97" s="2"/>
      <c r="BPX97" s="2"/>
      <c r="BPY97" s="2"/>
      <c r="BPZ97" s="2"/>
      <c r="BQA97" s="2"/>
      <c r="BQB97" s="2"/>
      <c r="BQC97" s="2"/>
      <c r="BQD97" s="2"/>
      <c r="BQE97" s="2"/>
      <c r="BQF97" s="2"/>
      <c r="BQG97" s="2"/>
      <c r="BQH97" s="2"/>
      <c r="BQI97" s="2"/>
      <c r="BQJ97" s="2"/>
      <c r="BQK97" s="2"/>
      <c r="BQL97" s="2"/>
      <c r="BQM97" s="1"/>
      <c r="BQN97" s="1"/>
      <c r="BQO97" s="1"/>
      <c r="BQP97" s="2"/>
      <c r="BQQ97" s="2"/>
      <c r="BQR97" s="2"/>
      <c r="BQS97" s="2"/>
      <c r="BQT97" s="2"/>
      <c r="BQU97" s="2"/>
      <c r="BQV97" s="2"/>
      <c r="BQW97" s="2"/>
      <c r="BRA97" s="2"/>
      <c r="BRB97" s="2"/>
      <c r="BRC97" s="2"/>
      <c r="BRD97" s="2"/>
      <c r="BRE97" s="2"/>
      <c r="BRF97" s="2"/>
      <c r="BRG97" s="2"/>
      <c r="BRH97" s="2"/>
      <c r="BRI97" s="2"/>
      <c r="BRJ97" s="2"/>
      <c r="BRK97" s="2"/>
      <c r="BRL97" s="2"/>
      <c r="BRM97" s="2"/>
      <c r="BRN97" s="2"/>
      <c r="BRO97" s="2"/>
      <c r="BRP97" s="2"/>
      <c r="BRQ97" s="2"/>
      <c r="BRR97" s="2"/>
      <c r="BRS97" s="1"/>
      <c r="BRT97" s="1"/>
      <c r="BRU97" s="1"/>
      <c r="BRV97" s="2"/>
      <c r="BRW97" s="2"/>
      <c r="BRX97" s="2"/>
      <c r="BRY97" s="2"/>
      <c r="BRZ97" s="2"/>
      <c r="BSA97" s="2"/>
      <c r="BSB97" s="2"/>
      <c r="BSC97" s="2"/>
      <c r="BSG97" s="2"/>
      <c r="BSH97" s="2"/>
      <c r="BSI97" s="2"/>
      <c r="BSJ97" s="2"/>
      <c r="BSK97" s="2"/>
      <c r="BSL97" s="2"/>
      <c r="BSM97" s="2"/>
      <c r="BSN97" s="2"/>
      <c r="BSO97" s="2"/>
      <c r="BSP97" s="2"/>
      <c r="BSQ97" s="2"/>
      <c r="BSR97" s="2"/>
      <c r="BSS97" s="2"/>
      <c r="BST97" s="2"/>
      <c r="BSU97" s="2"/>
      <c r="BSV97" s="2"/>
      <c r="BSW97" s="2"/>
      <c r="BSX97" s="2"/>
      <c r="BSY97" s="1"/>
      <c r="BSZ97" s="1"/>
      <c r="BTA97" s="1"/>
      <c r="BTB97" s="2"/>
      <c r="BTC97" s="2"/>
      <c r="BTD97" s="2"/>
      <c r="BTE97" s="2"/>
      <c r="BTF97" s="2"/>
      <c r="BTG97" s="2"/>
      <c r="BTH97" s="2"/>
      <c r="BTI97" s="2"/>
      <c r="BTM97" s="2"/>
      <c r="BTN97" s="2"/>
      <c r="BTO97" s="2"/>
      <c r="BTP97" s="2"/>
      <c r="BTQ97" s="2"/>
      <c r="BTR97" s="2"/>
      <c r="BTS97" s="2"/>
      <c r="BTT97" s="2"/>
      <c r="BTU97" s="2"/>
      <c r="BTV97" s="2"/>
      <c r="BTW97" s="2"/>
      <c r="BTX97" s="2"/>
      <c r="BTY97" s="2"/>
      <c r="BTZ97" s="2"/>
      <c r="BUA97" s="2"/>
      <c r="BUB97" s="2"/>
      <c r="BUC97" s="2"/>
      <c r="BUD97" s="2"/>
      <c r="BUE97" s="1"/>
      <c r="BUF97" s="1"/>
      <c r="BUG97" s="1"/>
      <c r="BUH97" s="2"/>
      <c r="BUI97" s="2"/>
      <c r="BUJ97" s="2"/>
      <c r="BUK97" s="2"/>
      <c r="BUL97" s="2"/>
      <c r="BUM97" s="2"/>
      <c r="BUN97" s="2"/>
      <c r="BUO97" s="2"/>
      <c r="BUS97" s="2"/>
      <c r="BUT97" s="2"/>
      <c r="BUU97" s="2"/>
      <c r="BUV97" s="2"/>
      <c r="BUW97" s="2"/>
      <c r="BUX97" s="2"/>
      <c r="BUY97" s="2"/>
      <c r="BUZ97" s="2"/>
      <c r="BVA97" s="2"/>
      <c r="BVB97" s="2"/>
      <c r="BVC97" s="2"/>
      <c r="BVD97" s="2"/>
      <c r="BVE97" s="2"/>
      <c r="BVF97" s="2"/>
      <c r="BVG97" s="2"/>
      <c r="BVH97" s="2"/>
      <c r="BVI97" s="2"/>
      <c r="BVJ97" s="2"/>
      <c r="BVK97" s="1"/>
      <c r="BVL97" s="1"/>
      <c r="BVM97" s="1"/>
      <c r="BVN97" s="2"/>
      <c r="BVO97" s="2"/>
      <c r="BVP97" s="2"/>
      <c r="BVQ97" s="2"/>
      <c r="BVR97" s="2"/>
      <c r="BVS97" s="2"/>
      <c r="BVT97" s="2"/>
      <c r="BVU97" s="2"/>
      <c r="BVY97" s="2"/>
      <c r="BVZ97" s="2"/>
      <c r="BWA97" s="2"/>
      <c r="BWB97" s="2"/>
      <c r="BWC97" s="2"/>
      <c r="BWD97" s="2"/>
      <c r="BWE97" s="2"/>
      <c r="BWF97" s="2"/>
      <c r="BWG97" s="2"/>
      <c r="BWH97" s="2"/>
      <c r="BWI97" s="2"/>
      <c r="BWJ97" s="2"/>
      <c r="BWK97" s="2"/>
      <c r="BWL97" s="2"/>
      <c r="BWM97" s="2"/>
      <c r="BWN97" s="2"/>
      <c r="BWO97" s="2"/>
      <c r="BWP97" s="2"/>
      <c r="BWQ97" s="1"/>
      <c r="BWR97" s="1"/>
      <c r="BWS97" s="1"/>
      <c r="BWT97" s="2"/>
      <c r="BWU97" s="2"/>
      <c r="BWV97" s="2"/>
      <c r="BWW97" s="2"/>
      <c r="BWX97" s="2"/>
      <c r="BWY97" s="2"/>
      <c r="BWZ97" s="2"/>
      <c r="BXA97" s="2"/>
      <c r="BXE97" s="2"/>
      <c r="BXF97" s="2"/>
      <c r="BXG97" s="2"/>
      <c r="BXH97" s="2"/>
      <c r="BXI97" s="2"/>
      <c r="BXJ97" s="2"/>
      <c r="BXK97" s="2"/>
      <c r="BXL97" s="2"/>
      <c r="BXM97" s="2"/>
      <c r="BXN97" s="2"/>
      <c r="BXO97" s="2"/>
      <c r="BXP97" s="2"/>
      <c r="BXQ97" s="2"/>
      <c r="BXR97" s="2"/>
      <c r="BXS97" s="2"/>
      <c r="BXT97" s="2"/>
      <c r="BXU97" s="2"/>
      <c r="BXV97" s="2"/>
      <c r="BXW97" s="1"/>
      <c r="BXX97" s="1"/>
      <c r="BXY97" s="1"/>
      <c r="BXZ97" s="2"/>
      <c r="BYA97" s="2"/>
      <c r="BYB97" s="2"/>
      <c r="BYC97" s="2"/>
      <c r="BYD97" s="2"/>
      <c r="BYE97" s="2"/>
      <c r="BYF97" s="2"/>
      <c r="BYG97" s="2"/>
      <c r="BYK97" s="2"/>
      <c r="BYL97" s="2"/>
      <c r="BYM97" s="2"/>
      <c r="BYN97" s="2"/>
      <c r="BYO97" s="2"/>
      <c r="BYP97" s="2"/>
      <c r="BYQ97" s="2"/>
      <c r="BYR97" s="2"/>
      <c r="BYS97" s="2"/>
      <c r="BYT97" s="2"/>
      <c r="BYU97" s="2"/>
      <c r="BYV97" s="2"/>
      <c r="BYW97" s="2"/>
      <c r="BYX97" s="2"/>
      <c r="BYY97" s="2"/>
      <c r="BYZ97" s="2"/>
      <c r="BZA97" s="2"/>
      <c r="BZB97" s="2"/>
      <c r="BZC97" s="1"/>
      <c r="BZD97" s="1"/>
      <c r="BZE97" s="1"/>
      <c r="BZF97" s="2"/>
      <c r="BZG97" s="2"/>
      <c r="BZH97" s="2"/>
      <c r="BZI97" s="2"/>
      <c r="BZJ97" s="2"/>
      <c r="BZK97" s="2"/>
      <c r="BZL97" s="2"/>
      <c r="BZM97" s="2"/>
      <c r="BZQ97" s="2"/>
      <c r="BZR97" s="2"/>
      <c r="BZS97" s="2"/>
      <c r="BZT97" s="2"/>
      <c r="BZU97" s="2"/>
      <c r="BZV97" s="2"/>
      <c r="BZW97" s="2"/>
      <c r="BZX97" s="2"/>
      <c r="BZY97" s="2"/>
      <c r="BZZ97" s="2"/>
      <c r="CAA97" s="2"/>
      <c r="CAB97" s="2"/>
      <c r="CAC97" s="2"/>
      <c r="CAD97" s="2"/>
      <c r="CAE97" s="2"/>
      <c r="CAF97" s="2"/>
      <c r="CAG97" s="2"/>
      <c r="CAH97" s="2"/>
      <c r="CAI97" s="1"/>
      <c r="CAJ97" s="1"/>
      <c r="CAK97" s="1"/>
      <c r="CAL97" s="2"/>
      <c r="CAM97" s="2"/>
      <c r="CAN97" s="2"/>
      <c r="CAO97" s="2"/>
      <c r="CAP97" s="2"/>
      <c r="CAQ97" s="2"/>
      <c r="CAR97" s="2"/>
      <c r="CAS97" s="2"/>
      <c r="CAW97" s="2"/>
      <c r="CAX97" s="2"/>
      <c r="CAY97" s="2"/>
      <c r="CAZ97" s="2"/>
      <c r="CBA97" s="2"/>
      <c r="CBB97" s="2"/>
      <c r="CBC97" s="2"/>
      <c r="CBD97" s="2"/>
      <c r="CBE97" s="2"/>
      <c r="CBF97" s="2"/>
      <c r="CBG97" s="2"/>
      <c r="CBH97" s="2"/>
      <c r="CBI97" s="2"/>
      <c r="CBJ97" s="2"/>
      <c r="CBK97" s="2"/>
      <c r="CBL97" s="2"/>
      <c r="CBM97" s="2"/>
      <c r="CBN97" s="2"/>
      <c r="CBO97" s="1"/>
      <c r="CBP97" s="1"/>
      <c r="CBQ97" s="1"/>
      <c r="CBR97" s="2"/>
      <c r="CBS97" s="2"/>
      <c r="CBT97" s="2"/>
      <c r="CBU97" s="2"/>
      <c r="CBV97" s="2"/>
      <c r="CBW97" s="2"/>
      <c r="CBX97" s="2"/>
      <c r="CBY97" s="2"/>
      <c r="CCC97" s="2"/>
      <c r="CCD97" s="2"/>
      <c r="CCE97" s="2"/>
      <c r="CCF97" s="2"/>
      <c r="CCG97" s="2"/>
      <c r="CCH97" s="2"/>
      <c r="CCI97" s="2"/>
      <c r="CCJ97" s="2"/>
      <c r="CCK97" s="2"/>
      <c r="CCL97" s="2"/>
      <c r="CCM97" s="2"/>
      <c r="CCN97" s="2"/>
      <c r="CCO97" s="2"/>
      <c r="CCP97" s="2"/>
      <c r="CCQ97" s="2"/>
      <c r="CCR97" s="2"/>
      <c r="CCS97" s="2"/>
      <c r="CCT97" s="2"/>
      <c r="CCU97" s="1"/>
      <c r="CCV97" s="1"/>
      <c r="CCW97" s="1"/>
      <c r="CCX97" s="2"/>
      <c r="CCY97" s="2"/>
      <c r="CCZ97" s="2"/>
      <c r="CDA97" s="2"/>
      <c r="CDB97" s="2"/>
      <c r="CDC97" s="2"/>
      <c r="CDD97" s="2"/>
      <c r="CDE97" s="2"/>
      <c r="CDI97" s="2"/>
      <c r="CDJ97" s="2"/>
      <c r="CDK97" s="2"/>
      <c r="CDL97" s="2"/>
      <c r="CDM97" s="2"/>
      <c r="CDN97" s="2"/>
      <c r="CDO97" s="2"/>
      <c r="CDP97" s="2"/>
      <c r="CDQ97" s="2"/>
      <c r="CDR97" s="2"/>
      <c r="CDS97" s="2"/>
      <c r="CDT97" s="2"/>
      <c r="CDU97" s="2"/>
      <c r="CDV97" s="2"/>
      <c r="CDW97" s="2"/>
      <c r="CDX97" s="2"/>
      <c r="CDY97" s="2"/>
      <c r="CDZ97" s="2"/>
      <c r="CEA97" s="1"/>
      <c r="CEB97" s="1"/>
      <c r="CEC97" s="1"/>
      <c r="CED97" s="2"/>
      <c r="CEE97" s="2"/>
      <c r="CEF97" s="2"/>
      <c r="CEG97" s="2"/>
      <c r="CEH97" s="2"/>
      <c r="CEI97" s="2"/>
      <c r="CEJ97" s="2"/>
      <c r="CEK97" s="2"/>
      <c r="CEO97" s="2"/>
      <c r="CEP97" s="2"/>
      <c r="CEQ97" s="2"/>
      <c r="CER97" s="2"/>
      <c r="CES97" s="2"/>
      <c r="CET97" s="2"/>
      <c r="CEU97" s="2"/>
      <c r="CEV97" s="2"/>
      <c r="CEW97" s="2"/>
      <c r="CEX97" s="2"/>
      <c r="CEY97" s="2"/>
      <c r="CEZ97" s="2"/>
      <c r="CFA97" s="2"/>
      <c r="CFB97" s="2"/>
      <c r="CFC97" s="2"/>
      <c r="CFD97" s="2"/>
      <c r="CFE97" s="2"/>
      <c r="CFF97" s="2"/>
      <c r="CFG97" s="1"/>
      <c r="CFH97" s="1"/>
      <c r="CFI97" s="1"/>
      <c r="CFJ97" s="2"/>
      <c r="CFK97" s="2"/>
      <c r="CFL97" s="2"/>
      <c r="CFM97" s="2"/>
      <c r="CFN97" s="2"/>
      <c r="CFO97" s="2"/>
      <c r="CFP97" s="2"/>
      <c r="CFQ97" s="2"/>
      <c r="CFU97" s="2"/>
      <c r="CFV97" s="2"/>
      <c r="CFW97" s="2"/>
      <c r="CFX97" s="2"/>
      <c r="CFY97" s="2"/>
      <c r="CFZ97" s="2"/>
      <c r="CGA97" s="2"/>
      <c r="CGB97" s="2"/>
      <c r="CGC97" s="2"/>
      <c r="CGD97" s="2"/>
      <c r="CGE97" s="2"/>
      <c r="CGF97" s="2"/>
      <c r="CGG97" s="2"/>
      <c r="CGH97" s="2"/>
      <c r="CGI97" s="2"/>
      <c r="CGJ97" s="2"/>
      <c r="CGK97" s="2"/>
      <c r="CGL97" s="2"/>
      <c r="CGM97" s="1"/>
      <c r="CGN97" s="1"/>
      <c r="CGO97" s="1"/>
      <c r="CGP97" s="2"/>
      <c r="CGQ97" s="2"/>
      <c r="CGR97" s="2"/>
      <c r="CGS97" s="2"/>
      <c r="CGT97" s="2"/>
      <c r="CGU97" s="2"/>
      <c r="CGV97" s="2"/>
      <c r="CGW97" s="2"/>
      <c r="CHA97" s="2"/>
      <c r="CHB97" s="2"/>
      <c r="CHC97" s="2"/>
      <c r="CHD97" s="2"/>
      <c r="CHE97" s="2"/>
      <c r="CHF97" s="2"/>
      <c r="CHG97" s="2"/>
      <c r="CHH97" s="2"/>
      <c r="CHI97" s="2"/>
      <c r="CHJ97" s="2"/>
      <c r="CHK97" s="2"/>
      <c r="CHL97" s="2"/>
      <c r="CHM97" s="2"/>
      <c r="CHN97" s="2"/>
      <c r="CHO97" s="2"/>
      <c r="CHP97" s="2"/>
      <c r="CHQ97" s="2"/>
      <c r="CHR97" s="2"/>
      <c r="CHS97" s="1"/>
      <c r="CHT97" s="1"/>
      <c r="CHU97" s="1"/>
      <c r="CHV97" s="2"/>
      <c r="CHW97" s="2"/>
      <c r="CHX97" s="2"/>
      <c r="CHY97" s="2"/>
      <c r="CHZ97" s="2"/>
      <c r="CIA97" s="2"/>
      <c r="CIB97" s="2"/>
      <c r="CIC97" s="2"/>
      <c r="CIG97" s="2"/>
      <c r="CIH97" s="2"/>
      <c r="CII97" s="2"/>
      <c r="CIJ97" s="2"/>
      <c r="CIK97" s="2"/>
      <c r="CIL97" s="2"/>
      <c r="CIM97" s="2"/>
      <c r="CIN97" s="2"/>
      <c r="CIO97" s="2"/>
      <c r="CIP97" s="2"/>
      <c r="CIQ97" s="2"/>
      <c r="CIR97" s="2"/>
      <c r="CIS97" s="2"/>
      <c r="CIT97" s="2"/>
      <c r="CIU97" s="2"/>
      <c r="CIV97" s="2"/>
      <c r="CIW97" s="2"/>
      <c r="CIX97" s="2"/>
      <c r="CIY97" s="1"/>
      <c r="CIZ97" s="1"/>
      <c r="CJA97" s="1"/>
      <c r="CJB97" s="2"/>
      <c r="CJC97" s="2"/>
      <c r="CJD97" s="2"/>
      <c r="CJE97" s="2"/>
      <c r="CJF97" s="2"/>
      <c r="CJG97" s="2"/>
      <c r="CJH97" s="2"/>
      <c r="CJI97" s="2"/>
      <c r="CJM97" s="2"/>
      <c r="CJN97" s="2"/>
      <c r="CJO97" s="2"/>
      <c r="CJP97" s="2"/>
      <c r="CJQ97" s="2"/>
      <c r="CJR97" s="2"/>
      <c r="CJS97" s="2"/>
      <c r="CJT97" s="2"/>
      <c r="CJU97" s="2"/>
      <c r="CJV97" s="2"/>
      <c r="CJW97" s="2"/>
      <c r="CJX97" s="2"/>
      <c r="CJY97" s="2"/>
      <c r="CJZ97" s="2"/>
      <c r="CKA97" s="2"/>
      <c r="CKB97" s="2"/>
      <c r="CKC97" s="2"/>
      <c r="CKD97" s="2"/>
      <c r="CKE97" s="1"/>
      <c r="CKF97" s="1"/>
      <c r="CKG97" s="1"/>
      <c r="CKH97" s="2"/>
      <c r="CKI97" s="2"/>
      <c r="CKJ97" s="2"/>
      <c r="CKK97" s="2"/>
      <c r="CKL97" s="2"/>
      <c r="CKM97" s="2"/>
      <c r="CKN97" s="2"/>
      <c r="CKO97" s="2"/>
      <c r="CKS97" s="2"/>
      <c r="CKT97" s="2"/>
      <c r="CKU97" s="2"/>
      <c r="CKV97" s="2"/>
      <c r="CKW97" s="2"/>
      <c r="CKX97" s="2"/>
      <c r="CKY97" s="2"/>
      <c r="CKZ97" s="2"/>
      <c r="CLA97" s="2"/>
      <c r="CLB97" s="2"/>
      <c r="CLC97" s="2"/>
      <c r="CLD97" s="2"/>
      <c r="CLE97" s="2"/>
      <c r="CLF97" s="2"/>
      <c r="CLG97" s="2"/>
      <c r="CLH97" s="2"/>
      <c r="CLI97" s="2"/>
      <c r="CLJ97" s="2"/>
      <c r="CLK97" s="1"/>
      <c r="CLL97" s="1"/>
      <c r="CLM97" s="1"/>
      <c r="CLN97" s="2"/>
      <c r="CLO97" s="2"/>
      <c r="CLP97" s="2"/>
      <c r="CLQ97" s="2"/>
      <c r="CLR97" s="2"/>
      <c r="CLS97" s="2"/>
      <c r="CLT97" s="2"/>
      <c r="CLU97" s="2"/>
      <c r="CLY97" s="2"/>
      <c r="CLZ97" s="2"/>
      <c r="CMA97" s="2"/>
      <c r="CMB97" s="2"/>
      <c r="CMC97" s="2"/>
      <c r="CMD97" s="2"/>
      <c r="CME97" s="2"/>
      <c r="CMF97" s="2"/>
      <c r="CMG97" s="2"/>
      <c r="CMH97" s="2"/>
      <c r="CMI97" s="2"/>
      <c r="CMJ97" s="2"/>
      <c r="CMK97" s="2"/>
      <c r="CML97" s="2"/>
      <c r="CMM97" s="2"/>
      <c r="CMN97" s="2"/>
      <c r="CMO97" s="2"/>
      <c r="CMP97" s="2"/>
      <c r="CMQ97" s="1"/>
      <c r="CMR97" s="1"/>
      <c r="CMS97" s="1"/>
      <c r="CMT97" s="2"/>
      <c r="CMU97" s="2"/>
      <c r="CMV97" s="2"/>
      <c r="CMW97" s="2"/>
      <c r="CMX97" s="2"/>
      <c r="CMY97" s="2"/>
      <c r="CMZ97" s="2"/>
      <c r="CNA97" s="2"/>
      <c r="CNE97" s="2"/>
      <c r="CNF97" s="2"/>
      <c r="CNG97" s="2"/>
      <c r="CNH97" s="2"/>
      <c r="CNI97" s="2"/>
      <c r="CNJ97" s="2"/>
      <c r="CNK97" s="2"/>
      <c r="CNL97" s="2"/>
      <c r="CNM97" s="2"/>
      <c r="CNN97" s="2"/>
      <c r="CNO97" s="2"/>
      <c r="CNP97" s="2"/>
      <c r="CNQ97" s="2"/>
      <c r="CNR97" s="2"/>
      <c r="CNS97" s="2"/>
      <c r="CNT97" s="2"/>
      <c r="CNU97" s="2"/>
      <c r="CNV97" s="2"/>
      <c r="CNW97" s="1"/>
      <c r="CNX97" s="1"/>
      <c r="CNY97" s="1"/>
      <c r="CNZ97" s="2"/>
      <c r="COA97" s="2"/>
      <c r="COB97" s="2"/>
      <c r="COC97" s="2"/>
      <c r="COD97" s="2"/>
      <c r="COE97" s="2"/>
      <c r="COF97" s="2"/>
      <c r="COG97" s="2"/>
      <c r="COK97" s="2"/>
      <c r="COL97" s="2"/>
      <c r="COM97" s="2"/>
      <c r="CON97" s="2"/>
      <c r="COO97" s="2"/>
      <c r="COP97" s="2"/>
      <c r="COQ97" s="2"/>
      <c r="COR97" s="2"/>
      <c r="COS97" s="2"/>
      <c r="COT97" s="2"/>
      <c r="COU97" s="2"/>
      <c r="COV97" s="2"/>
      <c r="COW97" s="2"/>
      <c r="COX97" s="2"/>
      <c r="COY97" s="2"/>
      <c r="COZ97" s="2"/>
      <c r="CPA97" s="2"/>
      <c r="CPB97" s="2"/>
      <c r="CPC97" s="1"/>
      <c r="CPD97" s="1"/>
      <c r="CPE97" s="1"/>
      <c r="CPF97" s="2"/>
      <c r="CPG97" s="2"/>
      <c r="CPH97" s="2"/>
      <c r="CPI97" s="2"/>
      <c r="CPJ97" s="2"/>
      <c r="CPK97" s="2"/>
      <c r="CPL97" s="2"/>
      <c r="CPM97" s="2"/>
      <c r="CPQ97" s="2"/>
      <c r="CPR97" s="2"/>
      <c r="CPS97" s="2"/>
      <c r="CPT97" s="2"/>
      <c r="CPU97" s="2"/>
      <c r="CPV97" s="2"/>
      <c r="CPW97" s="2"/>
      <c r="CPX97" s="2"/>
      <c r="CPY97" s="2"/>
      <c r="CPZ97" s="2"/>
      <c r="CQA97" s="2"/>
      <c r="CQB97" s="2"/>
      <c r="CQC97" s="2"/>
      <c r="CQD97" s="2"/>
      <c r="CQE97" s="2"/>
      <c r="CQF97" s="2"/>
      <c r="CQG97" s="2"/>
      <c r="CQH97" s="2"/>
      <c r="CQI97" s="1"/>
      <c r="CQJ97" s="1"/>
      <c r="CQK97" s="1"/>
      <c r="CQL97" s="2"/>
      <c r="CQM97" s="2"/>
      <c r="CQN97" s="2"/>
      <c r="CQO97" s="2"/>
      <c r="CQP97" s="2"/>
      <c r="CQQ97" s="2"/>
      <c r="CQR97" s="2"/>
      <c r="CQS97" s="2"/>
      <c r="CQW97" s="2"/>
      <c r="CQX97" s="2"/>
      <c r="CQY97" s="2"/>
      <c r="CQZ97" s="2"/>
      <c r="CRA97" s="2"/>
      <c r="CRB97" s="2"/>
      <c r="CRC97" s="2"/>
      <c r="CRD97" s="2"/>
      <c r="CRE97" s="2"/>
      <c r="CRF97" s="2"/>
      <c r="CRG97" s="2"/>
      <c r="CRH97" s="2"/>
      <c r="CRI97" s="2"/>
      <c r="CRJ97" s="2"/>
      <c r="CRK97" s="2"/>
      <c r="CRL97" s="2"/>
      <c r="CRM97" s="2"/>
      <c r="CRN97" s="2"/>
      <c r="CRO97" s="1"/>
      <c r="CRP97" s="1"/>
      <c r="CRQ97" s="1"/>
      <c r="CRR97" s="2"/>
      <c r="CRS97" s="2"/>
      <c r="CRT97" s="2"/>
      <c r="CRU97" s="2"/>
      <c r="CRV97" s="2"/>
      <c r="CRW97" s="2"/>
      <c r="CRX97" s="2"/>
      <c r="CRY97" s="2"/>
      <c r="CSC97" s="2"/>
      <c r="CSD97" s="2"/>
      <c r="CSE97" s="2"/>
      <c r="CSF97" s="2"/>
      <c r="CSG97" s="2"/>
      <c r="CSH97" s="2"/>
      <c r="CSI97" s="2"/>
      <c r="CSJ97" s="2"/>
      <c r="CSK97" s="2"/>
      <c r="CSL97" s="2"/>
      <c r="CSM97" s="2"/>
      <c r="CSN97" s="2"/>
      <c r="CSO97" s="2"/>
      <c r="CSP97" s="2"/>
      <c r="CSQ97" s="2"/>
      <c r="CSR97" s="2"/>
      <c r="CSS97" s="2"/>
      <c r="CST97" s="2"/>
      <c r="CSU97" s="1"/>
      <c r="CSV97" s="1"/>
      <c r="CSW97" s="1"/>
      <c r="CSX97" s="2"/>
      <c r="CSY97" s="2"/>
      <c r="CSZ97" s="2"/>
      <c r="CTA97" s="2"/>
      <c r="CTB97" s="2"/>
      <c r="CTC97" s="2"/>
      <c r="CTD97" s="2"/>
      <c r="CTE97" s="2"/>
      <c r="CTI97" s="2"/>
      <c r="CTJ97" s="2"/>
      <c r="CTK97" s="2"/>
      <c r="CTL97" s="2"/>
      <c r="CTM97" s="2"/>
      <c r="CTN97" s="2"/>
      <c r="CTO97" s="2"/>
      <c r="CTP97" s="2"/>
      <c r="CTQ97" s="2"/>
      <c r="CTR97" s="2"/>
      <c r="CTS97" s="2"/>
      <c r="CTT97" s="2"/>
      <c r="CTU97" s="2"/>
      <c r="CTV97" s="2"/>
      <c r="CTW97" s="2"/>
      <c r="CTX97" s="2"/>
      <c r="CTY97" s="2"/>
      <c r="CTZ97" s="2"/>
      <c r="CUA97" s="1"/>
      <c r="CUB97" s="1"/>
      <c r="CUC97" s="1"/>
      <c r="CUD97" s="2"/>
      <c r="CUE97" s="2"/>
      <c r="CUF97" s="2"/>
      <c r="CUG97" s="2"/>
      <c r="CUH97" s="2"/>
      <c r="CUI97" s="2"/>
      <c r="CUJ97" s="2"/>
      <c r="CUK97" s="2"/>
      <c r="CUO97" s="2"/>
      <c r="CUP97" s="2"/>
      <c r="CUQ97" s="2"/>
      <c r="CUR97" s="2"/>
      <c r="CUS97" s="2"/>
      <c r="CUT97" s="2"/>
      <c r="CUU97" s="2"/>
      <c r="CUV97" s="2"/>
      <c r="CUW97" s="2"/>
      <c r="CUX97" s="2"/>
      <c r="CUY97" s="2"/>
      <c r="CUZ97" s="2"/>
      <c r="CVA97" s="2"/>
      <c r="CVB97" s="2"/>
      <c r="CVC97" s="2"/>
      <c r="CVD97" s="2"/>
      <c r="CVE97" s="2"/>
      <c r="CVF97" s="2"/>
      <c r="CVG97" s="1"/>
      <c r="CVH97" s="1"/>
      <c r="CVI97" s="1"/>
      <c r="CVJ97" s="2"/>
      <c r="CVK97" s="2"/>
      <c r="CVL97" s="2"/>
      <c r="CVM97" s="2"/>
      <c r="CVN97" s="2"/>
      <c r="CVO97" s="2"/>
      <c r="CVP97" s="2"/>
      <c r="CVQ97" s="2"/>
      <c r="CVU97" s="2"/>
      <c r="CVV97" s="2"/>
      <c r="CVW97" s="2"/>
      <c r="CVX97" s="2"/>
      <c r="CVY97" s="2"/>
      <c r="CVZ97" s="2"/>
      <c r="CWA97" s="2"/>
      <c r="CWB97" s="2"/>
      <c r="CWC97" s="2"/>
      <c r="CWD97" s="2"/>
      <c r="CWE97" s="2"/>
      <c r="CWF97" s="2"/>
      <c r="CWG97" s="2"/>
      <c r="CWH97" s="2"/>
      <c r="CWI97" s="2"/>
      <c r="CWJ97" s="2"/>
      <c r="CWK97" s="2"/>
      <c r="CWL97" s="2"/>
      <c r="CWM97" s="1"/>
      <c r="CWN97" s="1"/>
      <c r="CWO97" s="1"/>
      <c r="CWP97" s="2"/>
      <c r="CWQ97" s="2"/>
      <c r="CWR97" s="2"/>
      <c r="CWS97" s="2"/>
      <c r="CWT97" s="2"/>
      <c r="CWU97" s="2"/>
      <c r="CWV97" s="2"/>
      <c r="CWW97" s="2"/>
      <c r="CXA97" s="2"/>
      <c r="CXB97" s="2"/>
      <c r="CXC97" s="2"/>
      <c r="CXD97" s="2"/>
      <c r="CXE97" s="2"/>
      <c r="CXF97" s="2"/>
      <c r="CXG97" s="2"/>
      <c r="CXH97" s="2"/>
      <c r="CXI97" s="2"/>
      <c r="CXJ97" s="2"/>
      <c r="CXK97" s="2"/>
      <c r="CXL97" s="2"/>
      <c r="CXM97" s="2"/>
      <c r="CXN97" s="2"/>
      <c r="CXO97" s="2"/>
      <c r="CXP97" s="2"/>
      <c r="CXQ97" s="2"/>
      <c r="CXR97" s="2"/>
      <c r="CXS97" s="1"/>
      <c r="CXT97" s="1"/>
      <c r="CXU97" s="1"/>
      <c r="CXV97" s="2"/>
      <c r="CXW97" s="2"/>
      <c r="CXX97" s="2"/>
      <c r="CXY97" s="2"/>
      <c r="CXZ97" s="2"/>
      <c r="CYA97" s="2"/>
      <c r="CYB97" s="2"/>
      <c r="CYC97" s="2"/>
      <c r="CYG97" s="2"/>
      <c r="CYH97" s="2"/>
      <c r="CYI97" s="2"/>
      <c r="CYJ97" s="2"/>
      <c r="CYK97" s="2"/>
      <c r="CYL97" s="2"/>
      <c r="CYM97" s="2"/>
      <c r="CYN97" s="2"/>
      <c r="CYO97" s="2"/>
      <c r="CYP97" s="2"/>
      <c r="CYQ97" s="2"/>
      <c r="CYR97" s="2"/>
      <c r="CYS97" s="2"/>
      <c r="CYT97" s="2"/>
      <c r="CYU97" s="2"/>
      <c r="CYV97" s="2"/>
      <c r="CYW97" s="2"/>
      <c r="CYX97" s="2"/>
      <c r="CYY97" s="1"/>
      <c r="CYZ97" s="1"/>
      <c r="CZA97" s="1"/>
      <c r="CZB97" s="2"/>
      <c r="CZC97" s="2"/>
      <c r="CZD97" s="2"/>
      <c r="CZE97" s="2"/>
      <c r="CZF97" s="2"/>
      <c r="CZG97" s="2"/>
      <c r="CZH97" s="2"/>
      <c r="CZI97" s="2"/>
      <c r="CZM97" s="2"/>
      <c r="CZN97" s="2"/>
      <c r="CZO97" s="2"/>
      <c r="CZP97" s="2"/>
      <c r="CZQ97" s="2"/>
      <c r="CZR97" s="2"/>
      <c r="CZS97" s="2"/>
      <c r="CZT97" s="2"/>
      <c r="CZU97" s="2"/>
      <c r="CZV97" s="2"/>
      <c r="CZW97" s="2"/>
      <c r="CZX97" s="2"/>
      <c r="CZY97" s="2"/>
      <c r="CZZ97" s="2"/>
      <c r="DAA97" s="2"/>
      <c r="DAB97" s="2"/>
      <c r="DAC97" s="2"/>
      <c r="DAD97" s="2"/>
      <c r="DAE97" s="1"/>
      <c r="DAF97" s="1"/>
      <c r="DAG97" s="1"/>
      <c r="DAH97" s="2"/>
      <c r="DAI97" s="2"/>
      <c r="DAJ97" s="2"/>
      <c r="DAK97" s="2"/>
      <c r="DAL97" s="2"/>
      <c r="DAM97" s="2"/>
      <c r="DAN97" s="2"/>
      <c r="DAO97" s="2"/>
      <c r="DAS97" s="2"/>
      <c r="DAT97" s="2"/>
      <c r="DAU97" s="2"/>
      <c r="DAV97" s="2"/>
      <c r="DAW97" s="2"/>
      <c r="DAX97" s="2"/>
      <c r="DAY97" s="2"/>
      <c r="DAZ97" s="2"/>
      <c r="DBA97" s="2"/>
      <c r="DBB97" s="2"/>
      <c r="DBC97" s="2"/>
      <c r="DBD97" s="2"/>
      <c r="DBE97" s="2"/>
      <c r="DBF97" s="2"/>
      <c r="DBG97" s="2"/>
      <c r="DBH97" s="2"/>
      <c r="DBI97" s="2"/>
      <c r="DBJ97" s="2"/>
      <c r="DBK97" s="1"/>
      <c r="DBL97" s="1"/>
      <c r="DBM97" s="1"/>
      <c r="DBN97" s="2"/>
      <c r="DBO97" s="2"/>
      <c r="DBP97" s="2"/>
      <c r="DBQ97" s="2"/>
      <c r="DBR97" s="2"/>
      <c r="DBS97" s="2"/>
      <c r="DBT97" s="2"/>
      <c r="DBU97" s="2"/>
      <c r="DBY97" s="2"/>
      <c r="DBZ97" s="2"/>
      <c r="DCA97" s="2"/>
      <c r="DCB97" s="2"/>
      <c r="DCC97" s="2"/>
      <c r="DCD97" s="2"/>
      <c r="DCE97" s="2"/>
      <c r="DCF97" s="2"/>
      <c r="DCG97" s="2"/>
      <c r="DCH97" s="2"/>
      <c r="DCI97" s="2"/>
      <c r="DCJ97" s="2"/>
      <c r="DCK97" s="2"/>
      <c r="DCL97" s="2"/>
      <c r="DCM97" s="2"/>
      <c r="DCN97" s="2"/>
      <c r="DCO97" s="2"/>
      <c r="DCP97" s="2"/>
      <c r="DCQ97" s="1"/>
      <c r="DCR97" s="1"/>
      <c r="DCS97" s="1"/>
      <c r="DCT97" s="2"/>
      <c r="DCU97" s="2"/>
      <c r="DCV97" s="2"/>
      <c r="DCW97" s="2"/>
      <c r="DCX97" s="2"/>
      <c r="DCY97" s="2"/>
      <c r="DCZ97" s="2"/>
      <c r="DDA97" s="2"/>
      <c r="DDE97" s="2"/>
      <c r="DDF97" s="2"/>
      <c r="DDG97" s="2"/>
      <c r="DDH97" s="2"/>
      <c r="DDI97" s="2"/>
      <c r="DDJ97" s="2"/>
      <c r="DDK97" s="2"/>
      <c r="DDL97" s="2"/>
      <c r="DDM97" s="2"/>
      <c r="DDN97" s="2"/>
      <c r="DDO97" s="2"/>
      <c r="DDP97" s="2"/>
      <c r="DDQ97" s="2"/>
      <c r="DDR97" s="2"/>
      <c r="DDS97" s="2"/>
      <c r="DDT97" s="2"/>
      <c r="DDU97" s="2"/>
      <c r="DDV97" s="2"/>
      <c r="DDW97" s="1"/>
      <c r="DDX97" s="1"/>
      <c r="DDY97" s="1"/>
      <c r="DDZ97" s="2"/>
      <c r="DEA97" s="2"/>
      <c r="DEB97" s="2"/>
      <c r="DEC97" s="2"/>
      <c r="DED97" s="2"/>
      <c r="DEE97" s="2"/>
      <c r="DEF97" s="2"/>
      <c r="DEG97" s="2"/>
      <c r="DEK97" s="2"/>
      <c r="DEL97" s="2"/>
      <c r="DEM97" s="2"/>
      <c r="DEN97" s="2"/>
      <c r="DEO97" s="2"/>
      <c r="DEP97" s="2"/>
      <c r="DEQ97" s="2"/>
      <c r="DER97" s="2"/>
      <c r="DES97" s="2"/>
      <c r="DET97" s="2"/>
      <c r="DEU97" s="2"/>
      <c r="DEV97" s="2"/>
      <c r="DEW97" s="2"/>
      <c r="DEX97" s="2"/>
      <c r="DEY97" s="2"/>
      <c r="DEZ97" s="2"/>
      <c r="DFA97" s="2"/>
      <c r="DFB97" s="2"/>
      <c r="DFC97" s="1"/>
      <c r="DFD97" s="1"/>
      <c r="DFE97" s="1"/>
      <c r="DFF97" s="2"/>
      <c r="DFG97" s="2"/>
      <c r="DFH97" s="2"/>
      <c r="DFI97" s="2"/>
      <c r="DFJ97" s="2"/>
      <c r="DFK97" s="2"/>
      <c r="DFL97" s="2"/>
      <c r="DFM97" s="2"/>
      <c r="DFQ97" s="2"/>
      <c r="DFR97" s="2"/>
      <c r="DFS97" s="2"/>
      <c r="DFT97" s="2"/>
      <c r="DFU97" s="2"/>
      <c r="DFV97" s="2"/>
      <c r="DFW97" s="2"/>
      <c r="DFX97" s="2"/>
      <c r="DFY97" s="2"/>
      <c r="DFZ97" s="2"/>
      <c r="DGA97" s="2"/>
      <c r="DGB97" s="2"/>
      <c r="DGC97" s="2"/>
      <c r="DGD97" s="2"/>
      <c r="DGE97" s="2"/>
      <c r="DGF97" s="2"/>
      <c r="DGG97" s="2"/>
      <c r="DGH97" s="2"/>
      <c r="DGI97" s="1"/>
      <c r="DGJ97" s="1"/>
      <c r="DGK97" s="1"/>
      <c r="DGL97" s="2"/>
      <c r="DGM97" s="2"/>
      <c r="DGN97" s="2"/>
      <c r="DGO97" s="2"/>
      <c r="DGP97" s="2"/>
      <c r="DGQ97" s="2"/>
      <c r="DGR97" s="2"/>
      <c r="DGS97" s="2"/>
      <c r="DGW97" s="2"/>
      <c r="DGX97" s="2"/>
      <c r="DGY97" s="2"/>
      <c r="DGZ97" s="2"/>
      <c r="DHA97" s="2"/>
      <c r="DHB97" s="2"/>
      <c r="DHC97" s="2"/>
      <c r="DHD97" s="2"/>
      <c r="DHE97" s="2"/>
      <c r="DHF97" s="2"/>
      <c r="DHG97" s="2"/>
      <c r="DHH97" s="2"/>
      <c r="DHI97" s="2"/>
      <c r="DHJ97" s="2"/>
      <c r="DHK97" s="2"/>
      <c r="DHL97" s="2"/>
      <c r="DHM97" s="2"/>
      <c r="DHN97" s="2"/>
      <c r="DHO97" s="1"/>
      <c r="DHP97" s="1"/>
      <c r="DHQ97" s="1"/>
      <c r="DHR97" s="2"/>
      <c r="DHS97" s="2"/>
      <c r="DHT97" s="2"/>
      <c r="DHU97" s="2"/>
      <c r="DHV97" s="2"/>
      <c r="DHW97" s="2"/>
      <c r="DHX97" s="2"/>
      <c r="DHY97" s="2"/>
      <c r="DIC97" s="2"/>
      <c r="DID97" s="2"/>
      <c r="DIE97" s="2"/>
      <c r="DIF97" s="2"/>
      <c r="DIG97" s="2"/>
      <c r="DIH97" s="2"/>
      <c r="DII97" s="2"/>
      <c r="DIJ97" s="2"/>
      <c r="DIK97" s="2"/>
      <c r="DIL97" s="2"/>
      <c r="DIM97" s="2"/>
      <c r="DIN97" s="2"/>
      <c r="DIO97" s="2"/>
      <c r="DIP97" s="2"/>
      <c r="DIQ97" s="2"/>
      <c r="DIR97" s="2"/>
      <c r="DIS97" s="2"/>
      <c r="DIT97" s="2"/>
      <c r="DIU97" s="1"/>
      <c r="DIV97" s="1"/>
      <c r="DIW97" s="1"/>
      <c r="DIX97" s="2"/>
      <c r="DIY97" s="2"/>
      <c r="DIZ97" s="2"/>
      <c r="DJA97" s="2"/>
      <c r="DJB97" s="2"/>
      <c r="DJC97" s="2"/>
      <c r="DJD97" s="2"/>
      <c r="DJE97" s="2"/>
      <c r="DJI97" s="2"/>
      <c r="DJJ97" s="2"/>
      <c r="DJK97" s="2"/>
      <c r="DJL97" s="2"/>
      <c r="DJM97" s="2"/>
      <c r="DJN97" s="2"/>
      <c r="DJO97" s="2"/>
      <c r="DJP97" s="2"/>
      <c r="DJQ97" s="2"/>
      <c r="DJR97" s="2"/>
      <c r="DJS97" s="2"/>
      <c r="DJT97" s="2"/>
      <c r="DJU97" s="2"/>
      <c r="DJV97" s="2"/>
      <c r="DJW97" s="2"/>
      <c r="DJX97" s="2"/>
      <c r="DJY97" s="2"/>
      <c r="DJZ97" s="2"/>
      <c r="DKA97" s="1"/>
      <c r="DKB97" s="1"/>
      <c r="DKC97" s="1"/>
      <c r="DKD97" s="2"/>
      <c r="DKE97" s="2"/>
      <c r="DKF97" s="2"/>
      <c r="DKG97" s="2"/>
      <c r="DKH97" s="2"/>
      <c r="DKI97" s="2"/>
      <c r="DKJ97" s="2"/>
      <c r="DKK97" s="2"/>
      <c r="DKO97" s="2"/>
      <c r="DKP97" s="2"/>
      <c r="DKQ97" s="2"/>
      <c r="DKR97" s="2"/>
      <c r="DKS97" s="2"/>
      <c r="DKT97" s="2"/>
      <c r="DKU97" s="2"/>
      <c r="DKV97" s="2"/>
      <c r="DKW97" s="2"/>
      <c r="DKX97" s="2"/>
      <c r="DKY97" s="2"/>
      <c r="DKZ97" s="2"/>
      <c r="DLA97" s="2"/>
      <c r="DLB97" s="2"/>
      <c r="DLC97" s="2"/>
      <c r="DLD97" s="2"/>
      <c r="DLE97" s="2"/>
      <c r="DLF97" s="2"/>
      <c r="DLG97" s="1"/>
      <c r="DLH97" s="1"/>
      <c r="DLI97" s="1"/>
      <c r="DLJ97" s="2"/>
      <c r="DLK97" s="2"/>
      <c r="DLL97" s="2"/>
      <c r="DLM97" s="2"/>
      <c r="DLN97" s="2"/>
      <c r="DLO97" s="2"/>
      <c r="DLP97" s="2"/>
      <c r="DLQ97" s="2"/>
      <c r="DLU97" s="2"/>
      <c r="DLV97" s="2"/>
      <c r="DLW97" s="2"/>
      <c r="DLX97" s="2"/>
      <c r="DLY97" s="2"/>
      <c r="DLZ97" s="2"/>
      <c r="DMA97" s="2"/>
      <c r="DMB97" s="2"/>
      <c r="DMC97" s="2"/>
      <c r="DMD97" s="2"/>
      <c r="DME97" s="2"/>
      <c r="DMF97" s="2"/>
      <c r="DMG97" s="2"/>
      <c r="DMH97" s="2"/>
      <c r="DMI97" s="2"/>
      <c r="DMJ97" s="2"/>
      <c r="DMK97" s="2"/>
      <c r="DML97" s="2"/>
      <c r="DMM97" s="1"/>
      <c r="DMN97" s="1"/>
      <c r="DMO97" s="1"/>
      <c r="DMP97" s="2"/>
      <c r="DMQ97" s="2"/>
      <c r="DMR97" s="2"/>
      <c r="DMS97" s="2"/>
      <c r="DMT97" s="2"/>
      <c r="DMU97" s="2"/>
      <c r="DMV97" s="2"/>
      <c r="DMW97" s="2"/>
      <c r="DNA97" s="2"/>
      <c r="DNB97" s="2"/>
      <c r="DNC97" s="2"/>
      <c r="DND97" s="2"/>
      <c r="DNE97" s="2"/>
      <c r="DNF97" s="2"/>
      <c r="DNG97" s="2"/>
      <c r="DNH97" s="2"/>
      <c r="DNI97" s="2"/>
      <c r="DNJ97" s="2"/>
      <c r="DNK97" s="2"/>
      <c r="DNL97" s="2"/>
      <c r="DNM97" s="2"/>
      <c r="DNN97" s="2"/>
      <c r="DNO97" s="2"/>
      <c r="DNP97" s="2"/>
      <c r="DNQ97" s="2"/>
      <c r="DNR97" s="2"/>
      <c r="DNS97" s="1"/>
      <c r="DNT97" s="1"/>
      <c r="DNU97" s="1"/>
      <c r="DNV97" s="2"/>
      <c r="DNW97" s="2"/>
      <c r="DNX97" s="2"/>
      <c r="DNY97" s="2"/>
      <c r="DNZ97" s="2"/>
      <c r="DOA97" s="2"/>
      <c r="DOB97" s="2"/>
      <c r="DOC97" s="2"/>
      <c r="DOG97" s="2"/>
      <c r="DOH97" s="2"/>
      <c r="DOI97" s="2"/>
      <c r="DOJ97" s="2"/>
      <c r="DOK97" s="2"/>
      <c r="DOL97" s="2"/>
      <c r="DOM97" s="2"/>
      <c r="DON97" s="2"/>
      <c r="DOO97" s="2"/>
      <c r="DOP97" s="2"/>
      <c r="DOQ97" s="2"/>
      <c r="DOR97" s="2"/>
      <c r="DOS97" s="2"/>
      <c r="DOT97" s="2"/>
      <c r="DOU97" s="2"/>
      <c r="DOV97" s="2"/>
      <c r="DOW97" s="2"/>
      <c r="DOX97" s="2"/>
      <c r="DOY97" s="1"/>
      <c r="DOZ97" s="1"/>
      <c r="DPA97" s="1"/>
      <c r="DPB97" s="2"/>
      <c r="DPC97" s="2"/>
      <c r="DPD97" s="2"/>
      <c r="DPE97" s="2"/>
      <c r="DPF97" s="2"/>
      <c r="DPG97" s="2"/>
      <c r="DPH97" s="2"/>
      <c r="DPI97" s="2"/>
      <c r="DPM97" s="2"/>
      <c r="DPN97" s="2"/>
      <c r="DPO97" s="2"/>
      <c r="DPP97" s="2"/>
      <c r="DPQ97" s="2"/>
      <c r="DPR97" s="2"/>
      <c r="DPS97" s="2"/>
      <c r="DPT97" s="2"/>
      <c r="DPU97" s="2"/>
      <c r="DPV97" s="2"/>
      <c r="DPW97" s="2"/>
      <c r="DPX97" s="2"/>
      <c r="DPY97" s="2"/>
      <c r="DPZ97" s="2"/>
      <c r="DQA97" s="2"/>
      <c r="DQB97" s="2"/>
      <c r="DQC97" s="2"/>
      <c r="DQD97" s="2"/>
      <c r="DQE97" s="1"/>
      <c r="DQF97" s="1"/>
      <c r="DQG97" s="1"/>
      <c r="DQH97" s="2"/>
      <c r="DQI97" s="2"/>
      <c r="DQJ97" s="2"/>
      <c r="DQK97" s="2"/>
      <c r="DQL97" s="2"/>
      <c r="DQM97" s="2"/>
      <c r="DQN97" s="2"/>
      <c r="DQO97" s="2"/>
      <c r="DQS97" s="2"/>
      <c r="DQT97" s="2"/>
      <c r="DQU97" s="2"/>
      <c r="DQV97" s="2"/>
      <c r="DQW97" s="2"/>
      <c r="DQX97" s="2"/>
      <c r="DQY97" s="2"/>
      <c r="DQZ97" s="2"/>
      <c r="DRA97" s="2"/>
      <c r="DRB97" s="2"/>
      <c r="DRC97" s="2"/>
      <c r="DRD97" s="2"/>
      <c r="DRE97" s="2"/>
      <c r="DRF97" s="2"/>
      <c r="DRG97" s="2"/>
      <c r="DRH97" s="2"/>
      <c r="DRI97" s="2"/>
      <c r="DRJ97" s="2"/>
      <c r="DRK97" s="1"/>
      <c r="DRL97" s="1"/>
      <c r="DRM97" s="1"/>
      <c r="DRN97" s="2"/>
      <c r="DRO97" s="2"/>
      <c r="DRP97" s="2"/>
      <c r="DRQ97" s="2"/>
      <c r="DRR97" s="2"/>
      <c r="DRS97" s="2"/>
      <c r="DRT97" s="2"/>
      <c r="DRU97" s="2"/>
      <c r="DRY97" s="2"/>
      <c r="DRZ97" s="2"/>
      <c r="DSA97" s="2"/>
      <c r="DSB97" s="2"/>
      <c r="DSC97" s="2"/>
      <c r="DSD97" s="2"/>
      <c r="DSE97" s="2"/>
      <c r="DSF97" s="2"/>
      <c r="DSG97" s="2"/>
      <c r="DSH97" s="2"/>
      <c r="DSI97" s="2"/>
      <c r="DSJ97" s="2"/>
      <c r="DSK97" s="2"/>
      <c r="DSL97" s="2"/>
      <c r="DSM97" s="2"/>
      <c r="DSN97" s="2"/>
      <c r="DSO97" s="2"/>
      <c r="DSP97" s="2"/>
      <c r="DSQ97" s="1"/>
      <c r="DSR97" s="1"/>
      <c r="DSS97" s="1"/>
      <c r="DST97" s="2"/>
      <c r="DSU97" s="2"/>
      <c r="DSV97" s="2"/>
      <c r="DSW97" s="2"/>
      <c r="DSX97" s="2"/>
      <c r="DSY97" s="2"/>
      <c r="DSZ97" s="2"/>
      <c r="DTA97" s="2"/>
      <c r="DTE97" s="2"/>
      <c r="DTF97" s="2"/>
      <c r="DTG97" s="2"/>
      <c r="DTH97" s="2"/>
      <c r="DTI97" s="2"/>
      <c r="DTJ97" s="2"/>
      <c r="DTK97" s="2"/>
      <c r="DTL97" s="2"/>
      <c r="DTM97" s="2"/>
      <c r="DTN97" s="2"/>
      <c r="DTO97" s="2"/>
      <c r="DTP97" s="2"/>
      <c r="DTQ97" s="2"/>
      <c r="DTR97" s="2"/>
      <c r="DTS97" s="2"/>
      <c r="DTT97" s="2"/>
      <c r="DTU97" s="2"/>
      <c r="DTV97" s="2"/>
      <c r="DTW97" s="1"/>
      <c r="DTX97" s="1"/>
      <c r="DTY97" s="1"/>
      <c r="DTZ97" s="2"/>
      <c r="DUA97" s="2"/>
      <c r="DUB97" s="2"/>
      <c r="DUC97" s="2"/>
      <c r="DUD97" s="2"/>
      <c r="DUE97" s="2"/>
      <c r="DUF97" s="2"/>
      <c r="DUG97" s="2"/>
      <c r="DUK97" s="2"/>
      <c r="DUL97" s="2"/>
      <c r="DUM97" s="2"/>
      <c r="DUN97" s="2"/>
      <c r="DUO97" s="2"/>
      <c r="DUP97" s="2"/>
      <c r="DUQ97" s="2"/>
      <c r="DUR97" s="2"/>
      <c r="DUS97" s="2"/>
      <c r="DUT97" s="2"/>
      <c r="DUU97" s="2"/>
      <c r="DUV97" s="2"/>
      <c r="DUW97" s="2"/>
      <c r="DUX97" s="2"/>
      <c r="DUY97" s="2"/>
      <c r="DUZ97" s="2"/>
      <c r="DVA97" s="2"/>
      <c r="DVB97" s="2"/>
      <c r="DVC97" s="1"/>
      <c r="DVD97" s="1"/>
      <c r="DVE97" s="1"/>
      <c r="DVF97" s="2"/>
      <c r="DVG97" s="2"/>
      <c r="DVH97" s="2"/>
      <c r="DVI97" s="2"/>
      <c r="DVJ97" s="2"/>
      <c r="DVK97" s="2"/>
      <c r="DVL97" s="2"/>
      <c r="DVM97" s="2"/>
      <c r="DVQ97" s="2"/>
      <c r="DVR97" s="2"/>
      <c r="DVS97" s="2"/>
      <c r="DVT97" s="2"/>
      <c r="DVU97" s="2"/>
      <c r="DVV97" s="2"/>
      <c r="DVW97" s="2"/>
      <c r="DVX97" s="2"/>
      <c r="DVY97" s="2"/>
      <c r="DVZ97" s="2"/>
      <c r="DWA97" s="2"/>
      <c r="DWB97" s="2"/>
      <c r="DWC97" s="2"/>
      <c r="DWD97" s="2"/>
      <c r="DWE97" s="2"/>
      <c r="DWF97" s="2"/>
      <c r="DWG97" s="2"/>
      <c r="DWH97" s="2"/>
      <c r="DWI97" s="1"/>
      <c r="DWJ97" s="1"/>
      <c r="DWK97" s="1"/>
      <c r="DWL97" s="2"/>
      <c r="DWM97" s="2"/>
      <c r="DWN97" s="2"/>
      <c r="DWO97" s="2"/>
      <c r="DWP97" s="2"/>
      <c r="DWQ97" s="2"/>
      <c r="DWR97" s="2"/>
      <c r="DWS97" s="2"/>
      <c r="DWW97" s="2"/>
      <c r="DWX97" s="2"/>
      <c r="DWY97" s="2"/>
      <c r="DWZ97" s="2"/>
      <c r="DXA97" s="2"/>
      <c r="DXB97" s="2"/>
      <c r="DXC97" s="2"/>
      <c r="DXD97" s="2"/>
      <c r="DXE97" s="2"/>
      <c r="DXF97" s="2"/>
      <c r="DXG97" s="2"/>
      <c r="DXH97" s="2"/>
      <c r="DXI97" s="2"/>
      <c r="DXJ97" s="2"/>
      <c r="DXK97" s="2"/>
      <c r="DXL97" s="2"/>
      <c r="DXM97" s="2"/>
      <c r="DXN97" s="2"/>
      <c r="DXO97" s="1"/>
      <c r="DXP97" s="1"/>
      <c r="DXQ97" s="1"/>
      <c r="DXR97" s="2"/>
      <c r="DXS97" s="2"/>
      <c r="DXT97" s="2"/>
      <c r="DXU97" s="2"/>
      <c r="DXV97" s="2"/>
      <c r="DXW97" s="2"/>
      <c r="DXX97" s="2"/>
      <c r="DXY97" s="2"/>
      <c r="DYC97" s="2"/>
      <c r="DYD97" s="2"/>
      <c r="DYE97" s="2"/>
      <c r="DYF97" s="2"/>
      <c r="DYG97" s="2"/>
      <c r="DYH97" s="2"/>
      <c r="DYI97" s="2"/>
      <c r="DYJ97" s="2"/>
      <c r="DYK97" s="2"/>
      <c r="DYL97" s="2"/>
      <c r="DYM97" s="2"/>
      <c r="DYN97" s="2"/>
      <c r="DYO97" s="2"/>
      <c r="DYP97" s="2"/>
      <c r="DYQ97" s="2"/>
      <c r="DYR97" s="2"/>
      <c r="DYS97" s="2"/>
      <c r="DYT97" s="2"/>
      <c r="DYU97" s="1"/>
      <c r="DYV97" s="1"/>
      <c r="DYW97" s="1"/>
      <c r="DYX97" s="2"/>
      <c r="DYY97" s="2"/>
      <c r="DYZ97" s="2"/>
      <c r="DZA97" s="2"/>
      <c r="DZB97" s="2"/>
      <c r="DZC97" s="2"/>
      <c r="DZD97" s="2"/>
      <c r="DZE97" s="2"/>
      <c r="DZI97" s="2"/>
      <c r="DZJ97" s="2"/>
      <c r="DZK97" s="2"/>
      <c r="DZL97" s="2"/>
      <c r="DZM97" s="2"/>
      <c r="DZN97" s="2"/>
      <c r="DZO97" s="2"/>
      <c r="DZP97" s="2"/>
      <c r="DZQ97" s="2"/>
      <c r="DZR97" s="2"/>
      <c r="DZS97" s="2"/>
      <c r="DZT97" s="2"/>
      <c r="DZU97" s="2"/>
      <c r="DZV97" s="2"/>
      <c r="DZW97" s="2"/>
      <c r="DZX97" s="2"/>
      <c r="DZY97" s="2"/>
      <c r="DZZ97" s="2"/>
      <c r="EAA97" s="1"/>
      <c r="EAB97" s="1"/>
      <c r="EAC97" s="1"/>
      <c r="EAD97" s="2"/>
      <c r="EAE97" s="2"/>
      <c r="EAF97" s="2"/>
      <c r="EAG97" s="2"/>
      <c r="EAH97" s="2"/>
      <c r="EAI97" s="2"/>
      <c r="EAJ97" s="2"/>
      <c r="EAK97" s="2"/>
      <c r="EAO97" s="2"/>
      <c r="EAP97" s="2"/>
      <c r="EAQ97" s="2"/>
      <c r="EAR97" s="2"/>
      <c r="EAS97" s="2"/>
      <c r="EAT97" s="2"/>
      <c r="EAU97" s="2"/>
      <c r="EAV97" s="2"/>
      <c r="EAW97" s="2"/>
      <c r="EAX97" s="2"/>
      <c r="EAY97" s="2"/>
      <c r="EAZ97" s="2"/>
      <c r="EBA97" s="2"/>
      <c r="EBB97" s="2"/>
      <c r="EBC97" s="2"/>
      <c r="EBD97" s="2"/>
      <c r="EBE97" s="2"/>
      <c r="EBF97" s="2"/>
      <c r="EBG97" s="1"/>
      <c r="EBH97" s="1"/>
      <c r="EBI97" s="1"/>
      <c r="EBJ97" s="2"/>
      <c r="EBK97" s="2"/>
      <c r="EBL97" s="2"/>
      <c r="EBM97" s="2"/>
      <c r="EBN97" s="2"/>
      <c r="EBO97" s="2"/>
      <c r="EBP97" s="2"/>
      <c r="EBQ97" s="2"/>
      <c r="EBU97" s="2"/>
      <c r="EBV97" s="2"/>
      <c r="EBW97" s="2"/>
      <c r="EBX97" s="2"/>
      <c r="EBY97" s="2"/>
      <c r="EBZ97" s="2"/>
      <c r="ECA97" s="2"/>
      <c r="ECB97" s="2"/>
      <c r="ECC97" s="2"/>
      <c r="ECD97" s="2"/>
      <c r="ECE97" s="2"/>
      <c r="ECF97" s="2"/>
      <c r="ECG97" s="2"/>
      <c r="ECH97" s="2"/>
      <c r="ECI97" s="2"/>
      <c r="ECJ97" s="2"/>
      <c r="ECK97" s="2"/>
      <c r="ECL97" s="2"/>
      <c r="ECM97" s="1"/>
      <c r="ECN97" s="1"/>
      <c r="ECO97" s="1"/>
      <c r="ECP97" s="2"/>
      <c r="ECQ97" s="2"/>
      <c r="ECR97" s="2"/>
      <c r="ECS97" s="2"/>
      <c r="ECT97" s="2"/>
      <c r="ECU97" s="2"/>
      <c r="ECV97" s="2"/>
      <c r="ECW97" s="2"/>
      <c r="EDA97" s="2"/>
      <c r="EDB97" s="2"/>
      <c r="EDC97" s="2"/>
      <c r="EDD97" s="2"/>
      <c r="EDE97" s="2"/>
      <c r="EDF97" s="2"/>
      <c r="EDG97" s="2"/>
      <c r="EDH97" s="2"/>
      <c r="EDI97" s="2"/>
      <c r="EDJ97" s="2"/>
      <c r="EDK97" s="2"/>
      <c r="EDL97" s="2"/>
      <c r="EDM97" s="2"/>
      <c r="EDN97" s="2"/>
      <c r="EDO97" s="2"/>
      <c r="EDP97" s="2"/>
      <c r="EDQ97" s="2"/>
      <c r="EDR97" s="2"/>
      <c r="EDS97" s="1"/>
      <c r="EDT97" s="1"/>
      <c r="EDU97" s="1"/>
      <c r="EDV97" s="2"/>
      <c r="EDW97" s="2"/>
      <c r="EDX97" s="2"/>
      <c r="EDY97" s="2"/>
      <c r="EDZ97" s="2"/>
      <c r="EEA97" s="2"/>
      <c r="EEB97" s="2"/>
      <c r="EEC97" s="2"/>
      <c r="EEG97" s="2"/>
      <c r="EEH97" s="2"/>
      <c r="EEI97" s="2"/>
      <c r="EEJ97" s="2"/>
      <c r="EEK97" s="2"/>
      <c r="EEL97" s="2"/>
      <c r="EEM97" s="2"/>
      <c r="EEN97" s="2"/>
      <c r="EEO97" s="2"/>
      <c r="EEP97" s="2"/>
      <c r="EEQ97" s="2"/>
      <c r="EER97" s="2"/>
      <c r="EES97" s="2"/>
      <c r="EET97" s="2"/>
      <c r="EEU97" s="2"/>
      <c r="EEV97" s="2"/>
      <c r="EEW97" s="2"/>
      <c r="EEX97" s="2"/>
      <c r="EEY97" s="1"/>
      <c r="EEZ97" s="1"/>
      <c r="EFA97" s="1"/>
      <c r="EFB97" s="2"/>
      <c r="EFC97" s="2"/>
      <c r="EFD97" s="2"/>
      <c r="EFE97" s="2"/>
      <c r="EFF97" s="2"/>
      <c r="EFG97" s="2"/>
      <c r="EFH97" s="2"/>
      <c r="EFI97" s="2"/>
      <c r="EFM97" s="2"/>
      <c r="EFN97" s="2"/>
      <c r="EFO97" s="2"/>
      <c r="EFP97" s="2"/>
      <c r="EFQ97" s="2"/>
      <c r="EFR97" s="2"/>
      <c r="EFS97" s="2"/>
      <c r="EFT97" s="2"/>
      <c r="EFU97" s="2"/>
      <c r="EFV97" s="2"/>
      <c r="EFW97" s="2"/>
      <c r="EFX97" s="2"/>
      <c r="EFY97" s="2"/>
      <c r="EFZ97" s="2"/>
      <c r="EGA97" s="2"/>
      <c r="EGB97" s="2"/>
      <c r="EGC97" s="2"/>
      <c r="EGD97" s="2"/>
      <c r="EGE97" s="1"/>
      <c r="EGF97" s="1"/>
      <c r="EGG97" s="1"/>
      <c r="EGH97" s="2"/>
      <c r="EGI97" s="2"/>
      <c r="EGJ97" s="2"/>
      <c r="EGK97" s="2"/>
      <c r="EGL97" s="2"/>
      <c r="EGM97" s="2"/>
      <c r="EGN97" s="2"/>
      <c r="EGO97" s="2"/>
      <c r="EGS97" s="2"/>
      <c r="EGT97" s="2"/>
      <c r="EGU97" s="2"/>
      <c r="EGV97" s="2"/>
      <c r="EGW97" s="2"/>
      <c r="EGX97" s="2"/>
      <c r="EGY97" s="2"/>
      <c r="EGZ97" s="2"/>
      <c r="EHA97" s="2"/>
      <c r="EHB97" s="2"/>
      <c r="EHC97" s="2"/>
      <c r="EHD97" s="2"/>
      <c r="EHE97" s="2"/>
      <c r="EHF97" s="2"/>
      <c r="EHG97" s="2"/>
      <c r="EHH97" s="2"/>
      <c r="EHI97" s="2"/>
      <c r="EHJ97" s="2"/>
      <c r="EHK97" s="1"/>
      <c r="EHL97" s="1"/>
      <c r="EHM97" s="1"/>
      <c r="EHN97" s="2"/>
      <c r="EHO97" s="2"/>
      <c r="EHP97" s="2"/>
      <c r="EHQ97" s="2"/>
      <c r="EHR97" s="2"/>
      <c r="EHS97" s="2"/>
      <c r="EHT97" s="2"/>
      <c r="EHU97" s="2"/>
      <c r="EHY97" s="2"/>
      <c r="EHZ97" s="2"/>
      <c r="EIA97" s="2"/>
      <c r="EIB97" s="2"/>
      <c r="EIC97" s="2"/>
      <c r="EID97" s="2"/>
      <c r="EIE97" s="2"/>
      <c r="EIF97" s="2"/>
      <c r="EIG97" s="2"/>
      <c r="EIH97" s="2"/>
      <c r="EII97" s="2"/>
      <c r="EIJ97" s="2"/>
      <c r="EIK97" s="2"/>
      <c r="EIL97" s="2"/>
      <c r="EIM97" s="2"/>
      <c r="EIN97" s="2"/>
      <c r="EIO97" s="2"/>
      <c r="EIP97" s="2"/>
      <c r="EIQ97" s="1"/>
      <c r="EIR97" s="1"/>
      <c r="EIS97" s="1"/>
      <c r="EIT97" s="2"/>
      <c r="EIU97" s="2"/>
      <c r="EIV97" s="2"/>
      <c r="EIW97" s="2"/>
      <c r="EIX97" s="2"/>
      <c r="EIY97" s="2"/>
      <c r="EIZ97" s="2"/>
      <c r="EJA97" s="2"/>
      <c r="EJE97" s="2"/>
      <c r="EJF97" s="2"/>
      <c r="EJG97" s="2"/>
      <c r="EJH97" s="2"/>
      <c r="EJI97" s="2"/>
      <c r="EJJ97" s="2"/>
      <c r="EJK97" s="2"/>
      <c r="EJL97" s="2"/>
      <c r="EJM97" s="2"/>
      <c r="EJN97" s="2"/>
      <c r="EJO97" s="2"/>
      <c r="EJP97" s="2"/>
      <c r="EJQ97" s="2"/>
      <c r="EJR97" s="2"/>
      <c r="EJS97" s="2"/>
      <c r="EJT97" s="2"/>
      <c r="EJU97" s="2"/>
      <c r="EJV97" s="2"/>
      <c r="EJW97" s="1"/>
      <c r="EJX97" s="1"/>
      <c r="EJY97" s="1"/>
      <c r="EJZ97" s="2"/>
      <c r="EKA97" s="2"/>
      <c r="EKB97" s="2"/>
      <c r="EKC97" s="2"/>
      <c r="EKD97" s="2"/>
      <c r="EKE97" s="2"/>
      <c r="EKF97" s="2"/>
      <c r="EKG97" s="2"/>
      <c r="EKK97" s="2"/>
      <c r="EKL97" s="2"/>
      <c r="EKM97" s="2"/>
      <c r="EKN97" s="2"/>
      <c r="EKO97" s="2"/>
      <c r="EKP97" s="2"/>
      <c r="EKQ97" s="2"/>
      <c r="EKR97" s="2"/>
      <c r="EKS97" s="2"/>
      <c r="EKT97" s="2"/>
      <c r="EKU97" s="2"/>
      <c r="EKV97" s="2"/>
      <c r="EKW97" s="2"/>
      <c r="EKX97" s="2"/>
      <c r="EKY97" s="2"/>
      <c r="EKZ97" s="2"/>
      <c r="ELA97" s="2"/>
      <c r="ELB97" s="2"/>
      <c r="ELC97" s="1"/>
      <c r="ELD97" s="1"/>
      <c r="ELE97" s="1"/>
      <c r="ELF97" s="2"/>
      <c r="ELG97" s="2"/>
      <c r="ELH97" s="2"/>
      <c r="ELI97" s="2"/>
      <c r="ELJ97" s="2"/>
      <c r="ELK97" s="2"/>
      <c r="ELL97" s="2"/>
      <c r="ELM97" s="2"/>
      <c r="ELQ97" s="2"/>
      <c r="ELR97" s="2"/>
      <c r="ELS97" s="2"/>
      <c r="ELT97" s="2"/>
      <c r="ELU97" s="2"/>
      <c r="ELV97" s="2"/>
      <c r="ELW97" s="2"/>
      <c r="ELX97" s="2"/>
      <c r="ELY97" s="2"/>
      <c r="ELZ97" s="2"/>
      <c r="EMA97" s="2"/>
      <c r="EMB97" s="2"/>
      <c r="EMC97" s="2"/>
      <c r="EMD97" s="2"/>
      <c r="EME97" s="2"/>
      <c r="EMF97" s="2"/>
      <c r="EMG97" s="2"/>
      <c r="EMH97" s="2"/>
      <c r="EMI97" s="1"/>
      <c r="EMJ97" s="1"/>
      <c r="EMK97" s="1"/>
      <c r="EML97" s="2"/>
      <c r="EMM97" s="2"/>
      <c r="EMN97" s="2"/>
      <c r="EMO97" s="2"/>
      <c r="EMP97" s="2"/>
      <c r="EMQ97" s="2"/>
      <c r="EMR97" s="2"/>
      <c r="EMS97" s="2"/>
      <c r="EMW97" s="2"/>
      <c r="EMX97" s="2"/>
      <c r="EMY97" s="2"/>
      <c r="EMZ97" s="2"/>
      <c r="ENA97" s="2"/>
      <c r="ENB97" s="2"/>
      <c r="ENC97" s="2"/>
      <c r="END97" s="2"/>
      <c r="ENE97" s="2"/>
      <c r="ENF97" s="2"/>
      <c r="ENG97" s="2"/>
      <c r="ENH97" s="2"/>
      <c r="ENI97" s="2"/>
      <c r="ENJ97" s="2"/>
      <c r="ENK97" s="2"/>
      <c r="ENL97" s="2"/>
      <c r="ENM97" s="2"/>
      <c r="ENN97" s="2"/>
      <c r="ENO97" s="1"/>
      <c r="ENP97" s="1"/>
      <c r="ENQ97" s="1"/>
      <c r="ENR97" s="2"/>
      <c r="ENS97" s="2"/>
      <c r="ENT97" s="2"/>
      <c r="ENU97" s="2"/>
      <c r="ENV97" s="2"/>
      <c r="ENW97" s="2"/>
      <c r="ENX97" s="2"/>
      <c r="ENY97" s="2"/>
      <c r="EOC97" s="2"/>
      <c r="EOD97" s="2"/>
      <c r="EOE97" s="2"/>
      <c r="EOF97" s="2"/>
      <c r="EOG97" s="2"/>
      <c r="EOH97" s="2"/>
      <c r="EOI97" s="2"/>
      <c r="EOJ97" s="2"/>
      <c r="EOK97" s="2"/>
      <c r="EOL97" s="2"/>
      <c r="EOM97" s="2"/>
      <c r="EON97" s="2"/>
      <c r="EOO97" s="2"/>
      <c r="EOP97" s="2"/>
      <c r="EOQ97" s="2"/>
      <c r="EOR97" s="2"/>
      <c r="EOS97" s="2"/>
      <c r="EOT97" s="2"/>
      <c r="EOU97" s="1"/>
      <c r="EOV97" s="1"/>
      <c r="EOW97" s="1"/>
      <c r="EOX97" s="2"/>
      <c r="EOY97" s="2"/>
      <c r="EOZ97" s="2"/>
      <c r="EPA97" s="2"/>
      <c r="EPB97" s="2"/>
      <c r="EPC97" s="2"/>
      <c r="EPD97" s="2"/>
      <c r="EPE97" s="2"/>
      <c r="EPI97" s="2"/>
      <c r="EPJ97" s="2"/>
      <c r="EPK97" s="2"/>
      <c r="EPL97" s="2"/>
      <c r="EPM97" s="2"/>
      <c r="EPN97" s="2"/>
      <c r="EPO97" s="2"/>
      <c r="EPP97" s="2"/>
      <c r="EPQ97" s="2"/>
      <c r="EPR97" s="2"/>
      <c r="EPS97" s="2"/>
      <c r="EPT97" s="2"/>
      <c r="EPU97" s="2"/>
      <c r="EPV97" s="2"/>
      <c r="EPW97" s="2"/>
      <c r="EPX97" s="2"/>
      <c r="EPY97" s="2"/>
      <c r="EPZ97" s="2"/>
      <c r="EQA97" s="1"/>
      <c r="EQB97" s="1"/>
      <c r="EQC97" s="1"/>
      <c r="EQD97" s="2"/>
      <c r="EQE97" s="2"/>
      <c r="EQF97" s="2"/>
      <c r="EQG97" s="2"/>
      <c r="EQH97" s="2"/>
      <c r="EQI97" s="2"/>
      <c r="EQJ97" s="2"/>
      <c r="EQK97" s="2"/>
      <c r="EQO97" s="2"/>
      <c r="EQP97" s="2"/>
      <c r="EQQ97" s="2"/>
      <c r="EQR97" s="2"/>
      <c r="EQS97" s="2"/>
      <c r="EQT97" s="2"/>
      <c r="EQU97" s="2"/>
      <c r="EQV97" s="2"/>
      <c r="EQW97" s="2"/>
      <c r="EQX97" s="2"/>
      <c r="EQY97" s="2"/>
      <c r="EQZ97" s="2"/>
      <c r="ERA97" s="2"/>
      <c r="ERB97" s="2"/>
      <c r="ERC97" s="2"/>
      <c r="ERD97" s="2"/>
      <c r="ERE97" s="2"/>
      <c r="ERF97" s="2"/>
      <c r="ERG97" s="1"/>
      <c r="ERH97" s="1"/>
      <c r="ERI97" s="1"/>
      <c r="ERJ97" s="2"/>
      <c r="ERK97" s="2"/>
      <c r="ERL97" s="2"/>
      <c r="ERM97" s="2"/>
      <c r="ERN97" s="2"/>
      <c r="ERO97" s="2"/>
      <c r="ERP97" s="2"/>
      <c r="ERQ97" s="2"/>
      <c r="ERU97" s="2"/>
      <c r="ERV97" s="2"/>
      <c r="ERW97" s="2"/>
      <c r="ERX97" s="2"/>
      <c r="ERY97" s="2"/>
      <c r="ERZ97" s="2"/>
      <c r="ESA97" s="2"/>
      <c r="ESB97" s="2"/>
      <c r="ESC97" s="2"/>
      <c r="ESD97" s="2"/>
      <c r="ESE97" s="2"/>
      <c r="ESF97" s="2"/>
      <c r="ESG97" s="2"/>
      <c r="ESH97" s="2"/>
      <c r="ESI97" s="2"/>
      <c r="ESJ97" s="2"/>
      <c r="ESK97" s="2"/>
      <c r="ESL97" s="2"/>
      <c r="ESM97" s="1"/>
      <c r="ESN97" s="1"/>
      <c r="ESO97" s="1"/>
      <c r="ESP97" s="2"/>
      <c r="ESQ97" s="2"/>
      <c r="ESR97" s="2"/>
      <c r="ESS97" s="2"/>
      <c r="EST97" s="2"/>
      <c r="ESU97" s="2"/>
      <c r="ESV97" s="2"/>
      <c r="ESW97" s="2"/>
      <c r="ETA97" s="2"/>
      <c r="ETB97" s="2"/>
      <c r="ETC97" s="2"/>
      <c r="ETD97" s="2"/>
      <c r="ETE97" s="2"/>
      <c r="ETF97" s="2"/>
      <c r="ETG97" s="2"/>
      <c r="ETH97" s="2"/>
      <c r="ETI97" s="2"/>
      <c r="ETJ97" s="2"/>
      <c r="ETK97" s="2"/>
      <c r="ETL97" s="2"/>
      <c r="ETM97" s="2"/>
      <c r="ETN97" s="2"/>
      <c r="ETO97" s="2"/>
      <c r="ETP97" s="2"/>
      <c r="ETQ97" s="2"/>
      <c r="ETR97" s="2"/>
      <c r="ETS97" s="1"/>
      <c r="ETT97" s="1"/>
      <c r="ETU97" s="1"/>
      <c r="ETV97" s="2"/>
      <c r="ETW97" s="2"/>
      <c r="ETX97" s="2"/>
      <c r="ETY97" s="2"/>
      <c r="ETZ97" s="2"/>
      <c r="EUA97" s="2"/>
      <c r="EUB97" s="2"/>
      <c r="EUC97" s="2"/>
      <c r="EUG97" s="2"/>
      <c r="EUH97" s="2"/>
      <c r="EUI97" s="2"/>
      <c r="EUJ97" s="2"/>
      <c r="EUK97" s="2"/>
      <c r="EUL97" s="2"/>
      <c r="EUM97" s="2"/>
      <c r="EUN97" s="2"/>
      <c r="EUO97" s="2"/>
      <c r="EUP97" s="2"/>
      <c r="EUQ97" s="2"/>
      <c r="EUR97" s="2"/>
      <c r="EUS97" s="2"/>
      <c r="EUT97" s="2"/>
      <c r="EUU97" s="2"/>
      <c r="EUV97" s="2"/>
      <c r="EUW97" s="2"/>
      <c r="EUX97" s="2"/>
      <c r="EUY97" s="1"/>
      <c r="EUZ97" s="1"/>
      <c r="EVA97" s="1"/>
      <c r="EVB97" s="2"/>
      <c r="EVC97" s="2"/>
      <c r="EVD97" s="2"/>
      <c r="EVE97" s="2"/>
      <c r="EVF97" s="2"/>
      <c r="EVG97" s="2"/>
      <c r="EVH97" s="2"/>
      <c r="EVI97" s="2"/>
      <c r="EVM97" s="2"/>
      <c r="EVN97" s="2"/>
      <c r="EVO97" s="2"/>
      <c r="EVP97" s="2"/>
      <c r="EVQ97" s="2"/>
      <c r="EVR97" s="2"/>
      <c r="EVS97" s="2"/>
      <c r="EVT97" s="2"/>
      <c r="EVU97" s="2"/>
      <c r="EVV97" s="2"/>
      <c r="EVW97" s="2"/>
      <c r="EVX97" s="2"/>
      <c r="EVY97" s="2"/>
      <c r="EVZ97" s="2"/>
      <c r="EWA97" s="2"/>
      <c r="EWB97" s="2"/>
      <c r="EWC97" s="2"/>
      <c r="EWD97" s="2"/>
      <c r="EWE97" s="1"/>
      <c r="EWF97" s="1"/>
      <c r="EWG97" s="1"/>
      <c r="EWH97" s="2"/>
      <c r="EWI97" s="2"/>
      <c r="EWJ97" s="2"/>
      <c r="EWK97" s="2"/>
      <c r="EWL97" s="2"/>
      <c r="EWM97" s="2"/>
      <c r="EWN97" s="2"/>
      <c r="EWO97" s="2"/>
      <c r="EWS97" s="2"/>
      <c r="EWT97" s="2"/>
      <c r="EWU97" s="2"/>
      <c r="EWV97" s="2"/>
      <c r="EWW97" s="2"/>
      <c r="EWX97" s="2"/>
      <c r="EWY97" s="2"/>
      <c r="EWZ97" s="2"/>
      <c r="EXA97" s="2"/>
      <c r="EXB97" s="2"/>
      <c r="EXC97" s="2"/>
      <c r="EXD97" s="2"/>
      <c r="EXE97" s="2"/>
      <c r="EXF97" s="2"/>
      <c r="EXG97" s="2"/>
      <c r="EXH97" s="2"/>
      <c r="EXI97" s="2"/>
      <c r="EXJ97" s="2"/>
      <c r="EXK97" s="1"/>
      <c r="EXL97" s="1"/>
      <c r="EXM97" s="1"/>
      <c r="EXN97" s="2"/>
      <c r="EXO97" s="2"/>
      <c r="EXP97" s="2"/>
      <c r="EXQ97" s="2"/>
      <c r="EXR97" s="2"/>
      <c r="EXS97" s="2"/>
      <c r="EXT97" s="2"/>
      <c r="EXU97" s="2"/>
      <c r="EXY97" s="2"/>
      <c r="EXZ97" s="2"/>
      <c r="EYA97" s="2"/>
      <c r="EYB97" s="2"/>
      <c r="EYC97" s="2"/>
      <c r="EYD97" s="2"/>
      <c r="EYE97" s="2"/>
      <c r="EYF97" s="2"/>
      <c r="EYG97" s="2"/>
      <c r="EYH97" s="2"/>
      <c r="EYI97" s="2"/>
      <c r="EYJ97" s="2"/>
      <c r="EYK97" s="2"/>
      <c r="EYL97" s="2"/>
      <c r="EYM97" s="2"/>
      <c r="EYN97" s="2"/>
      <c r="EYO97" s="2"/>
      <c r="EYP97" s="2"/>
      <c r="EYQ97" s="1"/>
      <c r="EYR97" s="1"/>
      <c r="EYS97" s="1"/>
      <c r="EYT97" s="2"/>
      <c r="EYU97" s="2"/>
      <c r="EYV97" s="2"/>
      <c r="EYW97" s="2"/>
      <c r="EYX97" s="2"/>
      <c r="EYY97" s="2"/>
      <c r="EYZ97" s="2"/>
      <c r="EZA97" s="2"/>
      <c r="EZE97" s="2"/>
      <c r="EZF97" s="2"/>
      <c r="EZG97" s="2"/>
      <c r="EZH97" s="2"/>
      <c r="EZI97" s="2"/>
      <c r="EZJ97" s="2"/>
      <c r="EZK97" s="2"/>
      <c r="EZL97" s="2"/>
      <c r="EZM97" s="2"/>
      <c r="EZN97" s="2"/>
      <c r="EZO97" s="2"/>
      <c r="EZP97" s="2"/>
      <c r="EZQ97" s="2"/>
      <c r="EZR97" s="2"/>
      <c r="EZS97" s="2"/>
      <c r="EZT97" s="2"/>
      <c r="EZU97" s="2"/>
      <c r="EZV97" s="2"/>
      <c r="EZW97" s="1"/>
      <c r="EZX97" s="1"/>
      <c r="EZY97" s="1"/>
      <c r="EZZ97" s="2"/>
      <c r="FAA97" s="2"/>
      <c r="FAB97" s="2"/>
      <c r="FAC97" s="2"/>
      <c r="FAD97" s="2"/>
      <c r="FAE97" s="2"/>
      <c r="FAF97" s="2"/>
      <c r="FAG97" s="2"/>
      <c r="FAK97" s="2"/>
      <c r="FAL97" s="2"/>
      <c r="FAM97" s="2"/>
      <c r="FAN97" s="2"/>
      <c r="FAO97" s="2"/>
      <c r="FAP97" s="2"/>
      <c r="FAQ97" s="2"/>
      <c r="FAR97" s="2"/>
      <c r="FAS97" s="2"/>
      <c r="FAT97" s="2"/>
      <c r="FAU97" s="2"/>
      <c r="FAV97" s="2"/>
      <c r="FAW97" s="2"/>
      <c r="FAX97" s="2"/>
      <c r="FAY97" s="2"/>
      <c r="FAZ97" s="2"/>
      <c r="FBA97" s="2"/>
      <c r="FBB97" s="2"/>
      <c r="FBC97" s="1"/>
      <c r="FBD97" s="1"/>
      <c r="FBE97" s="1"/>
      <c r="FBF97" s="2"/>
      <c r="FBG97" s="2"/>
      <c r="FBH97" s="2"/>
      <c r="FBI97" s="2"/>
      <c r="FBJ97" s="2"/>
      <c r="FBK97" s="2"/>
      <c r="FBL97" s="2"/>
      <c r="FBM97" s="2"/>
      <c r="FBQ97" s="2"/>
      <c r="FBR97" s="2"/>
      <c r="FBS97" s="2"/>
      <c r="FBT97" s="2"/>
      <c r="FBU97" s="2"/>
      <c r="FBV97" s="2"/>
      <c r="FBW97" s="2"/>
      <c r="FBX97" s="2"/>
      <c r="FBY97" s="2"/>
      <c r="FBZ97" s="2"/>
      <c r="FCA97" s="2"/>
      <c r="FCB97" s="2"/>
      <c r="FCC97" s="2"/>
      <c r="FCD97" s="2"/>
      <c r="FCE97" s="2"/>
      <c r="FCF97" s="2"/>
      <c r="FCG97" s="2"/>
      <c r="FCH97" s="2"/>
      <c r="FCI97" s="1"/>
      <c r="FCJ97" s="1"/>
      <c r="FCK97" s="1"/>
      <c r="FCL97" s="2"/>
      <c r="FCM97" s="2"/>
      <c r="FCN97" s="2"/>
      <c r="FCO97" s="2"/>
      <c r="FCP97" s="2"/>
      <c r="FCQ97" s="2"/>
      <c r="FCR97" s="2"/>
      <c r="FCS97" s="2"/>
      <c r="FCW97" s="2"/>
      <c r="FCX97" s="2"/>
      <c r="FCY97" s="2"/>
      <c r="FCZ97" s="2"/>
      <c r="FDA97" s="2"/>
      <c r="FDB97" s="2"/>
      <c r="FDC97" s="2"/>
      <c r="FDD97" s="2"/>
      <c r="FDE97" s="2"/>
      <c r="FDF97" s="2"/>
      <c r="FDG97" s="2"/>
      <c r="FDH97" s="2"/>
      <c r="FDI97" s="2"/>
      <c r="FDJ97" s="2"/>
      <c r="FDK97" s="2"/>
      <c r="FDL97" s="2"/>
      <c r="FDM97" s="2"/>
      <c r="FDN97" s="2"/>
      <c r="FDO97" s="1"/>
      <c r="FDP97" s="1"/>
      <c r="FDQ97" s="1"/>
      <c r="FDR97" s="2"/>
      <c r="FDS97" s="2"/>
      <c r="FDT97" s="2"/>
      <c r="FDU97" s="2"/>
      <c r="FDV97" s="2"/>
      <c r="FDW97" s="2"/>
      <c r="FDX97" s="2"/>
      <c r="FDY97" s="2"/>
      <c r="FEC97" s="2"/>
      <c r="FED97" s="2"/>
      <c r="FEE97" s="2"/>
      <c r="FEF97" s="2"/>
      <c r="FEG97" s="2"/>
      <c r="FEH97" s="2"/>
      <c r="FEI97" s="2"/>
      <c r="FEJ97" s="2"/>
      <c r="FEK97" s="2"/>
      <c r="FEL97" s="2"/>
      <c r="FEM97" s="2"/>
      <c r="FEN97" s="2"/>
      <c r="FEO97" s="2"/>
      <c r="FEP97" s="2"/>
      <c r="FEQ97" s="2"/>
      <c r="FER97" s="2"/>
      <c r="FES97" s="2"/>
      <c r="FET97" s="2"/>
      <c r="FEU97" s="1"/>
      <c r="FEV97" s="1"/>
      <c r="FEW97" s="1"/>
      <c r="FEX97" s="2"/>
      <c r="FEY97" s="2"/>
      <c r="FEZ97" s="2"/>
      <c r="FFA97" s="2"/>
      <c r="FFB97" s="2"/>
      <c r="FFC97" s="2"/>
      <c r="FFD97" s="2"/>
      <c r="FFE97" s="2"/>
      <c r="FFI97" s="2"/>
      <c r="FFJ97" s="2"/>
      <c r="FFK97" s="2"/>
      <c r="FFL97" s="2"/>
      <c r="FFM97" s="2"/>
      <c r="FFN97" s="2"/>
      <c r="FFO97" s="2"/>
      <c r="FFP97" s="2"/>
      <c r="FFQ97" s="2"/>
      <c r="FFR97" s="2"/>
      <c r="FFS97" s="2"/>
      <c r="FFT97" s="2"/>
      <c r="FFU97" s="2"/>
      <c r="FFV97" s="2"/>
      <c r="FFW97" s="2"/>
      <c r="FFX97" s="2"/>
      <c r="FFY97" s="2"/>
      <c r="FFZ97" s="2"/>
      <c r="FGA97" s="1"/>
      <c r="FGB97" s="1"/>
      <c r="FGC97" s="1"/>
      <c r="FGD97" s="2"/>
      <c r="FGE97" s="2"/>
      <c r="FGF97" s="2"/>
      <c r="FGG97" s="2"/>
      <c r="FGH97" s="2"/>
      <c r="FGI97" s="2"/>
      <c r="FGJ97" s="2"/>
      <c r="FGK97" s="2"/>
      <c r="FGO97" s="2"/>
      <c r="FGP97" s="2"/>
      <c r="FGQ97" s="2"/>
      <c r="FGR97" s="2"/>
      <c r="FGS97" s="2"/>
      <c r="FGT97" s="2"/>
      <c r="FGU97" s="2"/>
      <c r="FGV97" s="2"/>
      <c r="FGW97" s="2"/>
      <c r="FGX97" s="2"/>
      <c r="FGY97" s="2"/>
      <c r="FGZ97" s="2"/>
      <c r="FHA97" s="2"/>
      <c r="FHB97" s="2"/>
      <c r="FHC97" s="2"/>
      <c r="FHD97" s="2"/>
      <c r="FHE97" s="2"/>
      <c r="FHF97" s="2"/>
      <c r="FHG97" s="1"/>
      <c r="FHH97" s="1"/>
      <c r="FHI97" s="1"/>
      <c r="FHJ97" s="2"/>
      <c r="FHK97" s="2"/>
      <c r="FHL97" s="2"/>
      <c r="FHM97" s="2"/>
      <c r="FHN97" s="2"/>
      <c r="FHO97" s="2"/>
      <c r="FHP97" s="2"/>
      <c r="FHQ97" s="2"/>
      <c r="FHU97" s="2"/>
      <c r="FHV97" s="2"/>
      <c r="FHW97" s="2"/>
      <c r="FHX97" s="2"/>
      <c r="FHY97" s="2"/>
      <c r="FHZ97" s="2"/>
      <c r="FIA97" s="2"/>
      <c r="FIB97" s="2"/>
      <c r="FIC97" s="2"/>
      <c r="FID97" s="2"/>
      <c r="FIE97" s="2"/>
      <c r="FIF97" s="2"/>
      <c r="FIG97" s="2"/>
      <c r="FIH97" s="2"/>
      <c r="FII97" s="2"/>
      <c r="FIJ97" s="2"/>
      <c r="FIK97" s="2"/>
      <c r="FIL97" s="2"/>
      <c r="FIM97" s="1"/>
      <c r="FIN97" s="1"/>
      <c r="FIO97" s="1"/>
      <c r="FIP97" s="2"/>
      <c r="FIQ97" s="2"/>
      <c r="FIR97" s="2"/>
      <c r="FIS97" s="2"/>
      <c r="FIT97" s="2"/>
      <c r="FIU97" s="2"/>
      <c r="FIV97" s="2"/>
      <c r="FIW97" s="2"/>
      <c r="FJA97" s="2"/>
      <c r="FJB97" s="2"/>
      <c r="FJC97" s="2"/>
      <c r="FJD97" s="2"/>
      <c r="FJE97" s="2"/>
      <c r="FJF97" s="2"/>
      <c r="FJG97" s="2"/>
      <c r="FJH97" s="2"/>
      <c r="FJI97" s="2"/>
      <c r="FJJ97" s="2"/>
      <c r="FJK97" s="2"/>
      <c r="FJL97" s="2"/>
      <c r="FJM97" s="2"/>
      <c r="FJN97" s="2"/>
      <c r="FJO97" s="2"/>
      <c r="FJP97" s="2"/>
      <c r="FJQ97" s="2"/>
      <c r="FJR97" s="2"/>
      <c r="FJS97" s="1"/>
      <c r="FJT97" s="1"/>
      <c r="FJU97" s="1"/>
      <c r="FJV97" s="2"/>
      <c r="FJW97" s="2"/>
      <c r="FJX97" s="2"/>
      <c r="FJY97" s="2"/>
      <c r="FJZ97" s="2"/>
      <c r="FKA97" s="2"/>
      <c r="FKB97" s="2"/>
      <c r="FKC97" s="2"/>
      <c r="FKG97" s="2"/>
      <c r="FKH97" s="2"/>
      <c r="FKI97" s="2"/>
      <c r="FKJ97" s="2"/>
      <c r="FKK97" s="2"/>
      <c r="FKL97" s="2"/>
      <c r="FKM97" s="2"/>
      <c r="FKN97" s="2"/>
      <c r="FKO97" s="2"/>
      <c r="FKP97" s="2"/>
      <c r="FKQ97" s="2"/>
      <c r="FKR97" s="2"/>
      <c r="FKS97" s="2"/>
      <c r="FKT97" s="2"/>
      <c r="FKU97" s="2"/>
      <c r="FKV97" s="2"/>
      <c r="FKW97" s="2"/>
      <c r="FKX97" s="2"/>
      <c r="FKY97" s="1"/>
      <c r="FKZ97" s="1"/>
      <c r="FLA97" s="1"/>
      <c r="FLB97" s="2"/>
      <c r="FLC97" s="2"/>
      <c r="FLD97" s="2"/>
      <c r="FLE97" s="2"/>
      <c r="FLF97" s="2"/>
      <c r="FLG97" s="2"/>
      <c r="FLH97" s="2"/>
      <c r="FLI97" s="2"/>
      <c r="FLM97" s="2"/>
      <c r="FLN97" s="2"/>
      <c r="FLO97" s="2"/>
      <c r="FLP97" s="2"/>
      <c r="FLQ97" s="2"/>
      <c r="FLR97" s="2"/>
      <c r="FLS97" s="2"/>
      <c r="FLT97" s="2"/>
      <c r="FLU97" s="2"/>
      <c r="FLV97" s="2"/>
      <c r="FLW97" s="2"/>
      <c r="FLX97" s="2"/>
      <c r="FLY97" s="2"/>
      <c r="FLZ97" s="2"/>
      <c r="FMA97" s="2"/>
      <c r="FMB97" s="2"/>
      <c r="FMC97" s="2"/>
      <c r="FMD97" s="2"/>
      <c r="FME97" s="1"/>
      <c r="FMF97" s="1"/>
      <c r="FMG97" s="1"/>
      <c r="FMH97" s="2"/>
      <c r="FMI97" s="2"/>
      <c r="FMJ97" s="2"/>
      <c r="FMK97" s="2"/>
      <c r="FML97" s="2"/>
      <c r="FMM97" s="2"/>
      <c r="FMN97" s="2"/>
      <c r="FMO97" s="2"/>
      <c r="FMS97" s="2"/>
      <c r="FMT97" s="2"/>
      <c r="FMU97" s="2"/>
      <c r="FMV97" s="2"/>
      <c r="FMW97" s="2"/>
      <c r="FMX97" s="2"/>
      <c r="FMY97" s="2"/>
      <c r="FMZ97" s="2"/>
      <c r="FNA97" s="2"/>
      <c r="FNB97" s="2"/>
      <c r="FNC97" s="2"/>
      <c r="FND97" s="2"/>
      <c r="FNE97" s="2"/>
      <c r="FNF97" s="2"/>
      <c r="FNG97" s="2"/>
      <c r="FNH97" s="2"/>
      <c r="FNI97" s="2"/>
      <c r="FNJ97" s="2"/>
      <c r="FNK97" s="1"/>
      <c r="FNL97" s="1"/>
      <c r="FNM97" s="1"/>
      <c r="FNN97" s="2"/>
      <c r="FNO97" s="2"/>
      <c r="FNP97" s="2"/>
      <c r="FNQ97" s="2"/>
      <c r="FNR97" s="2"/>
      <c r="FNS97" s="2"/>
      <c r="FNT97" s="2"/>
      <c r="FNU97" s="2"/>
      <c r="FNY97" s="2"/>
      <c r="FNZ97" s="2"/>
      <c r="FOA97" s="2"/>
      <c r="FOB97" s="2"/>
      <c r="FOC97" s="2"/>
      <c r="FOD97" s="2"/>
      <c r="FOE97" s="2"/>
      <c r="FOF97" s="2"/>
      <c r="FOG97" s="2"/>
      <c r="FOH97" s="2"/>
      <c r="FOI97" s="2"/>
      <c r="FOJ97" s="2"/>
      <c r="FOK97" s="2"/>
      <c r="FOL97" s="2"/>
      <c r="FOM97" s="2"/>
      <c r="FON97" s="2"/>
      <c r="FOO97" s="2"/>
      <c r="FOP97" s="2"/>
      <c r="FOQ97" s="1"/>
      <c r="FOR97" s="1"/>
      <c r="FOS97" s="1"/>
      <c r="FOT97" s="2"/>
      <c r="FOU97" s="2"/>
      <c r="FOV97" s="2"/>
      <c r="FOW97" s="2"/>
      <c r="FOX97" s="2"/>
      <c r="FOY97" s="2"/>
      <c r="FOZ97" s="2"/>
      <c r="FPA97" s="2"/>
      <c r="FPE97" s="2"/>
      <c r="FPF97" s="2"/>
      <c r="FPG97" s="2"/>
      <c r="FPH97" s="2"/>
      <c r="FPI97" s="2"/>
      <c r="FPJ97" s="2"/>
      <c r="FPK97" s="2"/>
      <c r="FPL97" s="2"/>
      <c r="FPM97" s="2"/>
      <c r="FPN97" s="2"/>
      <c r="FPO97" s="2"/>
      <c r="FPP97" s="2"/>
      <c r="FPQ97" s="2"/>
      <c r="FPR97" s="2"/>
      <c r="FPS97" s="2"/>
      <c r="FPT97" s="2"/>
      <c r="FPU97" s="2"/>
      <c r="FPV97" s="2"/>
      <c r="FPW97" s="1"/>
      <c r="FPX97" s="1"/>
      <c r="FPY97" s="1"/>
      <c r="FPZ97" s="2"/>
      <c r="FQA97" s="2"/>
      <c r="FQB97" s="2"/>
      <c r="FQC97" s="2"/>
      <c r="FQD97" s="2"/>
      <c r="FQE97" s="2"/>
      <c r="FQF97" s="2"/>
      <c r="FQG97" s="2"/>
      <c r="FQK97" s="2"/>
      <c r="FQL97" s="2"/>
      <c r="FQM97" s="2"/>
      <c r="FQN97" s="2"/>
      <c r="FQO97" s="2"/>
      <c r="FQP97" s="2"/>
      <c r="FQQ97" s="2"/>
      <c r="FQR97" s="2"/>
      <c r="FQS97" s="2"/>
      <c r="FQT97" s="2"/>
      <c r="FQU97" s="2"/>
      <c r="FQV97" s="2"/>
      <c r="FQW97" s="2"/>
      <c r="FQX97" s="2"/>
      <c r="FQY97" s="2"/>
      <c r="FQZ97" s="2"/>
      <c r="FRA97" s="2"/>
      <c r="FRB97" s="2"/>
      <c r="FRC97" s="1"/>
      <c r="FRD97" s="1"/>
      <c r="FRE97" s="1"/>
      <c r="FRF97" s="2"/>
      <c r="FRG97" s="2"/>
      <c r="FRH97" s="2"/>
      <c r="FRI97" s="2"/>
      <c r="FRJ97" s="2"/>
      <c r="FRK97" s="2"/>
      <c r="FRL97" s="2"/>
      <c r="FRM97" s="2"/>
      <c r="FRQ97" s="2"/>
      <c r="FRR97" s="2"/>
      <c r="FRS97" s="2"/>
      <c r="FRT97" s="2"/>
      <c r="FRU97" s="2"/>
      <c r="FRV97" s="2"/>
      <c r="FRW97" s="2"/>
      <c r="FRX97" s="2"/>
      <c r="FRY97" s="2"/>
      <c r="FRZ97" s="2"/>
      <c r="FSA97" s="2"/>
      <c r="FSB97" s="2"/>
      <c r="FSC97" s="2"/>
      <c r="FSD97" s="2"/>
      <c r="FSE97" s="2"/>
      <c r="FSF97" s="2"/>
      <c r="FSG97" s="2"/>
      <c r="FSH97" s="2"/>
      <c r="FSI97" s="1"/>
      <c r="FSJ97" s="1"/>
      <c r="FSK97" s="1"/>
      <c r="FSL97" s="2"/>
      <c r="FSM97" s="2"/>
      <c r="FSN97" s="2"/>
      <c r="FSO97" s="2"/>
      <c r="FSP97" s="2"/>
      <c r="FSQ97" s="2"/>
      <c r="FSR97" s="2"/>
      <c r="FSS97" s="2"/>
      <c r="FSW97" s="2"/>
      <c r="FSX97" s="2"/>
      <c r="FSY97" s="2"/>
      <c r="FSZ97" s="2"/>
      <c r="FTA97" s="2"/>
      <c r="FTB97" s="2"/>
      <c r="FTC97" s="2"/>
      <c r="FTD97" s="2"/>
      <c r="FTE97" s="2"/>
      <c r="FTF97" s="2"/>
      <c r="FTG97" s="2"/>
      <c r="FTH97" s="2"/>
      <c r="FTI97" s="2"/>
      <c r="FTJ97" s="2"/>
      <c r="FTK97" s="2"/>
      <c r="FTL97" s="2"/>
      <c r="FTM97" s="2"/>
      <c r="FTN97" s="2"/>
      <c r="FTO97" s="1"/>
      <c r="FTP97" s="1"/>
      <c r="FTQ97" s="1"/>
      <c r="FTR97" s="2"/>
      <c r="FTS97" s="2"/>
      <c r="FTT97" s="2"/>
      <c r="FTU97" s="2"/>
      <c r="FTV97" s="2"/>
      <c r="FTW97" s="2"/>
      <c r="FTX97" s="2"/>
      <c r="FTY97" s="2"/>
      <c r="FUC97" s="2"/>
      <c r="FUD97" s="2"/>
      <c r="FUE97" s="2"/>
      <c r="FUF97" s="2"/>
      <c r="FUG97" s="2"/>
      <c r="FUH97" s="2"/>
      <c r="FUI97" s="2"/>
      <c r="FUJ97" s="2"/>
      <c r="FUK97" s="2"/>
      <c r="FUL97" s="2"/>
      <c r="FUM97" s="2"/>
      <c r="FUN97" s="2"/>
      <c r="FUO97" s="2"/>
      <c r="FUP97" s="2"/>
      <c r="FUQ97" s="2"/>
      <c r="FUR97" s="2"/>
      <c r="FUS97" s="2"/>
      <c r="FUT97" s="2"/>
      <c r="FUU97" s="1"/>
      <c r="FUV97" s="1"/>
      <c r="FUW97" s="1"/>
      <c r="FUX97" s="2"/>
      <c r="FUY97" s="2"/>
      <c r="FUZ97" s="2"/>
      <c r="FVA97" s="2"/>
      <c r="FVB97" s="2"/>
      <c r="FVC97" s="2"/>
      <c r="FVD97" s="2"/>
      <c r="FVE97" s="2"/>
      <c r="FVI97" s="2"/>
      <c r="FVJ97" s="2"/>
      <c r="FVK97" s="2"/>
      <c r="FVL97" s="2"/>
      <c r="FVM97" s="2"/>
      <c r="FVN97" s="2"/>
      <c r="FVO97" s="2"/>
      <c r="FVP97" s="2"/>
      <c r="FVQ97" s="2"/>
      <c r="FVR97" s="2"/>
      <c r="FVS97" s="2"/>
      <c r="FVT97" s="2"/>
      <c r="FVU97" s="2"/>
      <c r="FVV97" s="2"/>
      <c r="FVW97" s="2"/>
      <c r="FVX97" s="2"/>
      <c r="FVY97" s="2"/>
      <c r="FVZ97" s="2"/>
      <c r="FWA97" s="1"/>
      <c r="FWB97" s="1"/>
      <c r="FWC97" s="1"/>
      <c r="FWD97" s="2"/>
      <c r="FWE97" s="2"/>
      <c r="FWF97" s="2"/>
      <c r="FWG97" s="2"/>
      <c r="FWH97" s="2"/>
      <c r="FWI97" s="2"/>
      <c r="FWJ97" s="2"/>
      <c r="FWK97" s="2"/>
      <c r="FWO97" s="2"/>
      <c r="FWP97" s="2"/>
      <c r="FWQ97" s="2"/>
      <c r="FWR97" s="2"/>
      <c r="FWS97" s="2"/>
      <c r="FWT97" s="2"/>
      <c r="FWU97" s="2"/>
      <c r="FWV97" s="2"/>
      <c r="FWW97" s="2"/>
      <c r="FWX97" s="2"/>
      <c r="FWY97" s="2"/>
      <c r="FWZ97" s="2"/>
      <c r="FXA97" s="2"/>
      <c r="FXB97" s="2"/>
      <c r="FXC97" s="2"/>
      <c r="FXD97" s="2"/>
      <c r="FXE97" s="2"/>
      <c r="FXF97" s="2"/>
      <c r="FXG97" s="1"/>
      <c r="FXH97" s="1"/>
      <c r="FXI97" s="1"/>
      <c r="FXJ97" s="2"/>
      <c r="FXK97" s="2"/>
      <c r="FXL97" s="2"/>
      <c r="FXM97" s="2"/>
      <c r="FXN97" s="2"/>
      <c r="FXO97" s="2"/>
      <c r="FXP97" s="2"/>
      <c r="FXQ97" s="2"/>
      <c r="FXU97" s="2"/>
      <c r="FXV97" s="2"/>
      <c r="FXW97" s="2"/>
      <c r="FXX97" s="2"/>
      <c r="FXY97" s="2"/>
      <c r="FXZ97" s="2"/>
      <c r="FYA97" s="2"/>
      <c r="FYB97" s="2"/>
      <c r="FYC97" s="2"/>
      <c r="FYD97" s="2"/>
      <c r="FYE97" s="2"/>
      <c r="FYF97" s="2"/>
      <c r="FYG97" s="2"/>
      <c r="FYH97" s="2"/>
      <c r="FYI97" s="2"/>
      <c r="FYJ97" s="2"/>
      <c r="FYK97" s="2"/>
      <c r="FYL97" s="2"/>
      <c r="FYM97" s="1"/>
      <c r="FYN97" s="1"/>
      <c r="FYO97" s="1"/>
      <c r="FYP97" s="2"/>
      <c r="FYQ97" s="2"/>
      <c r="FYR97" s="2"/>
      <c r="FYS97" s="2"/>
      <c r="FYT97" s="2"/>
      <c r="FYU97" s="2"/>
      <c r="FYV97" s="2"/>
      <c r="FYW97" s="2"/>
      <c r="FZA97" s="2"/>
      <c r="FZB97" s="2"/>
      <c r="FZC97" s="2"/>
      <c r="FZD97" s="2"/>
      <c r="FZE97" s="2"/>
      <c r="FZF97" s="2"/>
      <c r="FZG97" s="2"/>
      <c r="FZH97" s="2"/>
      <c r="FZI97" s="2"/>
      <c r="FZJ97" s="2"/>
      <c r="FZK97" s="2"/>
      <c r="FZL97" s="2"/>
      <c r="FZM97" s="2"/>
      <c r="FZN97" s="2"/>
      <c r="FZO97" s="2"/>
      <c r="FZP97" s="2"/>
      <c r="FZQ97" s="2"/>
      <c r="FZR97" s="2"/>
      <c r="FZS97" s="1"/>
      <c r="FZT97" s="1"/>
      <c r="FZU97" s="1"/>
      <c r="FZV97" s="2"/>
      <c r="FZW97" s="2"/>
      <c r="FZX97" s="2"/>
      <c r="FZY97" s="2"/>
      <c r="FZZ97" s="2"/>
      <c r="GAA97" s="2"/>
      <c r="GAB97" s="2"/>
      <c r="GAC97" s="2"/>
      <c r="GAG97" s="2"/>
      <c r="GAH97" s="2"/>
      <c r="GAI97" s="2"/>
      <c r="GAJ97" s="2"/>
      <c r="GAK97" s="2"/>
      <c r="GAL97" s="2"/>
      <c r="GAM97" s="2"/>
      <c r="GAN97" s="2"/>
      <c r="GAO97" s="2"/>
      <c r="GAP97" s="2"/>
      <c r="GAQ97" s="2"/>
      <c r="GAR97" s="2"/>
      <c r="GAS97" s="2"/>
      <c r="GAT97" s="2"/>
      <c r="GAU97" s="2"/>
      <c r="GAV97" s="2"/>
      <c r="GAW97" s="2"/>
      <c r="GAX97" s="2"/>
      <c r="GAY97" s="1"/>
      <c r="GAZ97" s="1"/>
      <c r="GBA97" s="1"/>
      <c r="GBB97" s="2"/>
      <c r="GBC97" s="2"/>
      <c r="GBD97" s="2"/>
      <c r="GBE97" s="2"/>
      <c r="GBF97" s="2"/>
      <c r="GBG97" s="2"/>
      <c r="GBH97" s="2"/>
      <c r="GBI97" s="2"/>
      <c r="GBM97" s="2"/>
      <c r="GBN97" s="2"/>
      <c r="GBO97" s="2"/>
      <c r="GBP97" s="2"/>
      <c r="GBQ97" s="2"/>
      <c r="GBR97" s="2"/>
      <c r="GBS97" s="2"/>
      <c r="GBT97" s="2"/>
      <c r="GBU97" s="2"/>
      <c r="GBV97" s="2"/>
      <c r="GBW97" s="2"/>
      <c r="GBX97" s="2"/>
      <c r="GBY97" s="2"/>
      <c r="GBZ97" s="2"/>
      <c r="GCA97" s="2"/>
      <c r="GCB97" s="2"/>
      <c r="GCC97" s="2"/>
      <c r="GCD97" s="2"/>
      <c r="GCE97" s="1"/>
      <c r="GCF97" s="1"/>
      <c r="GCG97" s="1"/>
      <c r="GCH97" s="2"/>
      <c r="GCI97" s="2"/>
      <c r="GCJ97" s="2"/>
      <c r="GCK97" s="2"/>
      <c r="GCL97" s="2"/>
      <c r="GCM97" s="2"/>
      <c r="GCN97" s="2"/>
      <c r="GCO97" s="2"/>
      <c r="GCS97" s="2"/>
      <c r="GCT97" s="2"/>
      <c r="GCU97" s="2"/>
      <c r="GCV97" s="2"/>
      <c r="GCW97" s="2"/>
      <c r="GCX97" s="2"/>
      <c r="GCY97" s="2"/>
      <c r="GCZ97" s="2"/>
      <c r="GDA97" s="2"/>
      <c r="GDB97" s="2"/>
      <c r="GDC97" s="2"/>
      <c r="GDD97" s="2"/>
      <c r="GDE97" s="2"/>
      <c r="GDF97" s="2"/>
      <c r="GDG97" s="2"/>
      <c r="GDH97" s="2"/>
      <c r="GDI97" s="2"/>
      <c r="GDJ97" s="2"/>
      <c r="GDK97" s="1"/>
      <c r="GDL97" s="1"/>
      <c r="GDM97" s="1"/>
      <c r="GDN97" s="2"/>
      <c r="GDO97" s="2"/>
      <c r="GDP97" s="2"/>
      <c r="GDQ97" s="2"/>
      <c r="GDR97" s="2"/>
      <c r="GDS97" s="2"/>
      <c r="GDT97" s="2"/>
      <c r="GDU97" s="2"/>
      <c r="GDY97" s="2"/>
      <c r="GDZ97" s="2"/>
      <c r="GEA97" s="2"/>
      <c r="GEB97" s="2"/>
      <c r="GEC97" s="2"/>
      <c r="GED97" s="2"/>
      <c r="GEE97" s="2"/>
      <c r="GEF97" s="2"/>
      <c r="GEG97" s="2"/>
      <c r="GEH97" s="2"/>
      <c r="GEI97" s="2"/>
      <c r="GEJ97" s="2"/>
      <c r="GEK97" s="2"/>
      <c r="GEL97" s="2"/>
      <c r="GEM97" s="2"/>
      <c r="GEN97" s="2"/>
      <c r="GEO97" s="2"/>
      <c r="GEP97" s="2"/>
      <c r="GEQ97" s="1"/>
      <c r="GER97" s="1"/>
      <c r="GES97" s="1"/>
      <c r="GET97" s="2"/>
      <c r="GEU97" s="2"/>
      <c r="GEV97" s="2"/>
      <c r="GEW97" s="2"/>
      <c r="GEX97" s="2"/>
      <c r="GEY97" s="2"/>
      <c r="GEZ97" s="2"/>
      <c r="GFA97" s="2"/>
      <c r="GFE97" s="2"/>
      <c r="GFF97" s="2"/>
      <c r="GFG97" s="2"/>
      <c r="GFH97" s="2"/>
      <c r="GFI97" s="2"/>
      <c r="GFJ97" s="2"/>
      <c r="GFK97" s="2"/>
      <c r="GFL97" s="2"/>
      <c r="GFM97" s="2"/>
      <c r="GFN97" s="2"/>
      <c r="GFO97" s="2"/>
      <c r="GFP97" s="2"/>
      <c r="GFQ97" s="2"/>
      <c r="GFR97" s="2"/>
      <c r="GFS97" s="2"/>
      <c r="GFT97" s="2"/>
      <c r="GFU97" s="2"/>
      <c r="GFV97" s="2"/>
      <c r="GFW97" s="1"/>
      <c r="GFX97" s="1"/>
      <c r="GFY97" s="1"/>
      <c r="GFZ97" s="2"/>
      <c r="GGA97" s="2"/>
      <c r="GGB97" s="2"/>
      <c r="GGC97" s="2"/>
      <c r="GGD97" s="2"/>
      <c r="GGE97" s="2"/>
      <c r="GGF97" s="2"/>
      <c r="GGG97" s="2"/>
      <c r="GGK97" s="2"/>
      <c r="GGL97" s="2"/>
      <c r="GGM97" s="2"/>
      <c r="GGN97" s="2"/>
      <c r="GGO97" s="2"/>
      <c r="GGP97" s="2"/>
      <c r="GGQ97" s="2"/>
      <c r="GGR97" s="2"/>
      <c r="GGS97" s="2"/>
      <c r="GGT97" s="2"/>
      <c r="GGU97" s="2"/>
      <c r="GGV97" s="2"/>
      <c r="GGW97" s="2"/>
      <c r="GGX97" s="2"/>
      <c r="GGY97" s="2"/>
      <c r="GGZ97" s="2"/>
      <c r="GHA97" s="2"/>
      <c r="GHB97" s="2"/>
      <c r="GHC97" s="1"/>
      <c r="GHD97" s="1"/>
      <c r="GHE97" s="1"/>
      <c r="GHF97" s="2"/>
      <c r="GHG97" s="2"/>
      <c r="GHH97" s="2"/>
      <c r="GHI97" s="2"/>
      <c r="GHJ97" s="2"/>
      <c r="GHK97" s="2"/>
      <c r="GHL97" s="2"/>
      <c r="GHM97" s="2"/>
      <c r="GHQ97" s="2"/>
      <c r="GHR97" s="2"/>
      <c r="GHS97" s="2"/>
      <c r="GHT97" s="2"/>
      <c r="GHU97" s="2"/>
      <c r="GHV97" s="2"/>
      <c r="GHW97" s="2"/>
      <c r="GHX97" s="2"/>
      <c r="GHY97" s="2"/>
      <c r="GHZ97" s="2"/>
      <c r="GIA97" s="2"/>
      <c r="GIB97" s="2"/>
      <c r="GIC97" s="2"/>
      <c r="GID97" s="2"/>
      <c r="GIE97" s="2"/>
      <c r="GIF97" s="2"/>
      <c r="GIG97" s="2"/>
      <c r="GIH97" s="2"/>
      <c r="GII97" s="1"/>
      <c r="GIJ97" s="1"/>
      <c r="GIK97" s="1"/>
      <c r="GIL97" s="2"/>
      <c r="GIM97" s="2"/>
      <c r="GIN97" s="2"/>
      <c r="GIO97" s="2"/>
      <c r="GIP97" s="2"/>
      <c r="GIQ97" s="2"/>
      <c r="GIR97" s="2"/>
      <c r="GIS97" s="2"/>
      <c r="GIW97" s="2"/>
      <c r="GIX97" s="2"/>
      <c r="GIY97" s="2"/>
      <c r="GIZ97" s="2"/>
      <c r="GJA97" s="2"/>
      <c r="GJB97" s="2"/>
      <c r="GJC97" s="2"/>
      <c r="GJD97" s="2"/>
      <c r="GJE97" s="2"/>
      <c r="GJF97" s="2"/>
      <c r="GJG97" s="2"/>
      <c r="GJH97" s="2"/>
      <c r="GJI97" s="2"/>
      <c r="GJJ97" s="2"/>
      <c r="GJK97" s="2"/>
      <c r="GJL97" s="2"/>
      <c r="GJM97" s="2"/>
      <c r="GJN97" s="2"/>
      <c r="GJO97" s="1"/>
      <c r="GJP97" s="1"/>
      <c r="GJQ97" s="1"/>
      <c r="GJR97" s="2"/>
      <c r="GJS97" s="2"/>
      <c r="GJT97" s="2"/>
      <c r="GJU97" s="2"/>
      <c r="GJV97" s="2"/>
      <c r="GJW97" s="2"/>
      <c r="GJX97" s="2"/>
      <c r="GJY97" s="2"/>
      <c r="GKC97" s="2"/>
      <c r="GKD97" s="2"/>
      <c r="GKE97" s="2"/>
      <c r="GKF97" s="2"/>
      <c r="GKG97" s="2"/>
      <c r="GKH97" s="2"/>
      <c r="GKI97" s="2"/>
      <c r="GKJ97" s="2"/>
      <c r="GKK97" s="2"/>
      <c r="GKL97" s="2"/>
      <c r="GKM97" s="2"/>
      <c r="GKN97" s="2"/>
      <c r="GKO97" s="2"/>
      <c r="GKP97" s="2"/>
      <c r="GKQ97" s="2"/>
      <c r="GKR97" s="2"/>
      <c r="GKS97" s="2"/>
      <c r="GKT97" s="2"/>
      <c r="GKU97" s="1"/>
      <c r="GKV97" s="1"/>
      <c r="GKW97" s="1"/>
      <c r="GKX97" s="2"/>
      <c r="GKY97" s="2"/>
      <c r="GKZ97" s="2"/>
      <c r="GLA97" s="2"/>
      <c r="GLB97" s="2"/>
      <c r="GLC97" s="2"/>
      <c r="GLD97" s="2"/>
      <c r="GLE97" s="2"/>
      <c r="GLI97" s="2"/>
      <c r="GLJ97" s="2"/>
      <c r="GLK97" s="2"/>
      <c r="GLL97" s="2"/>
      <c r="GLM97" s="2"/>
      <c r="GLN97" s="2"/>
      <c r="GLO97" s="2"/>
      <c r="GLP97" s="2"/>
      <c r="GLQ97" s="2"/>
      <c r="GLR97" s="2"/>
      <c r="GLS97" s="2"/>
      <c r="GLT97" s="2"/>
      <c r="GLU97" s="2"/>
      <c r="GLV97" s="2"/>
      <c r="GLW97" s="2"/>
      <c r="GLX97" s="2"/>
      <c r="GLY97" s="2"/>
      <c r="GLZ97" s="2"/>
      <c r="GMA97" s="1"/>
      <c r="GMB97" s="1"/>
      <c r="GMC97" s="1"/>
      <c r="GMD97" s="2"/>
      <c r="GME97" s="2"/>
      <c r="GMF97" s="2"/>
      <c r="GMG97" s="2"/>
      <c r="GMH97" s="2"/>
      <c r="GMI97" s="2"/>
      <c r="GMJ97" s="2"/>
      <c r="GMK97" s="2"/>
      <c r="GMO97" s="2"/>
      <c r="GMP97" s="2"/>
      <c r="GMQ97" s="2"/>
      <c r="GMR97" s="2"/>
      <c r="GMS97" s="2"/>
      <c r="GMT97" s="2"/>
      <c r="GMU97" s="2"/>
      <c r="GMV97" s="2"/>
      <c r="GMW97" s="2"/>
      <c r="GMX97" s="2"/>
      <c r="GMY97" s="2"/>
      <c r="GMZ97" s="2"/>
      <c r="GNA97" s="2"/>
      <c r="GNB97" s="2"/>
      <c r="GNC97" s="2"/>
      <c r="GND97" s="2"/>
      <c r="GNE97" s="2"/>
      <c r="GNF97" s="2"/>
      <c r="GNG97" s="1"/>
      <c r="GNH97" s="1"/>
      <c r="GNI97" s="1"/>
      <c r="GNJ97" s="2"/>
      <c r="GNK97" s="2"/>
      <c r="GNL97" s="2"/>
      <c r="GNM97" s="2"/>
      <c r="GNN97" s="2"/>
      <c r="GNO97" s="2"/>
      <c r="GNP97" s="2"/>
      <c r="GNQ97" s="2"/>
      <c r="GNU97" s="2"/>
      <c r="GNV97" s="2"/>
      <c r="GNW97" s="2"/>
      <c r="GNX97" s="2"/>
      <c r="GNY97" s="2"/>
      <c r="GNZ97" s="2"/>
      <c r="GOA97" s="2"/>
      <c r="GOB97" s="2"/>
      <c r="GOC97" s="2"/>
      <c r="GOD97" s="2"/>
      <c r="GOE97" s="2"/>
      <c r="GOF97" s="2"/>
      <c r="GOG97" s="2"/>
      <c r="GOH97" s="2"/>
      <c r="GOI97" s="2"/>
      <c r="GOJ97" s="2"/>
      <c r="GOK97" s="2"/>
      <c r="GOL97" s="2"/>
      <c r="GOM97" s="1"/>
      <c r="GON97" s="1"/>
      <c r="GOO97" s="1"/>
      <c r="GOP97" s="2"/>
      <c r="GOQ97" s="2"/>
      <c r="GOR97" s="2"/>
      <c r="GOS97" s="2"/>
      <c r="GOT97" s="2"/>
      <c r="GOU97" s="2"/>
      <c r="GOV97" s="2"/>
      <c r="GOW97" s="2"/>
      <c r="GPA97" s="2"/>
      <c r="GPB97" s="2"/>
      <c r="GPC97" s="2"/>
      <c r="GPD97" s="2"/>
      <c r="GPE97" s="2"/>
      <c r="GPF97" s="2"/>
      <c r="GPG97" s="2"/>
      <c r="GPH97" s="2"/>
      <c r="GPI97" s="2"/>
      <c r="GPJ97" s="2"/>
      <c r="GPK97" s="2"/>
      <c r="GPL97" s="2"/>
      <c r="GPM97" s="2"/>
      <c r="GPN97" s="2"/>
      <c r="GPO97" s="2"/>
      <c r="GPP97" s="2"/>
      <c r="GPQ97" s="2"/>
      <c r="GPR97" s="2"/>
      <c r="GPS97" s="1"/>
      <c r="GPT97" s="1"/>
      <c r="GPU97" s="1"/>
      <c r="GPV97" s="2"/>
      <c r="GPW97" s="2"/>
      <c r="GPX97" s="2"/>
      <c r="GPY97" s="2"/>
      <c r="GPZ97" s="2"/>
      <c r="GQA97" s="2"/>
      <c r="GQB97" s="2"/>
      <c r="GQC97" s="2"/>
      <c r="GQG97" s="2"/>
      <c r="GQH97" s="2"/>
      <c r="GQI97" s="2"/>
      <c r="GQJ97" s="2"/>
      <c r="GQK97" s="2"/>
      <c r="GQL97" s="2"/>
      <c r="GQM97" s="2"/>
      <c r="GQN97" s="2"/>
      <c r="GQO97" s="2"/>
      <c r="GQP97" s="2"/>
      <c r="GQQ97" s="2"/>
      <c r="GQR97" s="2"/>
      <c r="GQS97" s="2"/>
      <c r="GQT97" s="2"/>
      <c r="GQU97" s="2"/>
      <c r="GQV97" s="2"/>
      <c r="GQW97" s="2"/>
      <c r="GQX97" s="2"/>
      <c r="GQY97" s="1"/>
      <c r="GQZ97" s="1"/>
      <c r="GRA97" s="1"/>
      <c r="GRB97" s="2"/>
      <c r="GRC97" s="2"/>
      <c r="GRD97" s="2"/>
      <c r="GRE97" s="2"/>
      <c r="GRF97" s="2"/>
      <c r="GRG97" s="2"/>
      <c r="GRH97" s="2"/>
      <c r="GRI97" s="2"/>
      <c r="GRM97" s="2"/>
      <c r="GRN97" s="2"/>
      <c r="GRO97" s="2"/>
      <c r="GRP97" s="2"/>
      <c r="GRQ97" s="2"/>
      <c r="GRR97" s="2"/>
      <c r="GRS97" s="2"/>
      <c r="GRT97" s="2"/>
      <c r="GRU97" s="2"/>
      <c r="GRV97" s="2"/>
      <c r="GRW97" s="2"/>
      <c r="GRX97" s="2"/>
      <c r="GRY97" s="2"/>
      <c r="GRZ97" s="2"/>
      <c r="GSA97" s="2"/>
      <c r="GSB97" s="2"/>
      <c r="GSC97" s="2"/>
      <c r="GSD97" s="2"/>
      <c r="GSE97" s="1"/>
      <c r="GSF97" s="1"/>
      <c r="GSG97" s="1"/>
      <c r="GSH97" s="2"/>
      <c r="GSI97" s="2"/>
      <c r="GSJ97" s="2"/>
      <c r="GSK97" s="2"/>
      <c r="GSL97" s="2"/>
      <c r="GSM97" s="2"/>
      <c r="GSN97" s="2"/>
      <c r="GSO97" s="2"/>
      <c r="GSS97" s="2"/>
      <c r="GST97" s="2"/>
      <c r="GSU97" s="2"/>
      <c r="GSV97" s="2"/>
      <c r="GSW97" s="2"/>
      <c r="GSX97" s="2"/>
      <c r="GSY97" s="2"/>
      <c r="GSZ97" s="2"/>
      <c r="GTA97" s="2"/>
      <c r="GTB97" s="2"/>
      <c r="GTC97" s="2"/>
      <c r="GTD97" s="2"/>
      <c r="GTE97" s="2"/>
      <c r="GTF97" s="2"/>
      <c r="GTG97" s="2"/>
      <c r="GTH97" s="2"/>
      <c r="GTI97" s="2"/>
      <c r="GTJ97" s="2"/>
      <c r="GTK97" s="1"/>
      <c r="GTL97" s="1"/>
      <c r="GTM97" s="1"/>
      <c r="GTN97" s="2"/>
      <c r="GTO97" s="2"/>
      <c r="GTP97" s="2"/>
      <c r="GTQ97" s="2"/>
      <c r="GTR97" s="2"/>
      <c r="GTS97" s="2"/>
      <c r="GTT97" s="2"/>
      <c r="GTU97" s="2"/>
      <c r="GTY97" s="2"/>
      <c r="GTZ97" s="2"/>
      <c r="GUA97" s="2"/>
      <c r="GUB97" s="2"/>
      <c r="GUC97" s="2"/>
      <c r="GUD97" s="2"/>
      <c r="GUE97" s="2"/>
      <c r="GUF97" s="2"/>
      <c r="GUG97" s="2"/>
      <c r="GUH97" s="2"/>
      <c r="GUI97" s="2"/>
      <c r="GUJ97" s="2"/>
      <c r="GUK97" s="2"/>
      <c r="GUL97" s="2"/>
      <c r="GUM97" s="2"/>
      <c r="GUN97" s="2"/>
      <c r="GUO97" s="2"/>
      <c r="GUP97" s="2"/>
      <c r="GUQ97" s="1"/>
      <c r="GUR97" s="1"/>
      <c r="GUS97" s="1"/>
      <c r="GUT97" s="2"/>
      <c r="GUU97" s="2"/>
      <c r="GUV97" s="2"/>
      <c r="GUW97" s="2"/>
      <c r="GUX97" s="2"/>
      <c r="GUY97" s="2"/>
      <c r="GUZ97" s="2"/>
      <c r="GVA97" s="2"/>
      <c r="GVE97" s="2"/>
      <c r="GVF97" s="2"/>
      <c r="GVG97" s="2"/>
      <c r="GVH97" s="2"/>
      <c r="GVI97" s="2"/>
      <c r="GVJ97" s="2"/>
      <c r="GVK97" s="2"/>
      <c r="GVL97" s="2"/>
      <c r="GVM97" s="2"/>
      <c r="GVN97" s="2"/>
      <c r="GVO97" s="2"/>
      <c r="GVP97" s="2"/>
      <c r="GVQ97" s="2"/>
      <c r="GVR97" s="2"/>
      <c r="GVS97" s="2"/>
      <c r="GVT97" s="2"/>
      <c r="GVU97" s="2"/>
      <c r="GVV97" s="2"/>
      <c r="GVW97" s="1"/>
      <c r="GVX97" s="1"/>
      <c r="GVY97" s="1"/>
      <c r="GVZ97" s="2"/>
      <c r="GWA97" s="2"/>
      <c r="GWB97" s="2"/>
      <c r="GWC97" s="2"/>
      <c r="GWD97" s="2"/>
      <c r="GWE97" s="2"/>
      <c r="GWF97" s="2"/>
      <c r="GWG97" s="2"/>
      <c r="GWK97" s="2"/>
      <c r="GWL97" s="2"/>
      <c r="GWM97" s="2"/>
      <c r="GWN97" s="2"/>
      <c r="GWO97" s="2"/>
      <c r="GWP97" s="2"/>
      <c r="GWQ97" s="2"/>
      <c r="GWR97" s="2"/>
      <c r="GWS97" s="2"/>
      <c r="GWT97" s="2"/>
      <c r="GWU97" s="2"/>
      <c r="GWV97" s="2"/>
      <c r="GWW97" s="2"/>
      <c r="GWX97" s="2"/>
      <c r="GWY97" s="2"/>
      <c r="GWZ97" s="2"/>
      <c r="GXA97" s="2"/>
      <c r="GXB97" s="2"/>
      <c r="GXC97" s="1"/>
      <c r="GXD97" s="1"/>
      <c r="GXE97" s="1"/>
      <c r="GXF97" s="2"/>
      <c r="GXG97" s="2"/>
      <c r="GXH97" s="2"/>
      <c r="GXI97" s="2"/>
      <c r="GXJ97" s="2"/>
      <c r="GXK97" s="2"/>
      <c r="GXL97" s="2"/>
      <c r="GXM97" s="2"/>
      <c r="GXQ97" s="2"/>
      <c r="GXR97" s="2"/>
      <c r="GXS97" s="2"/>
      <c r="GXT97" s="2"/>
      <c r="GXU97" s="2"/>
      <c r="GXV97" s="2"/>
      <c r="GXW97" s="2"/>
      <c r="GXX97" s="2"/>
      <c r="GXY97" s="2"/>
      <c r="GXZ97" s="2"/>
      <c r="GYA97" s="2"/>
      <c r="GYB97" s="2"/>
      <c r="GYC97" s="2"/>
      <c r="GYD97" s="2"/>
      <c r="GYE97" s="2"/>
      <c r="GYF97" s="2"/>
      <c r="GYG97" s="2"/>
      <c r="GYH97" s="2"/>
      <c r="GYI97" s="1"/>
      <c r="GYJ97" s="1"/>
      <c r="GYK97" s="1"/>
      <c r="GYL97" s="2"/>
      <c r="GYM97" s="2"/>
      <c r="GYN97" s="2"/>
      <c r="GYO97" s="2"/>
      <c r="GYP97" s="2"/>
      <c r="GYQ97" s="2"/>
      <c r="GYR97" s="2"/>
      <c r="GYS97" s="2"/>
      <c r="GYW97" s="2"/>
      <c r="GYX97" s="2"/>
      <c r="GYY97" s="2"/>
      <c r="GYZ97" s="2"/>
      <c r="GZA97" s="2"/>
      <c r="GZB97" s="2"/>
      <c r="GZC97" s="2"/>
      <c r="GZD97" s="2"/>
      <c r="GZE97" s="2"/>
      <c r="GZF97" s="2"/>
      <c r="GZG97" s="2"/>
      <c r="GZH97" s="2"/>
      <c r="GZI97" s="2"/>
      <c r="GZJ97" s="2"/>
      <c r="GZK97" s="2"/>
      <c r="GZL97" s="2"/>
      <c r="GZM97" s="2"/>
      <c r="GZN97" s="2"/>
      <c r="GZO97" s="1"/>
      <c r="GZP97" s="1"/>
      <c r="GZQ97" s="1"/>
      <c r="GZR97" s="2"/>
      <c r="GZS97" s="2"/>
      <c r="GZT97" s="2"/>
      <c r="GZU97" s="2"/>
      <c r="GZV97" s="2"/>
      <c r="GZW97" s="2"/>
      <c r="GZX97" s="2"/>
      <c r="GZY97" s="2"/>
      <c r="HAC97" s="2"/>
      <c r="HAD97" s="2"/>
      <c r="HAE97" s="2"/>
      <c r="HAF97" s="2"/>
      <c r="HAG97" s="2"/>
      <c r="HAH97" s="2"/>
      <c r="HAI97" s="2"/>
      <c r="HAJ97" s="2"/>
      <c r="HAK97" s="2"/>
      <c r="HAL97" s="2"/>
      <c r="HAM97" s="2"/>
      <c r="HAN97" s="2"/>
      <c r="HAO97" s="2"/>
      <c r="HAP97" s="2"/>
      <c r="HAQ97" s="2"/>
      <c r="HAR97" s="2"/>
      <c r="HAS97" s="2"/>
      <c r="HAT97" s="2"/>
      <c r="HAU97" s="1"/>
      <c r="HAV97" s="1"/>
      <c r="HAW97" s="1"/>
      <c r="HAX97" s="2"/>
      <c r="HAY97" s="2"/>
      <c r="HAZ97" s="2"/>
      <c r="HBA97" s="2"/>
      <c r="HBB97" s="2"/>
      <c r="HBC97" s="2"/>
      <c r="HBD97" s="2"/>
      <c r="HBE97" s="2"/>
      <c r="HBI97" s="2"/>
      <c r="HBJ97" s="2"/>
      <c r="HBK97" s="2"/>
      <c r="HBL97" s="2"/>
      <c r="HBM97" s="2"/>
      <c r="HBN97" s="2"/>
      <c r="HBO97" s="2"/>
      <c r="HBP97" s="2"/>
      <c r="HBQ97" s="2"/>
      <c r="HBR97" s="2"/>
      <c r="HBS97" s="2"/>
      <c r="HBT97" s="2"/>
      <c r="HBU97" s="2"/>
      <c r="HBV97" s="2"/>
      <c r="HBW97" s="2"/>
      <c r="HBX97" s="2"/>
      <c r="HBY97" s="2"/>
      <c r="HBZ97" s="2"/>
      <c r="HCA97" s="1"/>
      <c r="HCB97" s="1"/>
      <c r="HCC97" s="1"/>
      <c r="HCD97" s="2"/>
      <c r="HCE97" s="2"/>
      <c r="HCF97" s="2"/>
      <c r="HCG97" s="2"/>
      <c r="HCH97" s="2"/>
      <c r="HCI97" s="2"/>
      <c r="HCJ97" s="2"/>
      <c r="HCK97" s="2"/>
      <c r="HCO97" s="2"/>
      <c r="HCP97" s="2"/>
      <c r="HCQ97" s="2"/>
      <c r="HCR97" s="2"/>
      <c r="HCS97" s="2"/>
      <c r="HCT97" s="2"/>
      <c r="HCU97" s="2"/>
      <c r="HCV97" s="2"/>
      <c r="HCW97" s="2"/>
      <c r="HCX97" s="2"/>
      <c r="HCY97" s="2"/>
      <c r="HCZ97" s="2"/>
      <c r="HDA97" s="2"/>
      <c r="HDB97" s="2"/>
      <c r="HDC97" s="2"/>
      <c r="HDD97" s="2"/>
      <c r="HDE97" s="2"/>
      <c r="HDF97" s="2"/>
      <c r="HDG97" s="1"/>
      <c r="HDH97" s="1"/>
      <c r="HDI97" s="1"/>
      <c r="HDJ97" s="2"/>
      <c r="HDK97" s="2"/>
      <c r="HDL97" s="2"/>
      <c r="HDM97" s="2"/>
      <c r="HDN97" s="2"/>
      <c r="HDO97" s="2"/>
      <c r="HDP97" s="2"/>
      <c r="HDQ97" s="2"/>
      <c r="HDU97" s="2"/>
      <c r="HDV97" s="2"/>
      <c r="HDW97" s="2"/>
      <c r="HDX97" s="2"/>
      <c r="HDY97" s="2"/>
      <c r="HDZ97" s="2"/>
      <c r="HEA97" s="2"/>
      <c r="HEB97" s="2"/>
      <c r="HEC97" s="2"/>
      <c r="HED97" s="2"/>
      <c r="HEE97" s="2"/>
      <c r="HEF97" s="2"/>
      <c r="HEG97" s="2"/>
      <c r="HEH97" s="2"/>
      <c r="HEI97" s="2"/>
      <c r="HEJ97" s="2"/>
      <c r="HEK97" s="2"/>
      <c r="HEL97" s="2"/>
      <c r="HEM97" s="1"/>
      <c r="HEN97" s="1"/>
      <c r="HEO97" s="1"/>
      <c r="HEP97" s="2"/>
      <c r="HEQ97" s="2"/>
      <c r="HER97" s="2"/>
      <c r="HES97" s="2"/>
      <c r="HET97" s="2"/>
      <c r="HEU97" s="2"/>
      <c r="HEV97" s="2"/>
      <c r="HEW97" s="2"/>
      <c r="HFA97" s="2"/>
      <c r="HFB97" s="2"/>
      <c r="HFC97" s="2"/>
      <c r="HFD97" s="2"/>
      <c r="HFE97" s="2"/>
      <c r="HFF97" s="2"/>
      <c r="HFG97" s="2"/>
      <c r="HFH97" s="2"/>
      <c r="HFI97" s="2"/>
      <c r="HFJ97" s="2"/>
      <c r="HFK97" s="2"/>
      <c r="HFL97" s="2"/>
      <c r="HFM97" s="2"/>
      <c r="HFN97" s="2"/>
      <c r="HFO97" s="2"/>
      <c r="HFP97" s="2"/>
      <c r="HFQ97" s="2"/>
      <c r="HFR97" s="2"/>
      <c r="HFS97" s="1"/>
      <c r="HFT97" s="1"/>
      <c r="HFU97" s="1"/>
      <c r="HFV97" s="2"/>
      <c r="HFW97" s="2"/>
      <c r="HFX97" s="2"/>
      <c r="HFY97" s="2"/>
      <c r="HFZ97" s="2"/>
      <c r="HGA97" s="2"/>
      <c r="HGB97" s="2"/>
      <c r="HGC97" s="2"/>
      <c r="HGG97" s="2"/>
      <c r="HGH97" s="2"/>
      <c r="HGI97" s="2"/>
      <c r="HGJ97" s="2"/>
      <c r="HGK97" s="2"/>
      <c r="HGL97" s="2"/>
      <c r="HGM97" s="2"/>
      <c r="HGN97" s="2"/>
      <c r="HGO97" s="2"/>
      <c r="HGP97" s="2"/>
      <c r="HGQ97" s="2"/>
      <c r="HGR97" s="2"/>
      <c r="HGS97" s="2"/>
      <c r="HGT97" s="2"/>
      <c r="HGU97" s="2"/>
      <c r="HGV97" s="2"/>
      <c r="HGW97" s="2"/>
      <c r="HGX97" s="2"/>
      <c r="HGY97" s="1"/>
      <c r="HGZ97" s="1"/>
      <c r="HHA97" s="1"/>
      <c r="HHB97" s="2"/>
      <c r="HHC97" s="2"/>
      <c r="HHD97" s="2"/>
      <c r="HHE97" s="2"/>
      <c r="HHF97" s="2"/>
      <c r="HHG97" s="2"/>
      <c r="HHH97" s="2"/>
      <c r="HHI97" s="2"/>
      <c r="HHM97" s="2"/>
      <c r="HHN97" s="2"/>
      <c r="HHO97" s="2"/>
      <c r="HHP97" s="2"/>
      <c r="HHQ97" s="2"/>
      <c r="HHR97" s="2"/>
      <c r="HHS97" s="2"/>
      <c r="HHT97" s="2"/>
      <c r="HHU97" s="2"/>
      <c r="HHV97" s="2"/>
      <c r="HHW97" s="2"/>
      <c r="HHX97" s="2"/>
      <c r="HHY97" s="2"/>
      <c r="HHZ97" s="2"/>
      <c r="HIA97" s="2"/>
      <c r="HIB97" s="2"/>
      <c r="HIC97" s="2"/>
      <c r="HID97" s="2"/>
      <c r="HIE97" s="1"/>
      <c r="HIF97" s="1"/>
      <c r="HIG97" s="1"/>
      <c r="HIH97" s="2"/>
      <c r="HII97" s="2"/>
      <c r="HIJ97" s="2"/>
      <c r="HIK97" s="2"/>
      <c r="HIL97" s="2"/>
      <c r="HIM97" s="2"/>
      <c r="HIN97" s="2"/>
      <c r="HIO97" s="2"/>
      <c r="HIS97" s="2"/>
      <c r="HIT97" s="2"/>
      <c r="HIU97" s="2"/>
      <c r="HIV97" s="2"/>
      <c r="HIW97" s="2"/>
      <c r="HIX97" s="2"/>
      <c r="HIY97" s="2"/>
      <c r="HIZ97" s="2"/>
      <c r="HJA97" s="2"/>
      <c r="HJB97" s="2"/>
      <c r="HJC97" s="2"/>
      <c r="HJD97" s="2"/>
      <c r="HJE97" s="2"/>
      <c r="HJF97" s="2"/>
      <c r="HJG97" s="2"/>
      <c r="HJH97" s="2"/>
      <c r="HJI97" s="2"/>
      <c r="HJJ97" s="2"/>
      <c r="HJK97" s="1"/>
      <c r="HJL97" s="1"/>
      <c r="HJM97" s="1"/>
      <c r="HJN97" s="2"/>
      <c r="HJO97" s="2"/>
      <c r="HJP97" s="2"/>
      <c r="HJQ97" s="2"/>
      <c r="HJR97" s="2"/>
      <c r="HJS97" s="2"/>
      <c r="HJT97" s="2"/>
      <c r="HJU97" s="2"/>
      <c r="HJY97" s="2"/>
      <c r="HJZ97" s="2"/>
      <c r="HKA97" s="2"/>
      <c r="HKB97" s="2"/>
      <c r="HKC97" s="2"/>
      <c r="HKD97" s="2"/>
      <c r="HKE97" s="2"/>
      <c r="HKF97" s="2"/>
      <c r="HKG97" s="2"/>
      <c r="HKH97" s="2"/>
      <c r="HKI97" s="2"/>
      <c r="HKJ97" s="2"/>
      <c r="HKK97" s="2"/>
      <c r="HKL97" s="2"/>
      <c r="HKM97" s="2"/>
      <c r="HKN97" s="2"/>
      <c r="HKO97" s="2"/>
      <c r="HKP97" s="2"/>
      <c r="HKQ97" s="1"/>
      <c r="HKR97" s="1"/>
      <c r="HKS97" s="1"/>
      <c r="HKT97" s="2"/>
      <c r="HKU97" s="2"/>
      <c r="HKV97" s="2"/>
      <c r="HKW97" s="2"/>
      <c r="HKX97" s="2"/>
      <c r="HKY97" s="2"/>
      <c r="HKZ97" s="2"/>
      <c r="HLA97" s="2"/>
      <c r="HLE97" s="2"/>
      <c r="HLF97" s="2"/>
      <c r="HLG97" s="2"/>
      <c r="HLH97" s="2"/>
      <c r="HLI97" s="2"/>
      <c r="HLJ97" s="2"/>
      <c r="HLK97" s="2"/>
      <c r="HLL97" s="2"/>
      <c r="HLM97" s="2"/>
      <c r="HLN97" s="2"/>
      <c r="HLO97" s="2"/>
      <c r="HLP97" s="2"/>
      <c r="HLQ97" s="2"/>
      <c r="HLR97" s="2"/>
      <c r="HLS97" s="2"/>
      <c r="HLT97" s="2"/>
      <c r="HLU97" s="2"/>
      <c r="HLV97" s="2"/>
      <c r="HLW97" s="1"/>
      <c r="HLX97" s="1"/>
      <c r="HLY97" s="1"/>
      <c r="HLZ97" s="2"/>
      <c r="HMA97" s="2"/>
      <c r="HMB97" s="2"/>
      <c r="HMC97" s="2"/>
      <c r="HMD97" s="2"/>
      <c r="HME97" s="2"/>
      <c r="HMF97" s="2"/>
      <c r="HMG97" s="2"/>
      <c r="HMK97" s="2"/>
      <c r="HML97" s="2"/>
      <c r="HMM97" s="2"/>
      <c r="HMN97" s="2"/>
      <c r="HMO97" s="2"/>
      <c r="HMP97" s="2"/>
      <c r="HMQ97" s="2"/>
      <c r="HMR97" s="2"/>
      <c r="HMS97" s="2"/>
      <c r="HMT97" s="2"/>
      <c r="HMU97" s="2"/>
      <c r="HMV97" s="2"/>
      <c r="HMW97" s="2"/>
      <c r="HMX97" s="2"/>
      <c r="HMY97" s="2"/>
      <c r="HMZ97" s="2"/>
      <c r="HNA97" s="2"/>
      <c r="HNB97" s="2"/>
      <c r="HNC97" s="1"/>
      <c r="HND97" s="1"/>
      <c r="HNE97" s="1"/>
      <c r="HNF97" s="2"/>
      <c r="HNG97" s="2"/>
      <c r="HNH97" s="2"/>
      <c r="HNI97" s="2"/>
      <c r="HNJ97" s="2"/>
      <c r="HNK97" s="2"/>
      <c r="HNL97" s="2"/>
      <c r="HNM97" s="2"/>
      <c r="HNQ97" s="2"/>
      <c r="HNR97" s="2"/>
      <c r="HNS97" s="2"/>
      <c r="HNT97" s="2"/>
      <c r="HNU97" s="2"/>
      <c r="HNV97" s="2"/>
      <c r="HNW97" s="2"/>
      <c r="HNX97" s="2"/>
      <c r="HNY97" s="2"/>
      <c r="HNZ97" s="2"/>
      <c r="HOA97" s="2"/>
      <c r="HOB97" s="2"/>
      <c r="HOC97" s="2"/>
      <c r="HOD97" s="2"/>
      <c r="HOE97" s="2"/>
      <c r="HOF97" s="2"/>
      <c r="HOG97" s="2"/>
      <c r="HOH97" s="2"/>
      <c r="HOI97" s="1"/>
      <c r="HOJ97" s="1"/>
      <c r="HOK97" s="1"/>
      <c r="HOL97" s="2"/>
      <c r="HOM97" s="2"/>
      <c r="HON97" s="2"/>
      <c r="HOO97" s="2"/>
      <c r="HOP97" s="2"/>
      <c r="HOQ97" s="2"/>
      <c r="HOR97" s="2"/>
      <c r="HOS97" s="2"/>
      <c r="HOW97" s="2"/>
      <c r="HOX97" s="2"/>
      <c r="HOY97" s="2"/>
      <c r="HOZ97" s="2"/>
      <c r="HPA97" s="2"/>
      <c r="HPB97" s="2"/>
      <c r="HPC97" s="2"/>
      <c r="HPD97" s="2"/>
      <c r="HPE97" s="2"/>
      <c r="HPF97" s="2"/>
      <c r="HPG97" s="2"/>
      <c r="HPH97" s="2"/>
      <c r="HPI97" s="2"/>
      <c r="HPJ97" s="2"/>
      <c r="HPK97" s="2"/>
      <c r="HPL97" s="2"/>
      <c r="HPM97" s="2"/>
      <c r="HPN97" s="2"/>
      <c r="HPO97" s="1"/>
      <c r="HPP97" s="1"/>
      <c r="HPQ97" s="1"/>
      <c r="HPR97" s="2"/>
      <c r="HPS97" s="2"/>
      <c r="HPT97" s="2"/>
      <c r="HPU97" s="2"/>
      <c r="HPV97" s="2"/>
      <c r="HPW97" s="2"/>
      <c r="HPX97" s="2"/>
      <c r="HPY97" s="2"/>
      <c r="HQC97" s="2"/>
      <c r="HQD97" s="2"/>
      <c r="HQE97" s="2"/>
      <c r="HQF97" s="2"/>
      <c r="HQG97" s="2"/>
      <c r="HQH97" s="2"/>
      <c r="HQI97" s="2"/>
      <c r="HQJ97" s="2"/>
      <c r="HQK97" s="2"/>
      <c r="HQL97" s="2"/>
      <c r="HQM97" s="2"/>
      <c r="HQN97" s="2"/>
      <c r="HQO97" s="2"/>
      <c r="HQP97" s="2"/>
      <c r="HQQ97" s="2"/>
      <c r="HQR97" s="2"/>
      <c r="HQS97" s="2"/>
      <c r="HQT97" s="2"/>
      <c r="HQU97" s="1"/>
      <c r="HQV97" s="1"/>
      <c r="HQW97" s="1"/>
      <c r="HQX97" s="2"/>
      <c r="HQY97" s="2"/>
      <c r="HQZ97" s="2"/>
      <c r="HRA97" s="2"/>
      <c r="HRB97" s="2"/>
      <c r="HRC97" s="2"/>
      <c r="HRD97" s="2"/>
      <c r="HRE97" s="2"/>
      <c r="HRI97" s="2"/>
      <c r="HRJ97" s="2"/>
      <c r="HRK97" s="2"/>
      <c r="HRL97" s="2"/>
      <c r="HRM97" s="2"/>
      <c r="HRN97" s="2"/>
      <c r="HRO97" s="2"/>
      <c r="HRP97" s="2"/>
      <c r="HRQ97" s="2"/>
      <c r="HRR97" s="2"/>
      <c r="HRS97" s="2"/>
      <c r="HRT97" s="2"/>
      <c r="HRU97" s="2"/>
      <c r="HRV97" s="2"/>
      <c r="HRW97" s="2"/>
      <c r="HRX97" s="2"/>
      <c r="HRY97" s="2"/>
      <c r="HRZ97" s="2"/>
      <c r="HSA97" s="1"/>
      <c r="HSB97" s="1"/>
      <c r="HSC97" s="1"/>
      <c r="HSD97" s="2"/>
      <c r="HSE97" s="2"/>
      <c r="HSF97" s="2"/>
      <c r="HSG97" s="2"/>
      <c r="HSH97" s="2"/>
      <c r="HSI97" s="2"/>
      <c r="HSJ97" s="2"/>
      <c r="HSK97" s="2"/>
      <c r="HSO97" s="2"/>
      <c r="HSP97" s="2"/>
      <c r="HSQ97" s="2"/>
      <c r="HSR97" s="2"/>
      <c r="HSS97" s="2"/>
      <c r="HST97" s="2"/>
      <c r="HSU97" s="2"/>
      <c r="HSV97" s="2"/>
      <c r="HSW97" s="2"/>
      <c r="HSX97" s="2"/>
      <c r="HSY97" s="2"/>
      <c r="HSZ97" s="2"/>
      <c r="HTA97" s="2"/>
      <c r="HTB97" s="2"/>
      <c r="HTC97" s="2"/>
      <c r="HTD97" s="2"/>
      <c r="HTE97" s="2"/>
      <c r="HTF97" s="2"/>
      <c r="HTG97" s="1"/>
      <c r="HTH97" s="1"/>
      <c r="HTI97" s="1"/>
      <c r="HTJ97" s="2"/>
      <c r="HTK97" s="2"/>
      <c r="HTL97" s="2"/>
      <c r="HTM97" s="2"/>
      <c r="HTN97" s="2"/>
      <c r="HTO97" s="2"/>
      <c r="HTP97" s="2"/>
      <c r="HTQ97" s="2"/>
      <c r="HTU97" s="2"/>
      <c r="HTV97" s="2"/>
      <c r="HTW97" s="2"/>
      <c r="HTX97" s="2"/>
      <c r="HTY97" s="2"/>
      <c r="HTZ97" s="2"/>
      <c r="HUA97" s="2"/>
      <c r="HUB97" s="2"/>
      <c r="HUC97" s="2"/>
      <c r="HUD97" s="2"/>
      <c r="HUE97" s="2"/>
      <c r="HUF97" s="2"/>
      <c r="HUG97" s="2"/>
      <c r="HUH97" s="2"/>
      <c r="HUI97" s="2"/>
      <c r="HUJ97" s="2"/>
      <c r="HUK97" s="2"/>
      <c r="HUL97" s="2"/>
      <c r="HUM97" s="1"/>
      <c r="HUN97" s="1"/>
      <c r="HUO97" s="1"/>
      <c r="HUP97" s="2"/>
      <c r="HUQ97" s="2"/>
      <c r="HUR97" s="2"/>
      <c r="HUS97" s="2"/>
      <c r="HUT97" s="2"/>
      <c r="HUU97" s="2"/>
      <c r="HUV97" s="2"/>
      <c r="HUW97" s="2"/>
      <c r="HVA97" s="2"/>
      <c r="HVB97" s="2"/>
      <c r="HVC97" s="2"/>
      <c r="HVD97" s="2"/>
      <c r="HVE97" s="2"/>
      <c r="HVF97" s="2"/>
      <c r="HVG97" s="2"/>
      <c r="HVH97" s="2"/>
      <c r="HVI97" s="2"/>
      <c r="HVJ97" s="2"/>
      <c r="HVK97" s="2"/>
      <c r="HVL97" s="2"/>
      <c r="HVM97" s="2"/>
      <c r="HVN97" s="2"/>
      <c r="HVO97" s="2"/>
      <c r="HVP97" s="2"/>
      <c r="HVQ97" s="2"/>
      <c r="HVR97" s="2"/>
      <c r="HVS97" s="1"/>
      <c r="HVT97" s="1"/>
      <c r="HVU97" s="1"/>
      <c r="HVV97" s="2"/>
      <c r="HVW97" s="2"/>
      <c r="HVX97" s="2"/>
      <c r="HVY97" s="2"/>
      <c r="HVZ97" s="2"/>
      <c r="HWA97" s="2"/>
      <c r="HWB97" s="2"/>
      <c r="HWC97" s="2"/>
      <c r="HWG97" s="2"/>
      <c r="HWH97" s="2"/>
      <c r="HWI97" s="2"/>
      <c r="HWJ97" s="2"/>
      <c r="HWK97" s="2"/>
      <c r="HWL97" s="2"/>
      <c r="HWM97" s="2"/>
      <c r="HWN97" s="2"/>
      <c r="HWO97" s="2"/>
      <c r="HWP97" s="2"/>
      <c r="HWQ97" s="2"/>
      <c r="HWR97" s="2"/>
      <c r="HWS97" s="2"/>
      <c r="HWT97" s="2"/>
      <c r="HWU97" s="2"/>
      <c r="HWV97" s="2"/>
      <c r="HWW97" s="2"/>
      <c r="HWX97" s="2"/>
      <c r="HWY97" s="1"/>
      <c r="HWZ97" s="1"/>
      <c r="HXA97" s="1"/>
      <c r="HXB97" s="2"/>
      <c r="HXC97" s="2"/>
      <c r="HXD97" s="2"/>
      <c r="HXE97" s="2"/>
      <c r="HXF97" s="2"/>
      <c r="HXG97" s="2"/>
      <c r="HXH97" s="2"/>
      <c r="HXI97" s="2"/>
      <c r="HXM97" s="2"/>
      <c r="HXN97" s="2"/>
      <c r="HXO97" s="2"/>
      <c r="HXP97" s="2"/>
      <c r="HXQ97" s="2"/>
      <c r="HXR97" s="2"/>
      <c r="HXS97" s="2"/>
      <c r="HXT97" s="2"/>
      <c r="HXU97" s="2"/>
      <c r="HXV97" s="2"/>
      <c r="HXW97" s="2"/>
      <c r="HXX97" s="2"/>
      <c r="HXY97" s="2"/>
      <c r="HXZ97" s="2"/>
      <c r="HYA97" s="2"/>
      <c r="HYB97" s="2"/>
      <c r="HYC97" s="2"/>
      <c r="HYD97" s="2"/>
      <c r="HYE97" s="1"/>
      <c r="HYF97" s="1"/>
      <c r="HYG97" s="1"/>
      <c r="HYH97" s="2"/>
      <c r="HYI97" s="2"/>
      <c r="HYJ97" s="2"/>
      <c r="HYK97" s="2"/>
      <c r="HYL97" s="2"/>
      <c r="HYM97" s="2"/>
      <c r="HYN97" s="2"/>
      <c r="HYO97" s="2"/>
      <c r="HYS97" s="2"/>
      <c r="HYT97" s="2"/>
      <c r="HYU97" s="2"/>
      <c r="HYV97" s="2"/>
      <c r="HYW97" s="2"/>
      <c r="HYX97" s="2"/>
      <c r="HYY97" s="2"/>
      <c r="HYZ97" s="2"/>
      <c r="HZA97" s="2"/>
      <c r="HZB97" s="2"/>
      <c r="HZC97" s="2"/>
      <c r="HZD97" s="2"/>
      <c r="HZE97" s="2"/>
      <c r="HZF97" s="2"/>
      <c r="HZG97" s="2"/>
      <c r="HZH97" s="2"/>
      <c r="HZI97" s="2"/>
      <c r="HZJ97" s="2"/>
      <c r="HZK97" s="1"/>
      <c r="HZL97" s="1"/>
      <c r="HZM97" s="1"/>
      <c r="HZN97" s="2"/>
      <c r="HZO97" s="2"/>
      <c r="HZP97" s="2"/>
      <c r="HZQ97" s="2"/>
      <c r="HZR97" s="2"/>
      <c r="HZS97" s="2"/>
      <c r="HZT97" s="2"/>
      <c r="HZU97" s="2"/>
      <c r="HZY97" s="2"/>
      <c r="HZZ97" s="2"/>
      <c r="IAA97" s="2"/>
      <c r="IAB97" s="2"/>
      <c r="IAC97" s="2"/>
      <c r="IAD97" s="2"/>
      <c r="IAE97" s="2"/>
      <c r="IAF97" s="2"/>
      <c r="IAG97" s="2"/>
      <c r="IAH97" s="2"/>
      <c r="IAI97" s="2"/>
      <c r="IAJ97" s="2"/>
      <c r="IAK97" s="2"/>
      <c r="IAL97" s="2"/>
      <c r="IAM97" s="2"/>
      <c r="IAN97" s="2"/>
      <c r="IAO97" s="2"/>
      <c r="IAP97" s="2"/>
      <c r="IAQ97" s="1"/>
      <c r="IAR97" s="1"/>
      <c r="IAS97" s="1"/>
      <c r="IAT97" s="2"/>
      <c r="IAU97" s="2"/>
      <c r="IAV97" s="2"/>
      <c r="IAW97" s="2"/>
      <c r="IAX97" s="2"/>
      <c r="IAY97" s="2"/>
      <c r="IAZ97" s="2"/>
      <c r="IBA97" s="2"/>
      <c r="IBE97" s="2"/>
      <c r="IBF97" s="2"/>
      <c r="IBG97" s="2"/>
      <c r="IBH97" s="2"/>
      <c r="IBI97" s="2"/>
      <c r="IBJ97" s="2"/>
      <c r="IBK97" s="2"/>
      <c r="IBL97" s="2"/>
      <c r="IBM97" s="2"/>
      <c r="IBN97" s="2"/>
      <c r="IBO97" s="2"/>
      <c r="IBP97" s="2"/>
      <c r="IBQ97" s="2"/>
      <c r="IBR97" s="2"/>
      <c r="IBS97" s="2"/>
      <c r="IBT97" s="2"/>
      <c r="IBU97" s="2"/>
      <c r="IBV97" s="2"/>
      <c r="IBW97" s="1"/>
      <c r="IBX97" s="1"/>
      <c r="IBY97" s="1"/>
      <c r="IBZ97" s="2"/>
      <c r="ICA97" s="2"/>
      <c r="ICB97" s="2"/>
      <c r="ICC97" s="2"/>
      <c r="ICD97" s="2"/>
      <c r="ICE97" s="2"/>
      <c r="ICF97" s="2"/>
      <c r="ICG97" s="2"/>
      <c r="ICK97" s="2"/>
      <c r="ICL97" s="2"/>
      <c r="ICM97" s="2"/>
      <c r="ICN97" s="2"/>
      <c r="ICO97" s="2"/>
      <c r="ICP97" s="2"/>
      <c r="ICQ97" s="2"/>
      <c r="ICR97" s="2"/>
      <c r="ICS97" s="2"/>
      <c r="ICT97" s="2"/>
      <c r="ICU97" s="2"/>
      <c r="ICV97" s="2"/>
      <c r="ICW97" s="2"/>
      <c r="ICX97" s="2"/>
      <c r="ICY97" s="2"/>
      <c r="ICZ97" s="2"/>
      <c r="IDA97" s="2"/>
      <c r="IDB97" s="2"/>
      <c r="IDC97" s="1"/>
      <c r="IDD97" s="1"/>
      <c r="IDE97" s="1"/>
      <c r="IDF97" s="2"/>
      <c r="IDG97" s="2"/>
      <c r="IDH97" s="2"/>
      <c r="IDI97" s="2"/>
      <c r="IDJ97" s="2"/>
      <c r="IDK97" s="2"/>
      <c r="IDL97" s="2"/>
      <c r="IDM97" s="2"/>
      <c r="IDQ97" s="2"/>
      <c r="IDR97" s="2"/>
      <c r="IDS97" s="2"/>
      <c r="IDT97" s="2"/>
      <c r="IDU97" s="2"/>
      <c r="IDV97" s="2"/>
      <c r="IDW97" s="2"/>
      <c r="IDX97" s="2"/>
      <c r="IDY97" s="2"/>
      <c r="IDZ97" s="2"/>
      <c r="IEA97" s="2"/>
      <c r="IEB97" s="2"/>
      <c r="IEC97" s="2"/>
      <c r="IED97" s="2"/>
      <c r="IEE97" s="2"/>
      <c r="IEF97" s="2"/>
      <c r="IEG97" s="2"/>
      <c r="IEH97" s="2"/>
      <c r="IEI97" s="1"/>
      <c r="IEJ97" s="1"/>
      <c r="IEK97" s="1"/>
      <c r="IEL97" s="2"/>
      <c r="IEM97" s="2"/>
      <c r="IEN97" s="2"/>
      <c r="IEO97" s="2"/>
      <c r="IEP97" s="2"/>
      <c r="IEQ97" s="2"/>
      <c r="IER97" s="2"/>
      <c r="IES97" s="2"/>
      <c r="IEW97" s="2"/>
      <c r="IEX97" s="2"/>
      <c r="IEY97" s="2"/>
      <c r="IEZ97" s="2"/>
      <c r="IFA97" s="2"/>
      <c r="IFB97" s="2"/>
      <c r="IFC97" s="2"/>
      <c r="IFD97" s="2"/>
      <c r="IFE97" s="2"/>
      <c r="IFF97" s="2"/>
      <c r="IFG97" s="2"/>
      <c r="IFH97" s="2"/>
      <c r="IFI97" s="2"/>
      <c r="IFJ97" s="2"/>
      <c r="IFK97" s="2"/>
      <c r="IFL97" s="2"/>
      <c r="IFM97" s="2"/>
      <c r="IFN97" s="2"/>
      <c r="IFO97" s="1"/>
      <c r="IFP97" s="1"/>
      <c r="IFQ97" s="1"/>
      <c r="IFR97" s="2"/>
      <c r="IFS97" s="2"/>
      <c r="IFT97" s="2"/>
      <c r="IFU97" s="2"/>
      <c r="IFV97" s="2"/>
      <c r="IFW97" s="2"/>
      <c r="IFX97" s="2"/>
      <c r="IFY97" s="2"/>
      <c r="IGC97" s="2"/>
      <c r="IGD97" s="2"/>
      <c r="IGE97" s="2"/>
      <c r="IGF97" s="2"/>
      <c r="IGG97" s="2"/>
      <c r="IGH97" s="2"/>
      <c r="IGI97" s="2"/>
      <c r="IGJ97" s="2"/>
      <c r="IGK97" s="2"/>
      <c r="IGL97" s="2"/>
      <c r="IGM97" s="2"/>
      <c r="IGN97" s="2"/>
      <c r="IGO97" s="2"/>
      <c r="IGP97" s="2"/>
      <c r="IGQ97" s="2"/>
      <c r="IGR97" s="2"/>
      <c r="IGS97" s="2"/>
      <c r="IGT97" s="2"/>
      <c r="IGU97" s="1"/>
      <c r="IGV97" s="1"/>
      <c r="IGW97" s="1"/>
      <c r="IGX97" s="2"/>
      <c r="IGY97" s="2"/>
      <c r="IGZ97" s="2"/>
      <c r="IHA97" s="2"/>
      <c r="IHB97" s="2"/>
      <c r="IHC97" s="2"/>
      <c r="IHD97" s="2"/>
      <c r="IHE97" s="2"/>
      <c r="IHI97" s="2"/>
      <c r="IHJ97" s="2"/>
      <c r="IHK97" s="2"/>
      <c r="IHL97" s="2"/>
      <c r="IHM97" s="2"/>
      <c r="IHN97" s="2"/>
      <c r="IHO97" s="2"/>
      <c r="IHP97" s="2"/>
      <c r="IHQ97" s="2"/>
      <c r="IHR97" s="2"/>
      <c r="IHS97" s="2"/>
      <c r="IHT97" s="2"/>
      <c r="IHU97" s="2"/>
      <c r="IHV97" s="2"/>
      <c r="IHW97" s="2"/>
      <c r="IHX97" s="2"/>
      <c r="IHY97" s="2"/>
      <c r="IHZ97" s="2"/>
      <c r="IIA97" s="1"/>
      <c r="IIB97" s="1"/>
      <c r="IIC97" s="1"/>
      <c r="IID97" s="2"/>
      <c r="IIE97" s="2"/>
      <c r="IIF97" s="2"/>
      <c r="IIG97" s="2"/>
      <c r="IIH97" s="2"/>
      <c r="III97" s="2"/>
      <c r="IIJ97" s="2"/>
      <c r="IIK97" s="2"/>
      <c r="IIO97" s="2"/>
      <c r="IIP97" s="2"/>
      <c r="IIQ97" s="2"/>
      <c r="IIR97" s="2"/>
      <c r="IIS97" s="2"/>
      <c r="IIT97" s="2"/>
      <c r="IIU97" s="2"/>
      <c r="IIV97" s="2"/>
      <c r="IIW97" s="2"/>
      <c r="IIX97" s="2"/>
      <c r="IIY97" s="2"/>
      <c r="IIZ97" s="2"/>
      <c r="IJA97" s="2"/>
      <c r="IJB97" s="2"/>
      <c r="IJC97" s="2"/>
      <c r="IJD97" s="2"/>
      <c r="IJE97" s="2"/>
      <c r="IJF97" s="2"/>
      <c r="IJG97" s="1"/>
      <c r="IJH97" s="1"/>
      <c r="IJI97" s="1"/>
      <c r="IJJ97" s="2"/>
      <c r="IJK97" s="2"/>
      <c r="IJL97" s="2"/>
      <c r="IJM97" s="2"/>
      <c r="IJN97" s="2"/>
      <c r="IJO97" s="2"/>
      <c r="IJP97" s="2"/>
      <c r="IJQ97" s="2"/>
      <c r="IJU97" s="2"/>
      <c r="IJV97" s="2"/>
      <c r="IJW97" s="2"/>
      <c r="IJX97" s="2"/>
      <c r="IJY97" s="2"/>
      <c r="IJZ97" s="2"/>
      <c r="IKA97" s="2"/>
      <c r="IKB97" s="2"/>
      <c r="IKC97" s="2"/>
      <c r="IKD97" s="2"/>
      <c r="IKE97" s="2"/>
      <c r="IKF97" s="2"/>
      <c r="IKG97" s="2"/>
      <c r="IKH97" s="2"/>
      <c r="IKI97" s="2"/>
      <c r="IKJ97" s="2"/>
      <c r="IKK97" s="2"/>
      <c r="IKL97" s="2"/>
      <c r="IKM97" s="1"/>
      <c r="IKN97" s="1"/>
      <c r="IKO97" s="1"/>
      <c r="IKP97" s="2"/>
      <c r="IKQ97" s="2"/>
      <c r="IKR97" s="2"/>
      <c r="IKS97" s="2"/>
      <c r="IKT97" s="2"/>
      <c r="IKU97" s="2"/>
      <c r="IKV97" s="2"/>
      <c r="IKW97" s="2"/>
      <c r="ILA97" s="2"/>
      <c r="ILB97" s="2"/>
      <c r="ILC97" s="2"/>
      <c r="ILD97" s="2"/>
      <c r="ILE97" s="2"/>
      <c r="ILF97" s="2"/>
      <c r="ILG97" s="2"/>
      <c r="ILH97" s="2"/>
      <c r="ILI97" s="2"/>
      <c r="ILJ97" s="2"/>
      <c r="ILK97" s="2"/>
      <c r="ILL97" s="2"/>
      <c r="ILM97" s="2"/>
      <c r="ILN97" s="2"/>
      <c r="ILO97" s="2"/>
      <c r="ILP97" s="2"/>
      <c r="ILQ97" s="2"/>
      <c r="ILR97" s="2"/>
      <c r="ILS97" s="1"/>
      <c r="ILT97" s="1"/>
      <c r="ILU97" s="1"/>
      <c r="ILV97" s="2"/>
      <c r="ILW97" s="2"/>
      <c r="ILX97" s="2"/>
      <c r="ILY97" s="2"/>
      <c r="ILZ97" s="2"/>
      <c r="IMA97" s="2"/>
      <c r="IMB97" s="2"/>
      <c r="IMC97" s="2"/>
      <c r="IMG97" s="2"/>
      <c r="IMH97" s="2"/>
      <c r="IMI97" s="2"/>
      <c r="IMJ97" s="2"/>
      <c r="IMK97" s="2"/>
      <c r="IML97" s="2"/>
      <c r="IMM97" s="2"/>
      <c r="IMN97" s="2"/>
      <c r="IMO97" s="2"/>
      <c r="IMP97" s="2"/>
      <c r="IMQ97" s="2"/>
      <c r="IMR97" s="2"/>
      <c r="IMS97" s="2"/>
      <c r="IMT97" s="2"/>
      <c r="IMU97" s="2"/>
      <c r="IMV97" s="2"/>
      <c r="IMW97" s="2"/>
      <c r="IMX97" s="2"/>
      <c r="IMY97" s="1"/>
      <c r="IMZ97" s="1"/>
      <c r="INA97" s="1"/>
      <c r="INB97" s="2"/>
      <c r="INC97" s="2"/>
      <c r="IND97" s="2"/>
      <c r="INE97" s="2"/>
      <c r="INF97" s="2"/>
      <c r="ING97" s="2"/>
      <c r="INH97" s="2"/>
      <c r="INI97" s="2"/>
      <c r="INM97" s="2"/>
      <c r="INN97" s="2"/>
      <c r="INO97" s="2"/>
      <c r="INP97" s="2"/>
      <c r="INQ97" s="2"/>
      <c r="INR97" s="2"/>
      <c r="INS97" s="2"/>
      <c r="INT97" s="2"/>
      <c r="INU97" s="2"/>
      <c r="INV97" s="2"/>
      <c r="INW97" s="2"/>
      <c r="INX97" s="2"/>
      <c r="INY97" s="2"/>
      <c r="INZ97" s="2"/>
      <c r="IOA97" s="2"/>
      <c r="IOB97" s="2"/>
      <c r="IOC97" s="2"/>
      <c r="IOD97" s="2"/>
      <c r="IOE97" s="1"/>
      <c r="IOF97" s="1"/>
      <c r="IOG97" s="1"/>
      <c r="IOH97" s="2"/>
      <c r="IOI97" s="2"/>
      <c r="IOJ97" s="2"/>
      <c r="IOK97" s="2"/>
      <c r="IOL97" s="2"/>
      <c r="IOM97" s="2"/>
      <c r="ION97" s="2"/>
      <c r="IOO97" s="2"/>
      <c r="IOS97" s="2"/>
      <c r="IOT97" s="2"/>
      <c r="IOU97" s="2"/>
      <c r="IOV97" s="2"/>
      <c r="IOW97" s="2"/>
      <c r="IOX97" s="2"/>
      <c r="IOY97" s="2"/>
      <c r="IOZ97" s="2"/>
      <c r="IPA97" s="2"/>
      <c r="IPB97" s="2"/>
      <c r="IPC97" s="2"/>
      <c r="IPD97" s="2"/>
      <c r="IPE97" s="2"/>
      <c r="IPF97" s="2"/>
      <c r="IPG97" s="2"/>
      <c r="IPH97" s="2"/>
      <c r="IPI97" s="2"/>
      <c r="IPJ97" s="2"/>
      <c r="IPK97" s="1"/>
      <c r="IPL97" s="1"/>
      <c r="IPM97" s="1"/>
      <c r="IPN97" s="2"/>
      <c r="IPO97" s="2"/>
      <c r="IPP97" s="2"/>
      <c r="IPQ97" s="2"/>
      <c r="IPR97" s="2"/>
      <c r="IPS97" s="2"/>
      <c r="IPT97" s="2"/>
      <c r="IPU97" s="2"/>
      <c r="IPY97" s="2"/>
      <c r="IPZ97" s="2"/>
      <c r="IQA97" s="2"/>
      <c r="IQB97" s="2"/>
      <c r="IQC97" s="2"/>
      <c r="IQD97" s="2"/>
      <c r="IQE97" s="2"/>
      <c r="IQF97" s="2"/>
      <c r="IQG97" s="2"/>
      <c r="IQH97" s="2"/>
      <c r="IQI97" s="2"/>
      <c r="IQJ97" s="2"/>
      <c r="IQK97" s="2"/>
      <c r="IQL97" s="2"/>
      <c r="IQM97" s="2"/>
      <c r="IQN97" s="2"/>
      <c r="IQO97" s="2"/>
      <c r="IQP97" s="2"/>
      <c r="IQQ97" s="1"/>
      <c r="IQR97" s="1"/>
      <c r="IQS97" s="1"/>
      <c r="IQT97" s="2"/>
      <c r="IQU97" s="2"/>
      <c r="IQV97" s="2"/>
      <c r="IQW97" s="2"/>
      <c r="IQX97" s="2"/>
      <c r="IQY97" s="2"/>
      <c r="IQZ97" s="2"/>
      <c r="IRA97" s="2"/>
      <c r="IRE97" s="2"/>
      <c r="IRF97" s="2"/>
      <c r="IRG97" s="2"/>
      <c r="IRH97" s="2"/>
      <c r="IRI97" s="2"/>
      <c r="IRJ97" s="2"/>
      <c r="IRK97" s="2"/>
      <c r="IRL97" s="2"/>
      <c r="IRM97" s="2"/>
      <c r="IRN97" s="2"/>
      <c r="IRO97" s="2"/>
      <c r="IRP97" s="2"/>
      <c r="IRQ97" s="2"/>
      <c r="IRR97" s="2"/>
      <c r="IRS97" s="2"/>
      <c r="IRT97" s="2"/>
      <c r="IRU97" s="2"/>
      <c r="IRV97" s="2"/>
      <c r="IRW97" s="1"/>
      <c r="IRX97" s="1"/>
      <c r="IRY97" s="1"/>
      <c r="IRZ97" s="2"/>
      <c r="ISA97" s="2"/>
      <c r="ISB97" s="2"/>
      <c r="ISC97" s="2"/>
      <c r="ISD97" s="2"/>
      <c r="ISE97" s="2"/>
      <c r="ISF97" s="2"/>
      <c r="ISG97" s="2"/>
      <c r="ISK97" s="2"/>
      <c r="ISL97" s="2"/>
      <c r="ISM97" s="2"/>
      <c r="ISN97" s="2"/>
      <c r="ISO97" s="2"/>
      <c r="ISP97" s="2"/>
      <c r="ISQ97" s="2"/>
      <c r="ISR97" s="2"/>
      <c r="ISS97" s="2"/>
      <c r="IST97" s="2"/>
      <c r="ISU97" s="2"/>
      <c r="ISV97" s="2"/>
      <c r="ISW97" s="2"/>
      <c r="ISX97" s="2"/>
      <c r="ISY97" s="2"/>
      <c r="ISZ97" s="2"/>
      <c r="ITA97" s="2"/>
      <c r="ITB97" s="2"/>
      <c r="ITC97" s="1"/>
      <c r="ITD97" s="1"/>
      <c r="ITE97" s="1"/>
      <c r="ITF97" s="2"/>
      <c r="ITG97" s="2"/>
      <c r="ITH97" s="2"/>
      <c r="ITI97" s="2"/>
      <c r="ITJ97" s="2"/>
      <c r="ITK97" s="2"/>
      <c r="ITL97" s="2"/>
      <c r="ITM97" s="2"/>
      <c r="ITQ97" s="2"/>
      <c r="ITR97" s="2"/>
      <c r="ITS97" s="2"/>
      <c r="ITT97" s="2"/>
      <c r="ITU97" s="2"/>
      <c r="ITV97" s="2"/>
      <c r="ITW97" s="2"/>
      <c r="ITX97" s="2"/>
      <c r="ITY97" s="2"/>
      <c r="ITZ97" s="2"/>
      <c r="IUA97" s="2"/>
      <c r="IUB97" s="2"/>
      <c r="IUC97" s="2"/>
      <c r="IUD97" s="2"/>
      <c r="IUE97" s="2"/>
      <c r="IUF97" s="2"/>
      <c r="IUG97" s="2"/>
      <c r="IUH97" s="2"/>
      <c r="IUI97" s="1"/>
      <c r="IUJ97" s="1"/>
      <c r="IUK97" s="1"/>
      <c r="IUL97" s="2"/>
      <c r="IUM97" s="2"/>
      <c r="IUN97" s="2"/>
      <c r="IUO97" s="2"/>
      <c r="IUP97" s="2"/>
      <c r="IUQ97" s="2"/>
      <c r="IUR97" s="2"/>
      <c r="IUS97" s="2"/>
      <c r="IUW97" s="2"/>
      <c r="IUX97" s="2"/>
      <c r="IUY97" s="2"/>
      <c r="IUZ97" s="2"/>
      <c r="IVA97" s="2"/>
      <c r="IVB97" s="2"/>
      <c r="IVC97" s="2"/>
      <c r="IVD97" s="2"/>
      <c r="IVE97" s="2"/>
      <c r="IVF97" s="2"/>
      <c r="IVG97" s="2"/>
      <c r="IVH97" s="2"/>
      <c r="IVI97" s="2"/>
      <c r="IVJ97" s="2"/>
      <c r="IVK97" s="2"/>
      <c r="IVL97" s="2"/>
      <c r="IVM97" s="2"/>
      <c r="IVN97" s="2"/>
      <c r="IVO97" s="1"/>
      <c r="IVP97" s="1"/>
      <c r="IVQ97" s="1"/>
      <c r="IVR97" s="2"/>
      <c r="IVS97" s="2"/>
      <c r="IVT97" s="2"/>
      <c r="IVU97" s="2"/>
      <c r="IVV97" s="2"/>
      <c r="IVW97" s="2"/>
      <c r="IVX97" s="2"/>
      <c r="IVY97" s="2"/>
      <c r="IWC97" s="2"/>
      <c r="IWD97" s="2"/>
      <c r="IWE97" s="2"/>
      <c r="IWF97" s="2"/>
      <c r="IWG97" s="2"/>
      <c r="IWH97" s="2"/>
      <c r="IWI97" s="2"/>
      <c r="IWJ97" s="2"/>
      <c r="IWK97" s="2"/>
      <c r="IWL97" s="2"/>
      <c r="IWM97" s="2"/>
      <c r="IWN97" s="2"/>
      <c r="IWO97" s="2"/>
      <c r="IWP97" s="2"/>
      <c r="IWQ97" s="2"/>
      <c r="IWR97" s="2"/>
      <c r="IWS97" s="2"/>
      <c r="IWT97" s="2"/>
      <c r="IWU97" s="1"/>
      <c r="IWV97" s="1"/>
      <c r="IWW97" s="1"/>
      <c r="IWX97" s="2"/>
      <c r="IWY97" s="2"/>
      <c r="IWZ97" s="2"/>
      <c r="IXA97" s="2"/>
      <c r="IXB97" s="2"/>
      <c r="IXC97" s="2"/>
      <c r="IXD97" s="2"/>
      <c r="IXE97" s="2"/>
      <c r="IXI97" s="2"/>
      <c r="IXJ97" s="2"/>
      <c r="IXK97" s="2"/>
      <c r="IXL97" s="2"/>
      <c r="IXM97" s="2"/>
      <c r="IXN97" s="2"/>
      <c r="IXO97" s="2"/>
      <c r="IXP97" s="2"/>
      <c r="IXQ97" s="2"/>
      <c r="IXR97" s="2"/>
      <c r="IXS97" s="2"/>
      <c r="IXT97" s="2"/>
      <c r="IXU97" s="2"/>
      <c r="IXV97" s="2"/>
      <c r="IXW97" s="2"/>
      <c r="IXX97" s="2"/>
      <c r="IXY97" s="2"/>
      <c r="IXZ97" s="2"/>
      <c r="IYA97" s="1"/>
      <c r="IYB97" s="1"/>
      <c r="IYC97" s="1"/>
      <c r="IYD97" s="2"/>
      <c r="IYE97" s="2"/>
      <c r="IYF97" s="2"/>
      <c r="IYG97" s="2"/>
      <c r="IYH97" s="2"/>
      <c r="IYI97" s="2"/>
      <c r="IYJ97" s="2"/>
      <c r="IYK97" s="2"/>
      <c r="IYO97" s="2"/>
      <c r="IYP97" s="2"/>
      <c r="IYQ97" s="2"/>
      <c r="IYR97" s="2"/>
      <c r="IYS97" s="2"/>
      <c r="IYT97" s="2"/>
      <c r="IYU97" s="2"/>
      <c r="IYV97" s="2"/>
      <c r="IYW97" s="2"/>
      <c r="IYX97" s="2"/>
      <c r="IYY97" s="2"/>
      <c r="IYZ97" s="2"/>
      <c r="IZA97" s="2"/>
      <c r="IZB97" s="2"/>
      <c r="IZC97" s="2"/>
      <c r="IZD97" s="2"/>
      <c r="IZE97" s="2"/>
      <c r="IZF97" s="2"/>
      <c r="IZG97" s="1"/>
      <c r="IZH97" s="1"/>
      <c r="IZI97" s="1"/>
      <c r="IZJ97" s="2"/>
      <c r="IZK97" s="2"/>
      <c r="IZL97" s="2"/>
      <c r="IZM97" s="2"/>
      <c r="IZN97" s="2"/>
      <c r="IZO97" s="2"/>
      <c r="IZP97" s="2"/>
      <c r="IZQ97" s="2"/>
      <c r="IZU97" s="2"/>
      <c r="IZV97" s="2"/>
      <c r="IZW97" s="2"/>
      <c r="IZX97" s="2"/>
      <c r="IZY97" s="2"/>
      <c r="IZZ97" s="2"/>
      <c r="JAA97" s="2"/>
      <c r="JAB97" s="2"/>
      <c r="JAC97" s="2"/>
      <c r="JAD97" s="2"/>
      <c r="JAE97" s="2"/>
      <c r="JAF97" s="2"/>
      <c r="JAG97" s="2"/>
      <c r="JAH97" s="2"/>
      <c r="JAI97" s="2"/>
      <c r="JAJ97" s="2"/>
      <c r="JAK97" s="2"/>
      <c r="JAL97" s="2"/>
      <c r="JAM97" s="1"/>
      <c r="JAN97" s="1"/>
      <c r="JAO97" s="1"/>
      <c r="JAP97" s="2"/>
      <c r="JAQ97" s="2"/>
      <c r="JAR97" s="2"/>
      <c r="JAS97" s="2"/>
      <c r="JAT97" s="2"/>
      <c r="JAU97" s="2"/>
      <c r="JAV97" s="2"/>
      <c r="JAW97" s="2"/>
      <c r="JBA97" s="2"/>
      <c r="JBB97" s="2"/>
      <c r="JBC97" s="2"/>
      <c r="JBD97" s="2"/>
      <c r="JBE97" s="2"/>
      <c r="JBF97" s="2"/>
      <c r="JBG97" s="2"/>
      <c r="JBH97" s="2"/>
      <c r="JBI97" s="2"/>
      <c r="JBJ97" s="2"/>
      <c r="JBK97" s="2"/>
      <c r="JBL97" s="2"/>
      <c r="JBM97" s="2"/>
      <c r="JBN97" s="2"/>
      <c r="JBO97" s="2"/>
      <c r="JBP97" s="2"/>
      <c r="JBQ97" s="2"/>
      <c r="JBR97" s="2"/>
      <c r="JBS97" s="1"/>
      <c r="JBT97" s="1"/>
      <c r="JBU97" s="1"/>
      <c r="JBV97" s="2"/>
      <c r="JBW97" s="2"/>
      <c r="JBX97" s="2"/>
      <c r="JBY97" s="2"/>
      <c r="JBZ97" s="2"/>
      <c r="JCA97" s="2"/>
      <c r="JCB97" s="2"/>
      <c r="JCC97" s="2"/>
      <c r="JCG97" s="2"/>
      <c r="JCH97" s="2"/>
      <c r="JCI97" s="2"/>
      <c r="JCJ97" s="2"/>
      <c r="JCK97" s="2"/>
      <c r="JCL97" s="2"/>
      <c r="JCM97" s="2"/>
      <c r="JCN97" s="2"/>
      <c r="JCO97" s="2"/>
      <c r="JCP97" s="2"/>
      <c r="JCQ97" s="2"/>
      <c r="JCR97" s="2"/>
      <c r="JCS97" s="2"/>
      <c r="JCT97" s="2"/>
      <c r="JCU97" s="2"/>
      <c r="JCV97" s="2"/>
      <c r="JCW97" s="2"/>
      <c r="JCX97" s="2"/>
      <c r="JCY97" s="1"/>
      <c r="JCZ97" s="1"/>
      <c r="JDA97" s="1"/>
      <c r="JDB97" s="2"/>
      <c r="JDC97" s="2"/>
      <c r="JDD97" s="2"/>
      <c r="JDE97" s="2"/>
      <c r="JDF97" s="2"/>
      <c r="JDG97" s="2"/>
      <c r="JDH97" s="2"/>
      <c r="JDI97" s="2"/>
      <c r="JDM97" s="2"/>
      <c r="JDN97" s="2"/>
      <c r="JDO97" s="2"/>
      <c r="JDP97" s="2"/>
      <c r="JDQ97" s="2"/>
      <c r="JDR97" s="2"/>
      <c r="JDS97" s="2"/>
      <c r="JDT97" s="2"/>
      <c r="JDU97" s="2"/>
      <c r="JDV97" s="2"/>
      <c r="JDW97" s="2"/>
      <c r="JDX97" s="2"/>
      <c r="JDY97" s="2"/>
      <c r="JDZ97" s="2"/>
      <c r="JEA97" s="2"/>
      <c r="JEB97" s="2"/>
      <c r="JEC97" s="2"/>
      <c r="JED97" s="2"/>
      <c r="JEE97" s="1"/>
      <c r="JEF97" s="1"/>
      <c r="JEG97" s="1"/>
      <c r="JEH97" s="2"/>
      <c r="JEI97" s="2"/>
      <c r="JEJ97" s="2"/>
      <c r="JEK97" s="2"/>
      <c r="JEL97" s="2"/>
      <c r="JEM97" s="2"/>
      <c r="JEN97" s="2"/>
      <c r="JEO97" s="2"/>
      <c r="JES97" s="2"/>
      <c r="JET97" s="2"/>
      <c r="JEU97" s="2"/>
      <c r="JEV97" s="2"/>
      <c r="JEW97" s="2"/>
      <c r="JEX97" s="2"/>
      <c r="JEY97" s="2"/>
      <c r="JEZ97" s="2"/>
      <c r="JFA97" s="2"/>
      <c r="JFB97" s="2"/>
      <c r="JFC97" s="2"/>
      <c r="JFD97" s="2"/>
      <c r="JFE97" s="2"/>
      <c r="JFF97" s="2"/>
      <c r="JFG97" s="2"/>
      <c r="JFH97" s="2"/>
      <c r="JFI97" s="2"/>
      <c r="JFJ97" s="2"/>
      <c r="JFK97" s="1"/>
      <c r="JFL97" s="1"/>
      <c r="JFM97" s="1"/>
      <c r="JFN97" s="2"/>
      <c r="JFO97" s="2"/>
      <c r="JFP97" s="2"/>
      <c r="JFQ97" s="2"/>
      <c r="JFR97" s="2"/>
      <c r="JFS97" s="2"/>
      <c r="JFT97" s="2"/>
      <c r="JFU97" s="2"/>
      <c r="JFY97" s="2"/>
      <c r="JFZ97" s="2"/>
      <c r="JGA97" s="2"/>
      <c r="JGB97" s="2"/>
      <c r="JGC97" s="2"/>
      <c r="JGD97" s="2"/>
      <c r="JGE97" s="2"/>
      <c r="JGF97" s="2"/>
      <c r="JGG97" s="2"/>
      <c r="JGH97" s="2"/>
      <c r="JGI97" s="2"/>
      <c r="JGJ97" s="2"/>
      <c r="JGK97" s="2"/>
      <c r="JGL97" s="2"/>
      <c r="JGM97" s="2"/>
      <c r="JGN97" s="2"/>
      <c r="JGO97" s="2"/>
      <c r="JGP97" s="2"/>
      <c r="JGQ97" s="1"/>
      <c r="JGR97" s="1"/>
      <c r="JGS97" s="1"/>
      <c r="JGT97" s="2"/>
      <c r="JGU97" s="2"/>
      <c r="JGV97" s="2"/>
      <c r="JGW97" s="2"/>
      <c r="JGX97" s="2"/>
      <c r="JGY97" s="2"/>
      <c r="JGZ97" s="2"/>
      <c r="JHA97" s="2"/>
      <c r="JHE97" s="2"/>
      <c r="JHF97" s="2"/>
      <c r="JHG97" s="2"/>
      <c r="JHH97" s="2"/>
      <c r="JHI97" s="2"/>
      <c r="JHJ97" s="2"/>
      <c r="JHK97" s="2"/>
      <c r="JHL97" s="2"/>
      <c r="JHM97" s="2"/>
      <c r="JHN97" s="2"/>
      <c r="JHO97" s="2"/>
      <c r="JHP97" s="2"/>
      <c r="JHQ97" s="2"/>
      <c r="JHR97" s="2"/>
      <c r="JHS97" s="2"/>
      <c r="JHT97" s="2"/>
      <c r="JHU97" s="2"/>
      <c r="JHV97" s="2"/>
      <c r="JHW97" s="1"/>
      <c r="JHX97" s="1"/>
      <c r="JHY97" s="1"/>
      <c r="JHZ97" s="2"/>
      <c r="JIA97" s="2"/>
      <c r="JIB97" s="2"/>
      <c r="JIC97" s="2"/>
      <c r="JID97" s="2"/>
      <c r="JIE97" s="2"/>
      <c r="JIF97" s="2"/>
      <c r="JIG97" s="2"/>
      <c r="JIK97" s="2"/>
      <c r="JIL97" s="2"/>
      <c r="JIM97" s="2"/>
      <c r="JIN97" s="2"/>
      <c r="JIO97" s="2"/>
      <c r="JIP97" s="2"/>
      <c r="JIQ97" s="2"/>
      <c r="JIR97" s="2"/>
      <c r="JIS97" s="2"/>
      <c r="JIT97" s="2"/>
      <c r="JIU97" s="2"/>
      <c r="JIV97" s="2"/>
      <c r="JIW97" s="2"/>
      <c r="JIX97" s="2"/>
      <c r="JIY97" s="2"/>
      <c r="JIZ97" s="2"/>
      <c r="JJA97" s="2"/>
      <c r="JJB97" s="2"/>
      <c r="JJC97" s="1"/>
      <c r="JJD97" s="1"/>
      <c r="JJE97" s="1"/>
      <c r="JJF97" s="2"/>
      <c r="JJG97" s="2"/>
      <c r="JJH97" s="2"/>
      <c r="JJI97" s="2"/>
      <c r="JJJ97" s="2"/>
      <c r="JJK97" s="2"/>
      <c r="JJL97" s="2"/>
      <c r="JJM97" s="2"/>
      <c r="JJQ97" s="2"/>
      <c r="JJR97" s="2"/>
      <c r="JJS97" s="2"/>
      <c r="JJT97" s="2"/>
      <c r="JJU97" s="2"/>
      <c r="JJV97" s="2"/>
      <c r="JJW97" s="2"/>
      <c r="JJX97" s="2"/>
      <c r="JJY97" s="2"/>
      <c r="JJZ97" s="2"/>
      <c r="JKA97" s="2"/>
      <c r="JKB97" s="2"/>
      <c r="JKC97" s="2"/>
      <c r="JKD97" s="2"/>
      <c r="JKE97" s="2"/>
      <c r="JKF97" s="2"/>
      <c r="JKG97" s="2"/>
      <c r="JKH97" s="2"/>
      <c r="JKI97" s="1"/>
      <c r="JKJ97" s="1"/>
      <c r="JKK97" s="1"/>
      <c r="JKL97" s="2"/>
      <c r="JKM97" s="2"/>
      <c r="JKN97" s="2"/>
      <c r="JKO97" s="2"/>
      <c r="JKP97" s="2"/>
      <c r="JKQ97" s="2"/>
      <c r="JKR97" s="2"/>
      <c r="JKS97" s="2"/>
      <c r="JKW97" s="2"/>
      <c r="JKX97" s="2"/>
      <c r="JKY97" s="2"/>
      <c r="JKZ97" s="2"/>
      <c r="JLA97" s="2"/>
      <c r="JLB97" s="2"/>
      <c r="JLC97" s="2"/>
      <c r="JLD97" s="2"/>
      <c r="JLE97" s="2"/>
      <c r="JLF97" s="2"/>
      <c r="JLG97" s="2"/>
      <c r="JLH97" s="2"/>
      <c r="JLI97" s="2"/>
      <c r="JLJ97" s="2"/>
      <c r="JLK97" s="2"/>
      <c r="JLL97" s="2"/>
      <c r="JLM97" s="2"/>
      <c r="JLN97" s="2"/>
      <c r="JLO97" s="1"/>
      <c r="JLP97" s="1"/>
      <c r="JLQ97" s="1"/>
      <c r="JLR97" s="2"/>
      <c r="JLS97" s="2"/>
      <c r="JLT97" s="2"/>
      <c r="JLU97" s="2"/>
      <c r="JLV97" s="2"/>
      <c r="JLW97" s="2"/>
      <c r="JLX97" s="2"/>
      <c r="JLY97" s="2"/>
      <c r="JMC97" s="2"/>
      <c r="JMD97" s="2"/>
      <c r="JME97" s="2"/>
      <c r="JMF97" s="2"/>
      <c r="JMG97" s="2"/>
      <c r="JMH97" s="2"/>
      <c r="JMI97" s="2"/>
      <c r="JMJ97" s="2"/>
      <c r="JMK97" s="2"/>
      <c r="JML97" s="2"/>
      <c r="JMM97" s="2"/>
      <c r="JMN97" s="2"/>
      <c r="JMO97" s="2"/>
      <c r="JMP97" s="2"/>
      <c r="JMQ97" s="2"/>
      <c r="JMR97" s="2"/>
      <c r="JMS97" s="2"/>
      <c r="JMT97" s="2"/>
      <c r="JMU97" s="1"/>
      <c r="JMV97" s="1"/>
      <c r="JMW97" s="1"/>
      <c r="JMX97" s="2"/>
      <c r="JMY97" s="2"/>
      <c r="JMZ97" s="2"/>
      <c r="JNA97" s="2"/>
      <c r="JNB97" s="2"/>
      <c r="JNC97" s="2"/>
      <c r="JND97" s="2"/>
      <c r="JNE97" s="2"/>
      <c r="JNI97" s="2"/>
      <c r="JNJ97" s="2"/>
      <c r="JNK97" s="2"/>
      <c r="JNL97" s="2"/>
      <c r="JNM97" s="2"/>
      <c r="JNN97" s="2"/>
      <c r="JNO97" s="2"/>
      <c r="JNP97" s="2"/>
      <c r="JNQ97" s="2"/>
      <c r="JNR97" s="2"/>
      <c r="JNS97" s="2"/>
      <c r="JNT97" s="2"/>
      <c r="JNU97" s="2"/>
      <c r="JNV97" s="2"/>
      <c r="JNW97" s="2"/>
      <c r="JNX97" s="2"/>
      <c r="JNY97" s="2"/>
      <c r="JNZ97" s="2"/>
      <c r="JOA97" s="1"/>
      <c r="JOB97" s="1"/>
      <c r="JOC97" s="1"/>
      <c r="JOD97" s="2"/>
      <c r="JOE97" s="2"/>
      <c r="JOF97" s="2"/>
      <c r="JOG97" s="2"/>
      <c r="JOH97" s="2"/>
      <c r="JOI97" s="2"/>
      <c r="JOJ97" s="2"/>
      <c r="JOK97" s="2"/>
      <c r="JOO97" s="2"/>
      <c r="JOP97" s="2"/>
      <c r="JOQ97" s="2"/>
      <c r="JOR97" s="2"/>
      <c r="JOS97" s="2"/>
      <c r="JOT97" s="2"/>
      <c r="JOU97" s="2"/>
      <c r="JOV97" s="2"/>
      <c r="JOW97" s="2"/>
      <c r="JOX97" s="2"/>
      <c r="JOY97" s="2"/>
      <c r="JOZ97" s="2"/>
      <c r="JPA97" s="2"/>
      <c r="JPB97" s="2"/>
      <c r="JPC97" s="2"/>
      <c r="JPD97" s="2"/>
      <c r="JPE97" s="2"/>
      <c r="JPF97" s="2"/>
      <c r="JPG97" s="1"/>
      <c r="JPH97" s="1"/>
      <c r="JPI97" s="1"/>
      <c r="JPJ97" s="2"/>
      <c r="JPK97" s="2"/>
      <c r="JPL97" s="2"/>
      <c r="JPM97" s="2"/>
      <c r="JPN97" s="2"/>
      <c r="JPO97" s="2"/>
      <c r="JPP97" s="2"/>
      <c r="JPQ97" s="2"/>
      <c r="JPU97" s="2"/>
      <c r="JPV97" s="2"/>
      <c r="JPW97" s="2"/>
      <c r="JPX97" s="2"/>
      <c r="JPY97" s="2"/>
      <c r="JPZ97" s="2"/>
      <c r="JQA97" s="2"/>
      <c r="JQB97" s="2"/>
      <c r="JQC97" s="2"/>
      <c r="JQD97" s="2"/>
      <c r="JQE97" s="2"/>
      <c r="JQF97" s="2"/>
      <c r="JQG97" s="2"/>
      <c r="JQH97" s="2"/>
      <c r="JQI97" s="2"/>
      <c r="JQJ97" s="2"/>
      <c r="JQK97" s="2"/>
      <c r="JQL97" s="2"/>
      <c r="JQM97" s="1"/>
      <c r="JQN97" s="1"/>
      <c r="JQO97" s="1"/>
      <c r="JQP97" s="2"/>
      <c r="JQQ97" s="2"/>
      <c r="JQR97" s="2"/>
      <c r="JQS97" s="2"/>
      <c r="JQT97" s="2"/>
      <c r="JQU97" s="2"/>
      <c r="JQV97" s="2"/>
      <c r="JQW97" s="2"/>
      <c r="JRA97" s="2"/>
      <c r="JRB97" s="2"/>
      <c r="JRC97" s="2"/>
      <c r="JRD97" s="2"/>
      <c r="JRE97" s="2"/>
      <c r="JRF97" s="2"/>
      <c r="JRG97" s="2"/>
      <c r="JRH97" s="2"/>
      <c r="JRI97" s="2"/>
      <c r="JRJ97" s="2"/>
      <c r="JRK97" s="2"/>
      <c r="JRL97" s="2"/>
      <c r="JRM97" s="2"/>
      <c r="JRN97" s="2"/>
      <c r="JRO97" s="2"/>
      <c r="JRP97" s="2"/>
      <c r="JRQ97" s="2"/>
      <c r="JRR97" s="2"/>
      <c r="JRS97" s="1"/>
      <c r="JRT97" s="1"/>
      <c r="JRU97" s="1"/>
      <c r="JRV97" s="2"/>
      <c r="JRW97" s="2"/>
      <c r="JRX97" s="2"/>
      <c r="JRY97" s="2"/>
      <c r="JRZ97" s="2"/>
      <c r="JSA97" s="2"/>
      <c r="JSB97" s="2"/>
      <c r="JSC97" s="2"/>
      <c r="JSG97" s="2"/>
      <c r="JSH97" s="2"/>
      <c r="JSI97" s="2"/>
      <c r="JSJ97" s="2"/>
      <c r="JSK97" s="2"/>
      <c r="JSL97" s="2"/>
      <c r="JSM97" s="2"/>
      <c r="JSN97" s="2"/>
      <c r="JSO97" s="2"/>
      <c r="JSP97" s="2"/>
      <c r="JSQ97" s="2"/>
      <c r="JSR97" s="2"/>
      <c r="JSS97" s="2"/>
      <c r="JST97" s="2"/>
      <c r="JSU97" s="2"/>
      <c r="JSV97" s="2"/>
      <c r="JSW97" s="2"/>
      <c r="JSX97" s="2"/>
      <c r="JSY97" s="1"/>
      <c r="JSZ97" s="1"/>
      <c r="JTA97" s="1"/>
      <c r="JTB97" s="2"/>
      <c r="JTC97" s="2"/>
      <c r="JTD97" s="2"/>
      <c r="JTE97" s="2"/>
      <c r="JTF97" s="2"/>
      <c r="JTG97" s="2"/>
      <c r="JTH97" s="2"/>
      <c r="JTI97" s="2"/>
      <c r="JTM97" s="2"/>
      <c r="JTN97" s="2"/>
      <c r="JTO97" s="2"/>
      <c r="JTP97" s="2"/>
      <c r="JTQ97" s="2"/>
      <c r="JTR97" s="2"/>
      <c r="JTS97" s="2"/>
      <c r="JTT97" s="2"/>
      <c r="JTU97" s="2"/>
      <c r="JTV97" s="2"/>
      <c r="JTW97" s="2"/>
      <c r="JTX97" s="2"/>
      <c r="JTY97" s="2"/>
      <c r="JTZ97" s="2"/>
      <c r="JUA97" s="2"/>
      <c r="JUB97" s="2"/>
      <c r="JUC97" s="2"/>
      <c r="JUD97" s="2"/>
      <c r="JUE97" s="1"/>
      <c r="JUF97" s="1"/>
      <c r="JUG97" s="1"/>
      <c r="JUH97" s="2"/>
      <c r="JUI97" s="2"/>
      <c r="JUJ97" s="2"/>
      <c r="JUK97" s="2"/>
      <c r="JUL97" s="2"/>
      <c r="JUM97" s="2"/>
      <c r="JUN97" s="2"/>
      <c r="JUO97" s="2"/>
      <c r="JUS97" s="2"/>
      <c r="JUT97" s="2"/>
      <c r="JUU97" s="2"/>
      <c r="JUV97" s="2"/>
      <c r="JUW97" s="2"/>
      <c r="JUX97" s="2"/>
      <c r="JUY97" s="2"/>
      <c r="JUZ97" s="2"/>
      <c r="JVA97" s="2"/>
      <c r="JVB97" s="2"/>
      <c r="JVC97" s="2"/>
      <c r="JVD97" s="2"/>
      <c r="JVE97" s="2"/>
      <c r="JVF97" s="2"/>
      <c r="JVG97" s="2"/>
      <c r="JVH97" s="2"/>
      <c r="JVI97" s="2"/>
      <c r="JVJ97" s="2"/>
      <c r="JVK97" s="1"/>
      <c r="JVL97" s="1"/>
      <c r="JVM97" s="1"/>
      <c r="JVN97" s="2"/>
      <c r="JVO97" s="2"/>
      <c r="JVP97" s="2"/>
      <c r="JVQ97" s="2"/>
      <c r="JVR97" s="2"/>
      <c r="JVS97" s="2"/>
      <c r="JVT97" s="2"/>
      <c r="JVU97" s="2"/>
      <c r="JVY97" s="2"/>
      <c r="JVZ97" s="2"/>
      <c r="JWA97" s="2"/>
      <c r="JWB97" s="2"/>
      <c r="JWC97" s="2"/>
      <c r="JWD97" s="2"/>
      <c r="JWE97" s="2"/>
      <c r="JWF97" s="2"/>
      <c r="JWG97" s="2"/>
      <c r="JWH97" s="2"/>
      <c r="JWI97" s="2"/>
      <c r="JWJ97" s="2"/>
      <c r="JWK97" s="2"/>
      <c r="JWL97" s="2"/>
      <c r="JWM97" s="2"/>
      <c r="JWN97" s="2"/>
      <c r="JWO97" s="2"/>
      <c r="JWP97" s="2"/>
      <c r="JWQ97" s="1"/>
      <c r="JWR97" s="1"/>
      <c r="JWS97" s="1"/>
      <c r="JWT97" s="2"/>
      <c r="JWU97" s="2"/>
      <c r="JWV97" s="2"/>
      <c r="JWW97" s="2"/>
      <c r="JWX97" s="2"/>
      <c r="JWY97" s="2"/>
      <c r="JWZ97" s="2"/>
      <c r="JXA97" s="2"/>
      <c r="JXE97" s="2"/>
      <c r="JXF97" s="2"/>
      <c r="JXG97" s="2"/>
      <c r="JXH97" s="2"/>
      <c r="JXI97" s="2"/>
      <c r="JXJ97" s="2"/>
      <c r="JXK97" s="2"/>
      <c r="JXL97" s="2"/>
      <c r="JXM97" s="2"/>
      <c r="JXN97" s="2"/>
      <c r="JXO97" s="2"/>
      <c r="JXP97" s="2"/>
      <c r="JXQ97" s="2"/>
      <c r="JXR97" s="2"/>
      <c r="JXS97" s="2"/>
      <c r="JXT97" s="2"/>
      <c r="JXU97" s="2"/>
      <c r="JXV97" s="2"/>
      <c r="JXW97" s="1"/>
      <c r="JXX97" s="1"/>
      <c r="JXY97" s="1"/>
      <c r="JXZ97" s="2"/>
      <c r="JYA97" s="2"/>
      <c r="JYB97" s="2"/>
      <c r="JYC97" s="2"/>
      <c r="JYD97" s="2"/>
      <c r="JYE97" s="2"/>
      <c r="JYF97" s="2"/>
      <c r="JYG97" s="2"/>
      <c r="JYK97" s="2"/>
      <c r="JYL97" s="2"/>
      <c r="JYM97" s="2"/>
      <c r="JYN97" s="2"/>
      <c r="JYO97" s="2"/>
      <c r="JYP97" s="2"/>
      <c r="JYQ97" s="2"/>
      <c r="JYR97" s="2"/>
      <c r="JYS97" s="2"/>
      <c r="JYT97" s="2"/>
      <c r="JYU97" s="2"/>
      <c r="JYV97" s="2"/>
      <c r="JYW97" s="2"/>
      <c r="JYX97" s="2"/>
      <c r="JYY97" s="2"/>
      <c r="JYZ97" s="2"/>
      <c r="JZA97" s="2"/>
      <c r="JZB97" s="2"/>
      <c r="JZC97" s="1"/>
      <c r="JZD97" s="1"/>
      <c r="JZE97" s="1"/>
      <c r="JZF97" s="2"/>
      <c r="JZG97" s="2"/>
      <c r="JZH97" s="2"/>
      <c r="JZI97" s="2"/>
      <c r="JZJ97" s="2"/>
      <c r="JZK97" s="2"/>
      <c r="JZL97" s="2"/>
      <c r="JZM97" s="2"/>
      <c r="JZQ97" s="2"/>
      <c r="JZR97" s="2"/>
      <c r="JZS97" s="2"/>
      <c r="JZT97" s="2"/>
      <c r="JZU97" s="2"/>
      <c r="JZV97" s="2"/>
      <c r="JZW97" s="2"/>
      <c r="JZX97" s="2"/>
      <c r="JZY97" s="2"/>
      <c r="JZZ97" s="2"/>
      <c r="KAA97" s="2"/>
      <c r="KAB97" s="2"/>
      <c r="KAC97" s="2"/>
      <c r="KAD97" s="2"/>
      <c r="KAE97" s="2"/>
      <c r="KAF97" s="2"/>
      <c r="KAG97" s="2"/>
      <c r="KAH97" s="2"/>
      <c r="KAI97" s="1"/>
      <c r="KAJ97" s="1"/>
      <c r="KAK97" s="1"/>
      <c r="KAL97" s="2"/>
      <c r="KAM97" s="2"/>
      <c r="KAN97" s="2"/>
      <c r="KAO97" s="2"/>
      <c r="KAP97" s="2"/>
      <c r="KAQ97" s="2"/>
      <c r="KAR97" s="2"/>
      <c r="KAS97" s="2"/>
      <c r="KAW97" s="2"/>
      <c r="KAX97" s="2"/>
      <c r="KAY97" s="2"/>
      <c r="KAZ97" s="2"/>
      <c r="KBA97" s="2"/>
      <c r="KBB97" s="2"/>
      <c r="KBC97" s="2"/>
      <c r="KBD97" s="2"/>
      <c r="KBE97" s="2"/>
      <c r="KBF97" s="2"/>
      <c r="KBG97" s="2"/>
      <c r="KBH97" s="2"/>
      <c r="KBI97" s="2"/>
      <c r="KBJ97" s="2"/>
      <c r="KBK97" s="2"/>
      <c r="KBL97" s="2"/>
      <c r="KBM97" s="2"/>
      <c r="KBN97" s="2"/>
      <c r="KBO97" s="1"/>
      <c r="KBP97" s="1"/>
      <c r="KBQ97" s="1"/>
      <c r="KBR97" s="2"/>
      <c r="KBS97" s="2"/>
      <c r="KBT97" s="2"/>
      <c r="KBU97" s="2"/>
      <c r="KBV97" s="2"/>
      <c r="KBW97" s="2"/>
      <c r="KBX97" s="2"/>
      <c r="KBY97" s="2"/>
      <c r="KCC97" s="2"/>
      <c r="KCD97" s="2"/>
      <c r="KCE97" s="2"/>
      <c r="KCF97" s="2"/>
      <c r="KCG97" s="2"/>
      <c r="KCH97" s="2"/>
      <c r="KCI97" s="2"/>
      <c r="KCJ97" s="2"/>
      <c r="KCK97" s="2"/>
      <c r="KCL97" s="2"/>
      <c r="KCM97" s="2"/>
      <c r="KCN97" s="2"/>
      <c r="KCO97" s="2"/>
      <c r="KCP97" s="2"/>
      <c r="KCQ97" s="2"/>
      <c r="KCR97" s="2"/>
      <c r="KCS97" s="2"/>
      <c r="KCT97" s="2"/>
      <c r="KCU97" s="1"/>
      <c r="KCV97" s="1"/>
      <c r="KCW97" s="1"/>
      <c r="KCX97" s="2"/>
      <c r="KCY97" s="2"/>
      <c r="KCZ97" s="2"/>
      <c r="KDA97" s="2"/>
      <c r="KDB97" s="2"/>
      <c r="KDC97" s="2"/>
      <c r="KDD97" s="2"/>
      <c r="KDE97" s="2"/>
      <c r="KDI97" s="2"/>
      <c r="KDJ97" s="2"/>
      <c r="KDK97" s="2"/>
      <c r="KDL97" s="2"/>
      <c r="KDM97" s="2"/>
      <c r="KDN97" s="2"/>
      <c r="KDO97" s="2"/>
      <c r="KDP97" s="2"/>
      <c r="KDQ97" s="2"/>
      <c r="KDR97" s="2"/>
      <c r="KDS97" s="2"/>
      <c r="KDT97" s="2"/>
      <c r="KDU97" s="2"/>
      <c r="KDV97" s="2"/>
      <c r="KDW97" s="2"/>
      <c r="KDX97" s="2"/>
      <c r="KDY97" s="2"/>
      <c r="KDZ97" s="2"/>
      <c r="KEA97" s="1"/>
      <c r="KEB97" s="1"/>
      <c r="KEC97" s="1"/>
      <c r="KED97" s="2"/>
      <c r="KEE97" s="2"/>
      <c r="KEF97" s="2"/>
      <c r="KEG97" s="2"/>
      <c r="KEH97" s="2"/>
      <c r="KEI97" s="2"/>
      <c r="KEJ97" s="2"/>
      <c r="KEK97" s="2"/>
      <c r="KEO97" s="2"/>
      <c r="KEP97" s="2"/>
      <c r="KEQ97" s="2"/>
      <c r="KER97" s="2"/>
      <c r="KES97" s="2"/>
      <c r="KET97" s="2"/>
      <c r="KEU97" s="2"/>
      <c r="KEV97" s="2"/>
      <c r="KEW97" s="2"/>
      <c r="KEX97" s="2"/>
      <c r="KEY97" s="2"/>
      <c r="KEZ97" s="2"/>
      <c r="KFA97" s="2"/>
      <c r="KFB97" s="2"/>
      <c r="KFC97" s="2"/>
      <c r="KFD97" s="2"/>
      <c r="KFE97" s="2"/>
      <c r="KFF97" s="2"/>
      <c r="KFG97" s="1"/>
      <c r="KFH97" s="1"/>
      <c r="KFI97" s="1"/>
      <c r="KFJ97" s="2"/>
      <c r="KFK97" s="2"/>
      <c r="KFL97" s="2"/>
      <c r="KFM97" s="2"/>
      <c r="KFN97" s="2"/>
      <c r="KFO97" s="2"/>
      <c r="KFP97" s="2"/>
      <c r="KFQ97" s="2"/>
      <c r="KFU97" s="2"/>
      <c r="KFV97" s="2"/>
      <c r="KFW97" s="2"/>
      <c r="KFX97" s="2"/>
      <c r="KFY97" s="2"/>
      <c r="KFZ97" s="2"/>
      <c r="KGA97" s="2"/>
      <c r="KGB97" s="2"/>
      <c r="KGC97" s="2"/>
      <c r="KGD97" s="2"/>
      <c r="KGE97" s="2"/>
      <c r="KGF97" s="2"/>
      <c r="KGG97" s="2"/>
      <c r="KGH97" s="2"/>
      <c r="KGI97" s="2"/>
      <c r="KGJ97" s="2"/>
      <c r="KGK97" s="2"/>
      <c r="KGL97" s="2"/>
      <c r="KGM97" s="1"/>
      <c r="KGN97" s="1"/>
      <c r="KGO97" s="1"/>
      <c r="KGP97" s="2"/>
      <c r="KGQ97" s="2"/>
      <c r="KGR97" s="2"/>
      <c r="KGS97" s="2"/>
      <c r="KGT97" s="2"/>
      <c r="KGU97" s="2"/>
      <c r="KGV97" s="2"/>
      <c r="KGW97" s="2"/>
      <c r="KHA97" s="2"/>
      <c r="KHB97" s="2"/>
      <c r="KHC97" s="2"/>
      <c r="KHD97" s="2"/>
      <c r="KHE97" s="2"/>
      <c r="KHF97" s="2"/>
      <c r="KHG97" s="2"/>
      <c r="KHH97" s="2"/>
      <c r="KHI97" s="2"/>
      <c r="KHJ97" s="2"/>
      <c r="KHK97" s="2"/>
      <c r="KHL97" s="2"/>
      <c r="KHM97" s="2"/>
      <c r="KHN97" s="2"/>
      <c r="KHO97" s="2"/>
      <c r="KHP97" s="2"/>
      <c r="KHQ97" s="2"/>
      <c r="KHR97" s="2"/>
      <c r="KHS97" s="1"/>
      <c r="KHT97" s="1"/>
      <c r="KHU97" s="1"/>
      <c r="KHV97" s="2"/>
      <c r="KHW97" s="2"/>
      <c r="KHX97" s="2"/>
      <c r="KHY97" s="2"/>
      <c r="KHZ97" s="2"/>
      <c r="KIA97" s="2"/>
      <c r="KIB97" s="2"/>
      <c r="KIC97" s="2"/>
      <c r="KIG97" s="2"/>
      <c r="KIH97" s="2"/>
      <c r="KII97" s="2"/>
      <c r="KIJ97" s="2"/>
      <c r="KIK97" s="2"/>
      <c r="KIL97" s="2"/>
      <c r="KIM97" s="2"/>
      <c r="KIN97" s="2"/>
      <c r="KIO97" s="2"/>
      <c r="KIP97" s="2"/>
      <c r="KIQ97" s="2"/>
      <c r="KIR97" s="2"/>
      <c r="KIS97" s="2"/>
      <c r="KIT97" s="2"/>
      <c r="KIU97" s="2"/>
      <c r="KIV97" s="2"/>
      <c r="KIW97" s="2"/>
      <c r="KIX97" s="2"/>
      <c r="KIY97" s="1"/>
      <c r="KIZ97" s="1"/>
      <c r="KJA97" s="1"/>
      <c r="KJB97" s="2"/>
      <c r="KJC97" s="2"/>
      <c r="KJD97" s="2"/>
      <c r="KJE97" s="2"/>
      <c r="KJF97" s="2"/>
      <c r="KJG97" s="2"/>
      <c r="KJH97" s="2"/>
      <c r="KJI97" s="2"/>
      <c r="KJM97" s="2"/>
      <c r="KJN97" s="2"/>
      <c r="KJO97" s="2"/>
      <c r="KJP97" s="2"/>
      <c r="KJQ97" s="2"/>
      <c r="KJR97" s="2"/>
      <c r="KJS97" s="2"/>
      <c r="KJT97" s="2"/>
      <c r="KJU97" s="2"/>
      <c r="KJV97" s="2"/>
      <c r="KJW97" s="2"/>
      <c r="KJX97" s="2"/>
      <c r="KJY97" s="2"/>
      <c r="KJZ97" s="2"/>
      <c r="KKA97" s="2"/>
      <c r="KKB97" s="2"/>
      <c r="KKC97" s="2"/>
      <c r="KKD97" s="2"/>
      <c r="KKE97" s="1"/>
      <c r="KKF97" s="1"/>
      <c r="KKG97" s="1"/>
      <c r="KKH97" s="2"/>
      <c r="KKI97" s="2"/>
      <c r="KKJ97" s="2"/>
      <c r="KKK97" s="2"/>
      <c r="KKL97" s="2"/>
      <c r="KKM97" s="2"/>
      <c r="KKN97" s="2"/>
      <c r="KKO97" s="2"/>
      <c r="KKS97" s="2"/>
      <c r="KKT97" s="2"/>
      <c r="KKU97" s="2"/>
      <c r="KKV97" s="2"/>
      <c r="KKW97" s="2"/>
      <c r="KKX97" s="2"/>
      <c r="KKY97" s="2"/>
      <c r="KKZ97" s="2"/>
      <c r="KLA97" s="2"/>
      <c r="KLB97" s="2"/>
      <c r="KLC97" s="2"/>
      <c r="KLD97" s="2"/>
      <c r="KLE97" s="2"/>
      <c r="KLF97" s="2"/>
      <c r="KLG97" s="2"/>
      <c r="KLH97" s="2"/>
      <c r="KLI97" s="2"/>
      <c r="KLJ97" s="2"/>
      <c r="KLK97" s="1"/>
      <c r="KLL97" s="1"/>
      <c r="KLM97" s="1"/>
      <c r="KLN97" s="2"/>
      <c r="KLO97" s="2"/>
      <c r="KLP97" s="2"/>
      <c r="KLQ97" s="2"/>
      <c r="KLR97" s="2"/>
      <c r="KLS97" s="2"/>
      <c r="KLT97" s="2"/>
      <c r="KLU97" s="2"/>
      <c r="KLY97" s="2"/>
      <c r="KLZ97" s="2"/>
      <c r="KMA97" s="2"/>
      <c r="KMB97" s="2"/>
      <c r="KMC97" s="2"/>
      <c r="KMD97" s="2"/>
      <c r="KME97" s="2"/>
      <c r="KMF97" s="2"/>
      <c r="KMG97" s="2"/>
      <c r="KMH97" s="2"/>
      <c r="KMI97" s="2"/>
      <c r="KMJ97" s="2"/>
      <c r="KMK97" s="2"/>
      <c r="KML97" s="2"/>
      <c r="KMM97" s="2"/>
      <c r="KMN97" s="2"/>
      <c r="KMO97" s="2"/>
      <c r="KMP97" s="2"/>
      <c r="KMQ97" s="1"/>
      <c r="KMR97" s="1"/>
      <c r="KMS97" s="1"/>
      <c r="KMT97" s="2"/>
      <c r="KMU97" s="2"/>
      <c r="KMV97" s="2"/>
      <c r="KMW97" s="2"/>
      <c r="KMX97" s="2"/>
      <c r="KMY97" s="2"/>
      <c r="KMZ97" s="2"/>
      <c r="KNA97" s="2"/>
      <c r="KNE97" s="2"/>
      <c r="KNF97" s="2"/>
      <c r="KNG97" s="2"/>
      <c r="KNH97" s="2"/>
      <c r="KNI97" s="2"/>
      <c r="KNJ97" s="2"/>
      <c r="KNK97" s="2"/>
      <c r="KNL97" s="2"/>
      <c r="KNM97" s="2"/>
      <c r="KNN97" s="2"/>
      <c r="KNO97" s="2"/>
      <c r="KNP97" s="2"/>
      <c r="KNQ97" s="2"/>
      <c r="KNR97" s="2"/>
      <c r="KNS97" s="2"/>
      <c r="KNT97" s="2"/>
      <c r="KNU97" s="2"/>
      <c r="KNV97" s="2"/>
      <c r="KNW97" s="1"/>
      <c r="KNX97" s="1"/>
      <c r="KNY97" s="1"/>
      <c r="KNZ97" s="2"/>
      <c r="KOA97" s="2"/>
      <c r="KOB97" s="2"/>
      <c r="KOC97" s="2"/>
      <c r="KOD97" s="2"/>
      <c r="KOE97" s="2"/>
      <c r="KOF97" s="2"/>
      <c r="KOG97" s="2"/>
      <c r="KOK97" s="2"/>
      <c r="KOL97" s="2"/>
      <c r="KOM97" s="2"/>
      <c r="KON97" s="2"/>
      <c r="KOO97" s="2"/>
      <c r="KOP97" s="2"/>
      <c r="KOQ97" s="2"/>
      <c r="KOR97" s="2"/>
      <c r="KOS97" s="2"/>
      <c r="KOT97" s="2"/>
      <c r="KOU97" s="2"/>
      <c r="KOV97" s="2"/>
      <c r="KOW97" s="2"/>
      <c r="KOX97" s="2"/>
      <c r="KOY97" s="2"/>
      <c r="KOZ97" s="2"/>
      <c r="KPA97" s="2"/>
      <c r="KPB97" s="2"/>
      <c r="KPC97" s="1"/>
      <c r="KPD97" s="1"/>
      <c r="KPE97" s="1"/>
      <c r="KPF97" s="2"/>
      <c r="KPG97" s="2"/>
      <c r="KPH97" s="2"/>
      <c r="KPI97" s="2"/>
      <c r="KPJ97" s="2"/>
      <c r="KPK97" s="2"/>
      <c r="KPL97" s="2"/>
      <c r="KPM97" s="2"/>
      <c r="KPQ97" s="2"/>
      <c r="KPR97" s="2"/>
      <c r="KPS97" s="2"/>
      <c r="KPT97" s="2"/>
      <c r="KPU97" s="2"/>
      <c r="KPV97" s="2"/>
      <c r="KPW97" s="2"/>
      <c r="KPX97" s="2"/>
      <c r="KPY97" s="2"/>
      <c r="KPZ97" s="2"/>
      <c r="KQA97" s="2"/>
      <c r="KQB97" s="2"/>
      <c r="KQC97" s="2"/>
      <c r="KQD97" s="2"/>
      <c r="KQE97" s="2"/>
      <c r="KQF97" s="2"/>
      <c r="KQG97" s="2"/>
      <c r="KQH97" s="2"/>
      <c r="KQI97" s="1"/>
      <c r="KQJ97" s="1"/>
      <c r="KQK97" s="1"/>
      <c r="KQL97" s="2"/>
      <c r="KQM97" s="2"/>
      <c r="KQN97" s="2"/>
      <c r="KQO97" s="2"/>
      <c r="KQP97" s="2"/>
      <c r="KQQ97" s="2"/>
      <c r="KQR97" s="2"/>
      <c r="KQS97" s="2"/>
      <c r="KQW97" s="2"/>
      <c r="KQX97" s="2"/>
      <c r="KQY97" s="2"/>
      <c r="KQZ97" s="2"/>
      <c r="KRA97" s="2"/>
      <c r="KRB97" s="2"/>
      <c r="KRC97" s="2"/>
      <c r="KRD97" s="2"/>
      <c r="KRE97" s="2"/>
      <c r="KRF97" s="2"/>
      <c r="KRG97" s="2"/>
      <c r="KRH97" s="2"/>
      <c r="KRI97" s="2"/>
      <c r="KRJ97" s="2"/>
      <c r="KRK97" s="2"/>
      <c r="KRL97" s="2"/>
      <c r="KRM97" s="2"/>
      <c r="KRN97" s="2"/>
      <c r="KRO97" s="1"/>
      <c r="KRP97" s="1"/>
      <c r="KRQ97" s="1"/>
      <c r="KRR97" s="2"/>
      <c r="KRS97" s="2"/>
      <c r="KRT97" s="2"/>
      <c r="KRU97" s="2"/>
      <c r="KRV97" s="2"/>
      <c r="KRW97" s="2"/>
      <c r="KRX97" s="2"/>
      <c r="KRY97" s="2"/>
      <c r="KSC97" s="2"/>
      <c r="KSD97" s="2"/>
      <c r="KSE97" s="2"/>
      <c r="KSF97" s="2"/>
      <c r="KSG97" s="2"/>
      <c r="KSH97" s="2"/>
      <c r="KSI97" s="2"/>
      <c r="KSJ97" s="2"/>
      <c r="KSK97" s="2"/>
      <c r="KSL97" s="2"/>
      <c r="KSM97" s="2"/>
      <c r="KSN97" s="2"/>
      <c r="KSO97" s="2"/>
      <c r="KSP97" s="2"/>
      <c r="KSQ97" s="2"/>
      <c r="KSR97" s="2"/>
      <c r="KSS97" s="2"/>
      <c r="KST97" s="2"/>
      <c r="KSU97" s="1"/>
      <c r="KSV97" s="1"/>
      <c r="KSW97" s="1"/>
      <c r="KSX97" s="2"/>
      <c r="KSY97" s="2"/>
      <c r="KSZ97" s="2"/>
      <c r="KTA97" s="2"/>
      <c r="KTB97" s="2"/>
      <c r="KTC97" s="2"/>
      <c r="KTD97" s="2"/>
      <c r="KTE97" s="2"/>
      <c r="KTI97" s="2"/>
      <c r="KTJ97" s="2"/>
      <c r="KTK97" s="2"/>
      <c r="KTL97" s="2"/>
      <c r="KTM97" s="2"/>
      <c r="KTN97" s="2"/>
      <c r="KTO97" s="2"/>
      <c r="KTP97" s="2"/>
      <c r="KTQ97" s="2"/>
      <c r="KTR97" s="2"/>
      <c r="KTS97" s="2"/>
      <c r="KTT97" s="2"/>
      <c r="KTU97" s="2"/>
      <c r="KTV97" s="2"/>
      <c r="KTW97" s="2"/>
      <c r="KTX97" s="2"/>
      <c r="KTY97" s="2"/>
      <c r="KTZ97" s="2"/>
      <c r="KUA97" s="1"/>
      <c r="KUB97" s="1"/>
      <c r="KUC97" s="1"/>
      <c r="KUD97" s="2"/>
      <c r="KUE97" s="2"/>
      <c r="KUF97" s="2"/>
      <c r="KUG97" s="2"/>
      <c r="KUH97" s="2"/>
      <c r="KUI97" s="2"/>
      <c r="KUJ97" s="2"/>
      <c r="KUK97" s="2"/>
      <c r="KUO97" s="2"/>
      <c r="KUP97" s="2"/>
      <c r="KUQ97" s="2"/>
      <c r="KUR97" s="2"/>
      <c r="KUS97" s="2"/>
      <c r="KUT97" s="2"/>
      <c r="KUU97" s="2"/>
      <c r="KUV97" s="2"/>
      <c r="KUW97" s="2"/>
      <c r="KUX97" s="2"/>
      <c r="KUY97" s="2"/>
      <c r="KUZ97" s="2"/>
      <c r="KVA97" s="2"/>
      <c r="KVB97" s="2"/>
      <c r="KVC97" s="2"/>
      <c r="KVD97" s="2"/>
      <c r="KVE97" s="2"/>
      <c r="KVF97" s="2"/>
      <c r="KVG97" s="1"/>
      <c r="KVH97" s="1"/>
      <c r="KVI97" s="1"/>
      <c r="KVJ97" s="2"/>
      <c r="KVK97" s="2"/>
      <c r="KVL97" s="2"/>
      <c r="KVM97" s="2"/>
      <c r="KVN97" s="2"/>
      <c r="KVO97" s="2"/>
      <c r="KVP97" s="2"/>
      <c r="KVQ97" s="2"/>
      <c r="KVU97" s="2"/>
      <c r="KVV97" s="2"/>
      <c r="KVW97" s="2"/>
      <c r="KVX97" s="2"/>
      <c r="KVY97" s="2"/>
      <c r="KVZ97" s="2"/>
      <c r="KWA97" s="2"/>
      <c r="KWB97" s="2"/>
      <c r="KWC97" s="2"/>
      <c r="KWD97" s="2"/>
      <c r="KWE97" s="2"/>
      <c r="KWF97" s="2"/>
      <c r="KWG97" s="2"/>
      <c r="KWH97" s="2"/>
      <c r="KWI97" s="2"/>
      <c r="KWJ97" s="2"/>
      <c r="KWK97" s="2"/>
      <c r="KWL97" s="2"/>
      <c r="KWM97" s="1"/>
      <c r="KWN97" s="1"/>
      <c r="KWO97" s="1"/>
      <c r="KWP97" s="2"/>
      <c r="KWQ97" s="2"/>
      <c r="KWR97" s="2"/>
      <c r="KWS97" s="2"/>
      <c r="KWT97" s="2"/>
      <c r="KWU97" s="2"/>
      <c r="KWV97" s="2"/>
      <c r="KWW97" s="2"/>
      <c r="KXA97" s="2"/>
      <c r="KXB97" s="2"/>
      <c r="KXC97" s="2"/>
      <c r="KXD97" s="2"/>
      <c r="KXE97" s="2"/>
      <c r="KXF97" s="2"/>
      <c r="KXG97" s="2"/>
      <c r="KXH97" s="2"/>
      <c r="KXI97" s="2"/>
      <c r="KXJ97" s="2"/>
      <c r="KXK97" s="2"/>
      <c r="KXL97" s="2"/>
      <c r="KXM97" s="2"/>
      <c r="KXN97" s="2"/>
      <c r="KXO97" s="2"/>
      <c r="KXP97" s="2"/>
      <c r="KXQ97" s="2"/>
      <c r="KXR97" s="2"/>
      <c r="KXS97" s="1"/>
      <c r="KXT97" s="1"/>
      <c r="KXU97" s="1"/>
      <c r="KXV97" s="2"/>
      <c r="KXW97" s="2"/>
      <c r="KXX97" s="2"/>
      <c r="KXY97" s="2"/>
      <c r="KXZ97" s="2"/>
      <c r="KYA97" s="2"/>
      <c r="KYB97" s="2"/>
      <c r="KYC97" s="2"/>
      <c r="KYG97" s="2"/>
      <c r="KYH97" s="2"/>
      <c r="KYI97" s="2"/>
      <c r="KYJ97" s="2"/>
      <c r="KYK97" s="2"/>
      <c r="KYL97" s="2"/>
      <c r="KYM97" s="2"/>
      <c r="KYN97" s="2"/>
      <c r="KYO97" s="2"/>
      <c r="KYP97" s="2"/>
      <c r="KYQ97" s="2"/>
      <c r="KYR97" s="2"/>
      <c r="KYS97" s="2"/>
      <c r="KYT97" s="2"/>
      <c r="KYU97" s="2"/>
      <c r="KYV97" s="2"/>
      <c r="KYW97" s="2"/>
      <c r="KYX97" s="2"/>
      <c r="KYY97" s="1"/>
      <c r="KYZ97" s="1"/>
      <c r="KZA97" s="1"/>
      <c r="KZB97" s="2"/>
      <c r="KZC97" s="2"/>
      <c r="KZD97" s="2"/>
      <c r="KZE97" s="2"/>
      <c r="KZF97" s="2"/>
      <c r="KZG97" s="2"/>
      <c r="KZH97" s="2"/>
      <c r="KZI97" s="2"/>
      <c r="KZM97" s="2"/>
      <c r="KZN97" s="2"/>
      <c r="KZO97" s="2"/>
      <c r="KZP97" s="2"/>
      <c r="KZQ97" s="2"/>
      <c r="KZR97" s="2"/>
      <c r="KZS97" s="2"/>
      <c r="KZT97" s="2"/>
      <c r="KZU97" s="2"/>
      <c r="KZV97" s="2"/>
      <c r="KZW97" s="2"/>
      <c r="KZX97" s="2"/>
      <c r="KZY97" s="2"/>
      <c r="KZZ97" s="2"/>
      <c r="LAA97" s="2"/>
      <c r="LAB97" s="2"/>
      <c r="LAC97" s="2"/>
      <c r="LAD97" s="2"/>
      <c r="LAE97" s="1"/>
      <c r="LAF97" s="1"/>
      <c r="LAG97" s="1"/>
      <c r="LAH97" s="2"/>
      <c r="LAI97" s="2"/>
      <c r="LAJ97" s="2"/>
      <c r="LAK97" s="2"/>
      <c r="LAL97" s="2"/>
      <c r="LAM97" s="2"/>
      <c r="LAN97" s="2"/>
      <c r="LAO97" s="2"/>
      <c r="LAS97" s="2"/>
      <c r="LAT97" s="2"/>
      <c r="LAU97" s="2"/>
      <c r="LAV97" s="2"/>
      <c r="LAW97" s="2"/>
      <c r="LAX97" s="2"/>
      <c r="LAY97" s="2"/>
      <c r="LAZ97" s="2"/>
      <c r="LBA97" s="2"/>
      <c r="LBB97" s="2"/>
      <c r="LBC97" s="2"/>
      <c r="LBD97" s="2"/>
      <c r="LBE97" s="2"/>
      <c r="LBF97" s="2"/>
      <c r="LBG97" s="2"/>
      <c r="LBH97" s="2"/>
      <c r="LBI97" s="2"/>
      <c r="LBJ97" s="2"/>
      <c r="LBK97" s="1"/>
      <c r="LBL97" s="1"/>
      <c r="LBM97" s="1"/>
      <c r="LBN97" s="2"/>
      <c r="LBO97" s="2"/>
      <c r="LBP97" s="2"/>
      <c r="LBQ97" s="2"/>
      <c r="LBR97" s="2"/>
      <c r="LBS97" s="2"/>
      <c r="LBT97" s="2"/>
      <c r="LBU97" s="2"/>
      <c r="LBY97" s="2"/>
      <c r="LBZ97" s="2"/>
      <c r="LCA97" s="2"/>
      <c r="LCB97" s="2"/>
      <c r="LCC97" s="2"/>
      <c r="LCD97" s="2"/>
      <c r="LCE97" s="2"/>
      <c r="LCF97" s="2"/>
      <c r="LCG97" s="2"/>
      <c r="LCH97" s="2"/>
      <c r="LCI97" s="2"/>
      <c r="LCJ97" s="2"/>
      <c r="LCK97" s="2"/>
      <c r="LCL97" s="2"/>
      <c r="LCM97" s="2"/>
      <c r="LCN97" s="2"/>
      <c r="LCO97" s="2"/>
      <c r="LCP97" s="2"/>
      <c r="LCQ97" s="1"/>
      <c r="LCR97" s="1"/>
      <c r="LCS97" s="1"/>
      <c r="LCT97" s="2"/>
      <c r="LCU97" s="2"/>
      <c r="LCV97" s="2"/>
      <c r="LCW97" s="2"/>
      <c r="LCX97" s="2"/>
      <c r="LCY97" s="2"/>
      <c r="LCZ97" s="2"/>
      <c r="LDA97" s="2"/>
      <c r="LDE97" s="2"/>
      <c r="LDF97" s="2"/>
      <c r="LDG97" s="2"/>
      <c r="LDH97" s="2"/>
      <c r="LDI97" s="2"/>
      <c r="LDJ97" s="2"/>
      <c r="LDK97" s="2"/>
      <c r="LDL97" s="2"/>
      <c r="LDM97" s="2"/>
      <c r="LDN97" s="2"/>
      <c r="LDO97" s="2"/>
      <c r="LDP97" s="2"/>
      <c r="LDQ97" s="2"/>
      <c r="LDR97" s="2"/>
      <c r="LDS97" s="2"/>
      <c r="LDT97" s="2"/>
      <c r="LDU97" s="2"/>
      <c r="LDV97" s="2"/>
      <c r="LDW97" s="1"/>
      <c r="LDX97" s="1"/>
      <c r="LDY97" s="1"/>
      <c r="LDZ97" s="2"/>
      <c r="LEA97" s="2"/>
      <c r="LEB97" s="2"/>
      <c r="LEC97" s="2"/>
      <c r="LED97" s="2"/>
      <c r="LEE97" s="2"/>
      <c r="LEF97" s="2"/>
      <c r="LEG97" s="2"/>
      <c r="LEK97" s="2"/>
      <c r="LEL97" s="2"/>
      <c r="LEM97" s="2"/>
      <c r="LEN97" s="2"/>
      <c r="LEO97" s="2"/>
      <c r="LEP97" s="2"/>
      <c r="LEQ97" s="2"/>
      <c r="LER97" s="2"/>
      <c r="LES97" s="2"/>
      <c r="LET97" s="2"/>
      <c r="LEU97" s="2"/>
      <c r="LEV97" s="2"/>
      <c r="LEW97" s="2"/>
      <c r="LEX97" s="2"/>
      <c r="LEY97" s="2"/>
      <c r="LEZ97" s="2"/>
      <c r="LFA97" s="2"/>
      <c r="LFB97" s="2"/>
      <c r="LFC97" s="1"/>
      <c r="LFD97" s="1"/>
      <c r="LFE97" s="1"/>
      <c r="LFF97" s="2"/>
      <c r="LFG97" s="2"/>
      <c r="LFH97" s="2"/>
      <c r="LFI97" s="2"/>
      <c r="LFJ97" s="2"/>
      <c r="LFK97" s="2"/>
      <c r="LFL97" s="2"/>
      <c r="LFM97" s="2"/>
      <c r="LFQ97" s="2"/>
      <c r="LFR97" s="2"/>
      <c r="LFS97" s="2"/>
      <c r="LFT97" s="2"/>
      <c r="LFU97" s="2"/>
      <c r="LFV97" s="2"/>
      <c r="LFW97" s="2"/>
      <c r="LFX97" s="2"/>
      <c r="LFY97" s="2"/>
      <c r="LFZ97" s="2"/>
      <c r="LGA97" s="2"/>
      <c r="LGB97" s="2"/>
      <c r="LGC97" s="2"/>
      <c r="LGD97" s="2"/>
      <c r="LGE97" s="2"/>
      <c r="LGF97" s="2"/>
      <c r="LGG97" s="2"/>
      <c r="LGH97" s="2"/>
      <c r="LGI97" s="1"/>
      <c r="LGJ97" s="1"/>
      <c r="LGK97" s="1"/>
      <c r="LGL97" s="2"/>
      <c r="LGM97" s="2"/>
      <c r="LGN97" s="2"/>
      <c r="LGO97" s="2"/>
      <c r="LGP97" s="2"/>
      <c r="LGQ97" s="2"/>
      <c r="LGR97" s="2"/>
      <c r="LGS97" s="2"/>
      <c r="LGW97" s="2"/>
      <c r="LGX97" s="2"/>
      <c r="LGY97" s="2"/>
      <c r="LGZ97" s="2"/>
      <c r="LHA97" s="2"/>
      <c r="LHB97" s="2"/>
      <c r="LHC97" s="2"/>
      <c r="LHD97" s="2"/>
      <c r="LHE97" s="2"/>
      <c r="LHF97" s="2"/>
      <c r="LHG97" s="2"/>
      <c r="LHH97" s="2"/>
      <c r="LHI97" s="2"/>
      <c r="LHJ97" s="2"/>
      <c r="LHK97" s="2"/>
      <c r="LHL97" s="2"/>
      <c r="LHM97" s="2"/>
      <c r="LHN97" s="2"/>
      <c r="LHO97" s="1"/>
      <c r="LHP97" s="1"/>
      <c r="LHQ97" s="1"/>
      <c r="LHR97" s="2"/>
      <c r="LHS97" s="2"/>
      <c r="LHT97" s="2"/>
      <c r="LHU97" s="2"/>
      <c r="LHV97" s="2"/>
      <c r="LHW97" s="2"/>
      <c r="LHX97" s="2"/>
      <c r="LHY97" s="2"/>
      <c r="LIC97" s="2"/>
      <c r="LID97" s="2"/>
      <c r="LIE97" s="2"/>
      <c r="LIF97" s="2"/>
      <c r="LIG97" s="2"/>
      <c r="LIH97" s="2"/>
      <c r="LII97" s="2"/>
      <c r="LIJ97" s="2"/>
      <c r="LIK97" s="2"/>
      <c r="LIL97" s="2"/>
      <c r="LIM97" s="2"/>
      <c r="LIN97" s="2"/>
      <c r="LIO97" s="2"/>
      <c r="LIP97" s="2"/>
      <c r="LIQ97" s="2"/>
      <c r="LIR97" s="2"/>
      <c r="LIS97" s="2"/>
      <c r="LIT97" s="2"/>
      <c r="LIU97" s="1"/>
      <c r="LIV97" s="1"/>
      <c r="LIW97" s="1"/>
      <c r="LIX97" s="2"/>
      <c r="LIY97" s="2"/>
      <c r="LIZ97" s="2"/>
      <c r="LJA97" s="2"/>
      <c r="LJB97" s="2"/>
      <c r="LJC97" s="2"/>
      <c r="LJD97" s="2"/>
      <c r="LJE97" s="2"/>
      <c r="LJI97" s="2"/>
      <c r="LJJ97" s="2"/>
      <c r="LJK97" s="2"/>
      <c r="LJL97" s="2"/>
      <c r="LJM97" s="2"/>
      <c r="LJN97" s="2"/>
      <c r="LJO97" s="2"/>
      <c r="LJP97" s="2"/>
      <c r="LJQ97" s="2"/>
      <c r="LJR97" s="2"/>
      <c r="LJS97" s="2"/>
      <c r="LJT97" s="2"/>
      <c r="LJU97" s="2"/>
      <c r="LJV97" s="2"/>
      <c r="LJW97" s="2"/>
      <c r="LJX97" s="2"/>
      <c r="LJY97" s="2"/>
      <c r="LJZ97" s="2"/>
      <c r="LKA97" s="1"/>
      <c r="LKB97" s="1"/>
      <c r="LKC97" s="1"/>
      <c r="LKD97" s="2"/>
      <c r="LKE97" s="2"/>
      <c r="LKF97" s="2"/>
      <c r="LKG97" s="2"/>
      <c r="LKH97" s="2"/>
      <c r="LKI97" s="2"/>
      <c r="LKJ97" s="2"/>
      <c r="LKK97" s="2"/>
      <c r="LKO97" s="2"/>
      <c r="LKP97" s="2"/>
      <c r="LKQ97" s="2"/>
      <c r="LKR97" s="2"/>
      <c r="LKS97" s="2"/>
      <c r="LKT97" s="2"/>
      <c r="LKU97" s="2"/>
      <c r="LKV97" s="2"/>
      <c r="LKW97" s="2"/>
      <c r="LKX97" s="2"/>
      <c r="LKY97" s="2"/>
      <c r="LKZ97" s="2"/>
      <c r="LLA97" s="2"/>
      <c r="LLB97" s="2"/>
      <c r="LLC97" s="2"/>
      <c r="LLD97" s="2"/>
      <c r="LLE97" s="2"/>
      <c r="LLF97" s="2"/>
      <c r="LLG97" s="1"/>
      <c r="LLH97" s="1"/>
      <c r="LLI97" s="1"/>
      <c r="LLJ97" s="2"/>
      <c r="LLK97" s="2"/>
      <c r="LLL97" s="2"/>
      <c r="LLM97" s="2"/>
      <c r="LLN97" s="2"/>
      <c r="LLO97" s="2"/>
      <c r="LLP97" s="2"/>
      <c r="LLQ97" s="2"/>
      <c r="LLU97" s="2"/>
      <c r="LLV97" s="2"/>
      <c r="LLW97" s="2"/>
      <c r="LLX97" s="2"/>
      <c r="LLY97" s="2"/>
      <c r="LLZ97" s="2"/>
      <c r="LMA97" s="2"/>
      <c r="LMB97" s="2"/>
      <c r="LMC97" s="2"/>
      <c r="LMD97" s="2"/>
      <c r="LME97" s="2"/>
      <c r="LMF97" s="2"/>
      <c r="LMG97" s="2"/>
      <c r="LMH97" s="2"/>
      <c r="LMI97" s="2"/>
      <c r="LMJ97" s="2"/>
      <c r="LMK97" s="2"/>
      <c r="LML97" s="2"/>
      <c r="LMM97" s="1"/>
      <c r="LMN97" s="1"/>
      <c r="LMO97" s="1"/>
      <c r="LMP97" s="2"/>
      <c r="LMQ97" s="2"/>
      <c r="LMR97" s="2"/>
      <c r="LMS97" s="2"/>
      <c r="LMT97" s="2"/>
      <c r="LMU97" s="2"/>
      <c r="LMV97" s="2"/>
      <c r="LMW97" s="2"/>
      <c r="LNA97" s="2"/>
      <c r="LNB97" s="2"/>
      <c r="LNC97" s="2"/>
      <c r="LND97" s="2"/>
      <c r="LNE97" s="2"/>
      <c r="LNF97" s="2"/>
      <c r="LNG97" s="2"/>
      <c r="LNH97" s="2"/>
      <c r="LNI97" s="2"/>
      <c r="LNJ97" s="2"/>
      <c r="LNK97" s="2"/>
      <c r="LNL97" s="2"/>
      <c r="LNM97" s="2"/>
      <c r="LNN97" s="2"/>
      <c r="LNO97" s="2"/>
      <c r="LNP97" s="2"/>
      <c r="LNQ97" s="2"/>
      <c r="LNR97" s="2"/>
      <c r="LNS97" s="1"/>
      <c r="LNT97" s="1"/>
      <c r="LNU97" s="1"/>
      <c r="LNV97" s="2"/>
      <c r="LNW97" s="2"/>
      <c r="LNX97" s="2"/>
      <c r="LNY97" s="2"/>
      <c r="LNZ97" s="2"/>
      <c r="LOA97" s="2"/>
      <c r="LOB97" s="2"/>
      <c r="LOC97" s="2"/>
      <c r="LOG97" s="2"/>
      <c r="LOH97" s="2"/>
      <c r="LOI97" s="2"/>
      <c r="LOJ97" s="2"/>
      <c r="LOK97" s="2"/>
      <c r="LOL97" s="2"/>
      <c r="LOM97" s="2"/>
      <c r="LON97" s="2"/>
      <c r="LOO97" s="2"/>
      <c r="LOP97" s="2"/>
      <c r="LOQ97" s="2"/>
      <c r="LOR97" s="2"/>
      <c r="LOS97" s="2"/>
      <c r="LOT97" s="2"/>
      <c r="LOU97" s="2"/>
      <c r="LOV97" s="2"/>
      <c r="LOW97" s="2"/>
      <c r="LOX97" s="2"/>
      <c r="LOY97" s="1"/>
      <c r="LOZ97" s="1"/>
      <c r="LPA97" s="1"/>
      <c r="LPB97" s="2"/>
      <c r="LPC97" s="2"/>
      <c r="LPD97" s="2"/>
      <c r="LPE97" s="2"/>
      <c r="LPF97" s="2"/>
      <c r="LPG97" s="2"/>
      <c r="LPH97" s="2"/>
      <c r="LPI97" s="2"/>
      <c r="LPM97" s="2"/>
      <c r="LPN97" s="2"/>
      <c r="LPO97" s="2"/>
      <c r="LPP97" s="2"/>
      <c r="LPQ97" s="2"/>
      <c r="LPR97" s="2"/>
      <c r="LPS97" s="2"/>
      <c r="LPT97" s="2"/>
      <c r="LPU97" s="2"/>
      <c r="LPV97" s="2"/>
      <c r="LPW97" s="2"/>
      <c r="LPX97" s="2"/>
      <c r="LPY97" s="2"/>
      <c r="LPZ97" s="2"/>
      <c r="LQA97" s="2"/>
      <c r="LQB97" s="2"/>
      <c r="LQC97" s="2"/>
      <c r="LQD97" s="2"/>
      <c r="LQE97" s="1"/>
      <c r="LQF97" s="1"/>
      <c r="LQG97" s="1"/>
      <c r="LQH97" s="2"/>
      <c r="LQI97" s="2"/>
      <c r="LQJ97" s="2"/>
      <c r="LQK97" s="2"/>
      <c r="LQL97" s="2"/>
      <c r="LQM97" s="2"/>
      <c r="LQN97" s="2"/>
      <c r="LQO97" s="2"/>
      <c r="LQS97" s="2"/>
      <c r="LQT97" s="2"/>
      <c r="LQU97" s="2"/>
      <c r="LQV97" s="2"/>
      <c r="LQW97" s="2"/>
      <c r="LQX97" s="2"/>
      <c r="LQY97" s="2"/>
      <c r="LQZ97" s="2"/>
      <c r="LRA97" s="2"/>
      <c r="LRB97" s="2"/>
      <c r="LRC97" s="2"/>
      <c r="LRD97" s="2"/>
      <c r="LRE97" s="2"/>
      <c r="LRF97" s="2"/>
      <c r="LRG97" s="2"/>
      <c r="LRH97" s="2"/>
      <c r="LRI97" s="2"/>
      <c r="LRJ97" s="2"/>
      <c r="LRK97" s="1"/>
      <c r="LRL97" s="1"/>
      <c r="LRM97" s="1"/>
      <c r="LRN97" s="2"/>
      <c r="LRO97" s="2"/>
      <c r="LRP97" s="2"/>
      <c r="LRQ97" s="2"/>
      <c r="LRR97" s="2"/>
      <c r="LRS97" s="2"/>
      <c r="LRT97" s="2"/>
      <c r="LRU97" s="2"/>
      <c r="LRY97" s="2"/>
      <c r="LRZ97" s="2"/>
      <c r="LSA97" s="2"/>
      <c r="LSB97" s="2"/>
      <c r="LSC97" s="2"/>
      <c r="LSD97" s="2"/>
      <c r="LSE97" s="2"/>
      <c r="LSF97" s="2"/>
      <c r="LSG97" s="2"/>
      <c r="LSH97" s="2"/>
      <c r="LSI97" s="2"/>
      <c r="LSJ97" s="2"/>
      <c r="LSK97" s="2"/>
      <c r="LSL97" s="2"/>
      <c r="LSM97" s="2"/>
      <c r="LSN97" s="2"/>
      <c r="LSO97" s="2"/>
      <c r="LSP97" s="2"/>
      <c r="LSQ97" s="1"/>
      <c r="LSR97" s="1"/>
      <c r="LSS97" s="1"/>
      <c r="LST97" s="2"/>
      <c r="LSU97" s="2"/>
      <c r="LSV97" s="2"/>
      <c r="LSW97" s="2"/>
      <c r="LSX97" s="2"/>
      <c r="LSY97" s="2"/>
      <c r="LSZ97" s="2"/>
      <c r="LTA97" s="2"/>
      <c r="LTE97" s="2"/>
      <c r="LTF97" s="2"/>
      <c r="LTG97" s="2"/>
      <c r="LTH97" s="2"/>
      <c r="LTI97" s="2"/>
      <c r="LTJ97" s="2"/>
      <c r="LTK97" s="2"/>
      <c r="LTL97" s="2"/>
      <c r="LTM97" s="2"/>
      <c r="LTN97" s="2"/>
      <c r="LTO97" s="2"/>
      <c r="LTP97" s="2"/>
      <c r="LTQ97" s="2"/>
      <c r="LTR97" s="2"/>
      <c r="LTS97" s="2"/>
      <c r="LTT97" s="2"/>
      <c r="LTU97" s="2"/>
      <c r="LTV97" s="2"/>
      <c r="LTW97" s="1"/>
      <c r="LTX97" s="1"/>
      <c r="LTY97" s="1"/>
      <c r="LTZ97" s="2"/>
      <c r="LUA97" s="2"/>
      <c r="LUB97" s="2"/>
      <c r="LUC97" s="2"/>
      <c r="LUD97" s="2"/>
      <c r="LUE97" s="2"/>
      <c r="LUF97" s="2"/>
      <c r="LUG97" s="2"/>
      <c r="LUK97" s="2"/>
      <c r="LUL97" s="2"/>
      <c r="LUM97" s="2"/>
      <c r="LUN97" s="2"/>
      <c r="LUO97" s="2"/>
      <c r="LUP97" s="2"/>
      <c r="LUQ97" s="2"/>
      <c r="LUR97" s="2"/>
      <c r="LUS97" s="2"/>
      <c r="LUT97" s="2"/>
      <c r="LUU97" s="2"/>
      <c r="LUV97" s="2"/>
      <c r="LUW97" s="2"/>
      <c r="LUX97" s="2"/>
      <c r="LUY97" s="2"/>
      <c r="LUZ97" s="2"/>
      <c r="LVA97" s="2"/>
      <c r="LVB97" s="2"/>
      <c r="LVC97" s="1"/>
      <c r="LVD97" s="1"/>
      <c r="LVE97" s="1"/>
      <c r="LVF97" s="2"/>
      <c r="LVG97" s="2"/>
      <c r="LVH97" s="2"/>
      <c r="LVI97" s="2"/>
      <c r="LVJ97" s="2"/>
      <c r="LVK97" s="2"/>
      <c r="LVL97" s="2"/>
      <c r="LVM97" s="2"/>
      <c r="LVQ97" s="2"/>
      <c r="LVR97" s="2"/>
      <c r="LVS97" s="2"/>
      <c r="LVT97" s="2"/>
      <c r="LVU97" s="2"/>
      <c r="LVV97" s="2"/>
      <c r="LVW97" s="2"/>
      <c r="LVX97" s="2"/>
      <c r="LVY97" s="2"/>
      <c r="LVZ97" s="2"/>
      <c r="LWA97" s="2"/>
      <c r="LWB97" s="2"/>
      <c r="LWC97" s="2"/>
      <c r="LWD97" s="2"/>
      <c r="LWE97" s="2"/>
      <c r="LWF97" s="2"/>
      <c r="LWG97" s="2"/>
      <c r="LWH97" s="2"/>
      <c r="LWI97" s="1"/>
      <c r="LWJ97" s="1"/>
      <c r="LWK97" s="1"/>
      <c r="LWL97" s="2"/>
      <c r="LWM97" s="2"/>
      <c r="LWN97" s="2"/>
      <c r="LWO97" s="2"/>
      <c r="LWP97" s="2"/>
      <c r="LWQ97" s="2"/>
      <c r="LWR97" s="2"/>
      <c r="LWS97" s="2"/>
      <c r="LWW97" s="2"/>
      <c r="LWX97" s="2"/>
      <c r="LWY97" s="2"/>
      <c r="LWZ97" s="2"/>
      <c r="LXA97" s="2"/>
      <c r="LXB97" s="2"/>
      <c r="LXC97" s="2"/>
      <c r="LXD97" s="2"/>
      <c r="LXE97" s="2"/>
      <c r="LXF97" s="2"/>
      <c r="LXG97" s="2"/>
      <c r="LXH97" s="2"/>
      <c r="LXI97" s="2"/>
      <c r="LXJ97" s="2"/>
      <c r="LXK97" s="2"/>
      <c r="LXL97" s="2"/>
      <c r="LXM97" s="2"/>
      <c r="LXN97" s="2"/>
      <c r="LXO97" s="1"/>
      <c r="LXP97" s="1"/>
      <c r="LXQ97" s="1"/>
      <c r="LXR97" s="2"/>
      <c r="LXS97" s="2"/>
      <c r="LXT97" s="2"/>
      <c r="LXU97" s="2"/>
      <c r="LXV97" s="2"/>
      <c r="LXW97" s="2"/>
      <c r="LXX97" s="2"/>
      <c r="LXY97" s="2"/>
      <c r="LYC97" s="2"/>
      <c r="LYD97" s="2"/>
      <c r="LYE97" s="2"/>
      <c r="LYF97" s="2"/>
      <c r="LYG97" s="2"/>
      <c r="LYH97" s="2"/>
      <c r="LYI97" s="2"/>
      <c r="LYJ97" s="2"/>
      <c r="LYK97" s="2"/>
      <c r="LYL97" s="2"/>
      <c r="LYM97" s="2"/>
      <c r="LYN97" s="2"/>
      <c r="LYO97" s="2"/>
      <c r="LYP97" s="2"/>
      <c r="LYQ97" s="2"/>
      <c r="LYR97" s="2"/>
      <c r="LYS97" s="2"/>
      <c r="LYT97" s="2"/>
      <c r="LYU97" s="1"/>
      <c r="LYV97" s="1"/>
      <c r="LYW97" s="1"/>
      <c r="LYX97" s="2"/>
      <c r="LYY97" s="2"/>
      <c r="LYZ97" s="2"/>
      <c r="LZA97" s="2"/>
      <c r="LZB97" s="2"/>
      <c r="LZC97" s="2"/>
      <c r="LZD97" s="2"/>
      <c r="LZE97" s="2"/>
      <c r="LZI97" s="2"/>
      <c r="LZJ97" s="2"/>
      <c r="LZK97" s="2"/>
      <c r="LZL97" s="2"/>
      <c r="LZM97" s="2"/>
      <c r="LZN97" s="2"/>
      <c r="LZO97" s="2"/>
      <c r="LZP97" s="2"/>
      <c r="LZQ97" s="2"/>
      <c r="LZR97" s="2"/>
      <c r="LZS97" s="2"/>
      <c r="LZT97" s="2"/>
      <c r="LZU97" s="2"/>
      <c r="LZV97" s="2"/>
      <c r="LZW97" s="2"/>
      <c r="LZX97" s="2"/>
      <c r="LZY97" s="2"/>
      <c r="LZZ97" s="2"/>
      <c r="MAA97" s="1"/>
      <c r="MAB97" s="1"/>
      <c r="MAC97" s="1"/>
      <c r="MAD97" s="2"/>
      <c r="MAE97" s="2"/>
      <c r="MAF97" s="2"/>
      <c r="MAG97" s="2"/>
      <c r="MAH97" s="2"/>
      <c r="MAI97" s="2"/>
      <c r="MAJ97" s="2"/>
      <c r="MAK97" s="2"/>
      <c r="MAO97" s="2"/>
      <c r="MAP97" s="2"/>
      <c r="MAQ97" s="2"/>
      <c r="MAR97" s="2"/>
      <c r="MAS97" s="2"/>
      <c r="MAT97" s="2"/>
      <c r="MAU97" s="2"/>
      <c r="MAV97" s="2"/>
      <c r="MAW97" s="2"/>
      <c r="MAX97" s="2"/>
      <c r="MAY97" s="2"/>
      <c r="MAZ97" s="2"/>
      <c r="MBA97" s="2"/>
      <c r="MBB97" s="2"/>
      <c r="MBC97" s="2"/>
      <c r="MBD97" s="2"/>
      <c r="MBE97" s="2"/>
      <c r="MBF97" s="2"/>
      <c r="MBG97" s="1"/>
      <c r="MBH97" s="1"/>
      <c r="MBI97" s="1"/>
      <c r="MBJ97" s="2"/>
      <c r="MBK97" s="2"/>
      <c r="MBL97" s="2"/>
      <c r="MBM97" s="2"/>
      <c r="MBN97" s="2"/>
      <c r="MBO97" s="2"/>
      <c r="MBP97" s="2"/>
      <c r="MBQ97" s="2"/>
      <c r="MBU97" s="2"/>
      <c r="MBV97" s="2"/>
      <c r="MBW97" s="2"/>
      <c r="MBX97" s="2"/>
      <c r="MBY97" s="2"/>
      <c r="MBZ97" s="2"/>
      <c r="MCA97" s="2"/>
      <c r="MCB97" s="2"/>
      <c r="MCC97" s="2"/>
      <c r="MCD97" s="2"/>
      <c r="MCE97" s="2"/>
      <c r="MCF97" s="2"/>
      <c r="MCG97" s="2"/>
      <c r="MCH97" s="2"/>
      <c r="MCI97" s="2"/>
      <c r="MCJ97" s="2"/>
      <c r="MCK97" s="2"/>
      <c r="MCL97" s="2"/>
      <c r="MCM97" s="1"/>
      <c r="MCN97" s="1"/>
      <c r="MCO97" s="1"/>
      <c r="MCP97" s="2"/>
      <c r="MCQ97" s="2"/>
      <c r="MCR97" s="2"/>
      <c r="MCS97" s="2"/>
      <c r="MCT97" s="2"/>
      <c r="MCU97" s="2"/>
      <c r="MCV97" s="2"/>
      <c r="MCW97" s="2"/>
      <c r="MDA97" s="2"/>
      <c r="MDB97" s="2"/>
      <c r="MDC97" s="2"/>
      <c r="MDD97" s="2"/>
      <c r="MDE97" s="2"/>
      <c r="MDF97" s="2"/>
      <c r="MDG97" s="2"/>
      <c r="MDH97" s="2"/>
      <c r="MDI97" s="2"/>
      <c r="MDJ97" s="2"/>
      <c r="MDK97" s="2"/>
      <c r="MDL97" s="2"/>
      <c r="MDM97" s="2"/>
      <c r="MDN97" s="2"/>
      <c r="MDO97" s="2"/>
      <c r="MDP97" s="2"/>
      <c r="MDQ97" s="2"/>
      <c r="MDR97" s="2"/>
      <c r="MDS97" s="1"/>
      <c r="MDT97" s="1"/>
      <c r="MDU97" s="1"/>
      <c r="MDV97" s="2"/>
      <c r="MDW97" s="2"/>
      <c r="MDX97" s="2"/>
      <c r="MDY97" s="2"/>
      <c r="MDZ97" s="2"/>
      <c r="MEA97" s="2"/>
      <c r="MEB97" s="2"/>
      <c r="MEC97" s="2"/>
      <c r="MEG97" s="2"/>
      <c r="MEH97" s="2"/>
      <c r="MEI97" s="2"/>
      <c r="MEJ97" s="2"/>
      <c r="MEK97" s="2"/>
      <c r="MEL97" s="2"/>
      <c r="MEM97" s="2"/>
      <c r="MEN97" s="2"/>
      <c r="MEO97" s="2"/>
      <c r="MEP97" s="2"/>
      <c r="MEQ97" s="2"/>
      <c r="MER97" s="2"/>
      <c r="MES97" s="2"/>
      <c r="MET97" s="2"/>
      <c r="MEU97" s="2"/>
      <c r="MEV97" s="2"/>
      <c r="MEW97" s="2"/>
      <c r="MEX97" s="2"/>
      <c r="MEY97" s="1"/>
      <c r="MEZ97" s="1"/>
      <c r="MFA97" s="1"/>
      <c r="MFB97" s="2"/>
      <c r="MFC97" s="2"/>
      <c r="MFD97" s="2"/>
      <c r="MFE97" s="2"/>
      <c r="MFF97" s="2"/>
      <c r="MFG97" s="2"/>
      <c r="MFH97" s="2"/>
      <c r="MFI97" s="2"/>
      <c r="MFM97" s="2"/>
      <c r="MFN97" s="2"/>
      <c r="MFO97" s="2"/>
      <c r="MFP97" s="2"/>
      <c r="MFQ97" s="2"/>
      <c r="MFR97" s="2"/>
      <c r="MFS97" s="2"/>
      <c r="MFT97" s="2"/>
      <c r="MFU97" s="2"/>
      <c r="MFV97" s="2"/>
      <c r="MFW97" s="2"/>
      <c r="MFX97" s="2"/>
      <c r="MFY97" s="2"/>
      <c r="MFZ97" s="2"/>
      <c r="MGA97" s="2"/>
      <c r="MGB97" s="2"/>
      <c r="MGC97" s="2"/>
      <c r="MGD97" s="2"/>
      <c r="MGE97" s="1"/>
      <c r="MGF97" s="1"/>
      <c r="MGG97" s="1"/>
      <c r="MGH97" s="2"/>
      <c r="MGI97" s="2"/>
      <c r="MGJ97" s="2"/>
      <c r="MGK97" s="2"/>
      <c r="MGL97" s="2"/>
      <c r="MGM97" s="2"/>
      <c r="MGN97" s="2"/>
      <c r="MGO97" s="2"/>
      <c r="MGS97" s="2"/>
      <c r="MGT97" s="2"/>
      <c r="MGU97" s="2"/>
      <c r="MGV97" s="2"/>
      <c r="MGW97" s="2"/>
      <c r="MGX97" s="2"/>
      <c r="MGY97" s="2"/>
      <c r="MGZ97" s="2"/>
      <c r="MHA97" s="2"/>
      <c r="MHB97" s="2"/>
      <c r="MHC97" s="2"/>
      <c r="MHD97" s="2"/>
      <c r="MHE97" s="2"/>
      <c r="MHF97" s="2"/>
      <c r="MHG97" s="2"/>
      <c r="MHH97" s="2"/>
      <c r="MHI97" s="2"/>
      <c r="MHJ97" s="2"/>
      <c r="MHK97" s="1"/>
      <c r="MHL97" s="1"/>
      <c r="MHM97" s="1"/>
      <c r="MHN97" s="2"/>
      <c r="MHO97" s="2"/>
      <c r="MHP97" s="2"/>
      <c r="MHQ97" s="2"/>
      <c r="MHR97" s="2"/>
      <c r="MHS97" s="2"/>
      <c r="MHT97" s="2"/>
      <c r="MHU97" s="2"/>
      <c r="MHY97" s="2"/>
      <c r="MHZ97" s="2"/>
      <c r="MIA97" s="2"/>
      <c r="MIB97" s="2"/>
      <c r="MIC97" s="2"/>
      <c r="MID97" s="2"/>
      <c r="MIE97" s="2"/>
      <c r="MIF97" s="2"/>
      <c r="MIG97" s="2"/>
      <c r="MIH97" s="2"/>
      <c r="MII97" s="2"/>
      <c r="MIJ97" s="2"/>
      <c r="MIK97" s="2"/>
      <c r="MIL97" s="2"/>
      <c r="MIM97" s="2"/>
      <c r="MIN97" s="2"/>
      <c r="MIO97" s="2"/>
      <c r="MIP97" s="2"/>
      <c r="MIQ97" s="1"/>
      <c r="MIR97" s="1"/>
      <c r="MIS97" s="1"/>
      <c r="MIT97" s="2"/>
      <c r="MIU97" s="2"/>
      <c r="MIV97" s="2"/>
      <c r="MIW97" s="2"/>
      <c r="MIX97" s="2"/>
      <c r="MIY97" s="2"/>
      <c r="MIZ97" s="2"/>
      <c r="MJA97" s="2"/>
      <c r="MJE97" s="2"/>
      <c r="MJF97" s="2"/>
      <c r="MJG97" s="2"/>
      <c r="MJH97" s="2"/>
      <c r="MJI97" s="2"/>
      <c r="MJJ97" s="2"/>
      <c r="MJK97" s="2"/>
      <c r="MJL97" s="2"/>
      <c r="MJM97" s="2"/>
      <c r="MJN97" s="2"/>
      <c r="MJO97" s="2"/>
      <c r="MJP97" s="2"/>
      <c r="MJQ97" s="2"/>
      <c r="MJR97" s="2"/>
      <c r="MJS97" s="2"/>
      <c r="MJT97" s="2"/>
      <c r="MJU97" s="2"/>
      <c r="MJV97" s="2"/>
      <c r="MJW97" s="1"/>
      <c r="MJX97" s="1"/>
      <c r="MJY97" s="1"/>
      <c r="MJZ97" s="2"/>
      <c r="MKA97" s="2"/>
      <c r="MKB97" s="2"/>
      <c r="MKC97" s="2"/>
      <c r="MKD97" s="2"/>
      <c r="MKE97" s="2"/>
      <c r="MKF97" s="2"/>
      <c r="MKG97" s="2"/>
      <c r="MKK97" s="2"/>
      <c r="MKL97" s="2"/>
      <c r="MKM97" s="2"/>
      <c r="MKN97" s="2"/>
      <c r="MKO97" s="2"/>
      <c r="MKP97" s="2"/>
      <c r="MKQ97" s="2"/>
      <c r="MKR97" s="2"/>
      <c r="MKS97" s="2"/>
      <c r="MKT97" s="2"/>
      <c r="MKU97" s="2"/>
      <c r="MKV97" s="2"/>
      <c r="MKW97" s="2"/>
      <c r="MKX97" s="2"/>
      <c r="MKY97" s="2"/>
      <c r="MKZ97" s="2"/>
      <c r="MLA97" s="2"/>
      <c r="MLB97" s="2"/>
      <c r="MLC97" s="1"/>
      <c r="MLD97" s="1"/>
      <c r="MLE97" s="1"/>
      <c r="MLF97" s="2"/>
      <c r="MLG97" s="2"/>
      <c r="MLH97" s="2"/>
      <c r="MLI97" s="2"/>
      <c r="MLJ97" s="2"/>
      <c r="MLK97" s="2"/>
      <c r="MLL97" s="2"/>
      <c r="MLM97" s="2"/>
      <c r="MLQ97" s="2"/>
      <c r="MLR97" s="2"/>
      <c r="MLS97" s="2"/>
      <c r="MLT97" s="2"/>
      <c r="MLU97" s="2"/>
      <c r="MLV97" s="2"/>
      <c r="MLW97" s="2"/>
      <c r="MLX97" s="2"/>
      <c r="MLY97" s="2"/>
      <c r="MLZ97" s="2"/>
      <c r="MMA97" s="2"/>
      <c r="MMB97" s="2"/>
      <c r="MMC97" s="2"/>
      <c r="MMD97" s="2"/>
      <c r="MME97" s="2"/>
      <c r="MMF97" s="2"/>
      <c r="MMG97" s="2"/>
      <c r="MMH97" s="2"/>
      <c r="MMI97" s="1"/>
      <c r="MMJ97" s="1"/>
      <c r="MMK97" s="1"/>
      <c r="MML97" s="2"/>
      <c r="MMM97" s="2"/>
      <c r="MMN97" s="2"/>
      <c r="MMO97" s="2"/>
      <c r="MMP97" s="2"/>
      <c r="MMQ97" s="2"/>
      <c r="MMR97" s="2"/>
      <c r="MMS97" s="2"/>
      <c r="MMW97" s="2"/>
      <c r="MMX97" s="2"/>
      <c r="MMY97" s="2"/>
      <c r="MMZ97" s="2"/>
      <c r="MNA97" s="2"/>
      <c r="MNB97" s="2"/>
      <c r="MNC97" s="2"/>
      <c r="MND97" s="2"/>
      <c r="MNE97" s="2"/>
      <c r="MNF97" s="2"/>
      <c r="MNG97" s="2"/>
      <c r="MNH97" s="2"/>
      <c r="MNI97" s="2"/>
      <c r="MNJ97" s="2"/>
      <c r="MNK97" s="2"/>
      <c r="MNL97" s="2"/>
      <c r="MNM97" s="2"/>
      <c r="MNN97" s="2"/>
      <c r="MNO97" s="1"/>
      <c r="MNP97" s="1"/>
      <c r="MNQ97" s="1"/>
      <c r="MNR97" s="2"/>
      <c r="MNS97" s="2"/>
      <c r="MNT97" s="2"/>
      <c r="MNU97" s="2"/>
      <c r="MNV97" s="2"/>
      <c r="MNW97" s="2"/>
      <c r="MNX97" s="2"/>
      <c r="MNY97" s="2"/>
      <c r="MOC97" s="2"/>
      <c r="MOD97" s="2"/>
      <c r="MOE97" s="2"/>
      <c r="MOF97" s="2"/>
      <c r="MOG97" s="2"/>
      <c r="MOH97" s="2"/>
      <c r="MOI97" s="2"/>
      <c r="MOJ97" s="2"/>
      <c r="MOK97" s="2"/>
      <c r="MOL97" s="2"/>
      <c r="MOM97" s="2"/>
      <c r="MON97" s="2"/>
      <c r="MOO97" s="2"/>
      <c r="MOP97" s="2"/>
      <c r="MOQ97" s="2"/>
      <c r="MOR97" s="2"/>
      <c r="MOS97" s="2"/>
      <c r="MOT97" s="2"/>
      <c r="MOU97" s="1"/>
      <c r="MOV97" s="1"/>
      <c r="MOW97" s="1"/>
      <c r="MOX97" s="2"/>
      <c r="MOY97" s="2"/>
      <c r="MOZ97" s="2"/>
      <c r="MPA97" s="2"/>
      <c r="MPB97" s="2"/>
      <c r="MPC97" s="2"/>
      <c r="MPD97" s="2"/>
      <c r="MPE97" s="2"/>
      <c r="MPI97" s="2"/>
      <c r="MPJ97" s="2"/>
      <c r="MPK97" s="2"/>
      <c r="MPL97" s="2"/>
      <c r="MPM97" s="2"/>
      <c r="MPN97" s="2"/>
      <c r="MPO97" s="2"/>
      <c r="MPP97" s="2"/>
      <c r="MPQ97" s="2"/>
      <c r="MPR97" s="2"/>
      <c r="MPS97" s="2"/>
      <c r="MPT97" s="2"/>
      <c r="MPU97" s="2"/>
      <c r="MPV97" s="2"/>
      <c r="MPW97" s="2"/>
      <c r="MPX97" s="2"/>
      <c r="MPY97" s="2"/>
      <c r="MPZ97" s="2"/>
      <c r="MQA97" s="1"/>
      <c r="MQB97" s="1"/>
      <c r="MQC97" s="1"/>
      <c r="MQD97" s="2"/>
      <c r="MQE97" s="2"/>
      <c r="MQF97" s="2"/>
      <c r="MQG97" s="2"/>
      <c r="MQH97" s="2"/>
      <c r="MQI97" s="2"/>
      <c r="MQJ97" s="2"/>
      <c r="MQK97" s="2"/>
      <c r="MQO97" s="2"/>
      <c r="MQP97" s="2"/>
      <c r="MQQ97" s="2"/>
      <c r="MQR97" s="2"/>
      <c r="MQS97" s="2"/>
      <c r="MQT97" s="2"/>
      <c r="MQU97" s="2"/>
      <c r="MQV97" s="2"/>
      <c r="MQW97" s="2"/>
      <c r="MQX97" s="2"/>
      <c r="MQY97" s="2"/>
      <c r="MQZ97" s="2"/>
      <c r="MRA97" s="2"/>
      <c r="MRB97" s="2"/>
      <c r="MRC97" s="2"/>
      <c r="MRD97" s="2"/>
      <c r="MRE97" s="2"/>
      <c r="MRF97" s="2"/>
      <c r="MRG97" s="1"/>
      <c r="MRH97" s="1"/>
      <c r="MRI97" s="1"/>
      <c r="MRJ97" s="2"/>
      <c r="MRK97" s="2"/>
      <c r="MRL97" s="2"/>
      <c r="MRM97" s="2"/>
      <c r="MRN97" s="2"/>
      <c r="MRO97" s="2"/>
      <c r="MRP97" s="2"/>
      <c r="MRQ97" s="2"/>
      <c r="MRU97" s="2"/>
      <c r="MRV97" s="2"/>
      <c r="MRW97" s="2"/>
      <c r="MRX97" s="2"/>
      <c r="MRY97" s="2"/>
      <c r="MRZ97" s="2"/>
      <c r="MSA97" s="2"/>
      <c r="MSB97" s="2"/>
      <c r="MSC97" s="2"/>
      <c r="MSD97" s="2"/>
      <c r="MSE97" s="2"/>
      <c r="MSF97" s="2"/>
      <c r="MSG97" s="2"/>
      <c r="MSH97" s="2"/>
      <c r="MSI97" s="2"/>
      <c r="MSJ97" s="2"/>
      <c r="MSK97" s="2"/>
      <c r="MSL97" s="2"/>
      <c r="MSM97" s="1"/>
      <c r="MSN97" s="1"/>
      <c r="MSO97" s="1"/>
      <c r="MSP97" s="2"/>
      <c r="MSQ97" s="2"/>
      <c r="MSR97" s="2"/>
      <c r="MSS97" s="2"/>
      <c r="MST97" s="2"/>
      <c r="MSU97" s="2"/>
      <c r="MSV97" s="2"/>
      <c r="MSW97" s="2"/>
      <c r="MTA97" s="2"/>
      <c r="MTB97" s="2"/>
      <c r="MTC97" s="2"/>
      <c r="MTD97" s="2"/>
      <c r="MTE97" s="2"/>
      <c r="MTF97" s="2"/>
      <c r="MTG97" s="2"/>
      <c r="MTH97" s="2"/>
      <c r="MTI97" s="2"/>
      <c r="MTJ97" s="2"/>
      <c r="MTK97" s="2"/>
      <c r="MTL97" s="2"/>
      <c r="MTM97" s="2"/>
      <c r="MTN97" s="2"/>
      <c r="MTO97" s="2"/>
      <c r="MTP97" s="2"/>
      <c r="MTQ97" s="2"/>
      <c r="MTR97" s="2"/>
      <c r="MTS97" s="1"/>
      <c r="MTT97" s="1"/>
      <c r="MTU97" s="1"/>
      <c r="MTV97" s="2"/>
      <c r="MTW97" s="2"/>
      <c r="MTX97" s="2"/>
      <c r="MTY97" s="2"/>
      <c r="MTZ97" s="2"/>
      <c r="MUA97" s="2"/>
      <c r="MUB97" s="2"/>
      <c r="MUC97" s="2"/>
      <c r="MUG97" s="2"/>
      <c r="MUH97" s="2"/>
      <c r="MUI97" s="2"/>
      <c r="MUJ97" s="2"/>
      <c r="MUK97" s="2"/>
      <c r="MUL97" s="2"/>
      <c r="MUM97" s="2"/>
      <c r="MUN97" s="2"/>
      <c r="MUO97" s="2"/>
      <c r="MUP97" s="2"/>
      <c r="MUQ97" s="2"/>
      <c r="MUR97" s="2"/>
      <c r="MUS97" s="2"/>
      <c r="MUT97" s="2"/>
      <c r="MUU97" s="2"/>
      <c r="MUV97" s="2"/>
      <c r="MUW97" s="2"/>
      <c r="MUX97" s="2"/>
      <c r="MUY97" s="1"/>
      <c r="MUZ97" s="1"/>
      <c r="MVA97" s="1"/>
      <c r="MVB97" s="2"/>
      <c r="MVC97" s="2"/>
      <c r="MVD97" s="2"/>
      <c r="MVE97" s="2"/>
      <c r="MVF97" s="2"/>
      <c r="MVG97" s="2"/>
      <c r="MVH97" s="2"/>
      <c r="MVI97" s="2"/>
      <c r="MVM97" s="2"/>
      <c r="MVN97" s="2"/>
      <c r="MVO97" s="2"/>
      <c r="MVP97" s="2"/>
      <c r="MVQ97" s="2"/>
      <c r="MVR97" s="2"/>
      <c r="MVS97" s="2"/>
      <c r="MVT97" s="2"/>
      <c r="MVU97" s="2"/>
      <c r="MVV97" s="2"/>
      <c r="MVW97" s="2"/>
      <c r="MVX97" s="2"/>
      <c r="MVY97" s="2"/>
      <c r="MVZ97" s="2"/>
      <c r="MWA97" s="2"/>
      <c r="MWB97" s="2"/>
      <c r="MWC97" s="2"/>
      <c r="MWD97" s="2"/>
      <c r="MWE97" s="1"/>
      <c r="MWF97" s="1"/>
      <c r="MWG97" s="1"/>
      <c r="MWH97" s="2"/>
      <c r="MWI97" s="2"/>
      <c r="MWJ97" s="2"/>
      <c r="MWK97" s="2"/>
      <c r="MWL97" s="2"/>
      <c r="MWM97" s="2"/>
      <c r="MWN97" s="2"/>
      <c r="MWO97" s="2"/>
      <c r="MWS97" s="2"/>
      <c r="MWT97" s="2"/>
      <c r="MWU97" s="2"/>
      <c r="MWV97" s="2"/>
      <c r="MWW97" s="2"/>
      <c r="MWX97" s="2"/>
      <c r="MWY97" s="2"/>
      <c r="MWZ97" s="2"/>
      <c r="MXA97" s="2"/>
      <c r="MXB97" s="2"/>
      <c r="MXC97" s="2"/>
      <c r="MXD97" s="2"/>
      <c r="MXE97" s="2"/>
      <c r="MXF97" s="2"/>
      <c r="MXG97" s="2"/>
      <c r="MXH97" s="2"/>
      <c r="MXI97" s="2"/>
      <c r="MXJ97" s="2"/>
      <c r="MXK97" s="1"/>
      <c r="MXL97" s="1"/>
      <c r="MXM97" s="1"/>
      <c r="MXN97" s="2"/>
      <c r="MXO97" s="2"/>
      <c r="MXP97" s="2"/>
      <c r="MXQ97" s="2"/>
      <c r="MXR97" s="2"/>
      <c r="MXS97" s="2"/>
      <c r="MXT97" s="2"/>
      <c r="MXU97" s="2"/>
      <c r="MXY97" s="2"/>
      <c r="MXZ97" s="2"/>
      <c r="MYA97" s="2"/>
      <c r="MYB97" s="2"/>
      <c r="MYC97" s="2"/>
      <c r="MYD97" s="2"/>
      <c r="MYE97" s="2"/>
      <c r="MYF97" s="2"/>
      <c r="MYG97" s="2"/>
      <c r="MYH97" s="2"/>
      <c r="MYI97" s="2"/>
      <c r="MYJ97" s="2"/>
      <c r="MYK97" s="2"/>
      <c r="MYL97" s="2"/>
      <c r="MYM97" s="2"/>
      <c r="MYN97" s="2"/>
      <c r="MYO97" s="2"/>
      <c r="MYP97" s="2"/>
      <c r="MYQ97" s="1"/>
      <c r="MYR97" s="1"/>
      <c r="MYS97" s="1"/>
      <c r="MYT97" s="2"/>
      <c r="MYU97" s="2"/>
      <c r="MYV97" s="2"/>
      <c r="MYW97" s="2"/>
      <c r="MYX97" s="2"/>
      <c r="MYY97" s="2"/>
      <c r="MYZ97" s="2"/>
      <c r="MZA97" s="2"/>
      <c r="MZE97" s="2"/>
      <c r="MZF97" s="2"/>
      <c r="MZG97" s="2"/>
      <c r="MZH97" s="2"/>
      <c r="MZI97" s="2"/>
      <c r="MZJ97" s="2"/>
      <c r="MZK97" s="2"/>
      <c r="MZL97" s="2"/>
      <c r="MZM97" s="2"/>
      <c r="MZN97" s="2"/>
      <c r="MZO97" s="2"/>
      <c r="MZP97" s="2"/>
      <c r="MZQ97" s="2"/>
      <c r="MZR97" s="2"/>
      <c r="MZS97" s="2"/>
      <c r="MZT97" s="2"/>
      <c r="MZU97" s="2"/>
      <c r="MZV97" s="2"/>
      <c r="MZW97" s="1"/>
      <c r="MZX97" s="1"/>
      <c r="MZY97" s="1"/>
      <c r="MZZ97" s="2"/>
      <c r="NAA97" s="2"/>
      <c r="NAB97" s="2"/>
      <c r="NAC97" s="2"/>
      <c r="NAD97" s="2"/>
      <c r="NAE97" s="2"/>
      <c r="NAF97" s="2"/>
      <c r="NAG97" s="2"/>
      <c r="NAK97" s="2"/>
      <c r="NAL97" s="2"/>
      <c r="NAM97" s="2"/>
      <c r="NAN97" s="2"/>
      <c r="NAO97" s="2"/>
      <c r="NAP97" s="2"/>
      <c r="NAQ97" s="2"/>
      <c r="NAR97" s="2"/>
      <c r="NAS97" s="2"/>
      <c r="NAT97" s="2"/>
      <c r="NAU97" s="2"/>
      <c r="NAV97" s="2"/>
      <c r="NAW97" s="2"/>
      <c r="NAX97" s="2"/>
      <c r="NAY97" s="2"/>
      <c r="NAZ97" s="2"/>
      <c r="NBA97" s="2"/>
      <c r="NBB97" s="2"/>
      <c r="NBC97" s="1"/>
      <c r="NBD97" s="1"/>
      <c r="NBE97" s="1"/>
      <c r="NBF97" s="2"/>
      <c r="NBG97" s="2"/>
      <c r="NBH97" s="2"/>
      <c r="NBI97" s="2"/>
      <c r="NBJ97" s="2"/>
      <c r="NBK97" s="2"/>
      <c r="NBL97" s="2"/>
      <c r="NBM97" s="2"/>
      <c r="NBQ97" s="2"/>
      <c r="NBR97" s="2"/>
      <c r="NBS97" s="2"/>
      <c r="NBT97" s="2"/>
      <c r="NBU97" s="2"/>
      <c r="NBV97" s="2"/>
      <c r="NBW97" s="2"/>
      <c r="NBX97" s="2"/>
      <c r="NBY97" s="2"/>
      <c r="NBZ97" s="2"/>
      <c r="NCA97" s="2"/>
      <c r="NCB97" s="2"/>
      <c r="NCC97" s="2"/>
      <c r="NCD97" s="2"/>
      <c r="NCE97" s="2"/>
      <c r="NCF97" s="2"/>
      <c r="NCG97" s="2"/>
      <c r="NCH97" s="2"/>
      <c r="NCI97" s="1"/>
      <c r="NCJ97" s="1"/>
      <c r="NCK97" s="1"/>
      <c r="NCL97" s="2"/>
      <c r="NCM97" s="2"/>
      <c r="NCN97" s="2"/>
      <c r="NCO97" s="2"/>
      <c r="NCP97" s="2"/>
      <c r="NCQ97" s="2"/>
      <c r="NCR97" s="2"/>
      <c r="NCS97" s="2"/>
      <c r="NCW97" s="2"/>
      <c r="NCX97" s="2"/>
      <c r="NCY97" s="2"/>
      <c r="NCZ97" s="2"/>
      <c r="NDA97" s="2"/>
      <c r="NDB97" s="2"/>
      <c r="NDC97" s="2"/>
      <c r="NDD97" s="2"/>
      <c r="NDE97" s="2"/>
      <c r="NDF97" s="2"/>
      <c r="NDG97" s="2"/>
      <c r="NDH97" s="2"/>
      <c r="NDI97" s="2"/>
      <c r="NDJ97" s="2"/>
      <c r="NDK97" s="2"/>
      <c r="NDL97" s="2"/>
      <c r="NDM97" s="2"/>
      <c r="NDN97" s="2"/>
      <c r="NDO97" s="1"/>
      <c r="NDP97" s="1"/>
      <c r="NDQ97" s="1"/>
      <c r="NDR97" s="2"/>
      <c r="NDS97" s="2"/>
      <c r="NDT97" s="2"/>
      <c r="NDU97" s="2"/>
      <c r="NDV97" s="2"/>
      <c r="NDW97" s="2"/>
      <c r="NDX97" s="2"/>
      <c r="NDY97" s="2"/>
      <c r="NEC97" s="2"/>
      <c r="NED97" s="2"/>
      <c r="NEE97" s="2"/>
      <c r="NEF97" s="2"/>
      <c r="NEG97" s="2"/>
      <c r="NEH97" s="2"/>
      <c r="NEI97" s="2"/>
      <c r="NEJ97" s="2"/>
      <c r="NEK97" s="2"/>
      <c r="NEL97" s="2"/>
      <c r="NEM97" s="2"/>
      <c r="NEN97" s="2"/>
      <c r="NEO97" s="2"/>
      <c r="NEP97" s="2"/>
      <c r="NEQ97" s="2"/>
      <c r="NER97" s="2"/>
      <c r="NES97" s="2"/>
      <c r="NET97" s="2"/>
      <c r="NEU97" s="1"/>
      <c r="NEV97" s="1"/>
      <c r="NEW97" s="1"/>
      <c r="NEX97" s="2"/>
      <c r="NEY97" s="2"/>
      <c r="NEZ97" s="2"/>
      <c r="NFA97" s="2"/>
      <c r="NFB97" s="2"/>
      <c r="NFC97" s="2"/>
      <c r="NFD97" s="2"/>
      <c r="NFE97" s="2"/>
      <c r="NFI97" s="2"/>
      <c r="NFJ97" s="2"/>
      <c r="NFK97" s="2"/>
      <c r="NFL97" s="2"/>
      <c r="NFM97" s="2"/>
      <c r="NFN97" s="2"/>
      <c r="NFO97" s="2"/>
      <c r="NFP97" s="2"/>
      <c r="NFQ97" s="2"/>
      <c r="NFR97" s="2"/>
      <c r="NFS97" s="2"/>
      <c r="NFT97" s="2"/>
      <c r="NFU97" s="2"/>
      <c r="NFV97" s="2"/>
      <c r="NFW97" s="2"/>
      <c r="NFX97" s="2"/>
      <c r="NFY97" s="2"/>
      <c r="NFZ97" s="2"/>
      <c r="NGA97" s="1"/>
      <c r="NGB97" s="1"/>
      <c r="NGC97" s="1"/>
      <c r="NGD97" s="2"/>
      <c r="NGE97" s="2"/>
      <c r="NGF97" s="2"/>
      <c r="NGG97" s="2"/>
      <c r="NGH97" s="2"/>
      <c r="NGI97" s="2"/>
      <c r="NGJ97" s="2"/>
      <c r="NGK97" s="2"/>
      <c r="NGO97" s="2"/>
      <c r="NGP97" s="2"/>
      <c r="NGQ97" s="2"/>
      <c r="NGR97" s="2"/>
      <c r="NGS97" s="2"/>
      <c r="NGT97" s="2"/>
      <c r="NGU97" s="2"/>
      <c r="NGV97" s="2"/>
      <c r="NGW97" s="2"/>
      <c r="NGX97" s="2"/>
      <c r="NGY97" s="2"/>
      <c r="NGZ97" s="2"/>
      <c r="NHA97" s="2"/>
      <c r="NHB97" s="2"/>
      <c r="NHC97" s="2"/>
      <c r="NHD97" s="2"/>
      <c r="NHE97" s="2"/>
      <c r="NHF97" s="2"/>
      <c r="NHG97" s="1"/>
      <c r="NHH97" s="1"/>
      <c r="NHI97" s="1"/>
      <c r="NHJ97" s="2"/>
      <c r="NHK97" s="2"/>
      <c r="NHL97" s="2"/>
      <c r="NHM97" s="2"/>
      <c r="NHN97" s="2"/>
      <c r="NHO97" s="2"/>
      <c r="NHP97" s="2"/>
      <c r="NHQ97" s="2"/>
      <c r="NHU97" s="2"/>
      <c r="NHV97" s="2"/>
      <c r="NHW97" s="2"/>
      <c r="NHX97" s="2"/>
      <c r="NHY97" s="2"/>
      <c r="NHZ97" s="2"/>
      <c r="NIA97" s="2"/>
      <c r="NIB97" s="2"/>
      <c r="NIC97" s="2"/>
      <c r="NID97" s="2"/>
      <c r="NIE97" s="2"/>
      <c r="NIF97" s="2"/>
      <c r="NIG97" s="2"/>
      <c r="NIH97" s="2"/>
      <c r="NII97" s="2"/>
      <c r="NIJ97" s="2"/>
      <c r="NIK97" s="2"/>
      <c r="NIL97" s="2"/>
      <c r="NIM97" s="1"/>
      <c r="NIN97" s="1"/>
      <c r="NIO97" s="1"/>
      <c r="NIP97" s="2"/>
      <c r="NIQ97" s="2"/>
      <c r="NIR97" s="2"/>
      <c r="NIS97" s="2"/>
      <c r="NIT97" s="2"/>
      <c r="NIU97" s="2"/>
      <c r="NIV97" s="2"/>
      <c r="NIW97" s="2"/>
      <c r="NJA97" s="2"/>
      <c r="NJB97" s="2"/>
      <c r="NJC97" s="2"/>
      <c r="NJD97" s="2"/>
      <c r="NJE97" s="2"/>
      <c r="NJF97" s="2"/>
      <c r="NJG97" s="2"/>
      <c r="NJH97" s="2"/>
      <c r="NJI97" s="2"/>
      <c r="NJJ97" s="2"/>
      <c r="NJK97" s="2"/>
      <c r="NJL97" s="2"/>
      <c r="NJM97" s="2"/>
      <c r="NJN97" s="2"/>
      <c r="NJO97" s="2"/>
      <c r="NJP97" s="2"/>
      <c r="NJQ97" s="2"/>
      <c r="NJR97" s="2"/>
      <c r="NJS97" s="1"/>
      <c r="NJT97" s="1"/>
      <c r="NJU97" s="1"/>
      <c r="NJV97" s="2"/>
      <c r="NJW97" s="2"/>
      <c r="NJX97" s="2"/>
      <c r="NJY97" s="2"/>
      <c r="NJZ97" s="2"/>
      <c r="NKA97" s="2"/>
      <c r="NKB97" s="2"/>
      <c r="NKC97" s="2"/>
      <c r="NKG97" s="2"/>
      <c r="NKH97" s="2"/>
      <c r="NKI97" s="2"/>
      <c r="NKJ97" s="2"/>
      <c r="NKK97" s="2"/>
      <c r="NKL97" s="2"/>
      <c r="NKM97" s="2"/>
      <c r="NKN97" s="2"/>
      <c r="NKO97" s="2"/>
      <c r="NKP97" s="2"/>
      <c r="NKQ97" s="2"/>
      <c r="NKR97" s="2"/>
      <c r="NKS97" s="2"/>
      <c r="NKT97" s="2"/>
      <c r="NKU97" s="2"/>
      <c r="NKV97" s="2"/>
      <c r="NKW97" s="2"/>
      <c r="NKX97" s="2"/>
      <c r="NKY97" s="1"/>
      <c r="NKZ97" s="1"/>
      <c r="NLA97" s="1"/>
      <c r="NLB97" s="2"/>
      <c r="NLC97" s="2"/>
      <c r="NLD97" s="2"/>
      <c r="NLE97" s="2"/>
      <c r="NLF97" s="2"/>
      <c r="NLG97" s="2"/>
      <c r="NLH97" s="2"/>
      <c r="NLI97" s="2"/>
      <c r="NLM97" s="2"/>
      <c r="NLN97" s="2"/>
      <c r="NLO97" s="2"/>
      <c r="NLP97" s="2"/>
      <c r="NLQ97" s="2"/>
      <c r="NLR97" s="2"/>
      <c r="NLS97" s="2"/>
      <c r="NLT97" s="2"/>
      <c r="NLU97" s="2"/>
      <c r="NLV97" s="2"/>
      <c r="NLW97" s="2"/>
      <c r="NLX97" s="2"/>
      <c r="NLY97" s="2"/>
      <c r="NLZ97" s="2"/>
      <c r="NMA97" s="2"/>
      <c r="NMB97" s="2"/>
      <c r="NMC97" s="2"/>
      <c r="NMD97" s="2"/>
      <c r="NME97" s="1"/>
      <c r="NMF97" s="1"/>
      <c r="NMG97" s="1"/>
      <c r="NMH97" s="2"/>
      <c r="NMI97" s="2"/>
      <c r="NMJ97" s="2"/>
      <c r="NMK97" s="2"/>
      <c r="NML97" s="2"/>
      <c r="NMM97" s="2"/>
      <c r="NMN97" s="2"/>
      <c r="NMO97" s="2"/>
      <c r="NMS97" s="2"/>
      <c r="NMT97" s="2"/>
      <c r="NMU97" s="2"/>
      <c r="NMV97" s="2"/>
      <c r="NMW97" s="2"/>
      <c r="NMX97" s="2"/>
      <c r="NMY97" s="2"/>
      <c r="NMZ97" s="2"/>
      <c r="NNA97" s="2"/>
      <c r="NNB97" s="2"/>
      <c r="NNC97" s="2"/>
      <c r="NND97" s="2"/>
      <c r="NNE97" s="2"/>
      <c r="NNF97" s="2"/>
      <c r="NNG97" s="2"/>
      <c r="NNH97" s="2"/>
      <c r="NNI97" s="2"/>
      <c r="NNJ97" s="2"/>
      <c r="NNK97" s="1"/>
      <c r="NNL97" s="1"/>
      <c r="NNM97" s="1"/>
      <c r="NNN97" s="2"/>
      <c r="NNO97" s="2"/>
      <c r="NNP97" s="2"/>
      <c r="NNQ97" s="2"/>
      <c r="NNR97" s="2"/>
      <c r="NNS97" s="2"/>
      <c r="NNT97" s="2"/>
      <c r="NNU97" s="2"/>
      <c r="NNY97" s="2"/>
      <c r="NNZ97" s="2"/>
      <c r="NOA97" s="2"/>
      <c r="NOB97" s="2"/>
      <c r="NOC97" s="2"/>
      <c r="NOD97" s="2"/>
      <c r="NOE97" s="2"/>
      <c r="NOF97" s="2"/>
      <c r="NOG97" s="2"/>
      <c r="NOH97" s="2"/>
      <c r="NOI97" s="2"/>
      <c r="NOJ97" s="2"/>
      <c r="NOK97" s="2"/>
      <c r="NOL97" s="2"/>
      <c r="NOM97" s="2"/>
      <c r="NON97" s="2"/>
      <c r="NOO97" s="2"/>
      <c r="NOP97" s="2"/>
      <c r="NOQ97" s="1"/>
      <c r="NOR97" s="1"/>
      <c r="NOS97" s="1"/>
      <c r="NOT97" s="2"/>
      <c r="NOU97" s="2"/>
      <c r="NOV97" s="2"/>
      <c r="NOW97" s="2"/>
      <c r="NOX97" s="2"/>
      <c r="NOY97" s="2"/>
      <c r="NOZ97" s="2"/>
      <c r="NPA97" s="2"/>
      <c r="NPE97" s="2"/>
      <c r="NPF97" s="2"/>
      <c r="NPG97" s="2"/>
      <c r="NPH97" s="2"/>
      <c r="NPI97" s="2"/>
      <c r="NPJ97" s="2"/>
      <c r="NPK97" s="2"/>
      <c r="NPL97" s="2"/>
      <c r="NPM97" s="2"/>
      <c r="NPN97" s="2"/>
      <c r="NPO97" s="2"/>
      <c r="NPP97" s="2"/>
      <c r="NPQ97" s="2"/>
      <c r="NPR97" s="2"/>
      <c r="NPS97" s="2"/>
      <c r="NPT97" s="2"/>
      <c r="NPU97" s="2"/>
      <c r="NPV97" s="2"/>
      <c r="NPW97" s="1"/>
      <c r="NPX97" s="1"/>
      <c r="NPY97" s="1"/>
      <c r="NPZ97" s="2"/>
      <c r="NQA97" s="2"/>
      <c r="NQB97" s="2"/>
      <c r="NQC97" s="2"/>
      <c r="NQD97" s="2"/>
      <c r="NQE97" s="2"/>
      <c r="NQF97" s="2"/>
      <c r="NQG97" s="2"/>
      <c r="NQK97" s="2"/>
      <c r="NQL97" s="2"/>
      <c r="NQM97" s="2"/>
      <c r="NQN97" s="2"/>
      <c r="NQO97" s="2"/>
      <c r="NQP97" s="2"/>
      <c r="NQQ97" s="2"/>
      <c r="NQR97" s="2"/>
      <c r="NQS97" s="2"/>
      <c r="NQT97" s="2"/>
      <c r="NQU97" s="2"/>
      <c r="NQV97" s="2"/>
      <c r="NQW97" s="2"/>
      <c r="NQX97" s="2"/>
      <c r="NQY97" s="2"/>
      <c r="NQZ97" s="2"/>
      <c r="NRA97" s="2"/>
      <c r="NRB97" s="2"/>
      <c r="NRC97" s="1"/>
      <c r="NRD97" s="1"/>
      <c r="NRE97" s="1"/>
      <c r="NRF97" s="2"/>
      <c r="NRG97" s="2"/>
      <c r="NRH97" s="2"/>
      <c r="NRI97" s="2"/>
      <c r="NRJ97" s="2"/>
      <c r="NRK97" s="2"/>
      <c r="NRL97" s="2"/>
      <c r="NRM97" s="2"/>
      <c r="NRQ97" s="2"/>
      <c r="NRR97" s="2"/>
      <c r="NRS97" s="2"/>
      <c r="NRT97" s="2"/>
      <c r="NRU97" s="2"/>
      <c r="NRV97" s="2"/>
      <c r="NRW97" s="2"/>
      <c r="NRX97" s="2"/>
      <c r="NRY97" s="2"/>
      <c r="NRZ97" s="2"/>
      <c r="NSA97" s="2"/>
      <c r="NSB97" s="2"/>
      <c r="NSC97" s="2"/>
      <c r="NSD97" s="2"/>
      <c r="NSE97" s="2"/>
      <c r="NSF97" s="2"/>
      <c r="NSG97" s="2"/>
      <c r="NSH97" s="2"/>
      <c r="NSI97" s="1"/>
      <c r="NSJ97" s="1"/>
      <c r="NSK97" s="1"/>
      <c r="NSL97" s="2"/>
      <c r="NSM97" s="2"/>
      <c r="NSN97" s="2"/>
      <c r="NSO97" s="2"/>
      <c r="NSP97" s="2"/>
      <c r="NSQ97" s="2"/>
      <c r="NSR97" s="2"/>
      <c r="NSS97" s="2"/>
      <c r="NSW97" s="2"/>
      <c r="NSX97" s="2"/>
      <c r="NSY97" s="2"/>
      <c r="NSZ97" s="2"/>
      <c r="NTA97" s="2"/>
      <c r="NTB97" s="2"/>
      <c r="NTC97" s="2"/>
      <c r="NTD97" s="2"/>
      <c r="NTE97" s="2"/>
      <c r="NTF97" s="2"/>
      <c r="NTG97" s="2"/>
      <c r="NTH97" s="2"/>
      <c r="NTI97" s="2"/>
      <c r="NTJ97" s="2"/>
      <c r="NTK97" s="2"/>
      <c r="NTL97" s="2"/>
      <c r="NTM97" s="2"/>
      <c r="NTN97" s="2"/>
      <c r="NTO97" s="1"/>
      <c r="NTP97" s="1"/>
      <c r="NTQ97" s="1"/>
      <c r="NTR97" s="2"/>
      <c r="NTS97" s="2"/>
      <c r="NTT97" s="2"/>
      <c r="NTU97" s="2"/>
      <c r="NTV97" s="2"/>
      <c r="NTW97" s="2"/>
      <c r="NTX97" s="2"/>
      <c r="NTY97" s="2"/>
      <c r="NUC97" s="2"/>
      <c r="NUD97" s="2"/>
      <c r="NUE97" s="2"/>
      <c r="NUF97" s="2"/>
      <c r="NUG97" s="2"/>
      <c r="NUH97" s="2"/>
      <c r="NUI97" s="2"/>
      <c r="NUJ97" s="2"/>
      <c r="NUK97" s="2"/>
      <c r="NUL97" s="2"/>
      <c r="NUM97" s="2"/>
      <c r="NUN97" s="2"/>
      <c r="NUO97" s="2"/>
      <c r="NUP97" s="2"/>
      <c r="NUQ97" s="2"/>
      <c r="NUR97" s="2"/>
      <c r="NUS97" s="2"/>
      <c r="NUT97" s="2"/>
      <c r="NUU97" s="1"/>
      <c r="NUV97" s="1"/>
      <c r="NUW97" s="1"/>
      <c r="NUX97" s="2"/>
      <c r="NUY97" s="2"/>
      <c r="NUZ97" s="2"/>
      <c r="NVA97" s="2"/>
      <c r="NVB97" s="2"/>
      <c r="NVC97" s="2"/>
      <c r="NVD97" s="2"/>
      <c r="NVE97" s="2"/>
      <c r="NVI97" s="2"/>
      <c r="NVJ97" s="2"/>
      <c r="NVK97" s="2"/>
      <c r="NVL97" s="2"/>
      <c r="NVM97" s="2"/>
      <c r="NVN97" s="2"/>
      <c r="NVO97" s="2"/>
      <c r="NVP97" s="2"/>
      <c r="NVQ97" s="2"/>
      <c r="NVR97" s="2"/>
      <c r="NVS97" s="2"/>
      <c r="NVT97" s="2"/>
      <c r="NVU97" s="2"/>
      <c r="NVV97" s="2"/>
      <c r="NVW97" s="2"/>
      <c r="NVX97" s="2"/>
      <c r="NVY97" s="2"/>
      <c r="NVZ97" s="2"/>
      <c r="NWA97" s="1"/>
      <c r="NWB97" s="1"/>
      <c r="NWC97" s="1"/>
      <c r="NWD97" s="2"/>
      <c r="NWE97" s="2"/>
      <c r="NWF97" s="2"/>
      <c r="NWG97" s="2"/>
      <c r="NWH97" s="2"/>
      <c r="NWI97" s="2"/>
      <c r="NWJ97" s="2"/>
      <c r="NWK97" s="2"/>
      <c r="NWO97" s="2"/>
      <c r="NWP97" s="2"/>
      <c r="NWQ97" s="2"/>
      <c r="NWR97" s="2"/>
      <c r="NWS97" s="2"/>
      <c r="NWT97" s="2"/>
      <c r="NWU97" s="2"/>
      <c r="NWV97" s="2"/>
      <c r="NWW97" s="2"/>
      <c r="NWX97" s="2"/>
      <c r="NWY97" s="2"/>
      <c r="NWZ97" s="2"/>
      <c r="NXA97" s="2"/>
      <c r="NXB97" s="2"/>
      <c r="NXC97" s="2"/>
      <c r="NXD97" s="2"/>
      <c r="NXE97" s="2"/>
      <c r="NXF97" s="2"/>
      <c r="NXG97" s="1"/>
      <c r="NXH97" s="1"/>
      <c r="NXI97" s="1"/>
      <c r="NXJ97" s="2"/>
      <c r="NXK97" s="2"/>
      <c r="NXL97" s="2"/>
      <c r="NXM97" s="2"/>
      <c r="NXN97" s="2"/>
      <c r="NXO97" s="2"/>
      <c r="NXP97" s="2"/>
      <c r="NXQ97" s="2"/>
      <c r="NXU97" s="2"/>
      <c r="NXV97" s="2"/>
      <c r="NXW97" s="2"/>
      <c r="NXX97" s="2"/>
      <c r="NXY97" s="2"/>
      <c r="NXZ97" s="2"/>
      <c r="NYA97" s="2"/>
      <c r="NYB97" s="2"/>
      <c r="NYC97" s="2"/>
      <c r="NYD97" s="2"/>
      <c r="NYE97" s="2"/>
      <c r="NYF97" s="2"/>
      <c r="NYG97" s="2"/>
      <c r="NYH97" s="2"/>
      <c r="NYI97" s="2"/>
      <c r="NYJ97" s="2"/>
      <c r="NYK97" s="2"/>
      <c r="NYL97" s="2"/>
      <c r="NYM97" s="1"/>
      <c r="NYN97" s="1"/>
      <c r="NYO97" s="1"/>
      <c r="NYP97" s="2"/>
      <c r="NYQ97" s="2"/>
      <c r="NYR97" s="2"/>
      <c r="NYS97" s="2"/>
      <c r="NYT97" s="2"/>
      <c r="NYU97" s="2"/>
      <c r="NYV97" s="2"/>
      <c r="NYW97" s="2"/>
      <c r="NZA97" s="2"/>
      <c r="NZB97" s="2"/>
      <c r="NZC97" s="2"/>
      <c r="NZD97" s="2"/>
      <c r="NZE97" s="2"/>
      <c r="NZF97" s="2"/>
      <c r="NZG97" s="2"/>
      <c r="NZH97" s="2"/>
      <c r="NZI97" s="2"/>
      <c r="NZJ97" s="2"/>
      <c r="NZK97" s="2"/>
      <c r="NZL97" s="2"/>
      <c r="NZM97" s="2"/>
      <c r="NZN97" s="2"/>
      <c r="NZO97" s="2"/>
      <c r="NZP97" s="2"/>
      <c r="NZQ97" s="2"/>
      <c r="NZR97" s="2"/>
      <c r="NZS97" s="1"/>
      <c r="NZT97" s="1"/>
      <c r="NZU97" s="1"/>
      <c r="NZV97" s="2"/>
      <c r="NZW97" s="2"/>
      <c r="NZX97" s="2"/>
      <c r="NZY97" s="2"/>
      <c r="NZZ97" s="2"/>
      <c r="OAA97" s="2"/>
      <c r="OAB97" s="2"/>
      <c r="OAC97" s="2"/>
      <c r="OAG97" s="2"/>
      <c r="OAH97" s="2"/>
      <c r="OAI97" s="2"/>
      <c r="OAJ97" s="2"/>
      <c r="OAK97" s="2"/>
      <c r="OAL97" s="2"/>
      <c r="OAM97" s="2"/>
      <c r="OAN97" s="2"/>
      <c r="OAO97" s="2"/>
      <c r="OAP97" s="2"/>
      <c r="OAQ97" s="2"/>
      <c r="OAR97" s="2"/>
      <c r="OAS97" s="2"/>
      <c r="OAT97" s="2"/>
      <c r="OAU97" s="2"/>
      <c r="OAV97" s="2"/>
      <c r="OAW97" s="2"/>
      <c r="OAX97" s="2"/>
      <c r="OAY97" s="1"/>
      <c r="OAZ97" s="1"/>
      <c r="OBA97" s="1"/>
      <c r="OBB97" s="2"/>
      <c r="OBC97" s="2"/>
      <c r="OBD97" s="2"/>
      <c r="OBE97" s="2"/>
      <c r="OBF97" s="2"/>
      <c r="OBG97" s="2"/>
      <c r="OBH97" s="2"/>
      <c r="OBI97" s="2"/>
      <c r="OBM97" s="2"/>
      <c r="OBN97" s="2"/>
      <c r="OBO97" s="2"/>
      <c r="OBP97" s="2"/>
      <c r="OBQ97" s="2"/>
      <c r="OBR97" s="2"/>
      <c r="OBS97" s="2"/>
      <c r="OBT97" s="2"/>
      <c r="OBU97" s="2"/>
      <c r="OBV97" s="2"/>
      <c r="OBW97" s="2"/>
      <c r="OBX97" s="2"/>
      <c r="OBY97" s="2"/>
      <c r="OBZ97" s="2"/>
      <c r="OCA97" s="2"/>
      <c r="OCB97" s="2"/>
      <c r="OCC97" s="2"/>
      <c r="OCD97" s="2"/>
      <c r="OCE97" s="1"/>
      <c r="OCF97" s="1"/>
      <c r="OCG97" s="1"/>
      <c r="OCH97" s="2"/>
      <c r="OCI97" s="2"/>
      <c r="OCJ97" s="2"/>
      <c r="OCK97" s="2"/>
      <c r="OCL97" s="2"/>
      <c r="OCM97" s="2"/>
      <c r="OCN97" s="2"/>
      <c r="OCO97" s="2"/>
      <c r="OCS97" s="2"/>
      <c r="OCT97" s="2"/>
      <c r="OCU97" s="2"/>
      <c r="OCV97" s="2"/>
      <c r="OCW97" s="2"/>
      <c r="OCX97" s="2"/>
      <c r="OCY97" s="2"/>
      <c r="OCZ97" s="2"/>
      <c r="ODA97" s="2"/>
      <c r="ODB97" s="2"/>
      <c r="ODC97" s="2"/>
      <c r="ODD97" s="2"/>
      <c r="ODE97" s="2"/>
      <c r="ODF97" s="2"/>
      <c r="ODG97" s="2"/>
      <c r="ODH97" s="2"/>
      <c r="ODI97" s="2"/>
      <c r="ODJ97" s="2"/>
      <c r="ODK97" s="1"/>
      <c r="ODL97" s="1"/>
      <c r="ODM97" s="1"/>
      <c r="ODN97" s="2"/>
      <c r="ODO97" s="2"/>
      <c r="ODP97" s="2"/>
      <c r="ODQ97" s="2"/>
      <c r="ODR97" s="2"/>
      <c r="ODS97" s="2"/>
      <c r="ODT97" s="2"/>
      <c r="ODU97" s="2"/>
      <c r="ODY97" s="2"/>
      <c r="ODZ97" s="2"/>
      <c r="OEA97" s="2"/>
      <c r="OEB97" s="2"/>
      <c r="OEC97" s="2"/>
      <c r="OED97" s="2"/>
      <c r="OEE97" s="2"/>
      <c r="OEF97" s="2"/>
      <c r="OEG97" s="2"/>
      <c r="OEH97" s="2"/>
      <c r="OEI97" s="2"/>
      <c r="OEJ97" s="2"/>
      <c r="OEK97" s="2"/>
      <c r="OEL97" s="2"/>
      <c r="OEM97" s="2"/>
      <c r="OEN97" s="2"/>
      <c r="OEO97" s="2"/>
      <c r="OEP97" s="2"/>
      <c r="OEQ97" s="1"/>
      <c r="OER97" s="1"/>
      <c r="OES97" s="1"/>
      <c r="OET97" s="2"/>
      <c r="OEU97" s="2"/>
      <c r="OEV97" s="2"/>
      <c r="OEW97" s="2"/>
      <c r="OEX97" s="2"/>
      <c r="OEY97" s="2"/>
      <c r="OEZ97" s="2"/>
      <c r="OFA97" s="2"/>
      <c r="OFE97" s="2"/>
      <c r="OFF97" s="2"/>
      <c r="OFG97" s="2"/>
      <c r="OFH97" s="2"/>
      <c r="OFI97" s="2"/>
      <c r="OFJ97" s="2"/>
      <c r="OFK97" s="2"/>
      <c r="OFL97" s="2"/>
      <c r="OFM97" s="2"/>
      <c r="OFN97" s="2"/>
      <c r="OFO97" s="2"/>
      <c r="OFP97" s="2"/>
      <c r="OFQ97" s="2"/>
      <c r="OFR97" s="2"/>
      <c r="OFS97" s="2"/>
      <c r="OFT97" s="2"/>
      <c r="OFU97" s="2"/>
      <c r="OFV97" s="2"/>
      <c r="OFW97" s="1"/>
      <c r="OFX97" s="1"/>
      <c r="OFY97" s="1"/>
      <c r="OFZ97" s="2"/>
      <c r="OGA97" s="2"/>
      <c r="OGB97" s="2"/>
      <c r="OGC97" s="2"/>
      <c r="OGD97" s="2"/>
      <c r="OGE97" s="2"/>
      <c r="OGF97" s="2"/>
      <c r="OGG97" s="2"/>
      <c r="OGK97" s="2"/>
      <c r="OGL97" s="2"/>
      <c r="OGM97" s="2"/>
      <c r="OGN97" s="2"/>
      <c r="OGO97" s="2"/>
      <c r="OGP97" s="2"/>
      <c r="OGQ97" s="2"/>
      <c r="OGR97" s="2"/>
      <c r="OGS97" s="2"/>
      <c r="OGT97" s="2"/>
      <c r="OGU97" s="2"/>
      <c r="OGV97" s="2"/>
      <c r="OGW97" s="2"/>
      <c r="OGX97" s="2"/>
      <c r="OGY97" s="2"/>
      <c r="OGZ97" s="2"/>
      <c r="OHA97" s="2"/>
      <c r="OHB97" s="2"/>
      <c r="OHC97" s="1"/>
      <c r="OHD97" s="1"/>
      <c r="OHE97" s="1"/>
      <c r="OHF97" s="2"/>
      <c r="OHG97" s="2"/>
      <c r="OHH97" s="2"/>
      <c r="OHI97" s="2"/>
      <c r="OHJ97" s="2"/>
      <c r="OHK97" s="2"/>
      <c r="OHL97" s="2"/>
      <c r="OHM97" s="2"/>
      <c r="OHQ97" s="2"/>
      <c r="OHR97" s="2"/>
      <c r="OHS97" s="2"/>
      <c r="OHT97" s="2"/>
      <c r="OHU97" s="2"/>
      <c r="OHV97" s="2"/>
      <c r="OHW97" s="2"/>
      <c r="OHX97" s="2"/>
      <c r="OHY97" s="2"/>
      <c r="OHZ97" s="2"/>
      <c r="OIA97" s="2"/>
      <c r="OIB97" s="2"/>
      <c r="OIC97" s="2"/>
      <c r="OID97" s="2"/>
      <c r="OIE97" s="2"/>
      <c r="OIF97" s="2"/>
      <c r="OIG97" s="2"/>
      <c r="OIH97" s="2"/>
      <c r="OII97" s="1"/>
      <c r="OIJ97" s="1"/>
      <c r="OIK97" s="1"/>
      <c r="OIL97" s="2"/>
      <c r="OIM97" s="2"/>
      <c r="OIN97" s="2"/>
      <c r="OIO97" s="2"/>
      <c r="OIP97" s="2"/>
      <c r="OIQ97" s="2"/>
      <c r="OIR97" s="2"/>
      <c r="OIS97" s="2"/>
      <c r="OIW97" s="2"/>
      <c r="OIX97" s="2"/>
      <c r="OIY97" s="2"/>
      <c r="OIZ97" s="2"/>
      <c r="OJA97" s="2"/>
      <c r="OJB97" s="2"/>
      <c r="OJC97" s="2"/>
      <c r="OJD97" s="2"/>
      <c r="OJE97" s="2"/>
      <c r="OJF97" s="2"/>
      <c r="OJG97" s="2"/>
      <c r="OJH97" s="2"/>
      <c r="OJI97" s="2"/>
      <c r="OJJ97" s="2"/>
      <c r="OJK97" s="2"/>
      <c r="OJL97" s="2"/>
      <c r="OJM97" s="2"/>
      <c r="OJN97" s="2"/>
      <c r="OJO97" s="1"/>
      <c r="OJP97" s="1"/>
      <c r="OJQ97" s="1"/>
      <c r="OJR97" s="2"/>
      <c r="OJS97" s="2"/>
      <c r="OJT97" s="2"/>
      <c r="OJU97" s="2"/>
      <c r="OJV97" s="2"/>
      <c r="OJW97" s="2"/>
      <c r="OJX97" s="2"/>
      <c r="OJY97" s="2"/>
      <c r="OKC97" s="2"/>
      <c r="OKD97" s="2"/>
      <c r="OKE97" s="2"/>
      <c r="OKF97" s="2"/>
      <c r="OKG97" s="2"/>
      <c r="OKH97" s="2"/>
      <c r="OKI97" s="2"/>
      <c r="OKJ97" s="2"/>
      <c r="OKK97" s="2"/>
      <c r="OKL97" s="2"/>
      <c r="OKM97" s="2"/>
      <c r="OKN97" s="2"/>
      <c r="OKO97" s="2"/>
      <c r="OKP97" s="2"/>
      <c r="OKQ97" s="2"/>
      <c r="OKR97" s="2"/>
      <c r="OKS97" s="2"/>
      <c r="OKT97" s="2"/>
      <c r="OKU97" s="1"/>
      <c r="OKV97" s="1"/>
      <c r="OKW97" s="1"/>
      <c r="OKX97" s="2"/>
      <c r="OKY97" s="2"/>
      <c r="OKZ97" s="2"/>
      <c r="OLA97" s="2"/>
      <c r="OLB97" s="2"/>
      <c r="OLC97" s="2"/>
      <c r="OLD97" s="2"/>
      <c r="OLE97" s="2"/>
      <c r="OLI97" s="2"/>
      <c r="OLJ97" s="2"/>
      <c r="OLK97" s="2"/>
      <c r="OLL97" s="2"/>
      <c r="OLM97" s="2"/>
      <c r="OLN97" s="2"/>
      <c r="OLO97" s="2"/>
      <c r="OLP97" s="2"/>
      <c r="OLQ97" s="2"/>
      <c r="OLR97" s="2"/>
      <c r="OLS97" s="2"/>
      <c r="OLT97" s="2"/>
      <c r="OLU97" s="2"/>
      <c r="OLV97" s="2"/>
      <c r="OLW97" s="2"/>
      <c r="OLX97" s="2"/>
      <c r="OLY97" s="2"/>
      <c r="OLZ97" s="2"/>
      <c r="OMA97" s="1"/>
      <c r="OMB97" s="1"/>
      <c r="OMC97" s="1"/>
      <c r="OMD97" s="2"/>
      <c r="OME97" s="2"/>
      <c r="OMF97" s="2"/>
      <c r="OMG97" s="2"/>
      <c r="OMH97" s="2"/>
      <c r="OMI97" s="2"/>
      <c r="OMJ97" s="2"/>
      <c r="OMK97" s="2"/>
      <c r="OMO97" s="2"/>
      <c r="OMP97" s="2"/>
      <c r="OMQ97" s="2"/>
      <c r="OMR97" s="2"/>
      <c r="OMS97" s="2"/>
      <c r="OMT97" s="2"/>
      <c r="OMU97" s="2"/>
      <c r="OMV97" s="2"/>
      <c r="OMW97" s="2"/>
      <c r="OMX97" s="2"/>
      <c r="OMY97" s="2"/>
      <c r="OMZ97" s="2"/>
      <c r="ONA97" s="2"/>
      <c r="ONB97" s="2"/>
      <c r="ONC97" s="2"/>
      <c r="OND97" s="2"/>
      <c r="ONE97" s="2"/>
      <c r="ONF97" s="2"/>
      <c r="ONG97" s="1"/>
      <c r="ONH97" s="1"/>
      <c r="ONI97" s="1"/>
      <c r="ONJ97" s="2"/>
      <c r="ONK97" s="2"/>
      <c r="ONL97" s="2"/>
      <c r="ONM97" s="2"/>
      <c r="ONN97" s="2"/>
      <c r="ONO97" s="2"/>
      <c r="ONP97" s="2"/>
      <c r="ONQ97" s="2"/>
      <c r="ONU97" s="2"/>
      <c r="ONV97" s="2"/>
      <c r="ONW97" s="2"/>
      <c r="ONX97" s="2"/>
      <c r="ONY97" s="2"/>
      <c r="ONZ97" s="2"/>
      <c r="OOA97" s="2"/>
      <c r="OOB97" s="2"/>
      <c r="OOC97" s="2"/>
      <c r="OOD97" s="2"/>
      <c r="OOE97" s="2"/>
      <c r="OOF97" s="2"/>
      <c r="OOG97" s="2"/>
      <c r="OOH97" s="2"/>
      <c r="OOI97" s="2"/>
      <c r="OOJ97" s="2"/>
      <c r="OOK97" s="2"/>
      <c r="OOL97" s="2"/>
      <c r="OOM97" s="1"/>
      <c r="OON97" s="1"/>
      <c r="OOO97" s="1"/>
      <c r="OOP97" s="2"/>
      <c r="OOQ97" s="2"/>
      <c r="OOR97" s="2"/>
      <c r="OOS97" s="2"/>
      <c r="OOT97" s="2"/>
      <c r="OOU97" s="2"/>
      <c r="OOV97" s="2"/>
      <c r="OOW97" s="2"/>
      <c r="OPA97" s="2"/>
      <c r="OPB97" s="2"/>
      <c r="OPC97" s="2"/>
      <c r="OPD97" s="2"/>
      <c r="OPE97" s="2"/>
      <c r="OPF97" s="2"/>
      <c r="OPG97" s="2"/>
      <c r="OPH97" s="2"/>
      <c r="OPI97" s="2"/>
      <c r="OPJ97" s="2"/>
      <c r="OPK97" s="2"/>
      <c r="OPL97" s="2"/>
      <c r="OPM97" s="2"/>
      <c r="OPN97" s="2"/>
      <c r="OPO97" s="2"/>
      <c r="OPP97" s="2"/>
      <c r="OPQ97" s="2"/>
      <c r="OPR97" s="2"/>
      <c r="OPS97" s="1"/>
      <c r="OPT97" s="1"/>
      <c r="OPU97" s="1"/>
      <c r="OPV97" s="2"/>
      <c r="OPW97" s="2"/>
      <c r="OPX97" s="2"/>
      <c r="OPY97" s="2"/>
      <c r="OPZ97" s="2"/>
      <c r="OQA97" s="2"/>
      <c r="OQB97" s="2"/>
      <c r="OQC97" s="2"/>
      <c r="OQG97" s="2"/>
      <c r="OQH97" s="2"/>
      <c r="OQI97" s="2"/>
      <c r="OQJ97" s="2"/>
      <c r="OQK97" s="2"/>
      <c r="OQL97" s="2"/>
      <c r="OQM97" s="2"/>
      <c r="OQN97" s="2"/>
      <c r="OQO97" s="2"/>
      <c r="OQP97" s="2"/>
      <c r="OQQ97" s="2"/>
      <c r="OQR97" s="2"/>
      <c r="OQS97" s="2"/>
      <c r="OQT97" s="2"/>
      <c r="OQU97" s="2"/>
      <c r="OQV97" s="2"/>
      <c r="OQW97" s="2"/>
      <c r="OQX97" s="2"/>
      <c r="OQY97" s="1"/>
      <c r="OQZ97" s="1"/>
      <c r="ORA97" s="1"/>
      <c r="ORB97" s="2"/>
      <c r="ORC97" s="2"/>
      <c r="ORD97" s="2"/>
      <c r="ORE97" s="2"/>
      <c r="ORF97" s="2"/>
      <c r="ORG97" s="2"/>
      <c r="ORH97" s="2"/>
      <c r="ORI97" s="2"/>
      <c r="ORM97" s="2"/>
      <c r="ORN97" s="2"/>
      <c r="ORO97" s="2"/>
      <c r="ORP97" s="2"/>
      <c r="ORQ97" s="2"/>
      <c r="ORR97" s="2"/>
      <c r="ORS97" s="2"/>
      <c r="ORT97" s="2"/>
      <c r="ORU97" s="2"/>
      <c r="ORV97" s="2"/>
      <c r="ORW97" s="2"/>
      <c r="ORX97" s="2"/>
      <c r="ORY97" s="2"/>
      <c r="ORZ97" s="2"/>
      <c r="OSA97" s="2"/>
      <c r="OSB97" s="2"/>
      <c r="OSC97" s="2"/>
      <c r="OSD97" s="2"/>
      <c r="OSE97" s="1"/>
      <c r="OSF97" s="1"/>
      <c r="OSG97" s="1"/>
      <c r="OSH97" s="2"/>
      <c r="OSI97" s="2"/>
      <c r="OSJ97" s="2"/>
      <c r="OSK97" s="2"/>
      <c r="OSL97" s="2"/>
      <c r="OSM97" s="2"/>
      <c r="OSN97" s="2"/>
      <c r="OSO97" s="2"/>
      <c r="OSS97" s="2"/>
      <c r="OST97" s="2"/>
      <c r="OSU97" s="2"/>
      <c r="OSV97" s="2"/>
      <c r="OSW97" s="2"/>
      <c r="OSX97" s="2"/>
      <c r="OSY97" s="2"/>
      <c r="OSZ97" s="2"/>
      <c r="OTA97" s="2"/>
      <c r="OTB97" s="2"/>
      <c r="OTC97" s="2"/>
      <c r="OTD97" s="2"/>
      <c r="OTE97" s="2"/>
      <c r="OTF97" s="2"/>
      <c r="OTG97" s="2"/>
      <c r="OTH97" s="2"/>
      <c r="OTI97" s="2"/>
      <c r="OTJ97" s="2"/>
      <c r="OTK97" s="1"/>
      <c r="OTL97" s="1"/>
      <c r="OTM97" s="1"/>
      <c r="OTN97" s="2"/>
      <c r="OTO97" s="2"/>
      <c r="OTP97" s="2"/>
      <c r="OTQ97" s="2"/>
      <c r="OTR97" s="2"/>
      <c r="OTS97" s="2"/>
      <c r="OTT97" s="2"/>
      <c r="OTU97" s="2"/>
      <c r="OTY97" s="2"/>
      <c r="OTZ97" s="2"/>
      <c r="OUA97" s="2"/>
      <c r="OUB97" s="2"/>
      <c r="OUC97" s="2"/>
      <c r="OUD97" s="2"/>
      <c r="OUE97" s="2"/>
      <c r="OUF97" s="2"/>
      <c r="OUG97" s="2"/>
      <c r="OUH97" s="2"/>
      <c r="OUI97" s="2"/>
      <c r="OUJ97" s="2"/>
      <c r="OUK97" s="2"/>
      <c r="OUL97" s="2"/>
      <c r="OUM97" s="2"/>
      <c r="OUN97" s="2"/>
      <c r="OUO97" s="2"/>
      <c r="OUP97" s="2"/>
      <c r="OUQ97" s="1"/>
      <c r="OUR97" s="1"/>
      <c r="OUS97" s="1"/>
      <c r="OUT97" s="2"/>
      <c r="OUU97" s="2"/>
      <c r="OUV97" s="2"/>
      <c r="OUW97" s="2"/>
      <c r="OUX97" s="2"/>
      <c r="OUY97" s="2"/>
      <c r="OUZ97" s="2"/>
      <c r="OVA97" s="2"/>
      <c r="OVE97" s="2"/>
      <c r="OVF97" s="2"/>
      <c r="OVG97" s="2"/>
      <c r="OVH97" s="2"/>
      <c r="OVI97" s="2"/>
      <c r="OVJ97" s="2"/>
      <c r="OVK97" s="2"/>
      <c r="OVL97" s="2"/>
      <c r="OVM97" s="2"/>
      <c r="OVN97" s="2"/>
      <c r="OVO97" s="2"/>
      <c r="OVP97" s="2"/>
      <c r="OVQ97" s="2"/>
      <c r="OVR97" s="2"/>
      <c r="OVS97" s="2"/>
      <c r="OVT97" s="2"/>
      <c r="OVU97" s="2"/>
      <c r="OVV97" s="2"/>
      <c r="OVW97" s="1"/>
      <c r="OVX97" s="1"/>
      <c r="OVY97" s="1"/>
      <c r="OVZ97" s="2"/>
      <c r="OWA97" s="2"/>
      <c r="OWB97" s="2"/>
      <c r="OWC97" s="2"/>
      <c r="OWD97" s="2"/>
      <c r="OWE97" s="2"/>
      <c r="OWF97" s="2"/>
      <c r="OWG97" s="2"/>
      <c r="OWK97" s="2"/>
      <c r="OWL97" s="2"/>
      <c r="OWM97" s="2"/>
      <c r="OWN97" s="2"/>
      <c r="OWO97" s="2"/>
      <c r="OWP97" s="2"/>
      <c r="OWQ97" s="2"/>
      <c r="OWR97" s="2"/>
      <c r="OWS97" s="2"/>
      <c r="OWT97" s="2"/>
      <c r="OWU97" s="2"/>
      <c r="OWV97" s="2"/>
      <c r="OWW97" s="2"/>
      <c r="OWX97" s="2"/>
      <c r="OWY97" s="2"/>
      <c r="OWZ97" s="2"/>
      <c r="OXA97" s="2"/>
      <c r="OXB97" s="2"/>
      <c r="OXC97" s="1"/>
      <c r="OXD97" s="1"/>
      <c r="OXE97" s="1"/>
      <c r="OXF97" s="2"/>
      <c r="OXG97" s="2"/>
      <c r="OXH97" s="2"/>
      <c r="OXI97" s="2"/>
      <c r="OXJ97" s="2"/>
      <c r="OXK97" s="2"/>
      <c r="OXL97" s="2"/>
      <c r="OXM97" s="2"/>
      <c r="OXQ97" s="2"/>
      <c r="OXR97" s="2"/>
      <c r="OXS97" s="2"/>
      <c r="OXT97" s="2"/>
      <c r="OXU97" s="2"/>
      <c r="OXV97" s="2"/>
      <c r="OXW97" s="2"/>
      <c r="OXX97" s="2"/>
      <c r="OXY97" s="2"/>
      <c r="OXZ97" s="2"/>
      <c r="OYA97" s="2"/>
      <c r="OYB97" s="2"/>
      <c r="OYC97" s="2"/>
      <c r="OYD97" s="2"/>
      <c r="OYE97" s="2"/>
      <c r="OYF97" s="2"/>
      <c r="OYG97" s="2"/>
      <c r="OYH97" s="2"/>
      <c r="OYI97" s="1"/>
      <c r="OYJ97" s="1"/>
      <c r="OYK97" s="1"/>
      <c r="OYL97" s="2"/>
      <c r="OYM97" s="2"/>
      <c r="OYN97" s="2"/>
      <c r="OYO97" s="2"/>
      <c r="OYP97" s="2"/>
      <c r="OYQ97" s="2"/>
      <c r="OYR97" s="2"/>
      <c r="OYS97" s="2"/>
      <c r="OYW97" s="2"/>
      <c r="OYX97" s="2"/>
      <c r="OYY97" s="2"/>
      <c r="OYZ97" s="2"/>
      <c r="OZA97" s="2"/>
      <c r="OZB97" s="2"/>
      <c r="OZC97" s="2"/>
      <c r="OZD97" s="2"/>
      <c r="OZE97" s="2"/>
      <c r="OZF97" s="2"/>
      <c r="OZG97" s="2"/>
      <c r="OZH97" s="2"/>
      <c r="OZI97" s="2"/>
      <c r="OZJ97" s="2"/>
      <c r="OZK97" s="2"/>
      <c r="OZL97" s="2"/>
      <c r="OZM97" s="2"/>
      <c r="OZN97" s="2"/>
      <c r="OZO97" s="1"/>
      <c r="OZP97" s="1"/>
      <c r="OZQ97" s="1"/>
      <c r="OZR97" s="2"/>
      <c r="OZS97" s="2"/>
      <c r="OZT97" s="2"/>
      <c r="OZU97" s="2"/>
      <c r="OZV97" s="2"/>
      <c r="OZW97" s="2"/>
      <c r="OZX97" s="2"/>
      <c r="OZY97" s="2"/>
      <c r="PAC97" s="2"/>
      <c r="PAD97" s="2"/>
      <c r="PAE97" s="2"/>
      <c r="PAF97" s="2"/>
      <c r="PAG97" s="2"/>
      <c r="PAH97" s="2"/>
      <c r="PAI97" s="2"/>
      <c r="PAJ97" s="2"/>
      <c r="PAK97" s="2"/>
      <c r="PAL97" s="2"/>
      <c r="PAM97" s="2"/>
      <c r="PAN97" s="2"/>
      <c r="PAO97" s="2"/>
      <c r="PAP97" s="2"/>
      <c r="PAQ97" s="2"/>
      <c r="PAR97" s="2"/>
      <c r="PAS97" s="2"/>
      <c r="PAT97" s="2"/>
      <c r="PAU97" s="1"/>
      <c r="PAV97" s="1"/>
      <c r="PAW97" s="1"/>
      <c r="PAX97" s="2"/>
      <c r="PAY97" s="2"/>
      <c r="PAZ97" s="2"/>
      <c r="PBA97" s="2"/>
      <c r="PBB97" s="2"/>
      <c r="PBC97" s="2"/>
      <c r="PBD97" s="2"/>
      <c r="PBE97" s="2"/>
      <c r="PBI97" s="2"/>
      <c r="PBJ97" s="2"/>
      <c r="PBK97" s="2"/>
      <c r="PBL97" s="2"/>
      <c r="PBM97" s="2"/>
      <c r="PBN97" s="2"/>
      <c r="PBO97" s="2"/>
      <c r="PBP97" s="2"/>
      <c r="PBQ97" s="2"/>
      <c r="PBR97" s="2"/>
      <c r="PBS97" s="2"/>
      <c r="PBT97" s="2"/>
      <c r="PBU97" s="2"/>
      <c r="PBV97" s="2"/>
      <c r="PBW97" s="2"/>
      <c r="PBX97" s="2"/>
      <c r="PBY97" s="2"/>
      <c r="PBZ97" s="2"/>
      <c r="PCA97" s="1"/>
      <c r="PCB97" s="1"/>
      <c r="PCC97" s="1"/>
      <c r="PCD97" s="2"/>
      <c r="PCE97" s="2"/>
      <c r="PCF97" s="2"/>
      <c r="PCG97" s="2"/>
      <c r="PCH97" s="2"/>
      <c r="PCI97" s="2"/>
      <c r="PCJ97" s="2"/>
      <c r="PCK97" s="2"/>
      <c r="PCO97" s="2"/>
      <c r="PCP97" s="2"/>
      <c r="PCQ97" s="2"/>
      <c r="PCR97" s="2"/>
      <c r="PCS97" s="2"/>
      <c r="PCT97" s="2"/>
      <c r="PCU97" s="2"/>
      <c r="PCV97" s="2"/>
      <c r="PCW97" s="2"/>
      <c r="PCX97" s="2"/>
      <c r="PCY97" s="2"/>
      <c r="PCZ97" s="2"/>
      <c r="PDA97" s="2"/>
      <c r="PDB97" s="2"/>
      <c r="PDC97" s="2"/>
      <c r="PDD97" s="2"/>
      <c r="PDE97" s="2"/>
      <c r="PDF97" s="2"/>
      <c r="PDG97" s="1"/>
      <c r="PDH97" s="1"/>
      <c r="PDI97" s="1"/>
      <c r="PDJ97" s="2"/>
      <c r="PDK97" s="2"/>
      <c r="PDL97" s="2"/>
      <c r="PDM97" s="2"/>
      <c r="PDN97" s="2"/>
      <c r="PDO97" s="2"/>
      <c r="PDP97" s="2"/>
      <c r="PDQ97" s="2"/>
      <c r="PDU97" s="2"/>
      <c r="PDV97" s="2"/>
      <c r="PDW97" s="2"/>
      <c r="PDX97" s="2"/>
      <c r="PDY97" s="2"/>
      <c r="PDZ97" s="2"/>
      <c r="PEA97" s="2"/>
      <c r="PEB97" s="2"/>
      <c r="PEC97" s="2"/>
      <c r="PED97" s="2"/>
      <c r="PEE97" s="2"/>
      <c r="PEF97" s="2"/>
      <c r="PEG97" s="2"/>
      <c r="PEH97" s="2"/>
      <c r="PEI97" s="2"/>
      <c r="PEJ97" s="2"/>
      <c r="PEK97" s="2"/>
      <c r="PEL97" s="2"/>
      <c r="PEM97" s="1"/>
      <c r="PEN97" s="1"/>
      <c r="PEO97" s="1"/>
      <c r="PEP97" s="2"/>
      <c r="PEQ97" s="2"/>
      <c r="PER97" s="2"/>
      <c r="PES97" s="2"/>
      <c r="PET97" s="2"/>
      <c r="PEU97" s="2"/>
      <c r="PEV97" s="2"/>
      <c r="PEW97" s="2"/>
      <c r="PFA97" s="2"/>
      <c r="PFB97" s="2"/>
      <c r="PFC97" s="2"/>
      <c r="PFD97" s="2"/>
      <c r="PFE97" s="2"/>
      <c r="PFF97" s="2"/>
      <c r="PFG97" s="2"/>
      <c r="PFH97" s="2"/>
      <c r="PFI97" s="2"/>
      <c r="PFJ97" s="2"/>
      <c r="PFK97" s="2"/>
      <c r="PFL97" s="2"/>
      <c r="PFM97" s="2"/>
      <c r="PFN97" s="2"/>
      <c r="PFO97" s="2"/>
      <c r="PFP97" s="2"/>
      <c r="PFQ97" s="2"/>
      <c r="PFR97" s="2"/>
      <c r="PFS97" s="1"/>
      <c r="PFT97" s="1"/>
      <c r="PFU97" s="1"/>
      <c r="PFV97" s="2"/>
      <c r="PFW97" s="2"/>
      <c r="PFX97" s="2"/>
      <c r="PFY97" s="2"/>
      <c r="PFZ97" s="2"/>
      <c r="PGA97" s="2"/>
      <c r="PGB97" s="2"/>
      <c r="PGC97" s="2"/>
      <c r="PGG97" s="2"/>
      <c r="PGH97" s="2"/>
      <c r="PGI97" s="2"/>
      <c r="PGJ97" s="2"/>
      <c r="PGK97" s="2"/>
      <c r="PGL97" s="2"/>
      <c r="PGM97" s="2"/>
      <c r="PGN97" s="2"/>
      <c r="PGO97" s="2"/>
      <c r="PGP97" s="2"/>
      <c r="PGQ97" s="2"/>
      <c r="PGR97" s="2"/>
      <c r="PGS97" s="2"/>
      <c r="PGT97" s="2"/>
      <c r="PGU97" s="2"/>
      <c r="PGV97" s="2"/>
      <c r="PGW97" s="2"/>
      <c r="PGX97" s="2"/>
      <c r="PGY97" s="1"/>
      <c r="PGZ97" s="1"/>
      <c r="PHA97" s="1"/>
      <c r="PHB97" s="2"/>
      <c r="PHC97" s="2"/>
      <c r="PHD97" s="2"/>
      <c r="PHE97" s="2"/>
      <c r="PHF97" s="2"/>
      <c r="PHG97" s="2"/>
      <c r="PHH97" s="2"/>
      <c r="PHI97" s="2"/>
      <c r="PHM97" s="2"/>
      <c r="PHN97" s="2"/>
      <c r="PHO97" s="2"/>
      <c r="PHP97" s="2"/>
      <c r="PHQ97" s="2"/>
      <c r="PHR97" s="2"/>
      <c r="PHS97" s="2"/>
      <c r="PHT97" s="2"/>
      <c r="PHU97" s="2"/>
      <c r="PHV97" s="2"/>
      <c r="PHW97" s="2"/>
      <c r="PHX97" s="2"/>
      <c r="PHY97" s="2"/>
      <c r="PHZ97" s="2"/>
      <c r="PIA97" s="2"/>
      <c r="PIB97" s="2"/>
      <c r="PIC97" s="2"/>
      <c r="PID97" s="2"/>
      <c r="PIE97" s="1"/>
      <c r="PIF97" s="1"/>
      <c r="PIG97" s="1"/>
      <c r="PIH97" s="2"/>
      <c r="PII97" s="2"/>
      <c r="PIJ97" s="2"/>
      <c r="PIK97" s="2"/>
      <c r="PIL97" s="2"/>
      <c r="PIM97" s="2"/>
      <c r="PIN97" s="2"/>
      <c r="PIO97" s="2"/>
      <c r="PIS97" s="2"/>
      <c r="PIT97" s="2"/>
      <c r="PIU97" s="2"/>
      <c r="PIV97" s="2"/>
      <c r="PIW97" s="2"/>
      <c r="PIX97" s="2"/>
      <c r="PIY97" s="2"/>
      <c r="PIZ97" s="2"/>
      <c r="PJA97" s="2"/>
      <c r="PJB97" s="2"/>
      <c r="PJC97" s="2"/>
      <c r="PJD97" s="2"/>
      <c r="PJE97" s="2"/>
      <c r="PJF97" s="2"/>
      <c r="PJG97" s="2"/>
      <c r="PJH97" s="2"/>
      <c r="PJI97" s="2"/>
      <c r="PJJ97" s="2"/>
      <c r="PJK97" s="1"/>
      <c r="PJL97" s="1"/>
      <c r="PJM97" s="1"/>
      <c r="PJN97" s="2"/>
      <c r="PJO97" s="2"/>
      <c r="PJP97" s="2"/>
      <c r="PJQ97" s="2"/>
      <c r="PJR97" s="2"/>
      <c r="PJS97" s="2"/>
      <c r="PJT97" s="2"/>
      <c r="PJU97" s="2"/>
      <c r="PJY97" s="2"/>
      <c r="PJZ97" s="2"/>
      <c r="PKA97" s="2"/>
      <c r="PKB97" s="2"/>
      <c r="PKC97" s="2"/>
      <c r="PKD97" s="2"/>
      <c r="PKE97" s="2"/>
      <c r="PKF97" s="2"/>
      <c r="PKG97" s="2"/>
      <c r="PKH97" s="2"/>
      <c r="PKI97" s="2"/>
      <c r="PKJ97" s="2"/>
      <c r="PKK97" s="2"/>
      <c r="PKL97" s="2"/>
      <c r="PKM97" s="2"/>
      <c r="PKN97" s="2"/>
      <c r="PKO97" s="2"/>
      <c r="PKP97" s="2"/>
      <c r="PKQ97" s="1"/>
      <c r="PKR97" s="1"/>
      <c r="PKS97" s="1"/>
      <c r="PKT97" s="2"/>
      <c r="PKU97" s="2"/>
      <c r="PKV97" s="2"/>
      <c r="PKW97" s="2"/>
      <c r="PKX97" s="2"/>
      <c r="PKY97" s="2"/>
      <c r="PKZ97" s="2"/>
      <c r="PLA97" s="2"/>
      <c r="PLE97" s="2"/>
      <c r="PLF97" s="2"/>
      <c r="PLG97" s="2"/>
      <c r="PLH97" s="2"/>
      <c r="PLI97" s="2"/>
      <c r="PLJ97" s="2"/>
      <c r="PLK97" s="2"/>
      <c r="PLL97" s="2"/>
      <c r="PLM97" s="2"/>
      <c r="PLN97" s="2"/>
      <c r="PLO97" s="2"/>
      <c r="PLP97" s="2"/>
      <c r="PLQ97" s="2"/>
      <c r="PLR97" s="2"/>
      <c r="PLS97" s="2"/>
      <c r="PLT97" s="2"/>
      <c r="PLU97" s="2"/>
      <c r="PLV97" s="2"/>
      <c r="PLW97" s="1"/>
      <c r="PLX97" s="1"/>
      <c r="PLY97" s="1"/>
      <c r="PLZ97" s="2"/>
      <c r="PMA97" s="2"/>
      <c r="PMB97" s="2"/>
      <c r="PMC97" s="2"/>
      <c r="PMD97" s="2"/>
      <c r="PME97" s="2"/>
      <c r="PMF97" s="2"/>
      <c r="PMG97" s="2"/>
      <c r="PMK97" s="2"/>
      <c r="PML97" s="2"/>
      <c r="PMM97" s="2"/>
      <c r="PMN97" s="2"/>
      <c r="PMO97" s="2"/>
      <c r="PMP97" s="2"/>
      <c r="PMQ97" s="2"/>
      <c r="PMR97" s="2"/>
      <c r="PMS97" s="2"/>
      <c r="PMT97" s="2"/>
      <c r="PMU97" s="2"/>
      <c r="PMV97" s="2"/>
      <c r="PMW97" s="2"/>
      <c r="PMX97" s="2"/>
      <c r="PMY97" s="2"/>
      <c r="PMZ97" s="2"/>
      <c r="PNA97" s="2"/>
      <c r="PNB97" s="2"/>
      <c r="PNC97" s="1"/>
      <c r="PND97" s="1"/>
      <c r="PNE97" s="1"/>
      <c r="PNF97" s="2"/>
      <c r="PNG97" s="2"/>
      <c r="PNH97" s="2"/>
      <c r="PNI97" s="2"/>
      <c r="PNJ97" s="2"/>
      <c r="PNK97" s="2"/>
      <c r="PNL97" s="2"/>
      <c r="PNM97" s="2"/>
      <c r="PNQ97" s="2"/>
      <c r="PNR97" s="2"/>
      <c r="PNS97" s="2"/>
      <c r="PNT97" s="2"/>
      <c r="PNU97" s="2"/>
      <c r="PNV97" s="2"/>
      <c r="PNW97" s="2"/>
      <c r="PNX97" s="2"/>
      <c r="PNY97" s="2"/>
      <c r="PNZ97" s="2"/>
      <c r="POA97" s="2"/>
      <c r="POB97" s="2"/>
      <c r="POC97" s="2"/>
      <c r="POD97" s="2"/>
      <c r="POE97" s="2"/>
      <c r="POF97" s="2"/>
      <c r="POG97" s="2"/>
      <c r="POH97" s="2"/>
      <c r="POI97" s="1"/>
      <c r="POJ97" s="1"/>
      <c r="POK97" s="1"/>
      <c r="POL97" s="2"/>
      <c r="POM97" s="2"/>
      <c r="PON97" s="2"/>
      <c r="POO97" s="2"/>
      <c r="POP97" s="2"/>
      <c r="POQ97" s="2"/>
      <c r="POR97" s="2"/>
      <c r="POS97" s="2"/>
      <c r="POW97" s="2"/>
      <c r="POX97" s="2"/>
      <c r="POY97" s="2"/>
      <c r="POZ97" s="2"/>
      <c r="PPA97" s="2"/>
      <c r="PPB97" s="2"/>
      <c r="PPC97" s="2"/>
      <c r="PPD97" s="2"/>
      <c r="PPE97" s="2"/>
      <c r="PPF97" s="2"/>
      <c r="PPG97" s="2"/>
      <c r="PPH97" s="2"/>
      <c r="PPI97" s="2"/>
      <c r="PPJ97" s="2"/>
      <c r="PPK97" s="2"/>
      <c r="PPL97" s="2"/>
      <c r="PPM97" s="2"/>
      <c r="PPN97" s="2"/>
      <c r="PPO97" s="1"/>
      <c r="PPP97" s="1"/>
      <c r="PPQ97" s="1"/>
      <c r="PPR97" s="2"/>
      <c r="PPS97" s="2"/>
      <c r="PPT97" s="2"/>
      <c r="PPU97" s="2"/>
      <c r="PPV97" s="2"/>
      <c r="PPW97" s="2"/>
      <c r="PPX97" s="2"/>
      <c r="PPY97" s="2"/>
      <c r="PQC97" s="2"/>
      <c r="PQD97" s="2"/>
      <c r="PQE97" s="2"/>
      <c r="PQF97" s="2"/>
      <c r="PQG97" s="2"/>
      <c r="PQH97" s="2"/>
      <c r="PQI97" s="2"/>
      <c r="PQJ97" s="2"/>
      <c r="PQK97" s="2"/>
      <c r="PQL97" s="2"/>
      <c r="PQM97" s="2"/>
      <c r="PQN97" s="2"/>
      <c r="PQO97" s="2"/>
      <c r="PQP97" s="2"/>
      <c r="PQQ97" s="2"/>
      <c r="PQR97" s="2"/>
      <c r="PQS97" s="2"/>
      <c r="PQT97" s="2"/>
      <c r="PQU97" s="1"/>
      <c r="PQV97" s="1"/>
      <c r="PQW97" s="1"/>
      <c r="PQX97" s="2"/>
      <c r="PQY97" s="2"/>
      <c r="PQZ97" s="2"/>
      <c r="PRA97" s="2"/>
      <c r="PRB97" s="2"/>
      <c r="PRC97" s="2"/>
      <c r="PRD97" s="2"/>
      <c r="PRE97" s="2"/>
      <c r="PRI97" s="2"/>
      <c r="PRJ97" s="2"/>
      <c r="PRK97" s="2"/>
      <c r="PRL97" s="2"/>
      <c r="PRM97" s="2"/>
      <c r="PRN97" s="2"/>
      <c r="PRO97" s="2"/>
      <c r="PRP97" s="2"/>
      <c r="PRQ97" s="2"/>
      <c r="PRR97" s="2"/>
      <c r="PRS97" s="2"/>
      <c r="PRT97" s="2"/>
      <c r="PRU97" s="2"/>
      <c r="PRV97" s="2"/>
      <c r="PRW97" s="2"/>
      <c r="PRX97" s="2"/>
      <c r="PRY97" s="2"/>
      <c r="PRZ97" s="2"/>
      <c r="PSA97" s="1"/>
      <c r="PSB97" s="1"/>
      <c r="PSC97" s="1"/>
      <c r="PSD97" s="2"/>
      <c r="PSE97" s="2"/>
      <c r="PSF97" s="2"/>
      <c r="PSG97" s="2"/>
      <c r="PSH97" s="2"/>
      <c r="PSI97" s="2"/>
      <c r="PSJ97" s="2"/>
      <c r="PSK97" s="2"/>
      <c r="PSO97" s="2"/>
      <c r="PSP97" s="2"/>
      <c r="PSQ97" s="2"/>
      <c r="PSR97" s="2"/>
      <c r="PSS97" s="2"/>
      <c r="PST97" s="2"/>
      <c r="PSU97" s="2"/>
      <c r="PSV97" s="2"/>
      <c r="PSW97" s="2"/>
      <c r="PSX97" s="2"/>
      <c r="PSY97" s="2"/>
      <c r="PSZ97" s="2"/>
      <c r="PTA97" s="2"/>
      <c r="PTB97" s="2"/>
      <c r="PTC97" s="2"/>
      <c r="PTD97" s="2"/>
      <c r="PTE97" s="2"/>
      <c r="PTF97" s="2"/>
      <c r="PTG97" s="1"/>
      <c r="PTH97" s="1"/>
      <c r="PTI97" s="1"/>
      <c r="PTJ97" s="2"/>
      <c r="PTK97" s="2"/>
      <c r="PTL97" s="2"/>
      <c r="PTM97" s="2"/>
      <c r="PTN97" s="2"/>
      <c r="PTO97" s="2"/>
      <c r="PTP97" s="2"/>
      <c r="PTQ97" s="2"/>
      <c r="PTU97" s="2"/>
      <c r="PTV97" s="2"/>
      <c r="PTW97" s="2"/>
      <c r="PTX97" s="2"/>
      <c r="PTY97" s="2"/>
      <c r="PTZ97" s="2"/>
      <c r="PUA97" s="2"/>
      <c r="PUB97" s="2"/>
      <c r="PUC97" s="2"/>
      <c r="PUD97" s="2"/>
      <c r="PUE97" s="2"/>
      <c r="PUF97" s="2"/>
      <c r="PUG97" s="2"/>
      <c r="PUH97" s="2"/>
      <c r="PUI97" s="2"/>
      <c r="PUJ97" s="2"/>
      <c r="PUK97" s="2"/>
      <c r="PUL97" s="2"/>
      <c r="PUM97" s="1"/>
      <c r="PUN97" s="1"/>
      <c r="PUO97" s="1"/>
      <c r="PUP97" s="2"/>
      <c r="PUQ97" s="2"/>
      <c r="PUR97" s="2"/>
      <c r="PUS97" s="2"/>
      <c r="PUT97" s="2"/>
      <c r="PUU97" s="2"/>
      <c r="PUV97" s="2"/>
      <c r="PUW97" s="2"/>
      <c r="PVA97" s="2"/>
      <c r="PVB97" s="2"/>
      <c r="PVC97" s="2"/>
      <c r="PVD97" s="2"/>
      <c r="PVE97" s="2"/>
      <c r="PVF97" s="2"/>
      <c r="PVG97" s="2"/>
      <c r="PVH97" s="2"/>
      <c r="PVI97" s="2"/>
      <c r="PVJ97" s="2"/>
      <c r="PVK97" s="2"/>
      <c r="PVL97" s="2"/>
      <c r="PVM97" s="2"/>
      <c r="PVN97" s="2"/>
      <c r="PVO97" s="2"/>
      <c r="PVP97" s="2"/>
      <c r="PVQ97" s="2"/>
      <c r="PVR97" s="2"/>
      <c r="PVS97" s="1"/>
      <c r="PVT97" s="1"/>
      <c r="PVU97" s="1"/>
      <c r="PVV97" s="2"/>
      <c r="PVW97" s="2"/>
      <c r="PVX97" s="2"/>
      <c r="PVY97" s="2"/>
      <c r="PVZ97" s="2"/>
      <c r="PWA97" s="2"/>
      <c r="PWB97" s="2"/>
      <c r="PWC97" s="2"/>
      <c r="PWG97" s="2"/>
      <c r="PWH97" s="2"/>
      <c r="PWI97" s="2"/>
      <c r="PWJ97" s="2"/>
      <c r="PWK97" s="2"/>
      <c r="PWL97" s="2"/>
      <c r="PWM97" s="2"/>
      <c r="PWN97" s="2"/>
      <c r="PWO97" s="2"/>
      <c r="PWP97" s="2"/>
      <c r="PWQ97" s="2"/>
      <c r="PWR97" s="2"/>
      <c r="PWS97" s="2"/>
      <c r="PWT97" s="2"/>
      <c r="PWU97" s="2"/>
      <c r="PWV97" s="2"/>
      <c r="PWW97" s="2"/>
      <c r="PWX97" s="2"/>
      <c r="PWY97" s="1"/>
      <c r="PWZ97" s="1"/>
      <c r="PXA97" s="1"/>
      <c r="PXB97" s="2"/>
      <c r="PXC97" s="2"/>
      <c r="PXD97" s="2"/>
      <c r="PXE97" s="2"/>
      <c r="PXF97" s="2"/>
      <c r="PXG97" s="2"/>
      <c r="PXH97" s="2"/>
      <c r="PXI97" s="2"/>
      <c r="PXM97" s="2"/>
      <c r="PXN97" s="2"/>
      <c r="PXO97" s="2"/>
      <c r="PXP97" s="2"/>
      <c r="PXQ97" s="2"/>
      <c r="PXR97" s="2"/>
      <c r="PXS97" s="2"/>
      <c r="PXT97" s="2"/>
      <c r="PXU97" s="2"/>
      <c r="PXV97" s="2"/>
      <c r="PXW97" s="2"/>
      <c r="PXX97" s="2"/>
      <c r="PXY97" s="2"/>
      <c r="PXZ97" s="2"/>
      <c r="PYA97" s="2"/>
      <c r="PYB97" s="2"/>
      <c r="PYC97" s="2"/>
      <c r="PYD97" s="2"/>
      <c r="PYE97" s="1"/>
      <c r="PYF97" s="1"/>
      <c r="PYG97" s="1"/>
      <c r="PYH97" s="2"/>
      <c r="PYI97" s="2"/>
      <c r="PYJ97" s="2"/>
      <c r="PYK97" s="2"/>
      <c r="PYL97" s="2"/>
      <c r="PYM97" s="2"/>
      <c r="PYN97" s="2"/>
      <c r="PYO97" s="2"/>
      <c r="PYS97" s="2"/>
      <c r="PYT97" s="2"/>
      <c r="PYU97" s="2"/>
      <c r="PYV97" s="2"/>
      <c r="PYW97" s="2"/>
      <c r="PYX97" s="2"/>
      <c r="PYY97" s="2"/>
      <c r="PYZ97" s="2"/>
      <c r="PZA97" s="2"/>
      <c r="PZB97" s="2"/>
      <c r="PZC97" s="2"/>
      <c r="PZD97" s="2"/>
      <c r="PZE97" s="2"/>
      <c r="PZF97" s="2"/>
      <c r="PZG97" s="2"/>
      <c r="PZH97" s="2"/>
      <c r="PZI97" s="2"/>
      <c r="PZJ97" s="2"/>
      <c r="PZK97" s="1"/>
      <c r="PZL97" s="1"/>
      <c r="PZM97" s="1"/>
      <c r="PZN97" s="2"/>
      <c r="PZO97" s="2"/>
      <c r="PZP97" s="2"/>
      <c r="PZQ97" s="2"/>
      <c r="PZR97" s="2"/>
      <c r="PZS97" s="2"/>
      <c r="PZT97" s="2"/>
      <c r="PZU97" s="2"/>
      <c r="PZY97" s="2"/>
      <c r="PZZ97" s="2"/>
      <c r="QAA97" s="2"/>
      <c r="QAB97" s="2"/>
      <c r="QAC97" s="2"/>
      <c r="QAD97" s="2"/>
      <c r="QAE97" s="2"/>
      <c r="QAF97" s="2"/>
      <c r="QAG97" s="2"/>
      <c r="QAH97" s="2"/>
      <c r="QAI97" s="2"/>
      <c r="QAJ97" s="2"/>
      <c r="QAK97" s="2"/>
      <c r="QAL97" s="2"/>
      <c r="QAM97" s="2"/>
      <c r="QAN97" s="2"/>
      <c r="QAO97" s="2"/>
      <c r="QAP97" s="2"/>
      <c r="QAQ97" s="1"/>
      <c r="QAR97" s="1"/>
      <c r="QAS97" s="1"/>
      <c r="QAT97" s="2"/>
      <c r="QAU97" s="2"/>
      <c r="QAV97" s="2"/>
      <c r="QAW97" s="2"/>
      <c r="QAX97" s="2"/>
      <c r="QAY97" s="2"/>
      <c r="QAZ97" s="2"/>
      <c r="QBA97" s="2"/>
      <c r="QBE97" s="2"/>
      <c r="QBF97" s="2"/>
      <c r="QBG97" s="2"/>
      <c r="QBH97" s="2"/>
      <c r="QBI97" s="2"/>
      <c r="QBJ97" s="2"/>
      <c r="QBK97" s="2"/>
      <c r="QBL97" s="2"/>
      <c r="QBM97" s="2"/>
      <c r="QBN97" s="2"/>
      <c r="QBO97" s="2"/>
      <c r="QBP97" s="2"/>
      <c r="QBQ97" s="2"/>
      <c r="QBR97" s="2"/>
      <c r="QBS97" s="2"/>
      <c r="QBT97" s="2"/>
      <c r="QBU97" s="2"/>
      <c r="QBV97" s="2"/>
      <c r="QBW97" s="1"/>
      <c r="QBX97" s="1"/>
      <c r="QBY97" s="1"/>
      <c r="QBZ97" s="2"/>
      <c r="QCA97" s="2"/>
      <c r="QCB97" s="2"/>
      <c r="QCC97" s="2"/>
      <c r="QCD97" s="2"/>
      <c r="QCE97" s="2"/>
      <c r="QCF97" s="2"/>
      <c r="QCG97" s="2"/>
      <c r="QCK97" s="2"/>
      <c r="QCL97" s="2"/>
      <c r="QCM97" s="2"/>
      <c r="QCN97" s="2"/>
      <c r="QCO97" s="2"/>
      <c r="QCP97" s="2"/>
      <c r="QCQ97" s="2"/>
      <c r="QCR97" s="2"/>
      <c r="QCS97" s="2"/>
      <c r="QCT97" s="2"/>
      <c r="QCU97" s="2"/>
      <c r="QCV97" s="2"/>
      <c r="QCW97" s="2"/>
      <c r="QCX97" s="2"/>
      <c r="QCY97" s="2"/>
      <c r="QCZ97" s="2"/>
      <c r="QDA97" s="2"/>
      <c r="QDB97" s="2"/>
      <c r="QDC97" s="1"/>
      <c r="QDD97" s="1"/>
      <c r="QDE97" s="1"/>
      <c r="QDF97" s="2"/>
      <c r="QDG97" s="2"/>
      <c r="QDH97" s="2"/>
      <c r="QDI97" s="2"/>
      <c r="QDJ97" s="2"/>
      <c r="QDK97" s="2"/>
      <c r="QDL97" s="2"/>
      <c r="QDM97" s="2"/>
      <c r="QDQ97" s="2"/>
      <c r="QDR97" s="2"/>
      <c r="QDS97" s="2"/>
      <c r="QDT97" s="2"/>
      <c r="QDU97" s="2"/>
      <c r="QDV97" s="2"/>
      <c r="QDW97" s="2"/>
      <c r="QDX97" s="2"/>
      <c r="QDY97" s="2"/>
      <c r="QDZ97" s="2"/>
      <c r="QEA97" s="2"/>
      <c r="QEB97" s="2"/>
      <c r="QEC97" s="2"/>
      <c r="QED97" s="2"/>
      <c r="QEE97" s="2"/>
      <c r="QEF97" s="2"/>
      <c r="QEG97" s="2"/>
      <c r="QEH97" s="2"/>
      <c r="QEI97" s="1"/>
      <c r="QEJ97" s="1"/>
      <c r="QEK97" s="1"/>
      <c r="QEL97" s="2"/>
      <c r="QEM97" s="2"/>
      <c r="QEN97" s="2"/>
      <c r="QEO97" s="2"/>
      <c r="QEP97" s="2"/>
      <c r="QEQ97" s="2"/>
      <c r="QER97" s="2"/>
      <c r="QES97" s="2"/>
      <c r="QEW97" s="2"/>
      <c r="QEX97" s="2"/>
      <c r="QEY97" s="2"/>
      <c r="QEZ97" s="2"/>
      <c r="QFA97" s="2"/>
      <c r="QFB97" s="2"/>
      <c r="QFC97" s="2"/>
      <c r="QFD97" s="2"/>
      <c r="QFE97" s="2"/>
      <c r="QFF97" s="2"/>
      <c r="QFG97" s="2"/>
      <c r="QFH97" s="2"/>
      <c r="QFI97" s="2"/>
      <c r="QFJ97" s="2"/>
      <c r="QFK97" s="2"/>
      <c r="QFL97" s="2"/>
      <c r="QFM97" s="2"/>
      <c r="QFN97" s="2"/>
      <c r="QFO97" s="1"/>
      <c r="QFP97" s="1"/>
      <c r="QFQ97" s="1"/>
      <c r="QFR97" s="2"/>
      <c r="QFS97" s="2"/>
      <c r="QFT97" s="2"/>
      <c r="QFU97" s="2"/>
      <c r="QFV97" s="2"/>
      <c r="QFW97" s="2"/>
      <c r="QFX97" s="2"/>
      <c r="QFY97" s="2"/>
      <c r="QGC97" s="2"/>
      <c r="QGD97" s="2"/>
      <c r="QGE97" s="2"/>
      <c r="QGF97" s="2"/>
      <c r="QGG97" s="2"/>
      <c r="QGH97" s="2"/>
      <c r="QGI97" s="2"/>
      <c r="QGJ97" s="2"/>
      <c r="QGK97" s="2"/>
      <c r="QGL97" s="2"/>
      <c r="QGM97" s="2"/>
      <c r="QGN97" s="2"/>
      <c r="QGO97" s="2"/>
      <c r="QGP97" s="2"/>
      <c r="QGQ97" s="2"/>
      <c r="QGR97" s="2"/>
      <c r="QGS97" s="2"/>
      <c r="QGT97" s="2"/>
      <c r="QGU97" s="1"/>
      <c r="QGV97" s="1"/>
      <c r="QGW97" s="1"/>
      <c r="QGX97" s="2"/>
      <c r="QGY97" s="2"/>
      <c r="QGZ97" s="2"/>
      <c r="QHA97" s="2"/>
      <c r="QHB97" s="2"/>
      <c r="QHC97" s="2"/>
      <c r="QHD97" s="2"/>
      <c r="QHE97" s="2"/>
      <c r="QHI97" s="2"/>
      <c r="QHJ97" s="2"/>
      <c r="QHK97" s="2"/>
      <c r="QHL97" s="2"/>
      <c r="QHM97" s="2"/>
      <c r="QHN97" s="2"/>
      <c r="QHO97" s="2"/>
      <c r="QHP97" s="2"/>
      <c r="QHQ97" s="2"/>
      <c r="QHR97" s="2"/>
      <c r="QHS97" s="2"/>
      <c r="QHT97" s="2"/>
      <c r="QHU97" s="2"/>
      <c r="QHV97" s="2"/>
      <c r="QHW97" s="2"/>
      <c r="QHX97" s="2"/>
      <c r="QHY97" s="2"/>
      <c r="QHZ97" s="2"/>
      <c r="QIA97" s="1"/>
      <c r="QIB97" s="1"/>
      <c r="QIC97" s="1"/>
      <c r="QID97" s="2"/>
      <c r="QIE97" s="2"/>
      <c r="QIF97" s="2"/>
      <c r="QIG97" s="2"/>
      <c r="QIH97" s="2"/>
      <c r="QII97" s="2"/>
      <c r="QIJ97" s="2"/>
      <c r="QIK97" s="2"/>
      <c r="QIO97" s="2"/>
      <c r="QIP97" s="2"/>
      <c r="QIQ97" s="2"/>
      <c r="QIR97" s="2"/>
      <c r="QIS97" s="2"/>
      <c r="QIT97" s="2"/>
      <c r="QIU97" s="2"/>
      <c r="QIV97" s="2"/>
      <c r="QIW97" s="2"/>
      <c r="QIX97" s="2"/>
      <c r="QIY97" s="2"/>
      <c r="QIZ97" s="2"/>
      <c r="QJA97" s="2"/>
      <c r="QJB97" s="2"/>
      <c r="QJC97" s="2"/>
      <c r="QJD97" s="2"/>
      <c r="QJE97" s="2"/>
      <c r="QJF97" s="2"/>
      <c r="QJG97" s="1"/>
      <c r="QJH97" s="1"/>
      <c r="QJI97" s="1"/>
      <c r="QJJ97" s="2"/>
      <c r="QJK97" s="2"/>
      <c r="QJL97" s="2"/>
      <c r="QJM97" s="2"/>
      <c r="QJN97" s="2"/>
      <c r="QJO97" s="2"/>
      <c r="QJP97" s="2"/>
      <c r="QJQ97" s="2"/>
      <c r="QJU97" s="2"/>
      <c r="QJV97" s="2"/>
      <c r="QJW97" s="2"/>
      <c r="QJX97" s="2"/>
      <c r="QJY97" s="2"/>
      <c r="QJZ97" s="2"/>
      <c r="QKA97" s="2"/>
      <c r="QKB97" s="2"/>
      <c r="QKC97" s="2"/>
      <c r="QKD97" s="2"/>
      <c r="QKE97" s="2"/>
      <c r="QKF97" s="2"/>
      <c r="QKG97" s="2"/>
      <c r="QKH97" s="2"/>
      <c r="QKI97" s="2"/>
      <c r="QKJ97" s="2"/>
      <c r="QKK97" s="2"/>
      <c r="QKL97" s="2"/>
      <c r="QKM97" s="1"/>
      <c r="QKN97" s="1"/>
      <c r="QKO97" s="1"/>
      <c r="QKP97" s="2"/>
      <c r="QKQ97" s="2"/>
      <c r="QKR97" s="2"/>
      <c r="QKS97" s="2"/>
      <c r="QKT97" s="2"/>
      <c r="QKU97" s="2"/>
      <c r="QKV97" s="2"/>
      <c r="QKW97" s="2"/>
      <c r="QLA97" s="2"/>
      <c r="QLB97" s="2"/>
      <c r="QLC97" s="2"/>
      <c r="QLD97" s="2"/>
      <c r="QLE97" s="2"/>
      <c r="QLF97" s="2"/>
      <c r="QLG97" s="2"/>
      <c r="QLH97" s="2"/>
      <c r="QLI97" s="2"/>
      <c r="QLJ97" s="2"/>
      <c r="QLK97" s="2"/>
      <c r="QLL97" s="2"/>
      <c r="QLM97" s="2"/>
      <c r="QLN97" s="2"/>
      <c r="QLO97" s="2"/>
      <c r="QLP97" s="2"/>
      <c r="QLQ97" s="2"/>
      <c r="QLR97" s="2"/>
      <c r="QLS97" s="1"/>
      <c r="QLT97" s="1"/>
      <c r="QLU97" s="1"/>
      <c r="QLV97" s="2"/>
      <c r="QLW97" s="2"/>
      <c r="QLX97" s="2"/>
      <c r="QLY97" s="2"/>
      <c r="QLZ97" s="2"/>
      <c r="QMA97" s="2"/>
      <c r="QMB97" s="2"/>
      <c r="QMC97" s="2"/>
      <c r="QMG97" s="2"/>
      <c r="QMH97" s="2"/>
      <c r="QMI97" s="2"/>
      <c r="QMJ97" s="2"/>
      <c r="QMK97" s="2"/>
      <c r="QML97" s="2"/>
      <c r="QMM97" s="2"/>
      <c r="QMN97" s="2"/>
      <c r="QMO97" s="2"/>
      <c r="QMP97" s="2"/>
      <c r="QMQ97" s="2"/>
      <c r="QMR97" s="2"/>
      <c r="QMS97" s="2"/>
      <c r="QMT97" s="2"/>
      <c r="QMU97" s="2"/>
      <c r="QMV97" s="2"/>
      <c r="QMW97" s="2"/>
      <c r="QMX97" s="2"/>
      <c r="QMY97" s="1"/>
      <c r="QMZ97" s="1"/>
      <c r="QNA97" s="1"/>
      <c r="QNB97" s="2"/>
      <c r="QNC97" s="2"/>
      <c r="QND97" s="2"/>
      <c r="QNE97" s="2"/>
      <c r="QNF97" s="2"/>
      <c r="QNG97" s="2"/>
      <c r="QNH97" s="2"/>
      <c r="QNI97" s="2"/>
      <c r="QNM97" s="2"/>
      <c r="QNN97" s="2"/>
      <c r="QNO97" s="2"/>
      <c r="QNP97" s="2"/>
      <c r="QNQ97" s="2"/>
      <c r="QNR97" s="2"/>
      <c r="QNS97" s="2"/>
      <c r="QNT97" s="2"/>
      <c r="QNU97" s="2"/>
      <c r="QNV97" s="2"/>
      <c r="QNW97" s="2"/>
      <c r="QNX97" s="2"/>
      <c r="QNY97" s="2"/>
      <c r="QNZ97" s="2"/>
      <c r="QOA97" s="2"/>
      <c r="QOB97" s="2"/>
      <c r="QOC97" s="2"/>
      <c r="QOD97" s="2"/>
      <c r="QOE97" s="1"/>
      <c r="QOF97" s="1"/>
      <c r="QOG97" s="1"/>
      <c r="QOH97" s="2"/>
      <c r="QOI97" s="2"/>
      <c r="QOJ97" s="2"/>
      <c r="QOK97" s="2"/>
      <c r="QOL97" s="2"/>
      <c r="QOM97" s="2"/>
      <c r="QON97" s="2"/>
      <c r="QOO97" s="2"/>
      <c r="QOS97" s="2"/>
      <c r="QOT97" s="2"/>
      <c r="QOU97" s="2"/>
      <c r="QOV97" s="2"/>
      <c r="QOW97" s="2"/>
      <c r="QOX97" s="2"/>
      <c r="QOY97" s="2"/>
      <c r="QOZ97" s="2"/>
      <c r="QPA97" s="2"/>
      <c r="QPB97" s="2"/>
      <c r="QPC97" s="2"/>
      <c r="QPD97" s="2"/>
      <c r="QPE97" s="2"/>
      <c r="QPF97" s="2"/>
      <c r="QPG97" s="2"/>
      <c r="QPH97" s="2"/>
      <c r="QPI97" s="2"/>
      <c r="QPJ97" s="2"/>
      <c r="QPK97" s="1"/>
      <c r="QPL97" s="1"/>
      <c r="QPM97" s="1"/>
      <c r="QPN97" s="2"/>
      <c r="QPO97" s="2"/>
      <c r="QPP97" s="2"/>
      <c r="QPQ97" s="2"/>
      <c r="QPR97" s="2"/>
      <c r="QPS97" s="2"/>
      <c r="QPT97" s="2"/>
      <c r="QPU97" s="2"/>
      <c r="QPY97" s="2"/>
      <c r="QPZ97" s="2"/>
      <c r="QQA97" s="2"/>
      <c r="QQB97" s="2"/>
      <c r="QQC97" s="2"/>
      <c r="QQD97" s="2"/>
      <c r="QQE97" s="2"/>
      <c r="QQF97" s="2"/>
      <c r="QQG97" s="2"/>
      <c r="QQH97" s="2"/>
      <c r="QQI97" s="2"/>
      <c r="QQJ97" s="2"/>
      <c r="QQK97" s="2"/>
      <c r="QQL97" s="2"/>
      <c r="QQM97" s="2"/>
      <c r="QQN97" s="2"/>
      <c r="QQO97" s="2"/>
      <c r="QQP97" s="2"/>
      <c r="QQQ97" s="1"/>
      <c r="QQR97" s="1"/>
      <c r="QQS97" s="1"/>
      <c r="QQT97" s="2"/>
      <c r="QQU97" s="2"/>
      <c r="QQV97" s="2"/>
      <c r="QQW97" s="2"/>
      <c r="QQX97" s="2"/>
      <c r="QQY97" s="2"/>
      <c r="QQZ97" s="2"/>
      <c r="QRA97" s="2"/>
      <c r="QRE97" s="2"/>
      <c r="QRF97" s="2"/>
      <c r="QRG97" s="2"/>
      <c r="QRH97" s="2"/>
      <c r="QRI97" s="2"/>
      <c r="QRJ97" s="2"/>
      <c r="QRK97" s="2"/>
      <c r="QRL97" s="2"/>
      <c r="QRM97" s="2"/>
      <c r="QRN97" s="2"/>
      <c r="QRO97" s="2"/>
      <c r="QRP97" s="2"/>
      <c r="QRQ97" s="2"/>
      <c r="QRR97" s="2"/>
      <c r="QRS97" s="2"/>
      <c r="QRT97" s="2"/>
      <c r="QRU97" s="2"/>
      <c r="QRV97" s="2"/>
      <c r="QRW97" s="1"/>
      <c r="QRX97" s="1"/>
      <c r="QRY97" s="1"/>
      <c r="QRZ97" s="2"/>
      <c r="QSA97" s="2"/>
      <c r="QSB97" s="2"/>
      <c r="QSC97" s="2"/>
      <c r="QSD97" s="2"/>
      <c r="QSE97" s="2"/>
      <c r="QSF97" s="2"/>
      <c r="QSG97" s="2"/>
      <c r="QSK97" s="2"/>
      <c r="QSL97" s="2"/>
      <c r="QSM97" s="2"/>
      <c r="QSN97" s="2"/>
      <c r="QSO97" s="2"/>
      <c r="QSP97" s="2"/>
      <c r="QSQ97" s="2"/>
      <c r="QSR97" s="2"/>
      <c r="QSS97" s="2"/>
      <c r="QST97" s="2"/>
      <c r="QSU97" s="2"/>
      <c r="QSV97" s="2"/>
      <c r="QSW97" s="2"/>
      <c r="QSX97" s="2"/>
      <c r="QSY97" s="2"/>
      <c r="QSZ97" s="2"/>
      <c r="QTA97" s="2"/>
      <c r="QTB97" s="2"/>
      <c r="QTC97" s="1"/>
      <c r="QTD97" s="1"/>
      <c r="QTE97" s="1"/>
      <c r="QTF97" s="2"/>
      <c r="QTG97" s="2"/>
      <c r="QTH97" s="2"/>
      <c r="QTI97" s="2"/>
      <c r="QTJ97" s="2"/>
      <c r="QTK97" s="2"/>
      <c r="QTL97" s="2"/>
      <c r="QTM97" s="2"/>
      <c r="QTQ97" s="2"/>
      <c r="QTR97" s="2"/>
      <c r="QTS97" s="2"/>
      <c r="QTT97" s="2"/>
      <c r="QTU97" s="2"/>
      <c r="QTV97" s="2"/>
      <c r="QTW97" s="2"/>
      <c r="QTX97" s="2"/>
      <c r="QTY97" s="2"/>
      <c r="QTZ97" s="2"/>
      <c r="QUA97" s="2"/>
      <c r="QUB97" s="2"/>
      <c r="QUC97" s="2"/>
      <c r="QUD97" s="2"/>
      <c r="QUE97" s="2"/>
      <c r="QUF97" s="2"/>
      <c r="QUG97" s="2"/>
      <c r="QUH97" s="2"/>
      <c r="QUI97" s="1"/>
      <c r="QUJ97" s="1"/>
      <c r="QUK97" s="1"/>
      <c r="QUL97" s="2"/>
      <c r="QUM97" s="2"/>
      <c r="QUN97" s="2"/>
      <c r="QUO97" s="2"/>
      <c r="QUP97" s="2"/>
      <c r="QUQ97" s="2"/>
      <c r="QUR97" s="2"/>
      <c r="QUS97" s="2"/>
      <c r="QUW97" s="2"/>
      <c r="QUX97" s="2"/>
      <c r="QUY97" s="2"/>
      <c r="QUZ97" s="2"/>
      <c r="QVA97" s="2"/>
      <c r="QVB97" s="2"/>
      <c r="QVC97" s="2"/>
      <c r="QVD97" s="2"/>
      <c r="QVE97" s="2"/>
      <c r="QVF97" s="2"/>
      <c r="QVG97" s="2"/>
      <c r="QVH97" s="2"/>
      <c r="QVI97" s="2"/>
      <c r="QVJ97" s="2"/>
      <c r="QVK97" s="2"/>
      <c r="QVL97" s="2"/>
      <c r="QVM97" s="2"/>
      <c r="QVN97" s="2"/>
      <c r="QVO97" s="1"/>
      <c r="QVP97" s="1"/>
      <c r="QVQ97" s="1"/>
      <c r="QVR97" s="2"/>
      <c r="QVS97" s="2"/>
      <c r="QVT97" s="2"/>
      <c r="QVU97" s="2"/>
      <c r="QVV97" s="2"/>
      <c r="QVW97" s="2"/>
      <c r="QVX97" s="2"/>
      <c r="QVY97" s="2"/>
      <c r="QWC97" s="2"/>
      <c r="QWD97" s="2"/>
      <c r="QWE97" s="2"/>
      <c r="QWF97" s="2"/>
      <c r="QWG97" s="2"/>
      <c r="QWH97" s="2"/>
      <c r="QWI97" s="2"/>
      <c r="QWJ97" s="2"/>
      <c r="QWK97" s="2"/>
      <c r="QWL97" s="2"/>
      <c r="QWM97" s="2"/>
      <c r="QWN97" s="2"/>
      <c r="QWO97" s="2"/>
      <c r="QWP97" s="2"/>
      <c r="QWQ97" s="2"/>
      <c r="QWR97" s="2"/>
      <c r="QWS97" s="2"/>
      <c r="QWT97" s="2"/>
      <c r="QWU97" s="1"/>
      <c r="QWV97" s="1"/>
      <c r="QWW97" s="1"/>
      <c r="QWX97" s="2"/>
      <c r="QWY97" s="2"/>
      <c r="QWZ97" s="2"/>
      <c r="QXA97" s="2"/>
      <c r="QXB97" s="2"/>
      <c r="QXC97" s="2"/>
      <c r="QXD97" s="2"/>
      <c r="QXE97" s="2"/>
      <c r="QXI97" s="2"/>
      <c r="QXJ97" s="2"/>
      <c r="QXK97" s="2"/>
      <c r="QXL97" s="2"/>
      <c r="QXM97" s="2"/>
      <c r="QXN97" s="2"/>
      <c r="QXO97" s="2"/>
      <c r="QXP97" s="2"/>
      <c r="QXQ97" s="2"/>
      <c r="QXR97" s="2"/>
      <c r="QXS97" s="2"/>
      <c r="QXT97" s="2"/>
      <c r="QXU97" s="2"/>
      <c r="QXV97" s="2"/>
      <c r="QXW97" s="2"/>
      <c r="QXX97" s="2"/>
      <c r="QXY97" s="2"/>
      <c r="QXZ97" s="2"/>
      <c r="QYA97" s="1"/>
      <c r="QYB97" s="1"/>
      <c r="QYC97" s="1"/>
      <c r="QYD97" s="2"/>
      <c r="QYE97" s="2"/>
      <c r="QYF97" s="2"/>
      <c r="QYG97" s="2"/>
      <c r="QYH97" s="2"/>
      <c r="QYI97" s="2"/>
      <c r="QYJ97" s="2"/>
      <c r="QYK97" s="2"/>
      <c r="QYO97" s="2"/>
      <c r="QYP97" s="2"/>
      <c r="QYQ97" s="2"/>
      <c r="QYR97" s="2"/>
      <c r="QYS97" s="2"/>
      <c r="QYT97" s="2"/>
      <c r="QYU97" s="2"/>
      <c r="QYV97" s="2"/>
      <c r="QYW97" s="2"/>
      <c r="QYX97" s="2"/>
      <c r="QYY97" s="2"/>
      <c r="QYZ97" s="2"/>
      <c r="QZA97" s="2"/>
      <c r="QZB97" s="2"/>
      <c r="QZC97" s="2"/>
      <c r="QZD97" s="2"/>
      <c r="QZE97" s="2"/>
      <c r="QZF97" s="2"/>
      <c r="QZG97" s="1"/>
      <c r="QZH97" s="1"/>
      <c r="QZI97" s="1"/>
      <c r="QZJ97" s="2"/>
      <c r="QZK97" s="2"/>
      <c r="QZL97" s="2"/>
      <c r="QZM97" s="2"/>
      <c r="QZN97" s="2"/>
      <c r="QZO97" s="2"/>
      <c r="QZP97" s="2"/>
      <c r="QZQ97" s="2"/>
      <c r="QZU97" s="2"/>
      <c r="QZV97" s="2"/>
      <c r="QZW97" s="2"/>
      <c r="QZX97" s="2"/>
      <c r="QZY97" s="2"/>
      <c r="QZZ97" s="2"/>
      <c r="RAA97" s="2"/>
      <c r="RAB97" s="2"/>
      <c r="RAC97" s="2"/>
      <c r="RAD97" s="2"/>
      <c r="RAE97" s="2"/>
      <c r="RAF97" s="2"/>
      <c r="RAG97" s="2"/>
      <c r="RAH97" s="2"/>
      <c r="RAI97" s="2"/>
      <c r="RAJ97" s="2"/>
      <c r="RAK97" s="2"/>
      <c r="RAL97" s="2"/>
      <c r="RAM97" s="1"/>
      <c r="RAN97" s="1"/>
      <c r="RAO97" s="1"/>
      <c r="RAP97" s="2"/>
      <c r="RAQ97" s="2"/>
      <c r="RAR97" s="2"/>
      <c r="RAS97" s="2"/>
      <c r="RAT97" s="2"/>
      <c r="RAU97" s="2"/>
      <c r="RAV97" s="2"/>
      <c r="RAW97" s="2"/>
      <c r="RBA97" s="2"/>
      <c r="RBB97" s="2"/>
      <c r="RBC97" s="2"/>
      <c r="RBD97" s="2"/>
      <c r="RBE97" s="2"/>
      <c r="RBF97" s="2"/>
      <c r="RBG97" s="2"/>
      <c r="RBH97" s="2"/>
      <c r="RBI97" s="2"/>
      <c r="RBJ97" s="2"/>
      <c r="RBK97" s="2"/>
      <c r="RBL97" s="2"/>
      <c r="RBM97" s="2"/>
      <c r="RBN97" s="2"/>
      <c r="RBO97" s="2"/>
      <c r="RBP97" s="2"/>
      <c r="RBQ97" s="2"/>
      <c r="RBR97" s="2"/>
      <c r="RBS97" s="1"/>
      <c r="RBT97" s="1"/>
      <c r="RBU97" s="1"/>
      <c r="RBV97" s="2"/>
      <c r="RBW97" s="2"/>
      <c r="RBX97" s="2"/>
      <c r="RBY97" s="2"/>
      <c r="RBZ97" s="2"/>
      <c r="RCA97" s="2"/>
      <c r="RCB97" s="2"/>
      <c r="RCC97" s="2"/>
      <c r="RCG97" s="2"/>
      <c r="RCH97" s="2"/>
      <c r="RCI97" s="2"/>
      <c r="RCJ97" s="2"/>
      <c r="RCK97" s="2"/>
      <c r="RCL97" s="2"/>
      <c r="RCM97" s="2"/>
      <c r="RCN97" s="2"/>
      <c r="RCO97" s="2"/>
      <c r="RCP97" s="2"/>
      <c r="RCQ97" s="2"/>
      <c r="RCR97" s="2"/>
      <c r="RCS97" s="2"/>
      <c r="RCT97" s="2"/>
      <c r="RCU97" s="2"/>
      <c r="RCV97" s="2"/>
      <c r="RCW97" s="2"/>
      <c r="RCX97" s="2"/>
      <c r="RCY97" s="1"/>
      <c r="RCZ97" s="1"/>
      <c r="RDA97" s="1"/>
      <c r="RDB97" s="2"/>
      <c r="RDC97" s="2"/>
      <c r="RDD97" s="2"/>
      <c r="RDE97" s="2"/>
      <c r="RDF97" s="2"/>
      <c r="RDG97" s="2"/>
      <c r="RDH97" s="2"/>
      <c r="RDI97" s="2"/>
      <c r="RDM97" s="2"/>
      <c r="RDN97" s="2"/>
      <c r="RDO97" s="2"/>
      <c r="RDP97" s="2"/>
      <c r="RDQ97" s="2"/>
      <c r="RDR97" s="2"/>
      <c r="RDS97" s="2"/>
      <c r="RDT97" s="2"/>
      <c r="RDU97" s="2"/>
      <c r="RDV97" s="2"/>
      <c r="RDW97" s="2"/>
      <c r="RDX97" s="2"/>
      <c r="RDY97" s="2"/>
      <c r="RDZ97" s="2"/>
      <c r="REA97" s="2"/>
      <c r="REB97" s="2"/>
      <c r="REC97" s="2"/>
      <c r="RED97" s="2"/>
      <c r="REE97" s="1"/>
      <c r="REF97" s="1"/>
      <c r="REG97" s="1"/>
      <c r="REH97" s="2"/>
      <c r="REI97" s="2"/>
      <c r="REJ97" s="2"/>
      <c r="REK97" s="2"/>
      <c r="REL97" s="2"/>
      <c r="REM97" s="2"/>
      <c r="REN97" s="2"/>
      <c r="REO97" s="2"/>
      <c r="RES97" s="2"/>
      <c r="RET97" s="2"/>
      <c r="REU97" s="2"/>
      <c r="REV97" s="2"/>
      <c r="REW97" s="2"/>
      <c r="REX97" s="2"/>
      <c r="REY97" s="2"/>
      <c r="REZ97" s="2"/>
      <c r="RFA97" s="2"/>
      <c r="RFB97" s="2"/>
      <c r="RFC97" s="2"/>
      <c r="RFD97" s="2"/>
      <c r="RFE97" s="2"/>
      <c r="RFF97" s="2"/>
      <c r="RFG97" s="2"/>
      <c r="RFH97" s="2"/>
      <c r="RFI97" s="2"/>
      <c r="RFJ97" s="2"/>
      <c r="RFK97" s="1"/>
      <c r="RFL97" s="1"/>
      <c r="RFM97" s="1"/>
      <c r="RFN97" s="2"/>
      <c r="RFO97" s="2"/>
      <c r="RFP97" s="2"/>
      <c r="RFQ97" s="2"/>
      <c r="RFR97" s="2"/>
      <c r="RFS97" s="2"/>
      <c r="RFT97" s="2"/>
      <c r="RFU97" s="2"/>
      <c r="RFY97" s="2"/>
      <c r="RFZ97" s="2"/>
      <c r="RGA97" s="2"/>
      <c r="RGB97" s="2"/>
      <c r="RGC97" s="2"/>
      <c r="RGD97" s="2"/>
      <c r="RGE97" s="2"/>
      <c r="RGF97" s="2"/>
      <c r="RGG97" s="2"/>
      <c r="RGH97" s="2"/>
      <c r="RGI97" s="2"/>
      <c r="RGJ97" s="2"/>
      <c r="RGK97" s="2"/>
      <c r="RGL97" s="2"/>
      <c r="RGM97" s="2"/>
      <c r="RGN97" s="2"/>
      <c r="RGO97" s="2"/>
      <c r="RGP97" s="2"/>
      <c r="RGQ97" s="1"/>
      <c r="RGR97" s="1"/>
      <c r="RGS97" s="1"/>
      <c r="RGT97" s="2"/>
      <c r="RGU97" s="2"/>
      <c r="RGV97" s="2"/>
      <c r="RGW97" s="2"/>
      <c r="RGX97" s="2"/>
      <c r="RGY97" s="2"/>
      <c r="RGZ97" s="2"/>
      <c r="RHA97" s="2"/>
      <c r="RHE97" s="2"/>
      <c r="RHF97" s="2"/>
      <c r="RHG97" s="2"/>
      <c r="RHH97" s="2"/>
      <c r="RHI97" s="2"/>
      <c r="RHJ97" s="2"/>
      <c r="RHK97" s="2"/>
      <c r="RHL97" s="2"/>
      <c r="RHM97" s="2"/>
      <c r="RHN97" s="2"/>
      <c r="RHO97" s="2"/>
      <c r="RHP97" s="2"/>
      <c r="RHQ97" s="2"/>
      <c r="RHR97" s="2"/>
      <c r="RHS97" s="2"/>
      <c r="RHT97" s="2"/>
      <c r="RHU97" s="2"/>
      <c r="RHV97" s="2"/>
      <c r="RHW97" s="1"/>
      <c r="RHX97" s="1"/>
      <c r="RHY97" s="1"/>
      <c r="RHZ97" s="2"/>
      <c r="RIA97" s="2"/>
      <c r="RIB97" s="2"/>
      <c r="RIC97" s="2"/>
      <c r="RID97" s="2"/>
      <c r="RIE97" s="2"/>
      <c r="RIF97" s="2"/>
      <c r="RIG97" s="2"/>
      <c r="RIK97" s="2"/>
      <c r="RIL97" s="2"/>
      <c r="RIM97" s="2"/>
      <c r="RIN97" s="2"/>
      <c r="RIO97" s="2"/>
      <c r="RIP97" s="2"/>
      <c r="RIQ97" s="2"/>
      <c r="RIR97" s="2"/>
      <c r="RIS97" s="2"/>
      <c r="RIT97" s="2"/>
      <c r="RIU97" s="2"/>
      <c r="RIV97" s="2"/>
      <c r="RIW97" s="2"/>
      <c r="RIX97" s="2"/>
      <c r="RIY97" s="2"/>
      <c r="RIZ97" s="2"/>
      <c r="RJA97" s="2"/>
      <c r="RJB97" s="2"/>
      <c r="RJC97" s="1"/>
      <c r="RJD97" s="1"/>
      <c r="RJE97" s="1"/>
      <c r="RJF97" s="2"/>
      <c r="RJG97" s="2"/>
      <c r="RJH97" s="2"/>
      <c r="RJI97" s="2"/>
      <c r="RJJ97" s="2"/>
      <c r="RJK97" s="2"/>
      <c r="RJL97" s="2"/>
      <c r="RJM97" s="2"/>
      <c r="RJQ97" s="2"/>
      <c r="RJR97" s="2"/>
      <c r="RJS97" s="2"/>
      <c r="RJT97" s="2"/>
      <c r="RJU97" s="2"/>
      <c r="RJV97" s="2"/>
      <c r="RJW97" s="2"/>
      <c r="RJX97" s="2"/>
      <c r="RJY97" s="2"/>
      <c r="RJZ97" s="2"/>
      <c r="RKA97" s="2"/>
      <c r="RKB97" s="2"/>
      <c r="RKC97" s="2"/>
      <c r="RKD97" s="2"/>
      <c r="RKE97" s="2"/>
      <c r="RKF97" s="2"/>
      <c r="RKG97" s="2"/>
      <c r="RKH97" s="2"/>
      <c r="RKI97" s="1"/>
      <c r="RKJ97" s="1"/>
      <c r="RKK97" s="1"/>
      <c r="RKL97" s="2"/>
      <c r="RKM97" s="2"/>
      <c r="RKN97" s="2"/>
      <c r="RKO97" s="2"/>
      <c r="RKP97" s="2"/>
      <c r="RKQ97" s="2"/>
      <c r="RKR97" s="2"/>
      <c r="RKS97" s="2"/>
      <c r="RKW97" s="2"/>
      <c r="RKX97" s="2"/>
      <c r="RKY97" s="2"/>
      <c r="RKZ97" s="2"/>
      <c r="RLA97" s="2"/>
      <c r="RLB97" s="2"/>
      <c r="RLC97" s="2"/>
      <c r="RLD97" s="2"/>
      <c r="RLE97" s="2"/>
      <c r="RLF97" s="2"/>
      <c r="RLG97" s="2"/>
      <c r="RLH97" s="2"/>
      <c r="RLI97" s="2"/>
      <c r="RLJ97" s="2"/>
      <c r="RLK97" s="2"/>
      <c r="RLL97" s="2"/>
      <c r="RLM97" s="2"/>
      <c r="RLN97" s="2"/>
      <c r="RLO97" s="1"/>
      <c r="RLP97" s="1"/>
      <c r="RLQ97" s="1"/>
      <c r="RLR97" s="2"/>
      <c r="RLS97" s="2"/>
      <c r="RLT97" s="2"/>
      <c r="RLU97" s="2"/>
      <c r="RLV97" s="2"/>
      <c r="RLW97" s="2"/>
      <c r="RLX97" s="2"/>
      <c r="RLY97" s="2"/>
      <c r="RMC97" s="2"/>
      <c r="RMD97" s="2"/>
      <c r="RME97" s="2"/>
      <c r="RMF97" s="2"/>
      <c r="RMG97" s="2"/>
      <c r="RMH97" s="2"/>
      <c r="RMI97" s="2"/>
      <c r="RMJ97" s="2"/>
      <c r="RMK97" s="2"/>
      <c r="RML97" s="2"/>
      <c r="RMM97" s="2"/>
      <c r="RMN97" s="2"/>
      <c r="RMO97" s="2"/>
      <c r="RMP97" s="2"/>
      <c r="RMQ97" s="2"/>
      <c r="RMR97" s="2"/>
      <c r="RMS97" s="2"/>
      <c r="RMT97" s="2"/>
      <c r="RMU97" s="1"/>
      <c r="RMV97" s="1"/>
      <c r="RMW97" s="1"/>
      <c r="RMX97" s="2"/>
      <c r="RMY97" s="2"/>
      <c r="RMZ97" s="2"/>
      <c r="RNA97" s="2"/>
      <c r="RNB97" s="2"/>
      <c r="RNC97" s="2"/>
      <c r="RND97" s="2"/>
      <c r="RNE97" s="2"/>
      <c r="RNI97" s="2"/>
      <c r="RNJ97" s="2"/>
      <c r="RNK97" s="2"/>
      <c r="RNL97" s="2"/>
      <c r="RNM97" s="2"/>
      <c r="RNN97" s="2"/>
      <c r="RNO97" s="2"/>
      <c r="RNP97" s="2"/>
      <c r="RNQ97" s="2"/>
      <c r="RNR97" s="2"/>
      <c r="RNS97" s="2"/>
      <c r="RNT97" s="2"/>
      <c r="RNU97" s="2"/>
      <c r="RNV97" s="2"/>
      <c r="RNW97" s="2"/>
      <c r="RNX97" s="2"/>
      <c r="RNY97" s="2"/>
      <c r="RNZ97" s="2"/>
      <c r="ROA97" s="1"/>
      <c r="ROB97" s="1"/>
      <c r="ROC97" s="1"/>
      <c r="ROD97" s="2"/>
      <c r="ROE97" s="2"/>
      <c r="ROF97" s="2"/>
      <c r="ROG97" s="2"/>
      <c r="ROH97" s="2"/>
      <c r="ROI97" s="2"/>
      <c r="ROJ97" s="2"/>
      <c r="ROK97" s="2"/>
      <c r="ROO97" s="2"/>
      <c r="ROP97" s="2"/>
      <c r="ROQ97" s="2"/>
      <c r="ROR97" s="2"/>
      <c r="ROS97" s="2"/>
      <c r="ROT97" s="2"/>
      <c r="ROU97" s="2"/>
      <c r="ROV97" s="2"/>
      <c r="ROW97" s="2"/>
      <c r="ROX97" s="2"/>
      <c r="ROY97" s="2"/>
      <c r="ROZ97" s="2"/>
      <c r="RPA97" s="2"/>
      <c r="RPB97" s="2"/>
      <c r="RPC97" s="2"/>
      <c r="RPD97" s="2"/>
      <c r="RPE97" s="2"/>
      <c r="RPF97" s="2"/>
      <c r="RPG97" s="1"/>
      <c r="RPH97" s="1"/>
      <c r="RPI97" s="1"/>
      <c r="RPJ97" s="2"/>
      <c r="RPK97" s="2"/>
      <c r="RPL97" s="2"/>
      <c r="RPM97" s="2"/>
      <c r="RPN97" s="2"/>
      <c r="RPO97" s="2"/>
      <c r="RPP97" s="2"/>
      <c r="RPQ97" s="2"/>
      <c r="RPU97" s="2"/>
      <c r="RPV97" s="2"/>
      <c r="RPW97" s="2"/>
      <c r="RPX97" s="2"/>
      <c r="RPY97" s="2"/>
      <c r="RPZ97" s="2"/>
      <c r="RQA97" s="2"/>
      <c r="RQB97" s="2"/>
      <c r="RQC97" s="2"/>
      <c r="RQD97" s="2"/>
      <c r="RQE97" s="2"/>
      <c r="RQF97" s="2"/>
      <c r="RQG97" s="2"/>
      <c r="RQH97" s="2"/>
      <c r="RQI97" s="2"/>
      <c r="RQJ97" s="2"/>
      <c r="RQK97" s="2"/>
      <c r="RQL97" s="2"/>
      <c r="RQM97" s="1"/>
      <c r="RQN97" s="1"/>
      <c r="RQO97" s="1"/>
      <c r="RQP97" s="2"/>
      <c r="RQQ97" s="2"/>
      <c r="RQR97" s="2"/>
      <c r="RQS97" s="2"/>
      <c r="RQT97" s="2"/>
      <c r="RQU97" s="2"/>
      <c r="RQV97" s="2"/>
      <c r="RQW97" s="2"/>
      <c r="RRA97" s="2"/>
      <c r="RRB97" s="2"/>
      <c r="RRC97" s="2"/>
      <c r="RRD97" s="2"/>
      <c r="RRE97" s="2"/>
      <c r="RRF97" s="2"/>
      <c r="RRG97" s="2"/>
      <c r="RRH97" s="2"/>
      <c r="RRI97" s="2"/>
      <c r="RRJ97" s="2"/>
      <c r="RRK97" s="2"/>
      <c r="RRL97" s="2"/>
      <c r="RRM97" s="2"/>
      <c r="RRN97" s="2"/>
      <c r="RRO97" s="2"/>
      <c r="RRP97" s="2"/>
      <c r="RRQ97" s="2"/>
      <c r="RRR97" s="2"/>
      <c r="RRS97" s="1"/>
      <c r="RRT97" s="1"/>
      <c r="RRU97" s="1"/>
      <c r="RRV97" s="2"/>
      <c r="RRW97" s="2"/>
      <c r="RRX97" s="2"/>
      <c r="RRY97" s="2"/>
      <c r="RRZ97" s="2"/>
      <c r="RSA97" s="2"/>
      <c r="RSB97" s="2"/>
      <c r="RSC97" s="2"/>
      <c r="RSG97" s="2"/>
      <c r="RSH97" s="2"/>
      <c r="RSI97" s="2"/>
      <c r="RSJ97" s="2"/>
      <c r="RSK97" s="2"/>
      <c r="RSL97" s="2"/>
      <c r="RSM97" s="2"/>
      <c r="RSN97" s="2"/>
      <c r="RSO97" s="2"/>
      <c r="RSP97" s="2"/>
      <c r="RSQ97" s="2"/>
      <c r="RSR97" s="2"/>
      <c r="RSS97" s="2"/>
      <c r="RST97" s="2"/>
      <c r="RSU97" s="2"/>
      <c r="RSV97" s="2"/>
      <c r="RSW97" s="2"/>
      <c r="RSX97" s="2"/>
      <c r="RSY97" s="1"/>
      <c r="RSZ97" s="1"/>
      <c r="RTA97" s="1"/>
      <c r="RTB97" s="2"/>
      <c r="RTC97" s="2"/>
      <c r="RTD97" s="2"/>
      <c r="RTE97" s="2"/>
      <c r="RTF97" s="2"/>
      <c r="RTG97" s="2"/>
      <c r="RTH97" s="2"/>
      <c r="RTI97" s="2"/>
      <c r="RTM97" s="2"/>
      <c r="RTN97" s="2"/>
      <c r="RTO97" s="2"/>
      <c r="RTP97" s="2"/>
      <c r="RTQ97" s="2"/>
      <c r="RTR97" s="2"/>
      <c r="RTS97" s="2"/>
      <c r="RTT97" s="2"/>
      <c r="RTU97" s="2"/>
      <c r="RTV97" s="2"/>
      <c r="RTW97" s="2"/>
      <c r="RTX97" s="2"/>
      <c r="RTY97" s="2"/>
      <c r="RTZ97" s="2"/>
      <c r="RUA97" s="2"/>
      <c r="RUB97" s="2"/>
      <c r="RUC97" s="2"/>
      <c r="RUD97" s="2"/>
      <c r="RUE97" s="1"/>
      <c r="RUF97" s="1"/>
      <c r="RUG97" s="1"/>
      <c r="RUH97" s="2"/>
      <c r="RUI97" s="2"/>
      <c r="RUJ97" s="2"/>
      <c r="RUK97" s="2"/>
      <c r="RUL97" s="2"/>
      <c r="RUM97" s="2"/>
      <c r="RUN97" s="2"/>
      <c r="RUO97" s="2"/>
      <c r="RUS97" s="2"/>
      <c r="RUT97" s="2"/>
      <c r="RUU97" s="2"/>
      <c r="RUV97" s="2"/>
      <c r="RUW97" s="2"/>
      <c r="RUX97" s="2"/>
      <c r="RUY97" s="2"/>
      <c r="RUZ97" s="2"/>
      <c r="RVA97" s="2"/>
      <c r="RVB97" s="2"/>
      <c r="RVC97" s="2"/>
      <c r="RVD97" s="2"/>
      <c r="RVE97" s="2"/>
      <c r="RVF97" s="2"/>
      <c r="RVG97" s="2"/>
      <c r="RVH97" s="2"/>
      <c r="RVI97" s="2"/>
      <c r="RVJ97" s="2"/>
      <c r="RVK97" s="1"/>
      <c r="RVL97" s="1"/>
      <c r="RVM97" s="1"/>
      <c r="RVN97" s="2"/>
      <c r="RVO97" s="2"/>
      <c r="RVP97" s="2"/>
      <c r="RVQ97" s="2"/>
      <c r="RVR97" s="2"/>
      <c r="RVS97" s="2"/>
      <c r="RVT97" s="2"/>
      <c r="RVU97" s="2"/>
      <c r="RVY97" s="2"/>
      <c r="RVZ97" s="2"/>
      <c r="RWA97" s="2"/>
      <c r="RWB97" s="2"/>
      <c r="RWC97" s="2"/>
      <c r="RWD97" s="2"/>
      <c r="RWE97" s="2"/>
      <c r="RWF97" s="2"/>
      <c r="RWG97" s="2"/>
      <c r="RWH97" s="2"/>
      <c r="RWI97" s="2"/>
      <c r="RWJ97" s="2"/>
      <c r="RWK97" s="2"/>
      <c r="RWL97" s="2"/>
      <c r="RWM97" s="2"/>
      <c r="RWN97" s="2"/>
      <c r="RWO97" s="2"/>
      <c r="RWP97" s="2"/>
      <c r="RWQ97" s="1"/>
      <c r="RWR97" s="1"/>
      <c r="RWS97" s="1"/>
      <c r="RWT97" s="2"/>
      <c r="RWU97" s="2"/>
      <c r="RWV97" s="2"/>
      <c r="RWW97" s="2"/>
      <c r="RWX97" s="2"/>
      <c r="RWY97" s="2"/>
      <c r="RWZ97" s="2"/>
      <c r="RXA97" s="2"/>
      <c r="RXE97" s="2"/>
      <c r="RXF97" s="2"/>
      <c r="RXG97" s="2"/>
      <c r="RXH97" s="2"/>
      <c r="RXI97" s="2"/>
      <c r="RXJ97" s="2"/>
      <c r="RXK97" s="2"/>
      <c r="RXL97" s="2"/>
      <c r="RXM97" s="2"/>
      <c r="RXN97" s="2"/>
      <c r="RXO97" s="2"/>
      <c r="RXP97" s="2"/>
      <c r="RXQ97" s="2"/>
      <c r="RXR97" s="2"/>
      <c r="RXS97" s="2"/>
      <c r="RXT97" s="2"/>
      <c r="RXU97" s="2"/>
      <c r="RXV97" s="2"/>
      <c r="RXW97" s="1"/>
      <c r="RXX97" s="1"/>
      <c r="RXY97" s="1"/>
      <c r="RXZ97" s="2"/>
      <c r="RYA97" s="2"/>
      <c r="RYB97" s="2"/>
      <c r="RYC97" s="2"/>
      <c r="RYD97" s="2"/>
      <c r="RYE97" s="2"/>
      <c r="RYF97" s="2"/>
      <c r="RYG97" s="2"/>
      <c r="RYK97" s="2"/>
      <c r="RYL97" s="2"/>
      <c r="RYM97" s="2"/>
      <c r="RYN97" s="2"/>
      <c r="RYO97" s="2"/>
      <c r="RYP97" s="2"/>
      <c r="RYQ97" s="2"/>
      <c r="RYR97" s="2"/>
      <c r="RYS97" s="2"/>
      <c r="RYT97" s="2"/>
      <c r="RYU97" s="2"/>
      <c r="RYV97" s="2"/>
      <c r="RYW97" s="2"/>
      <c r="RYX97" s="2"/>
      <c r="RYY97" s="2"/>
      <c r="RYZ97" s="2"/>
      <c r="RZA97" s="2"/>
      <c r="RZB97" s="2"/>
      <c r="RZC97" s="1"/>
      <c r="RZD97" s="1"/>
      <c r="RZE97" s="1"/>
      <c r="RZF97" s="2"/>
      <c r="RZG97" s="2"/>
      <c r="RZH97" s="2"/>
      <c r="RZI97" s="2"/>
      <c r="RZJ97" s="2"/>
      <c r="RZK97" s="2"/>
      <c r="RZL97" s="2"/>
      <c r="RZM97" s="2"/>
      <c r="RZQ97" s="2"/>
      <c r="RZR97" s="2"/>
      <c r="RZS97" s="2"/>
      <c r="RZT97" s="2"/>
      <c r="RZU97" s="2"/>
      <c r="RZV97" s="2"/>
      <c r="RZW97" s="2"/>
      <c r="RZX97" s="2"/>
      <c r="RZY97" s="2"/>
      <c r="RZZ97" s="2"/>
      <c r="SAA97" s="2"/>
      <c r="SAB97" s="2"/>
      <c r="SAC97" s="2"/>
      <c r="SAD97" s="2"/>
      <c r="SAE97" s="2"/>
      <c r="SAF97" s="2"/>
      <c r="SAG97" s="2"/>
      <c r="SAH97" s="2"/>
      <c r="SAI97" s="1"/>
      <c r="SAJ97" s="1"/>
      <c r="SAK97" s="1"/>
      <c r="SAL97" s="2"/>
      <c r="SAM97" s="2"/>
      <c r="SAN97" s="2"/>
      <c r="SAO97" s="2"/>
      <c r="SAP97" s="2"/>
      <c r="SAQ97" s="2"/>
      <c r="SAR97" s="2"/>
      <c r="SAS97" s="2"/>
      <c r="SAW97" s="2"/>
      <c r="SAX97" s="2"/>
      <c r="SAY97" s="2"/>
      <c r="SAZ97" s="2"/>
      <c r="SBA97" s="2"/>
      <c r="SBB97" s="2"/>
      <c r="SBC97" s="2"/>
      <c r="SBD97" s="2"/>
      <c r="SBE97" s="2"/>
      <c r="SBF97" s="2"/>
      <c r="SBG97" s="2"/>
      <c r="SBH97" s="2"/>
      <c r="SBI97" s="2"/>
      <c r="SBJ97" s="2"/>
      <c r="SBK97" s="2"/>
      <c r="SBL97" s="2"/>
      <c r="SBM97" s="2"/>
      <c r="SBN97" s="2"/>
      <c r="SBO97" s="1"/>
      <c r="SBP97" s="1"/>
      <c r="SBQ97" s="1"/>
      <c r="SBR97" s="2"/>
      <c r="SBS97" s="2"/>
      <c r="SBT97" s="2"/>
      <c r="SBU97" s="2"/>
      <c r="SBV97" s="2"/>
      <c r="SBW97" s="2"/>
      <c r="SBX97" s="2"/>
      <c r="SBY97" s="2"/>
      <c r="SCC97" s="2"/>
      <c r="SCD97" s="2"/>
      <c r="SCE97" s="2"/>
      <c r="SCF97" s="2"/>
      <c r="SCG97" s="2"/>
      <c r="SCH97" s="2"/>
      <c r="SCI97" s="2"/>
      <c r="SCJ97" s="2"/>
      <c r="SCK97" s="2"/>
      <c r="SCL97" s="2"/>
      <c r="SCM97" s="2"/>
      <c r="SCN97" s="2"/>
      <c r="SCO97" s="2"/>
      <c r="SCP97" s="2"/>
      <c r="SCQ97" s="2"/>
      <c r="SCR97" s="2"/>
      <c r="SCS97" s="2"/>
      <c r="SCT97" s="2"/>
      <c r="SCU97" s="1"/>
      <c r="SCV97" s="1"/>
      <c r="SCW97" s="1"/>
      <c r="SCX97" s="2"/>
      <c r="SCY97" s="2"/>
      <c r="SCZ97" s="2"/>
      <c r="SDA97" s="2"/>
      <c r="SDB97" s="2"/>
      <c r="SDC97" s="2"/>
      <c r="SDD97" s="2"/>
      <c r="SDE97" s="2"/>
      <c r="SDI97" s="2"/>
      <c r="SDJ97" s="2"/>
      <c r="SDK97" s="2"/>
      <c r="SDL97" s="2"/>
      <c r="SDM97" s="2"/>
      <c r="SDN97" s="2"/>
      <c r="SDO97" s="2"/>
      <c r="SDP97" s="2"/>
      <c r="SDQ97" s="2"/>
      <c r="SDR97" s="2"/>
      <c r="SDS97" s="2"/>
      <c r="SDT97" s="2"/>
      <c r="SDU97" s="2"/>
      <c r="SDV97" s="2"/>
      <c r="SDW97" s="2"/>
      <c r="SDX97" s="2"/>
      <c r="SDY97" s="2"/>
      <c r="SDZ97" s="2"/>
      <c r="SEA97" s="1"/>
      <c r="SEB97" s="1"/>
      <c r="SEC97" s="1"/>
      <c r="SED97" s="2"/>
      <c r="SEE97" s="2"/>
      <c r="SEF97" s="2"/>
      <c r="SEG97" s="2"/>
      <c r="SEH97" s="2"/>
      <c r="SEI97" s="2"/>
      <c r="SEJ97" s="2"/>
      <c r="SEK97" s="2"/>
      <c r="SEO97" s="2"/>
      <c r="SEP97" s="2"/>
      <c r="SEQ97" s="2"/>
      <c r="SER97" s="2"/>
      <c r="SES97" s="2"/>
      <c r="SET97" s="2"/>
      <c r="SEU97" s="2"/>
      <c r="SEV97" s="2"/>
      <c r="SEW97" s="2"/>
      <c r="SEX97" s="2"/>
      <c r="SEY97" s="2"/>
      <c r="SEZ97" s="2"/>
      <c r="SFA97" s="2"/>
      <c r="SFB97" s="2"/>
      <c r="SFC97" s="2"/>
      <c r="SFD97" s="2"/>
      <c r="SFE97" s="2"/>
      <c r="SFF97" s="2"/>
      <c r="SFG97" s="1"/>
      <c r="SFH97" s="1"/>
      <c r="SFI97" s="1"/>
      <c r="SFJ97" s="2"/>
      <c r="SFK97" s="2"/>
      <c r="SFL97" s="2"/>
      <c r="SFM97" s="2"/>
      <c r="SFN97" s="2"/>
      <c r="SFO97" s="2"/>
      <c r="SFP97" s="2"/>
      <c r="SFQ97" s="2"/>
      <c r="SFU97" s="2"/>
      <c r="SFV97" s="2"/>
      <c r="SFW97" s="2"/>
      <c r="SFX97" s="2"/>
      <c r="SFY97" s="2"/>
      <c r="SFZ97" s="2"/>
      <c r="SGA97" s="2"/>
      <c r="SGB97" s="2"/>
      <c r="SGC97" s="2"/>
      <c r="SGD97" s="2"/>
      <c r="SGE97" s="2"/>
      <c r="SGF97" s="2"/>
      <c r="SGG97" s="2"/>
      <c r="SGH97" s="2"/>
      <c r="SGI97" s="2"/>
      <c r="SGJ97" s="2"/>
      <c r="SGK97" s="2"/>
      <c r="SGL97" s="2"/>
      <c r="SGM97" s="1"/>
      <c r="SGN97" s="1"/>
      <c r="SGO97" s="1"/>
      <c r="SGP97" s="2"/>
      <c r="SGQ97" s="2"/>
      <c r="SGR97" s="2"/>
      <c r="SGS97" s="2"/>
      <c r="SGT97" s="2"/>
      <c r="SGU97" s="2"/>
      <c r="SGV97" s="2"/>
      <c r="SGW97" s="2"/>
      <c r="SHA97" s="2"/>
      <c r="SHB97" s="2"/>
      <c r="SHC97" s="2"/>
      <c r="SHD97" s="2"/>
      <c r="SHE97" s="2"/>
      <c r="SHF97" s="2"/>
      <c r="SHG97" s="2"/>
      <c r="SHH97" s="2"/>
      <c r="SHI97" s="2"/>
      <c r="SHJ97" s="2"/>
      <c r="SHK97" s="2"/>
      <c r="SHL97" s="2"/>
      <c r="SHM97" s="2"/>
      <c r="SHN97" s="2"/>
      <c r="SHO97" s="2"/>
      <c r="SHP97" s="2"/>
      <c r="SHQ97" s="2"/>
      <c r="SHR97" s="2"/>
      <c r="SHS97" s="1"/>
      <c r="SHT97" s="1"/>
      <c r="SHU97" s="1"/>
      <c r="SHV97" s="2"/>
      <c r="SHW97" s="2"/>
      <c r="SHX97" s="2"/>
      <c r="SHY97" s="2"/>
      <c r="SHZ97" s="2"/>
      <c r="SIA97" s="2"/>
      <c r="SIB97" s="2"/>
      <c r="SIC97" s="2"/>
      <c r="SIG97" s="2"/>
      <c r="SIH97" s="2"/>
      <c r="SII97" s="2"/>
      <c r="SIJ97" s="2"/>
      <c r="SIK97" s="2"/>
      <c r="SIL97" s="2"/>
      <c r="SIM97" s="2"/>
      <c r="SIN97" s="2"/>
      <c r="SIO97" s="2"/>
      <c r="SIP97" s="2"/>
      <c r="SIQ97" s="2"/>
      <c r="SIR97" s="2"/>
      <c r="SIS97" s="2"/>
      <c r="SIT97" s="2"/>
      <c r="SIU97" s="2"/>
      <c r="SIV97" s="2"/>
      <c r="SIW97" s="2"/>
      <c r="SIX97" s="2"/>
      <c r="SIY97" s="1"/>
      <c r="SIZ97" s="1"/>
      <c r="SJA97" s="1"/>
      <c r="SJB97" s="2"/>
      <c r="SJC97" s="2"/>
      <c r="SJD97" s="2"/>
      <c r="SJE97" s="2"/>
      <c r="SJF97" s="2"/>
      <c r="SJG97" s="2"/>
      <c r="SJH97" s="2"/>
      <c r="SJI97" s="2"/>
      <c r="SJM97" s="2"/>
      <c r="SJN97" s="2"/>
      <c r="SJO97" s="2"/>
      <c r="SJP97" s="2"/>
      <c r="SJQ97" s="2"/>
      <c r="SJR97" s="2"/>
      <c r="SJS97" s="2"/>
      <c r="SJT97" s="2"/>
      <c r="SJU97" s="2"/>
      <c r="SJV97" s="2"/>
      <c r="SJW97" s="2"/>
      <c r="SJX97" s="2"/>
      <c r="SJY97" s="2"/>
      <c r="SJZ97" s="2"/>
      <c r="SKA97" s="2"/>
      <c r="SKB97" s="2"/>
      <c r="SKC97" s="2"/>
      <c r="SKD97" s="2"/>
      <c r="SKE97" s="1"/>
      <c r="SKF97" s="1"/>
      <c r="SKG97" s="1"/>
      <c r="SKH97" s="2"/>
      <c r="SKI97" s="2"/>
      <c r="SKJ97" s="2"/>
      <c r="SKK97" s="2"/>
      <c r="SKL97" s="2"/>
      <c r="SKM97" s="2"/>
      <c r="SKN97" s="2"/>
      <c r="SKO97" s="2"/>
      <c r="SKS97" s="2"/>
      <c r="SKT97" s="2"/>
      <c r="SKU97" s="2"/>
      <c r="SKV97" s="2"/>
      <c r="SKW97" s="2"/>
      <c r="SKX97" s="2"/>
      <c r="SKY97" s="2"/>
      <c r="SKZ97" s="2"/>
      <c r="SLA97" s="2"/>
      <c r="SLB97" s="2"/>
      <c r="SLC97" s="2"/>
      <c r="SLD97" s="2"/>
      <c r="SLE97" s="2"/>
      <c r="SLF97" s="2"/>
      <c r="SLG97" s="2"/>
      <c r="SLH97" s="2"/>
      <c r="SLI97" s="2"/>
      <c r="SLJ97" s="2"/>
      <c r="SLK97" s="1"/>
      <c r="SLL97" s="1"/>
      <c r="SLM97" s="1"/>
      <c r="SLN97" s="2"/>
      <c r="SLO97" s="2"/>
      <c r="SLP97" s="2"/>
      <c r="SLQ97" s="2"/>
      <c r="SLR97" s="2"/>
      <c r="SLS97" s="2"/>
      <c r="SLT97" s="2"/>
      <c r="SLU97" s="2"/>
      <c r="SLY97" s="2"/>
      <c r="SLZ97" s="2"/>
      <c r="SMA97" s="2"/>
      <c r="SMB97" s="2"/>
      <c r="SMC97" s="2"/>
      <c r="SMD97" s="2"/>
      <c r="SME97" s="2"/>
      <c r="SMF97" s="2"/>
      <c r="SMG97" s="2"/>
      <c r="SMH97" s="2"/>
      <c r="SMI97" s="2"/>
      <c r="SMJ97" s="2"/>
      <c r="SMK97" s="2"/>
      <c r="SML97" s="2"/>
      <c r="SMM97" s="2"/>
      <c r="SMN97" s="2"/>
      <c r="SMO97" s="2"/>
      <c r="SMP97" s="2"/>
      <c r="SMQ97" s="1"/>
      <c r="SMR97" s="1"/>
      <c r="SMS97" s="1"/>
      <c r="SMT97" s="2"/>
      <c r="SMU97" s="2"/>
      <c r="SMV97" s="2"/>
      <c r="SMW97" s="2"/>
      <c r="SMX97" s="2"/>
      <c r="SMY97" s="2"/>
      <c r="SMZ97" s="2"/>
      <c r="SNA97" s="2"/>
      <c r="SNE97" s="2"/>
      <c r="SNF97" s="2"/>
      <c r="SNG97" s="2"/>
      <c r="SNH97" s="2"/>
      <c r="SNI97" s="2"/>
      <c r="SNJ97" s="2"/>
      <c r="SNK97" s="2"/>
      <c r="SNL97" s="2"/>
      <c r="SNM97" s="2"/>
      <c r="SNN97" s="2"/>
      <c r="SNO97" s="2"/>
      <c r="SNP97" s="2"/>
      <c r="SNQ97" s="2"/>
      <c r="SNR97" s="2"/>
      <c r="SNS97" s="2"/>
      <c r="SNT97" s="2"/>
      <c r="SNU97" s="2"/>
      <c r="SNV97" s="2"/>
      <c r="SNW97" s="1"/>
      <c r="SNX97" s="1"/>
      <c r="SNY97" s="1"/>
      <c r="SNZ97" s="2"/>
      <c r="SOA97" s="2"/>
      <c r="SOB97" s="2"/>
      <c r="SOC97" s="2"/>
      <c r="SOD97" s="2"/>
      <c r="SOE97" s="2"/>
      <c r="SOF97" s="2"/>
      <c r="SOG97" s="2"/>
      <c r="SOK97" s="2"/>
      <c r="SOL97" s="2"/>
      <c r="SOM97" s="2"/>
      <c r="SON97" s="2"/>
      <c r="SOO97" s="2"/>
      <c r="SOP97" s="2"/>
      <c r="SOQ97" s="2"/>
      <c r="SOR97" s="2"/>
      <c r="SOS97" s="2"/>
      <c r="SOT97" s="2"/>
      <c r="SOU97" s="2"/>
      <c r="SOV97" s="2"/>
      <c r="SOW97" s="2"/>
      <c r="SOX97" s="2"/>
      <c r="SOY97" s="2"/>
      <c r="SOZ97" s="2"/>
      <c r="SPA97" s="2"/>
      <c r="SPB97" s="2"/>
      <c r="SPC97" s="1"/>
      <c r="SPD97" s="1"/>
      <c r="SPE97" s="1"/>
      <c r="SPF97" s="2"/>
      <c r="SPG97" s="2"/>
      <c r="SPH97" s="2"/>
      <c r="SPI97" s="2"/>
      <c r="SPJ97" s="2"/>
      <c r="SPK97" s="2"/>
      <c r="SPL97" s="2"/>
      <c r="SPM97" s="2"/>
      <c r="SPQ97" s="2"/>
      <c r="SPR97" s="2"/>
      <c r="SPS97" s="2"/>
      <c r="SPT97" s="2"/>
      <c r="SPU97" s="2"/>
      <c r="SPV97" s="2"/>
      <c r="SPW97" s="2"/>
      <c r="SPX97" s="2"/>
      <c r="SPY97" s="2"/>
      <c r="SPZ97" s="2"/>
      <c r="SQA97" s="2"/>
      <c r="SQB97" s="2"/>
      <c r="SQC97" s="2"/>
      <c r="SQD97" s="2"/>
      <c r="SQE97" s="2"/>
      <c r="SQF97" s="2"/>
      <c r="SQG97" s="2"/>
      <c r="SQH97" s="2"/>
      <c r="SQI97" s="1"/>
      <c r="SQJ97" s="1"/>
      <c r="SQK97" s="1"/>
      <c r="SQL97" s="2"/>
      <c r="SQM97" s="2"/>
      <c r="SQN97" s="2"/>
      <c r="SQO97" s="2"/>
      <c r="SQP97" s="2"/>
      <c r="SQQ97" s="2"/>
      <c r="SQR97" s="2"/>
      <c r="SQS97" s="2"/>
      <c r="SQW97" s="2"/>
      <c r="SQX97" s="2"/>
      <c r="SQY97" s="2"/>
      <c r="SQZ97" s="2"/>
      <c r="SRA97" s="2"/>
      <c r="SRB97" s="2"/>
      <c r="SRC97" s="2"/>
      <c r="SRD97" s="2"/>
      <c r="SRE97" s="2"/>
      <c r="SRF97" s="2"/>
      <c r="SRG97" s="2"/>
      <c r="SRH97" s="2"/>
      <c r="SRI97" s="2"/>
      <c r="SRJ97" s="2"/>
      <c r="SRK97" s="2"/>
      <c r="SRL97" s="2"/>
      <c r="SRM97" s="2"/>
      <c r="SRN97" s="2"/>
      <c r="SRO97" s="1"/>
      <c r="SRP97" s="1"/>
      <c r="SRQ97" s="1"/>
      <c r="SRR97" s="2"/>
      <c r="SRS97" s="2"/>
      <c r="SRT97" s="2"/>
      <c r="SRU97" s="2"/>
      <c r="SRV97" s="2"/>
      <c r="SRW97" s="2"/>
      <c r="SRX97" s="2"/>
      <c r="SRY97" s="2"/>
      <c r="SSC97" s="2"/>
      <c r="SSD97" s="2"/>
      <c r="SSE97" s="2"/>
      <c r="SSF97" s="2"/>
      <c r="SSG97" s="2"/>
      <c r="SSH97" s="2"/>
      <c r="SSI97" s="2"/>
      <c r="SSJ97" s="2"/>
      <c r="SSK97" s="2"/>
      <c r="SSL97" s="2"/>
      <c r="SSM97" s="2"/>
      <c r="SSN97" s="2"/>
      <c r="SSO97" s="2"/>
      <c r="SSP97" s="2"/>
      <c r="SSQ97" s="2"/>
      <c r="SSR97" s="2"/>
      <c r="SSS97" s="2"/>
      <c r="SST97" s="2"/>
      <c r="SSU97" s="1"/>
      <c r="SSV97" s="1"/>
      <c r="SSW97" s="1"/>
      <c r="SSX97" s="2"/>
      <c r="SSY97" s="2"/>
      <c r="SSZ97" s="2"/>
      <c r="STA97" s="2"/>
      <c r="STB97" s="2"/>
      <c r="STC97" s="2"/>
      <c r="STD97" s="2"/>
      <c r="STE97" s="2"/>
      <c r="STI97" s="2"/>
      <c r="STJ97" s="2"/>
      <c r="STK97" s="2"/>
      <c r="STL97" s="2"/>
      <c r="STM97" s="2"/>
      <c r="STN97" s="2"/>
      <c r="STO97" s="2"/>
      <c r="STP97" s="2"/>
      <c r="STQ97" s="2"/>
      <c r="STR97" s="2"/>
      <c r="STS97" s="2"/>
      <c r="STT97" s="2"/>
      <c r="STU97" s="2"/>
      <c r="STV97" s="2"/>
      <c r="STW97" s="2"/>
      <c r="STX97" s="2"/>
      <c r="STY97" s="2"/>
      <c r="STZ97" s="2"/>
      <c r="SUA97" s="1"/>
      <c r="SUB97" s="1"/>
      <c r="SUC97" s="1"/>
      <c r="SUD97" s="2"/>
      <c r="SUE97" s="2"/>
      <c r="SUF97" s="2"/>
      <c r="SUG97" s="2"/>
      <c r="SUH97" s="2"/>
      <c r="SUI97" s="2"/>
      <c r="SUJ97" s="2"/>
      <c r="SUK97" s="2"/>
      <c r="SUO97" s="2"/>
      <c r="SUP97" s="2"/>
      <c r="SUQ97" s="2"/>
      <c r="SUR97" s="2"/>
      <c r="SUS97" s="2"/>
      <c r="SUT97" s="2"/>
      <c r="SUU97" s="2"/>
      <c r="SUV97" s="2"/>
      <c r="SUW97" s="2"/>
      <c r="SUX97" s="2"/>
      <c r="SUY97" s="2"/>
      <c r="SUZ97" s="2"/>
      <c r="SVA97" s="2"/>
      <c r="SVB97" s="2"/>
      <c r="SVC97" s="2"/>
      <c r="SVD97" s="2"/>
      <c r="SVE97" s="2"/>
      <c r="SVF97" s="2"/>
      <c r="SVG97" s="1"/>
      <c r="SVH97" s="1"/>
      <c r="SVI97" s="1"/>
      <c r="SVJ97" s="2"/>
      <c r="SVK97" s="2"/>
      <c r="SVL97" s="2"/>
      <c r="SVM97" s="2"/>
      <c r="SVN97" s="2"/>
      <c r="SVO97" s="2"/>
      <c r="SVP97" s="2"/>
      <c r="SVQ97" s="2"/>
      <c r="SVU97" s="2"/>
      <c r="SVV97" s="2"/>
      <c r="SVW97" s="2"/>
      <c r="SVX97" s="2"/>
      <c r="SVY97" s="2"/>
      <c r="SVZ97" s="2"/>
      <c r="SWA97" s="2"/>
      <c r="SWB97" s="2"/>
      <c r="SWC97" s="2"/>
      <c r="SWD97" s="2"/>
      <c r="SWE97" s="2"/>
      <c r="SWF97" s="2"/>
      <c r="SWG97" s="2"/>
      <c r="SWH97" s="2"/>
      <c r="SWI97" s="2"/>
      <c r="SWJ97" s="2"/>
      <c r="SWK97" s="2"/>
      <c r="SWL97" s="2"/>
      <c r="SWM97" s="1"/>
      <c r="SWN97" s="1"/>
      <c r="SWO97" s="1"/>
      <c r="SWP97" s="2"/>
      <c r="SWQ97" s="2"/>
      <c r="SWR97" s="2"/>
      <c r="SWS97" s="2"/>
      <c r="SWT97" s="2"/>
      <c r="SWU97" s="2"/>
      <c r="SWV97" s="2"/>
      <c r="SWW97" s="2"/>
      <c r="SXA97" s="2"/>
      <c r="SXB97" s="2"/>
      <c r="SXC97" s="2"/>
      <c r="SXD97" s="2"/>
      <c r="SXE97" s="2"/>
      <c r="SXF97" s="2"/>
      <c r="SXG97" s="2"/>
      <c r="SXH97" s="2"/>
      <c r="SXI97" s="2"/>
      <c r="SXJ97" s="2"/>
      <c r="SXK97" s="2"/>
      <c r="SXL97" s="2"/>
      <c r="SXM97" s="2"/>
      <c r="SXN97" s="2"/>
      <c r="SXO97" s="2"/>
      <c r="SXP97" s="2"/>
      <c r="SXQ97" s="2"/>
      <c r="SXR97" s="2"/>
      <c r="SXS97" s="1"/>
      <c r="SXT97" s="1"/>
      <c r="SXU97" s="1"/>
      <c r="SXV97" s="2"/>
      <c r="SXW97" s="2"/>
      <c r="SXX97" s="2"/>
      <c r="SXY97" s="2"/>
      <c r="SXZ97" s="2"/>
      <c r="SYA97" s="2"/>
      <c r="SYB97" s="2"/>
      <c r="SYC97" s="2"/>
      <c r="SYG97" s="2"/>
      <c r="SYH97" s="2"/>
      <c r="SYI97" s="2"/>
      <c r="SYJ97" s="2"/>
      <c r="SYK97" s="2"/>
      <c r="SYL97" s="2"/>
      <c r="SYM97" s="2"/>
      <c r="SYN97" s="2"/>
      <c r="SYO97" s="2"/>
      <c r="SYP97" s="2"/>
      <c r="SYQ97" s="2"/>
      <c r="SYR97" s="2"/>
      <c r="SYS97" s="2"/>
      <c r="SYT97" s="2"/>
      <c r="SYU97" s="2"/>
      <c r="SYV97" s="2"/>
      <c r="SYW97" s="2"/>
      <c r="SYX97" s="2"/>
      <c r="SYY97" s="1"/>
      <c r="SYZ97" s="1"/>
      <c r="SZA97" s="1"/>
      <c r="SZB97" s="2"/>
      <c r="SZC97" s="2"/>
      <c r="SZD97" s="2"/>
      <c r="SZE97" s="2"/>
      <c r="SZF97" s="2"/>
      <c r="SZG97" s="2"/>
      <c r="SZH97" s="2"/>
      <c r="SZI97" s="2"/>
      <c r="SZM97" s="2"/>
      <c r="SZN97" s="2"/>
      <c r="SZO97" s="2"/>
      <c r="SZP97" s="2"/>
      <c r="SZQ97" s="2"/>
      <c r="SZR97" s="2"/>
      <c r="SZS97" s="2"/>
      <c r="SZT97" s="2"/>
      <c r="SZU97" s="2"/>
      <c r="SZV97" s="2"/>
      <c r="SZW97" s="2"/>
      <c r="SZX97" s="2"/>
      <c r="SZY97" s="2"/>
      <c r="SZZ97" s="2"/>
      <c r="TAA97" s="2"/>
      <c r="TAB97" s="2"/>
      <c r="TAC97" s="2"/>
      <c r="TAD97" s="2"/>
      <c r="TAE97" s="1"/>
      <c r="TAF97" s="1"/>
      <c r="TAG97" s="1"/>
      <c r="TAH97" s="2"/>
      <c r="TAI97" s="2"/>
      <c r="TAJ97" s="2"/>
      <c r="TAK97" s="2"/>
      <c r="TAL97" s="2"/>
      <c r="TAM97" s="2"/>
      <c r="TAN97" s="2"/>
      <c r="TAO97" s="2"/>
      <c r="TAS97" s="2"/>
      <c r="TAT97" s="2"/>
      <c r="TAU97" s="2"/>
      <c r="TAV97" s="2"/>
      <c r="TAW97" s="2"/>
      <c r="TAX97" s="2"/>
      <c r="TAY97" s="2"/>
      <c r="TAZ97" s="2"/>
      <c r="TBA97" s="2"/>
      <c r="TBB97" s="2"/>
      <c r="TBC97" s="2"/>
      <c r="TBD97" s="2"/>
      <c r="TBE97" s="2"/>
      <c r="TBF97" s="2"/>
      <c r="TBG97" s="2"/>
      <c r="TBH97" s="2"/>
      <c r="TBI97" s="2"/>
      <c r="TBJ97" s="2"/>
      <c r="TBK97" s="1"/>
      <c r="TBL97" s="1"/>
      <c r="TBM97" s="1"/>
      <c r="TBN97" s="2"/>
      <c r="TBO97" s="2"/>
      <c r="TBP97" s="2"/>
      <c r="TBQ97" s="2"/>
      <c r="TBR97" s="2"/>
      <c r="TBS97" s="2"/>
      <c r="TBT97" s="2"/>
      <c r="TBU97" s="2"/>
      <c r="TBY97" s="2"/>
      <c r="TBZ97" s="2"/>
      <c r="TCA97" s="2"/>
      <c r="TCB97" s="2"/>
      <c r="TCC97" s="2"/>
      <c r="TCD97" s="2"/>
      <c r="TCE97" s="2"/>
      <c r="TCF97" s="2"/>
      <c r="TCG97" s="2"/>
      <c r="TCH97" s="2"/>
      <c r="TCI97" s="2"/>
      <c r="TCJ97" s="2"/>
      <c r="TCK97" s="2"/>
      <c r="TCL97" s="2"/>
      <c r="TCM97" s="2"/>
      <c r="TCN97" s="2"/>
      <c r="TCO97" s="2"/>
      <c r="TCP97" s="2"/>
      <c r="TCQ97" s="1"/>
      <c r="TCR97" s="1"/>
      <c r="TCS97" s="1"/>
      <c r="TCT97" s="2"/>
      <c r="TCU97" s="2"/>
      <c r="TCV97" s="2"/>
      <c r="TCW97" s="2"/>
      <c r="TCX97" s="2"/>
      <c r="TCY97" s="2"/>
      <c r="TCZ97" s="2"/>
      <c r="TDA97" s="2"/>
      <c r="TDE97" s="2"/>
      <c r="TDF97" s="2"/>
      <c r="TDG97" s="2"/>
      <c r="TDH97" s="2"/>
      <c r="TDI97" s="2"/>
      <c r="TDJ97" s="2"/>
      <c r="TDK97" s="2"/>
      <c r="TDL97" s="2"/>
      <c r="TDM97" s="2"/>
      <c r="TDN97" s="2"/>
      <c r="TDO97" s="2"/>
      <c r="TDP97" s="2"/>
      <c r="TDQ97" s="2"/>
      <c r="TDR97" s="2"/>
      <c r="TDS97" s="2"/>
      <c r="TDT97" s="2"/>
      <c r="TDU97" s="2"/>
      <c r="TDV97" s="2"/>
      <c r="TDW97" s="1"/>
      <c r="TDX97" s="1"/>
      <c r="TDY97" s="1"/>
      <c r="TDZ97" s="2"/>
      <c r="TEA97" s="2"/>
      <c r="TEB97" s="2"/>
      <c r="TEC97" s="2"/>
      <c r="TED97" s="2"/>
      <c r="TEE97" s="2"/>
      <c r="TEF97" s="2"/>
      <c r="TEG97" s="2"/>
      <c r="TEK97" s="2"/>
      <c r="TEL97" s="2"/>
      <c r="TEM97" s="2"/>
      <c r="TEN97" s="2"/>
      <c r="TEO97" s="2"/>
      <c r="TEP97" s="2"/>
      <c r="TEQ97" s="2"/>
      <c r="TER97" s="2"/>
      <c r="TES97" s="2"/>
      <c r="TET97" s="2"/>
      <c r="TEU97" s="2"/>
      <c r="TEV97" s="2"/>
      <c r="TEW97" s="2"/>
      <c r="TEX97" s="2"/>
      <c r="TEY97" s="2"/>
      <c r="TEZ97" s="2"/>
      <c r="TFA97" s="2"/>
      <c r="TFB97" s="2"/>
      <c r="TFC97" s="1"/>
      <c r="TFD97" s="1"/>
      <c r="TFE97" s="1"/>
      <c r="TFF97" s="2"/>
      <c r="TFG97" s="2"/>
      <c r="TFH97" s="2"/>
      <c r="TFI97" s="2"/>
      <c r="TFJ97" s="2"/>
      <c r="TFK97" s="2"/>
      <c r="TFL97" s="2"/>
      <c r="TFM97" s="2"/>
      <c r="TFQ97" s="2"/>
      <c r="TFR97" s="2"/>
      <c r="TFS97" s="2"/>
      <c r="TFT97" s="2"/>
      <c r="TFU97" s="2"/>
      <c r="TFV97" s="2"/>
      <c r="TFW97" s="2"/>
      <c r="TFX97" s="2"/>
      <c r="TFY97" s="2"/>
      <c r="TFZ97" s="2"/>
      <c r="TGA97" s="2"/>
      <c r="TGB97" s="2"/>
      <c r="TGC97" s="2"/>
      <c r="TGD97" s="2"/>
      <c r="TGE97" s="2"/>
      <c r="TGF97" s="2"/>
      <c r="TGG97" s="2"/>
      <c r="TGH97" s="2"/>
      <c r="TGI97" s="1"/>
      <c r="TGJ97" s="1"/>
      <c r="TGK97" s="1"/>
      <c r="TGL97" s="2"/>
      <c r="TGM97" s="2"/>
      <c r="TGN97" s="2"/>
      <c r="TGO97" s="2"/>
      <c r="TGP97" s="2"/>
      <c r="TGQ97" s="2"/>
      <c r="TGR97" s="2"/>
      <c r="TGS97" s="2"/>
      <c r="TGW97" s="2"/>
      <c r="TGX97" s="2"/>
      <c r="TGY97" s="2"/>
      <c r="TGZ97" s="2"/>
      <c r="THA97" s="2"/>
      <c r="THB97" s="2"/>
      <c r="THC97" s="2"/>
      <c r="THD97" s="2"/>
      <c r="THE97" s="2"/>
      <c r="THF97" s="2"/>
      <c r="THG97" s="2"/>
      <c r="THH97" s="2"/>
      <c r="THI97" s="2"/>
      <c r="THJ97" s="2"/>
      <c r="THK97" s="2"/>
      <c r="THL97" s="2"/>
      <c r="THM97" s="2"/>
      <c r="THN97" s="2"/>
      <c r="THO97" s="1"/>
      <c r="THP97" s="1"/>
      <c r="THQ97" s="1"/>
      <c r="THR97" s="2"/>
      <c r="THS97" s="2"/>
      <c r="THT97" s="2"/>
      <c r="THU97" s="2"/>
      <c r="THV97" s="2"/>
      <c r="THW97" s="2"/>
      <c r="THX97" s="2"/>
      <c r="THY97" s="2"/>
      <c r="TIC97" s="2"/>
      <c r="TID97" s="2"/>
      <c r="TIE97" s="2"/>
      <c r="TIF97" s="2"/>
      <c r="TIG97" s="2"/>
      <c r="TIH97" s="2"/>
      <c r="TII97" s="2"/>
      <c r="TIJ97" s="2"/>
      <c r="TIK97" s="2"/>
      <c r="TIL97" s="2"/>
      <c r="TIM97" s="2"/>
      <c r="TIN97" s="2"/>
      <c r="TIO97" s="2"/>
      <c r="TIP97" s="2"/>
      <c r="TIQ97" s="2"/>
      <c r="TIR97" s="2"/>
      <c r="TIS97" s="2"/>
      <c r="TIT97" s="2"/>
      <c r="TIU97" s="1"/>
      <c r="TIV97" s="1"/>
      <c r="TIW97" s="1"/>
      <c r="TIX97" s="2"/>
      <c r="TIY97" s="2"/>
      <c r="TIZ97" s="2"/>
      <c r="TJA97" s="2"/>
      <c r="TJB97" s="2"/>
      <c r="TJC97" s="2"/>
      <c r="TJD97" s="2"/>
      <c r="TJE97" s="2"/>
      <c r="TJI97" s="2"/>
      <c r="TJJ97" s="2"/>
      <c r="TJK97" s="2"/>
      <c r="TJL97" s="2"/>
      <c r="TJM97" s="2"/>
      <c r="TJN97" s="2"/>
      <c r="TJO97" s="2"/>
      <c r="TJP97" s="2"/>
      <c r="TJQ97" s="2"/>
      <c r="TJR97" s="2"/>
      <c r="TJS97" s="2"/>
      <c r="TJT97" s="2"/>
      <c r="TJU97" s="2"/>
      <c r="TJV97" s="2"/>
      <c r="TJW97" s="2"/>
      <c r="TJX97" s="2"/>
      <c r="TJY97" s="2"/>
      <c r="TJZ97" s="2"/>
      <c r="TKA97" s="1"/>
      <c r="TKB97" s="1"/>
      <c r="TKC97" s="1"/>
      <c r="TKD97" s="2"/>
      <c r="TKE97" s="2"/>
      <c r="TKF97" s="2"/>
      <c r="TKG97" s="2"/>
      <c r="TKH97" s="2"/>
      <c r="TKI97" s="2"/>
      <c r="TKJ97" s="2"/>
      <c r="TKK97" s="2"/>
      <c r="TKO97" s="2"/>
      <c r="TKP97" s="2"/>
      <c r="TKQ97" s="2"/>
      <c r="TKR97" s="2"/>
      <c r="TKS97" s="2"/>
      <c r="TKT97" s="2"/>
      <c r="TKU97" s="2"/>
      <c r="TKV97" s="2"/>
      <c r="TKW97" s="2"/>
      <c r="TKX97" s="2"/>
      <c r="TKY97" s="2"/>
      <c r="TKZ97" s="2"/>
      <c r="TLA97" s="2"/>
      <c r="TLB97" s="2"/>
      <c r="TLC97" s="2"/>
      <c r="TLD97" s="2"/>
      <c r="TLE97" s="2"/>
      <c r="TLF97" s="2"/>
      <c r="TLG97" s="1"/>
      <c r="TLH97" s="1"/>
      <c r="TLI97" s="1"/>
      <c r="TLJ97" s="2"/>
      <c r="TLK97" s="2"/>
      <c r="TLL97" s="2"/>
      <c r="TLM97" s="2"/>
      <c r="TLN97" s="2"/>
      <c r="TLO97" s="2"/>
      <c r="TLP97" s="2"/>
      <c r="TLQ97" s="2"/>
      <c r="TLU97" s="2"/>
      <c r="TLV97" s="2"/>
      <c r="TLW97" s="2"/>
      <c r="TLX97" s="2"/>
      <c r="TLY97" s="2"/>
      <c r="TLZ97" s="2"/>
      <c r="TMA97" s="2"/>
      <c r="TMB97" s="2"/>
      <c r="TMC97" s="2"/>
      <c r="TMD97" s="2"/>
      <c r="TME97" s="2"/>
      <c r="TMF97" s="2"/>
      <c r="TMG97" s="2"/>
      <c r="TMH97" s="2"/>
      <c r="TMI97" s="2"/>
      <c r="TMJ97" s="2"/>
      <c r="TMK97" s="2"/>
      <c r="TML97" s="2"/>
      <c r="TMM97" s="1"/>
      <c r="TMN97" s="1"/>
      <c r="TMO97" s="1"/>
      <c r="TMP97" s="2"/>
      <c r="TMQ97" s="2"/>
      <c r="TMR97" s="2"/>
      <c r="TMS97" s="2"/>
      <c r="TMT97" s="2"/>
      <c r="TMU97" s="2"/>
      <c r="TMV97" s="2"/>
      <c r="TMW97" s="2"/>
      <c r="TNA97" s="2"/>
      <c r="TNB97" s="2"/>
      <c r="TNC97" s="2"/>
      <c r="TND97" s="2"/>
      <c r="TNE97" s="2"/>
      <c r="TNF97" s="2"/>
      <c r="TNG97" s="2"/>
      <c r="TNH97" s="2"/>
      <c r="TNI97" s="2"/>
      <c r="TNJ97" s="2"/>
      <c r="TNK97" s="2"/>
      <c r="TNL97" s="2"/>
      <c r="TNM97" s="2"/>
      <c r="TNN97" s="2"/>
      <c r="TNO97" s="2"/>
      <c r="TNP97" s="2"/>
      <c r="TNQ97" s="2"/>
      <c r="TNR97" s="2"/>
      <c r="TNS97" s="1"/>
      <c r="TNT97" s="1"/>
      <c r="TNU97" s="1"/>
      <c r="TNV97" s="2"/>
      <c r="TNW97" s="2"/>
      <c r="TNX97" s="2"/>
      <c r="TNY97" s="2"/>
      <c r="TNZ97" s="2"/>
      <c r="TOA97" s="2"/>
      <c r="TOB97" s="2"/>
      <c r="TOC97" s="2"/>
      <c r="TOG97" s="2"/>
      <c r="TOH97" s="2"/>
      <c r="TOI97" s="2"/>
      <c r="TOJ97" s="2"/>
      <c r="TOK97" s="2"/>
      <c r="TOL97" s="2"/>
      <c r="TOM97" s="2"/>
      <c r="TON97" s="2"/>
      <c r="TOO97" s="2"/>
      <c r="TOP97" s="2"/>
      <c r="TOQ97" s="2"/>
      <c r="TOR97" s="2"/>
      <c r="TOS97" s="2"/>
      <c r="TOT97" s="2"/>
      <c r="TOU97" s="2"/>
      <c r="TOV97" s="2"/>
      <c r="TOW97" s="2"/>
      <c r="TOX97" s="2"/>
      <c r="TOY97" s="1"/>
      <c r="TOZ97" s="1"/>
      <c r="TPA97" s="1"/>
      <c r="TPB97" s="2"/>
      <c r="TPC97" s="2"/>
      <c r="TPD97" s="2"/>
      <c r="TPE97" s="2"/>
      <c r="TPF97" s="2"/>
      <c r="TPG97" s="2"/>
      <c r="TPH97" s="2"/>
      <c r="TPI97" s="2"/>
      <c r="TPM97" s="2"/>
      <c r="TPN97" s="2"/>
      <c r="TPO97" s="2"/>
      <c r="TPP97" s="2"/>
      <c r="TPQ97" s="2"/>
      <c r="TPR97" s="2"/>
      <c r="TPS97" s="2"/>
      <c r="TPT97" s="2"/>
      <c r="TPU97" s="2"/>
      <c r="TPV97" s="2"/>
      <c r="TPW97" s="2"/>
      <c r="TPX97" s="2"/>
      <c r="TPY97" s="2"/>
      <c r="TPZ97" s="2"/>
      <c r="TQA97" s="2"/>
      <c r="TQB97" s="2"/>
      <c r="TQC97" s="2"/>
      <c r="TQD97" s="2"/>
      <c r="TQE97" s="1"/>
      <c r="TQF97" s="1"/>
      <c r="TQG97" s="1"/>
      <c r="TQH97" s="2"/>
      <c r="TQI97" s="2"/>
      <c r="TQJ97" s="2"/>
      <c r="TQK97" s="2"/>
      <c r="TQL97" s="2"/>
      <c r="TQM97" s="2"/>
      <c r="TQN97" s="2"/>
      <c r="TQO97" s="2"/>
      <c r="TQS97" s="2"/>
      <c r="TQT97" s="2"/>
      <c r="TQU97" s="2"/>
      <c r="TQV97" s="2"/>
      <c r="TQW97" s="2"/>
      <c r="TQX97" s="2"/>
      <c r="TQY97" s="2"/>
      <c r="TQZ97" s="2"/>
      <c r="TRA97" s="2"/>
      <c r="TRB97" s="2"/>
      <c r="TRC97" s="2"/>
      <c r="TRD97" s="2"/>
      <c r="TRE97" s="2"/>
      <c r="TRF97" s="2"/>
      <c r="TRG97" s="2"/>
      <c r="TRH97" s="2"/>
      <c r="TRI97" s="2"/>
      <c r="TRJ97" s="2"/>
      <c r="TRK97" s="1"/>
      <c r="TRL97" s="1"/>
      <c r="TRM97" s="1"/>
      <c r="TRN97" s="2"/>
      <c r="TRO97" s="2"/>
      <c r="TRP97" s="2"/>
      <c r="TRQ97" s="2"/>
      <c r="TRR97" s="2"/>
      <c r="TRS97" s="2"/>
      <c r="TRT97" s="2"/>
      <c r="TRU97" s="2"/>
      <c r="TRY97" s="2"/>
      <c r="TRZ97" s="2"/>
      <c r="TSA97" s="2"/>
      <c r="TSB97" s="2"/>
      <c r="TSC97" s="2"/>
      <c r="TSD97" s="2"/>
      <c r="TSE97" s="2"/>
      <c r="TSF97" s="2"/>
      <c r="TSG97" s="2"/>
      <c r="TSH97" s="2"/>
      <c r="TSI97" s="2"/>
      <c r="TSJ97" s="2"/>
      <c r="TSK97" s="2"/>
      <c r="TSL97" s="2"/>
      <c r="TSM97" s="2"/>
      <c r="TSN97" s="2"/>
      <c r="TSO97" s="2"/>
      <c r="TSP97" s="2"/>
      <c r="TSQ97" s="1"/>
      <c r="TSR97" s="1"/>
      <c r="TSS97" s="1"/>
      <c r="TST97" s="2"/>
      <c r="TSU97" s="2"/>
      <c r="TSV97" s="2"/>
      <c r="TSW97" s="2"/>
      <c r="TSX97" s="2"/>
      <c r="TSY97" s="2"/>
      <c r="TSZ97" s="2"/>
      <c r="TTA97" s="2"/>
      <c r="TTE97" s="2"/>
      <c r="TTF97" s="2"/>
      <c r="TTG97" s="2"/>
      <c r="TTH97" s="2"/>
      <c r="TTI97" s="2"/>
      <c r="TTJ97" s="2"/>
      <c r="TTK97" s="2"/>
      <c r="TTL97" s="2"/>
      <c r="TTM97" s="2"/>
      <c r="TTN97" s="2"/>
      <c r="TTO97" s="2"/>
      <c r="TTP97" s="2"/>
      <c r="TTQ97" s="2"/>
      <c r="TTR97" s="2"/>
      <c r="TTS97" s="2"/>
      <c r="TTT97" s="2"/>
      <c r="TTU97" s="2"/>
      <c r="TTV97" s="2"/>
      <c r="TTW97" s="1"/>
      <c r="TTX97" s="1"/>
      <c r="TTY97" s="1"/>
      <c r="TTZ97" s="2"/>
      <c r="TUA97" s="2"/>
      <c r="TUB97" s="2"/>
      <c r="TUC97" s="2"/>
      <c r="TUD97" s="2"/>
      <c r="TUE97" s="2"/>
      <c r="TUF97" s="2"/>
      <c r="TUG97" s="2"/>
      <c r="TUK97" s="2"/>
      <c r="TUL97" s="2"/>
      <c r="TUM97" s="2"/>
      <c r="TUN97" s="2"/>
      <c r="TUO97" s="2"/>
      <c r="TUP97" s="2"/>
      <c r="TUQ97" s="2"/>
      <c r="TUR97" s="2"/>
      <c r="TUS97" s="2"/>
      <c r="TUT97" s="2"/>
      <c r="TUU97" s="2"/>
      <c r="TUV97" s="2"/>
      <c r="TUW97" s="2"/>
      <c r="TUX97" s="2"/>
      <c r="TUY97" s="2"/>
      <c r="TUZ97" s="2"/>
      <c r="TVA97" s="2"/>
      <c r="TVB97" s="2"/>
      <c r="TVC97" s="1"/>
      <c r="TVD97" s="1"/>
      <c r="TVE97" s="1"/>
      <c r="TVF97" s="2"/>
      <c r="TVG97" s="2"/>
      <c r="TVH97" s="2"/>
      <c r="TVI97" s="2"/>
      <c r="TVJ97" s="2"/>
      <c r="TVK97" s="2"/>
      <c r="TVL97" s="2"/>
      <c r="TVM97" s="2"/>
      <c r="TVQ97" s="2"/>
      <c r="TVR97" s="2"/>
      <c r="TVS97" s="2"/>
      <c r="TVT97" s="2"/>
      <c r="TVU97" s="2"/>
      <c r="TVV97" s="2"/>
      <c r="TVW97" s="2"/>
      <c r="TVX97" s="2"/>
      <c r="TVY97" s="2"/>
      <c r="TVZ97" s="2"/>
      <c r="TWA97" s="2"/>
      <c r="TWB97" s="2"/>
      <c r="TWC97" s="2"/>
      <c r="TWD97" s="2"/>
      <c r="TWE97" s="2"/>
      <c r="TWF97" s="2"/>
      <c r="TWG97" s="2"/>
      <c r="TWH97" s="2"/>
      <c r="TWI97" s="1"/>
      <c r="TWJ97" s="1"/>
      <c r="TWK97" s="1"/>
      <c r="TWL97" s="2"/>
      <c r="TWM97" s="2"/>
      <c r="TWN97" s="2"/>
      <c r="TWO97" s="2"/>
      <c r="TWP97" s="2"/>
      <c r="TWQ97" s="2"/>
      <c r="TWR97" s="2"/>
      <c r="TWS97" s="2"/>
      <c r="TWW97" s="2"/>
      <c r="TWX97" s="2"/>
      <c r="TWY97" s="2"/>
      <c r="TWZ97" s="2"/>
      <c r="TXA97" s="2"/>
      <c r="TXB97" s="2"/>
      <c r="TXC97" s="2"/>
      <c r="TXD97" s="2"/>
      <c r="TXE97" s="2"/>
      <c r="TXF97" s="2"/>
      <c r="TXG97" s="2"/>
      <c r="TXH97" s="2"/>
      <c r="TXI97" s="2"/>
      <c r="TXJ97" s="2"/>
      <c r="TXK97" s="2"/>
      <c r="TXL97" s="2"/>
      <c r="TXM97" s="2"/>
      <c r="TXN97" s="2"/>
      <c r="TXO97" s="1"/>
      <c r="TXP97" s="1"/>
      <c r="TXQ97" s="1"/>
      <c r="TXR97" s="2"/>
      <c r="TXS97" s="2"/>
      <c r="TXT97" s="2"/>
      <c r="TXU97" s="2"/>
      <c r="TXV97" s="2"/>
      <c r="TXW97" s="2"/>
      <c r="TXX97" s="2"/>
      <c r="TXY97" s="2"/>
      <c r="TYC97" s="2"/>
      <c r="TYD97" s="2"/>
      <c r="TYE97" s="2"/>
      <c r="TYF97" s="2"/>
      <c r="TYG97" s="2"/>
      <c r="TYH97" s="2"/>
      <c r="TYI97" s="2"/>
      <c r="TYJ97" s="2"/>
      <c r="TYK97" s="2"/>
      <c r="TYL97" s="2"/>
      <c r="TYM97" s="2"/>
      <c r="TYN97" s="2"/>
      <c r="TYO97" s="2"/>
      <c r="TYP97" s="2"/>
      <c r="TYQ97" s="2"/>
      <c r="TYR97" s="2"/>
      <c r="TYS97" s="2"/>
      <c r="TYT97" s="2"/>
      <c r="TYU97" s="1"/>
      <c r="TYV97" s="1"/>
      <c r="TYW97" s="1"/>
      <c r="TYX97" s="2"/>
      <c r="TYY97" s="2"/>
      <c r="TYZ97" s="2"/>
      <c r="TZA97" s="2"/>
      <c r="TZB97" s="2"/>
      <c r="TZC97" s="2"/>
      <c r="TZD97" s="2"/>
      <c r="TZE97" s="2"/>
      <c r="TZI97" s="2"/>
      <c r="TZJ97" s="2"/>
      <c r="TZK97" s="2"/>
      <c r="TZL97" s="2"/>
      <c r="TZM97" s="2"/>
      <c r="TZN97" s="2"/>
      <c r="TZO97" s="2"/>
      <c r="TZP97" s="2"/>
      <c r="TZQ97" s="2"/>
      <c r="TZR97" s="2"/>
      <c r="TZS97" s="2"/>
      <c r="TZT97" s="2"/>
      <c r="TZU97" s="2"/>
      <c r="TZV97" s="2"/>
      <c r="TZW97" s="2"/>
      <c r="TZX97" s="2"/>
      <c r="TZY97" s="2"/>
      <c r="TZZ97" s="2"/>
      <c r="UAA97" s="1"/>
      <c r="UAB97" s="1"/>
      <c r="UAC97" s="1"/>
      <c r="UAD97" s="2"/>
      <c r="UAE97" s="2"/>
      <c r="UAF97" s="2"/>
      <c r="UAG97" s="2"/>
      <c r="UAH97" s="2"/>
      <c r="UAI97" s="2"/>
      <c r="UAJ97" s="2"/>
      <c r="UAK97" s="2"/>
      <c r="UAO97" s="2"/>
      <c r="UAP97" s="2"/>
      <c r="UAQ97" s="2"/>
      <c r="UAR97" s="2"/>
      <c r="UAS97" s="2"/>
      <c r="UAT97" s="2"/>
      <c r="UAU97" s="2"/>
      <c r="UAV97" s="2"/>
      <c r="UAW97" s="2"/>
      <c r="UAX97" s="2"/>
      <c r="UAY97" s="2"/>
      <c r="UAZ97" s="2"/>
      <c r="UBA97" s="2"/>
      <c r="UBB97" s="2"/>
      <c r="UBC97" s="2"/>
      <c r="UBD97" s="2"/>
      <c r="UBE97" s="2"/>
      <c r="UBF97" s="2"/>
      <c r="UBG97" s="1"/>
      <c r="UBH97" s="1"/>
      <c r="UBI97" s="1"/>
      <c r="UBJ97" s="2"/>
      <c r="UBK97" s="2"/>
      <c r="UBL97" s="2"/>
      <c r="UBM97" s="2"/>
      <c r="UBN97" s="2"/>
      <c r="UBO97" s="2"/>
      <c r="UBP97" s="2"/>
      <c r="UBQ97" s="2"/>
      <c r="UBU97" s="2"/>
      <c r="UBV97" s="2"/>
      <c r="UBW97" s="2"/>
      <c r="UBX97" s="2"/>
      <c r="UBY97" s="2"/>
      <c r="UBZ97" s="2"/>
      <c r="UCA97" s="2"/>
      <c r="UCB97" s="2"/>
      <c r="UCC97" s="2"/>
      <c r="UCD97" s="2"/>
      <c r="UCE97" s="2"/>
      <c r="UCF97" s="2"/>
      <c r="UCG97" s="2"/>
      <c r="UCH97" s="2"/>
      <c r="UCI97" s="2"/>
      <c r="UCJ97" s="2"/>
      <c r="UCK97" s="2"/>
      <c r="UCL97" s="2"/>
      <c r="UCM97" s="1"/>
      <c r="UCN97" s="1"/>
      <c r="UCO97" s="1"/>
      <c r="UCP97" s="2"/>
      <c r="UCQ97" s="2"/>
      <c r="UCR97" s="2"/>
      <c r="UCS97" s="2"/>
      <c r="UCT97" s="2"/>
      <c r="UCU97" s="2"/>
      <c r="UCV97" s="2"/>
      <c r="UCW97" s="2"/>
      <c r="UDA97" s="2"/>
      <c r="UDB97" s="2"/>
      <c r="UDC97" s="2"/>
      <c r="UDD97" s="2"/>
      <c r="UDE97" s="2"/>
      <c r="UDF97" s="2"/>
      <c r="UDG97" s="2"/>
      <c r="UDH97" s="2"/>
      <c r="UDI97" s="2"/>
      <c r="UDJ97" s="2"/>
      <c r="UDK97" s="2"/>
      <c r="UDL97" s="2"/>
      <c r="UDM97" s="2"/>
      <c r="UDN97" s="2"/>
      <c r="UDO97" s="2"/>
      <c r="UDP97" s="2"/>
      <c r="UDQ97" s="2"/>
      <c r="UDR97" s="2"/>
      <c r="UDS97" s="1"/>
      <c r="UDT97" s="1"/>
      <c r="UDU97" s="1"/>
      <c r="UDV97" s="2"/>
      <c r="UDW97" s="2"/>
      <c r="UDX97" s="2"/>
      <c r="UDY97" s="2"/>
      <c r="UDZ97" s="2"/>
      <c r="UEA97" s="2"/>
      <c r="UEB97" s="2"/>
      <c r="UEC97" s="2"/>
      <c r="UEG97" s="2"/>
      <c r="UEH97" s="2"/>
      <c r="UEI97" s="2"/>
      <c r="UEJ97" s="2"/>
      <c r="UEK97" s="2"/>
      <c r="UEL97" s="2"/>
      <c r="UEM97" s="2"/>
      <c r="UEN97" s="2"/>
      <c r="UEO97" s="2"/>
      <c r="UEP97" s="2"/>
      <c r="UEQ97" s="2"/>
      <c r="UER97" s="2"/>
      <c r="UES97" s="2"/>
      <c r="UET97" s="2"/>
      <c r="UEU97" s="2"/>
      <c r="UEV97" s="2"/>
      <c r="UEW97" s="2"/>
      <c r="UEX97" s="2"/>
      <c r="UEY97" s="1"/>
      <c r="UEZ97" s="1"/>
      <c r="UFA97" s="1"/>
      <c r="UFB97" s="2"/>
      <c r="UFC97" s="2"/>
      <c r="UFD97" s="2"/>
      <c r="UFE97" s="2"/>
      <c r="UFF97" s="2"/>
      <c r="UFG97" s="2"/>
      <c r="UFH97" s="2"/>
      <c r="UFI97" s="2"/>
      <c r="UFM97" s="2"/>
      <c r="UFN97" s="2"/>
      <c r="UFO97" s="2"/>
      <c r="UFP97" s="2"/>
      <c r="UFQ97" s="2"/>
      <c r="UFR97" s="2"/>
      <c r="UFS97" s="2"/>
      <c r="UFT97" s="2"/>
      <c r="UFU97" s="2"/>
      <c r="UFV97" s="2"/>
      <c r="UFW97" s="2"/>
      <c r="UFX97" s="2"/>
      <c r="UFY97" s="2"/>
      <c r="UFZ97" s="2"/>
      <c r="UGA97" s="2"/>
      <c r="UGB97" s="2"/>
      <c r="UGC97" s="2"/>
      <c r="UGD97" s="2"/>
      <c r="UGE97" s="1"/>
      <c r="UGF97" s="1"/>
      <c r="UGG97" s="1"/>
      <c r="UGH97" s="2"/>
      <c r="UGI97" s="2"/>
      <c r="UGJ97" s="2"/>
      <c r="UGK97" s="2"/>
      <c r="UGL97" s="2"/>
      <c r="UGM97" s="2"/>
      <c r="UGN97" s="2"/>
      <c r="UGO97" s="2"/>
      <c r="UGS97" s="2"/>
      <c r="UGT97" s="2"/>
      <c r="UGU97" s="2"/>
      <c r="UGV97" s="2"/>
      <c r="UGW97" s="2"/>
      <c r="UGX97" s="2"/>
      <c r="UGY97" s="2"/>
      <c r="UGZ97" s="2"/>
      <c r="UHA97" s="2"/>
      <c r="UHB97" s="2"/>
      <c r="UHC97" s="2"/>
      <c r="UHD97" s="2"/>
      <c r="UHE97" s="2"/>
      <c r="UHF97" s="2"/>
      <c r="UHG97" s="2"/>
      <c r="UHH97" s="2"/>
      <c r="UHI97" s="2"/>
      <c r="UHJ97" s="2"/>
      <c r="UHK97" s="1"/>
      <c r="UHL97" s="1"/>
      <c r="UHM97" s="1"/>
      <c r="UHN97" s="2"/>
      <c r="UHO97" s="2"/>
      <c r="UHP97" s="2"/>
      <c r="UHQ97" s="2"/>
      <c r="UHR97" s="2"/>
      <c r="UHS97" s="2"/>
      <c r="UHT97" s="2"/>
      <c r="UHU97" s="2"/>
      <c r="UHY97" s="2"/>
      <c r="UHZ97" s="2"/>
      <c r="UIA97" s="2"/>
      <c r="UIB97" s="2"/>
      <c r="UIC97" s="2"/>
      <c r="UID97" s="2"/>
      <c r="UIE97" s="2"/>
      <c r="UIF97" s="2"/>
      <c r="UIG97" s="2"/>
      <c r="UIH97" s="2"/>
      <c r="UII97" s="2"/>
      <c r="UIJ97" s="2"/>
      <c r="UIK97" s="2"/>
      <c r="UIL97" s="2"/>
      <c r="UIM97" s="2"/>
      <c r="UIN97" s="2"/>
      <c r="UIO97" s="2"/>
      <c r="UIP97" s="2"/>
      <c r="UIQ97" s="1"/>
      <c r="UIR97" s="1"/>
      <c r="UIS97" s="1"/>
      <c r="UIT97" s="2"/>
      <c r="UIU97" s="2"/>
      <c r="UIV97" s="2"/>
      <c r="UIW97" s="2"/>
      <c r="UIX97" s="2"/>
      <c r="UIY97" s="2"/>
      <c r="UIZ97" s="2"/>
      <c r="UJA97" s="2"/>
      <c r="UJE97" s="2"/>
      <c r="UJF97" s="2"/>
      <c r="UJG97" s="2"/>
      <c r="UJH97" s="2"/>
      <c r="UJI97" s="2"/>
      <c r="UJJ97" s="2"/>
      <c r="UJK97" s="2"/>
      <c r="UJL97" s="2"/>
      <c r="UJM97" s="2"/>
      <c r="UJN97" s="2"/>
      <c r="UJO97" s="2"/>
      <c r="UJP97" s="2"/>
      <c r="UJQ97" s="2"/>
      <c r="UJR97" s="2"/>
      <c r="UJS97" s="2"/>
      <c r="UJT97" s="2"/>
      <c r="UJU97" s="2"/>
      <c r="UJV97" s="2"/>
      <c r="UJW97" s="1"/>
      <c r="UJX97" s="1"/>
      <c r="UJY97" s="1"/>
      <c r="UJZ97" s="2"/>
      <c r="UKA97" s="2"/>
      <c r="UKB97" s="2"/>
      <c r="UKC97" s="2"/>
      <c r="UKD97" s="2"/>
      <c r="UKE97" s="2"/>
      <c r="UKF97" s="2"/>
      <c r="UKG97" s="2"/>
      <c r="UKK97" s="2"/>
      <c r="UKL97" s="2"/>
      <c r="UKM97" s="2"/>
      <c r="UKN97" s="2"/>
      <c r="UKO97" s="2"/>
      <c r="UKP97" s="2"/>
      <c r="UKQ97" s="2"/>
      <c r="UKR97" s="2"/>
      <c r="UKS97" s="2"/>
      <c r="UKT97" s="2"/>
      <c r="UKU97" s="2"/>
      <c r="UKV97" s="2"/>
      <c r="UKW97" s="2"/>
      <c r="UKX97" s="2"/>
      <c r="UKY97" s="2"/>
      <c r="UKZ97" s="2"/>
      <c r="ULA97" s="2"/>
      <c r="ULB97" s="2"/>
      <c r="ULC97" s="1"/>
      <c r="ULD97" s="1"/>
      <c r="ULE97" s="1"/>
      <c r="ULF97" s="2"/>
      <c r="ULG97" s="2"/>
      <c r="ULH97" s="2"/>
      <c r="ULI97" s="2"/>
      <c r="ULJ97" s="2"/>
      <c r="ULK97" s="2"/>
      <c r="ULL97" s="2"/>
      <c r="ULM97" s="2"/>
      <c r="ULQ97" s="2"/>
      <c r="ULR97" s="2"/>
      <c r="ULS97" s="2"/>
      <c r="ULT97" s="2"/>
      <c r="ULU97" s="2"/>
      <c r="ULV97" s="2"/>
      <c r="ULW97" s="2"/>
      <c r="ULX97" s="2"/>
      <c r="ULY97" s="2"/>
      <c r="ULZ97" s="2"/>
      <c r="UMA97" s="2"/>
      <c r="UMB97" s="2"/>
      <c r="UMC97" s="2"/>
      <c r="UMD97" s="2"/>
      <c r="UME97" s="2"/>
      <c r="UMF97" s="2"/>
      <c r="UMG97" s="2"/>
      <c r="UMH97" s="2"/>
      <c r="UMI97" s="1"/>
      <c r="UMJ97" s="1"/>
      <c r="UMK97" s="1"/>
      <c r="UML97" s="2"/>
      <c r="UMM97" s="2"/>
      <c r="UMN97" s="2"/>
      <c r="UMO97" s="2"/>
      <c r="UMP97" s="2"/>
      <c r="UMQ97" s="2"/>
      <c r="UMR97" s="2"/>
      <c r="UMS97" s="2"/>
      <c r="UMW97" s="2"/>
      <c r="UMX97" s="2"/>
      <c r="UMY97" s="2"/>
      <c r="UMZ97" s="2"/>
      <c r="UNA97" s="2"/>
      <c r="UNB97" s="2"/>
      <c r="UNC97" s="2"/>
      <c r="UND97" s="2"/>
      <c r="UNE97" s="2"/>
      <c r="UNF97" s="2"/>
      <c r="UNG97" s="2"/>
      <c r="UNH97" s="2"/>
      <c r="UNI97" s="2"/>
      <c r="UNJ97" s="2"/>
      <c r="UNK97" s="2"/>
      <c r="UNL97" s="2"/>
      <c r="UNM97" s="2"/>
      <c r="UNN97" s="2"/>
      <c r="UNO97" s="1"/>
      <c r="UNP97" s="1"/>
      <c r="UNQ97" s="1"/>
      <c r="UNR97" s="2"/>
      <c r="UNS97" s="2"/>
      <c r="UNT97" s="2"/>
      <c r="UNU97" s="2"/>
      <c r="UNV97" s="2"/>
      <c r="UNW97" s="2"/>
      <c r="UNX97" s="2"/>
      <c r="UNY97" s="2"/>
      <c r="UOC97" s="2"/>
      <c r="UOD97" s="2"/>
      <c r="UOE97" s="2"/>
      <c r="UOF97" s="2"/>
      <c r="UOG97" s="2"/>
      <c r="UOH97" s="2"/>
      <c r="UOI97" s="2"/>
      <c r="UOJ97" s="2"/>
      <c r="UOK97" s="2"/>
      <c r="UOL97" s="2"/>
      <c r="UOM97" s="2"/>
      <c r="UON97" s="2"/>
      <c r="UOO97" s="2"/>
      <c r="UOP97" s="2"/>
      <c r="UOQ97" s="2"/>
      <c r="UOR97" s="2"/>
      <c r="UOS97" s="2"/>
      <c r="UOT97" s="2"/>
      <c r="UOU97" s="1"/>
      <c r="UOV97" s="1"/>
      <c r="UOW97" s="1"/>
      <c r="UOX97" s="2"/>
      <c r="UOY97" s="2"/>
      <c r="UOZ97" s="2"/>
      <c r="UPA97" s="2"/>
      <c r="UPB97" s="2"/>
      <c r="UPC97" s="2"/>
      <c r="UPD97" s="2"/>
      <c r="UPE97" s="2"/>
      <c r="UPI97" s="2"/>
      <c r="UPJ97" s="2"/>
      <c r="UPK97" s="2"/>
      <c r="UPL97" s="2"/>
      <c r="UPM97" s="2"/>
      <c r="UPN97" s="2"/>
      <c r="UPO97" s="2"/>
      <c r="UPP97" s="2"/>
      <c r="UPQ97" s="2"/>
      <c r="UPR97" s="2"/>
      <c r="UPS97" s="2"/>
      <c r="UPT97" s="2"/>
      <c r="UPU97" s="2"/>
      <c r="UPV97" s="2"/>
      <c r="UPW97" s="2"/>
      <c r="UPX97" s="2"/>
      <c r="UPY97" s="2"/>
      <c r="UPZ97" s="2"/>
      <c r="UQA97" s="1"/>
      <c r="UQB97" s="1"/>
      <c r="UQC97" s="1"/>
      <c r="UQD97" s="2"/>
      <c r="UQE97" s="2"/>
      <c r="UQF97" s="2"/>
      <c r="UQG97" s="2"/>
      <c r="UQH97" s="2"/>
      <c r="UQI97" s="2"/>
      <c r="UQJ97" s="2"/>
      <c r="UQK97" s="2"/>
      <c r="UQO97" s="2"/>
      <c r="UQP97" s="2"/>
      <c r="UQQ97" s="2"/>
      <c r="UQR97" s="2"/>
      <c r="UQS97" s="2"/>
      <c r="UQT97" s="2"/>
      <c r="UQU97" s="2"/>
      <c r="UQV97" s="2"/>
      <c r="UQW97" s="2"/>
      <c r="UQX97" s="2"/>
      <c r="UQY97" s="2"/>
      <c r="UQZ97" s="2"/>
      <c r="URA97" s="2"/>
      <c r="URB97" s="2"/>
      <c r="URC97" s="2"/>
      <c r="URD97" s="2"/>
      <c r="URE97" s="2"/>
      <c r="URF97" s="2"/>
      <c r="URG97" s="1"/>
      <c r="URH97" s="1"/>
      <c r="URI97" s="1"/>
      <c r="URJ97" s="2"/>
      <c r="URK97" s="2"/>
      <c r="URL97" s="2"/>
      <c r="URM97" s="2"/>
      <c r="URN97" s="2"/>
      <c r="URO97" s="2"/>
      <c r="URP97" s="2"/>
      <c r="URQ97" s="2"/>
      <c r="URU97" s="2"/>
      <c r="URV97" s="2"/>
      <c r="URW97" s="2"/>
      <c r="URX97" s="2"/>
      <c r="URY97" s="2"/>
      <c r="URZ97" s="2"/>
      <c r="USA97" s="2"/>
      <c r="USB97" s="2"/>
      <c r="USC97" s="2"/>
      <c r="USD97" s="2"/>
      <c r="USE97" s="2"/>
      <c r="USF97" s="2"/>
      <c r="USG97" s="2"/>
      <c r="USH97" s="2"/>
      <c r="USI97" s="2"/>
      <c r="USJ97" s="2"/>
      <c r="USK97" s="2"/>
      <c r="USL97" s="2"/>
      <c r="USM97" s="1"/>
      <c r="USN97" s="1"/>
      <c r="USO97" s="1"/>
      <c r="USP97" s="2"/>
      <c r="USQ97" s="2"/>
      <c r="USR97" s="2"/>
      <c r="USS97" s="2"/>
      <c r="UST97" s="2"/>
      <c r="USU97" s="2"/>
      <c r="USV97" s="2"/>
      <c r="USW97" s="2"/>
      <c r="UTA97" s="2"/>
      <c r="UTB97" s="2"/>
      <c r="UTC97" s="2"/>
      <c r="UTD97" s="2"/>
      <c r="UTE97" s="2"/>
      <c r="UTF97" s="2"/>
      <c r="UTG97" s="2"/>
      <c r="UTH97" s="2"/>
      <c r="UTI97" s="2"/>
      <c r="UTJ97" s="2"/>
      <c r="UTK97" s="2"/>
      <c r="UTL97" s="2"/>
      <c r="UTM97" s="2"/>
      <c r="UTN97" s="2"/>
      <c r="UTO97" s="2"/>
      <c r="UTP97" s="2"/>
      <c r="UTQ97" s="2"/>
      <c r="UTR97" s="2"/>
      <c r="UTS97" s="1"/>
      <c r="UTT97" s="1"/>
      <c r="UTU97" s="1"/>
      <c r="UTV97" s="2"/>
      <c r="UTW97" s="2"/>
      <c r="UTX97" s="2"/>
      <c r="UTY97" s="2"/>
      <c r="UTZ97" s="2"/>
      <c r="UUA97" s="2"/>
      <c r="UUB97" s="2"/>
      <c r="UUC97" s="2"/>
      <c r="UUG97" s="2"/>
      <c r="UUH97" s="2"/>
      <c r="UUI97" s="2"/>
      <c r="UUJ97" s="2"/>
      <c r="UUK97" s="2"/>
      <c r="UUL97" s="2"/>
      <c r="UUM97" s="2"/>
      <c r="UUN97" s="2"/>
      <c r="UUO97" s="2"/>
      <c r="UUP97" s="2"/>
      <c r="UUQ97" s="2"/>
      <c r="UUR97" s="2"/>
      <c r="UUS97" s="2"/>
      <c r="UUT97" s="2"/>
      <c r="UUU97" s="2"/>
      <c r="UUV97" s="2"/>
      <c r="UUW97" s="2"/>
      <c r="UUX97" s="2"/>
      <c r="UUY97" s="1"/>
      <c r="UUZ97" s="1"/>
      <c r="UVA97" s="1"/>
      <c r="UVB97" s="2"/>
      <c r="UVC97" s="2"/>
      <c r="UVD97" s="2"/>
      <c r="UVE97" s="2"/>
      <c r="UVF97" s="2"/>
      <c r="UVG97" s="2"/>
      <c r="UVH97" s="2"/>
      <c r="UVI97" s="2"/>
      <c r="UVM97" s="2"/>
      <c r="UVN97" s="2"/>
      <c r="UVO97" s="2"/>
      <c r="UVP97" s="2"/>
      <c r="UVQ97" s="2"/>
      <c r="UVR97" s="2"/>
      <c r="UVS97" s="2"/>
      <c r="UVT97" s="2"/>
      <c r="UVU97" s="2"/>
      <c r="UVV97" s="2"/>
      <c r="UVW97" s="2"/>
      <c r="UVX97" s="2"/>
      <c r="UVY97" s="2"/>
      <c r="UVZ97" s="2"/>
      <c r="UWA97" s="2"/>
      <c r="UWB97" s="2"/>
      <c r="UWC97" s="2"/>
      <c r="UWD97" s="2"/>
      <c r="UWE97" s="1"/>
      <c r="UWF97" s="1"/>
      <c r="UWG97" s="1"/>
      <c r="UWH97" s="2"/>
      <c r="UWI97" s="2"/>
      <c r="UWJ97" s="2"/>
      <c r="UWK97" s="2"/>
      <c r="UWL97" s="2"/>
      <c r="UWM97" s="2"/>
      <c r="UWN97" s="2"/>
      <c r="UWO97" s="2"/>
      <c r="UWS97" s="2"/>
      <c r="UWT97" s="2"/>
      <c r="UWU97" s="2"/>
      <c r="UWV97" s="2"/>
      <c r="UWW97" s="2"/>
      <c r="UWX97" s="2"/>
      <c r="UWY97" s="2"/>
      <c r="UWZ97" s="2"/>
      <c r="UXA97" s="2"/>
      <c r="UXB97" s="2"/>
      <c r="UXC97" s="2"/>
      <c r="UXD97" s="2"/>
      <c r="UXE97" s="2"/>
      <c r="UXF97" s="2"/>
      <c r="UXG97" s="2"/>
      <c r="UXH97" s="2"/>
      <c r="UXI97" s="2"/>
      <c r="UXJ97" s="2"/>
      <c r="UXK97" s="1"/>
      <c r="UXL97" s="1"/>
      <c r="UXM97" s="1"/>
      <c r="UXN97" s="2"/>
      <c r="UXO97" s="2"/>
      <c r="UXP97" s="2"/>
      <c r="UXQ97" s="2"/>
      <c r="UXR97" s="2"/>
      <c r="UXS97" s="2"/>
      <c r="UXT97" s="2"/>
      <c r="UXU97" s="2"/>
      <c r="UXY97" s="2"/>
      <c r="UXZ97" s="2"/>
      <c r="UYA97" s="2"/>
      <c r="UYB97" s="2"/>
      <c r="UYC97" s="2"/>
      <c r="UYD97" s="2"/>
      <c r="UYE97" s="2"/>
      <c r="UYF97" s="2"/>
      <c r="UYG97" s="2"/>
      <c r="UYH97" s="2"/>
      <c r="UYI97" s="2"/>
      <c r="UYJ97" s="2"/>
      <c r="UYK97" s="2"/>
      <c r="UYL97" s="2"/>
      <c r="UYM97" s="2"/>
      <c r="UYN97" s="2"/>
      <c r="UYO97" s="2"/>
      <c r="UYP97" s="2"/>
      <c r="UYQ97" s="1"/>
      <c r="UYR97" s="1"/>
      <c r="UYS97" s="1"/>
      <c r="UYT97" s="2"/>
      <c r="UYU97" s="2"/>
      <c r="UYV97" s="2"/>
      <c r="UYW97" s="2"/>
      <c r="UYX97" s="2"/>
      <c r="UYY97" s="2"/>
      <c r="UYZ97" s="2"/>
      <c r="UZA97" s="2"/>
      <c r="UZE97" s="2"/>
      <c r="UZF97" s="2"/>
      <c r="UZG97" s="2"/>
      <c r="UZH97" s="2"/>
      <c r="UZI97" s="2"/>
      <c r="UZJ97" s="2"/>
      <c r="UZK97" s="2"/>
      <c r="UZL97" s="2"/>
      <c r="UZM97" s="2"/>
      <c r="UZN97" s="2"/>
      <c r="UZO97" s="2"/>
      <c r="UZP97" s="2"/>
      <c r="UZQ97" s="2"/>
      <c r="UZR97" s="2"/>
      <c r="UZS97" s="2"/>
      <c r="UZT97" s="2"/>
      <c r="UZU97" s="2"/>
      <c r="UZV97" s="2"/>
      <c r="UZW97" s="1"/>
      <c r="UZX97" s="1"/>
      <c r="UZY97" s="1"/>
      <c r="UZZ97" s="2"/>
      <c r="VAA97" s="2"/>
      <c r="VAB97" s="2"/>
      <c r="VAC97" s="2"/>
      <c r="VAD97" s="2"/>
      <c r="VAE97" s="2"/>
      <c r="VAF97" s="2"/>
      <c r="VAG97" s="2"/>
      <c r="VAK97" s="2"/>
      <c r="VAL97" s="2"/>
      <c r="VAM97" s="2"/>
      <c r="VAN97" s="2"/>
      <c r="VAO97" s="2"/>
      <c r="VAP97" s="2"/>
      <c r="VAQ97" s="2"/>
      <c r="VAR97" s="2"/>
      <c r="VAS97" s="2"/>
      <c r="VAT97" s="2"/>
      <c r="VAU97" s="2"/>
      <c r="VAV97" s="2"/>
      <c r="VAW97" s="2"/>
      <c r="VAX97" s="2"/>
      <c r="VAY97" s="2"/>
      <c r="VAZ97" s="2"/>
      <c r="VBA97" s="2"/>
      <c r="VBB97" s="2"/>
      <c r="VBC97" s="1"/>
      <c r="VBD97" s="1"/>
      <c r="VBE97" s="1"/>
      <c r="VBF97" s="2"/>
      <c r="VBG97" s="2"/>
      <c r="VBH97" s="2"/>
      <c r="VBI97" s="2"/>
      <c r="VBJ97" s="2"/>
      <c r="VBK97" s="2"/>
      <c r="VBL97" s="2"/>
      <c r="VBM97" s="2"/>
      <c r="VBQ97" s="2"/>
      <c r="VBR97" s="2"/>
      <c r="VBS97" s="2"/>
      <c r="VBT97" s="2"/>
      <c r="VBU97" s="2"/>
      <c r="VBV97" s="2"/>
      <c r="VBW97" s="2"/>
      <c r="VBX97" s="2"/>
      <c r="VBY97" s="2"/>
      <c r="VBZ97" s="2"/>
      <c r="VCA97" s="2"/>
      <c r="VCB97" s="2"/>
      <c r="VCC97" s="2"/>
      <c r="VCD97" s="2"/>
      <c r="VCE97" s="2"/>
      <c r="VCF97" s="2"/>
      <c r="VCG97" s="2"/>
      <c r="VCH97" s="2"/>
      <c r="VCI97" s="1"/>
      <c r="VCJ97" s="1"/>
      <c r="VCK97" s="1"/>
      <c r="VCL97" s="2"/>
      <c r="VCM97" s="2"/>
      <c r="VCN97" s="2"/>
      <c r="VCO97" s="2"/>
      <c r="VCP97" s="2"/>
      <c r="VCQ97" s="2"/>
      <c r="VCR97" s="2"/>
      <c r="VCS97" s="2"/>
      <c r="VCW97" s="2"/>
      <c r="VCX97" s="2"/>
      <c r="VCY97" s="2"/>
      <c r="VCZ97" s="2"/>
      <c r="VDA97" s="2"/>
      <c r="VDB97" s="2"/>
      <c r="VDC97" s="2"/>
      <c r="VDD97" s="2"/>
      <c r="VDE97" s="2"/>
      <c r="VDF97" s="2"/>
      <c r="VDG97" s="2"/>
      <c r="VDH97" s="2"/>
      <c r="VDI97" s="2"/>
      <c r="VDJ97" s="2"/>
      <c r="VDK97" s="2"/>
      <c r="VDL97" s="2"/>
      <c r="VDM97" s="2"/>
      <c r="VDN97" s="2"/>
      <c r="VDO97" s="1"/>
      <c r="VDP97" s="1"/>
      <c r="VDQ97" s="1"/>
      <c r="VDR97" s="2"/>
      <c r="VDS97" s="2"/>
      <c r="VDT97" s="2"/>
      <c r="VDU97" s="2"/>
      <c r="VDV97" s="2"/>
      <c r="VDW97" s="2"/>
      <c r="VDX97" s="2"/>
      <c r="VDY97" s="2"/>
      <c r="VEC97" s="2"/>
      <c r="VED97" s="2"/>
      <c r="VEE97" s="2"/>
      <c r="VEF97" s="2"/>
      <c r="VEG97" s="2"/>
      <c r="VEH97" s="2"/>
      <c r="VEI97" s="2"/>
      <c r="VEJ97" s="2"/>
      <c r="VEK97" s="2"/>
      <c r="VEL97" s="2"/>
      <c r="VEM97" s="2"/>
      <c r="VEN97" s="2"/>
      <c r="VEO97" s="2"/>
      <c r="VEP97" s="2"/>
      <c r="VEQ97" s="2"/>
      <c r="VER97" s="2"/>
      <c r="VES97" s="2"/>
      <c r="VET97" s="2"/>
      <c r="VEU97" s="1"/>
      <c r="VEV97" s="1"/>
      <c r="VEW97" s="1"/>
      <c r="VEX97" s="2"/>
      <c r="VEY97" s="2"/>
      <c r="VEZ97" s="2"/>
      <c r="VFA97" s="2"/>
      <c r="VFB97" s="2"/>
      <c r="VFC97" s="2"/>
      <c r="VFD97" s="2"/>
      <c r="VFE97" s="2"/>
      <c r="VFI97" s="2"/>
      <c r="VFJ97" s="2"/>
      <c r="VFK97" s="2"/>
      <c r="VFL97" s="2"/>
      <c r="VFM97" s="2"/>
      <c r="VFN97" s="2"/>
      <c r="VFO97" s="2"/>
      <c r="VFP97" s="2"/>
      <c r="VFQ97" s="2"/>
      <c r="VFR97" s="2"/>
      <c r="VFS97" s="2"/>
      <c r="VFT97" s="2"/>
      <c r="VFU97" s="2"/>
      <c r="VFV97" s="2"/>
      <c r="VFW97" s="2"/>
      <c r="VFX97" s="2"/>
      <c r="VFY97" s="2"/>
      <c r="VFZ97" s="2"/>
      <c r="VGA97" s="1"/>
      <c r="VGB97" s="1"/>
      <c r="VGC97" s="1"/>
      <c r="VGD97" s="2"/>
      <c r="VGE97" s="2"/>
      <c r="VGF97" s="2"/>
      <c r="VGG97" s="2"/>
      <c r="VGH97" s="2"/>
      <c r="VGI97" s="2"/>
      <c r="VGJ97" s="2"/>
      <c r="VGK97" s="2"/>
      <c r="VGO97" s="2"/>
      <c r="VGP97" s="2"/>
      <c r="VGQ97" s="2"/>
      <c r="VGR97" s="2"/>
      <c r="VGS97" s="2"/>
      <c r="VGT97" s="2"/>
      <c r="VGU97" s="2"/>
      <c r="VGV97" s="2"/>
      <c r="VGW97" s="2"/>
      <c r="VGX97" s="2"/>
      <c r="VGY97" s="2"/>
      <c r="VGZ97" s="2"/>
      <c r="VHA97" s="2"/>
      <c r="VHB97" s="2"/>
      <c r="VHC97" s="2"/>
      <c r="VHD97" s="2"/>
      <c r="VHE97" s="2"/>
      <c r="VHF97" s="2"/>
      <c r="VHG97" s="1"/>
      <c r="VHH97" s="1"/>
      <c r="VHI97" s="1"/>
      <c r="VHJ97" s="2"/>
      <c r="VHK97" s="2"/>
      <c r="VHL97" s="2"/>
      <c r="VHM97" s="2"/>
      <c r="VHN97" s="2"/>
      <c r="VHO97" s="2"/>
      <c r="VHP97" s="2"/>
      <c r="VHQ97" s="2"/>
      <c r="VHU97" s="2"/>
      <c r="VHV97" s="2"/>
      <c r="VHW97" s="2"/>
      <c r="VHX97" s="2"/>
      <c r="VHY97" s="2"/>
      <c r="VHZ97" s="2"/>
      <c r="VIA97" s="2"/>
      <c r="VIB97" s="2"/>
      <c r="VIC97" s="2"/>
      <c r="VID97" s="2"/>
      <c r="VIE97" s="2"/>
      <c r="VIF97" s="2"/>
      <c r="VIG97" s="2"/>
      <c r="VIH97" s="2"/>
      <c r="VII97" s="2"/>
      <c r="VIJ97" s="2"/>
      <c r="VIK97" s="2"/>
      <c r="VIL97" s="2"/>
      <c r="VIM97" s="1"/>
      <c r="VIN97" s="1"/>
      <c r="VIO97" s="1"/>
      <c r="VIP97" s="2"/>
      <c r="VIQ97" s="2"/>
      <c r="VIR97" s="2"/>
      <c r="VIS97" s="2"/>
      <c r="VIT97" s="2"/>
      <c r="VIU97" s="2"/>
      <c r="VIV97" s="2"/>
      <c r="VIW97" s="2"/>
      <c r="VJA97" s="2"/>
      <c r="VJB97" s="2"/>
      <c r="VJC97" s="2"/>
      <c r="VJD97" s="2"/>
      <c r="VJE97" s="2"/>
      <c r="VJF97" s="2"/>
      <c r="VJG97" s="2"/>
      <c r="VJH97" s="2"/>
      <c r="VJI97" s="2"/>
      <c r="VJJ97" s="2"/>
      <c r="VJK97" s="2"/>
      <c r="VJL97" s="2"/>
      <c r="VJM97" s="2"/>
      <c r="VJN97" s="2"/>
      <c r="VJO97" s="2"/>
      <c r="VJP97" s="2"/>
      <c r="VJQ97" s="2"/>
      <c r="VJR97" s="2"/>
      <c r="VJS97" s="1"/>
      <c r="VJT97" s="1"/>
      <c r="VJU97" s="1"/>
      <c r="VJV97" s="2"/>
      <c r="VJW97" s="2"/>
      <c r="VJX97" s="2"/>
      <c r="VJY97" s="2"/>
      <c r="VJZ97" s="2"/>
      <c r="VKA97" s="2"/>
      <c r="VKB97" s="2"/>
      <c r="VKC97" s="2"/>
      <c r="VKG97" s="2"/>
      <c r="VKH97" s="2"/>
      <c r="VKI97" s="2"/>
      <c r="VKJ97" s="2"/>
      <c r="VKK97" s="2"/>
      <c r="VKL97" s="2"/>
      <c r="VKM97" s="2"/>
      <c r="VKN97" s="2"/>
      <c r="VKO97" s="2"/>
      <c r="VKP97" s="2"/>
      <c r="VKQ97" s="2"/>
      <c r="VKR97" s="2"/>
      <c r="VKS97" s="2"/>
      <c r="VKT97" s="2"/>
      <c r="VKU97" s="2"/>
      <c r="VKV97" s="2"/>
      <c r="VKW97" s="2"/>
      <c r="VKX97" s="2"/>
      <c r="VKY97" s="1"/>
      <c r="VKZ97" s="1"/>
      <c r="VLA97" s="1"/>
      <c r="VLB97" s="2"/>
      <c r="VLC97" s="2"/>
      <c r="VLD97" s="2"/>
      <c r="VLE97" s="2"/>
      <c r="VLF97" s="2"/>
      <c r="VLG97" s="2"/>
      <c r="VLH97" s="2"/>
      <c r="VLI97" s="2"/>
      <c r="VLM97" s="2"/>
      <c r="VLN97" s="2"/>
      <c r="VLO97" s="2"/>
      <c r="VLP97" s="2"/>
      <c r="VLQ97" s="2"/>
      <c r="VLR97" s="2"/>
      <c r="VLS97" s="2"/>
      <c r="VLT97" s="2"/>
      <c r="VLU97" s="2"/>
      <c r="VLV97" s="2"/>
      <c r="VLW97" s="2"/>
      <c r="VLX97" s="2"/>
      <c r="VLY97" s="2"/>
      <c r="VLZ97" s="2"/>
      <c r="VMA97" s="2"/>
      <c r="VMB97" s="2"/>
      <c r="VMC97" s="2"/>
      <c r="VMD97" s="2"/>
      <c r="VME97" s="1"/>
      <c r="VMF97" s="1"/>
      <c r="VMG97" s="1"/>
      <c r="VMH97" s="2"/>
      <c r="VMI97" s="2"/>
      <c r="VMJ97" s="2"/>
      <c r="VMK97" s="2"/>
      <c r="VML97" s="2"/>
      <c r="VMM97" s="2"/>
      <c r="VMN97" s="2"/>
      <c r="VMO97" s="2"/>
      <c r="VMS97" s="2"/>
      <c r="VMT97" s="2"/>
      <c r="VMU97" s="2"/>
      <c r="VMV97" s="2"/>
      <c r="VMW97" s="2"/>
      <c r="VMX97" s="2"/>
      <c r="VMY97" s="2"/>
      <c r="VMZ97" s="2"/>
      <c r="VNA97" s="2"/>
      <c r="VNB97" s="2"/>
      <c r="VNC97" s="2"/>
      <c r="VND97" s="2"/>
      <c r="VNE97" s="2"/>
      <c r="VNF97" s="2"/>
      <c r="VNG97" s="2"/>
      <c r="VNH97" s="2"/>
      <c r="VNI97" s="2"/>
      <c r="VNJ97" s="2"/>
      <c r="VNK97" s="1"/>
      <c r="VNL97" s="1"/>
      <c r="VNM97" s="1"/>
      <c r="VNN97" s="2"/>
      <c r="VNO97" s="2"/>
      <c r="VNP97" s="2"/>
      <c r="VNQ97" s="2"/>
      <c r="VNR97" s="2"/>
      <c r="VNS97" s="2"/>
      <c r="VNT97" s="2"/>
      <c r="VNU97" s="2"/>
      <c r="VNY97" s="2"/>
      <c r="VNZ97" s="2"/>
      <c r="VOA97" s="2"/>
      <c r="VOB97" s="2"/>
      <c r="VOC97" s="2"/>
      <c r="VOD97" s="2"/>
      <c r="VOE97" s="2"/>
      <c r="VOF97" s="2"/>
      <c r="VOG97" s="2"/>
      <c r="VOH97" s="2"/>
      <c r="VOI97" s="2"/>
      <c r="VOJ97" s="2"/>
      <c r="VOK97" s="2"/>
      <c r="VOL97" s="2"/>
      <c r="VOM97" s="2"/>
      <c r="VON97" s="2"/>
      <c r="VOO97" s="2"/>
      <c r="VOP97" s="2"/>
      <c r="VOQ97" s="1"/>
      <c r="VOR97" s="1"/>
      <c r="VOS97" s="1"/>
      <c r="VOT97" s="2"/>
      <c r="VOU97" s="2"/>
      <c r="VOV97" s="2"/>
      <c r="VOW97" s="2"/>
      <c r="VOX97" s="2"/>
      <c r="VOY97" s="2"/>
      <c r="VOZ97" s="2"/>
      <c r="VPA97" s="2"/>
      <c r="VPE97" s="2"/>
      <c r="VPF97" s="2"/>
      <c r="VPG97" s="2"/>
      <c r="VPH97" s="2"/>
      <c r="VPI97" s="2"/>
      <c r="VPJ97" s="2"/>
      <c r="VPK97" s="2"/>
      <c r="VPL97" s="2"/>
      <c r="VPM97" s="2"/>
      <c r="VPN97" s="2"/>
      <c r="VPO97" s="2"/>
      <c r="VPP97" s="2"/>
      <c r="VPQ97" s="2"/>
      <c r="VPR97" s="2"/>
      <c r="VPS97" s="2"/>
      <c r="VPT97" s="2"/>
      <c r="VPU97" s="2"/>
      <c r="VPV97" s="2"/>
      <c r="VPW97" s="1"/>
      <c r="VPX97" s="1"/>
      <c r="VPY97" s="1"/>
      <c r="VPZ97" s="2"/>
      <c r="VQA97" s="2"/>
      <c r="VQB97" s="2"/>
      <c r="VQC97" s="2"/>
      <c r="VQD97" s="2"/>
      <c r="VQE97" s="2"/>
      <c r="VQF97" s="2"/>
      <c r="VQG97" s="2"/>
      <c r="VQK97" s="2"/>
      <c r="VQL97" s="2"/>
      <c r="VQM97" s="2"/>
      <c r="VQN97" s="2"/>
      <c r="VQO97" s="2"/>
      <c r="VQP97" s="2"/>
      <c r="VQQ97" s="2"/>
      <c r="VQR97" s="2"/>
      <c r="VQS97" s="2"/>
      <c r="VQT97" s="2"/>
      <c r="VQU97" s="2"/>
      <c r="VQV97" s="2"/>
      <c r="VQW97" s="2"/>
      <c r="VQX97" s="2"/>
      <c r="VQY97" s="2"/>
      <c r="VQZ97" s="2"/>
      <c r="VRA97" s="2"/>
      <c r="VRB97" s="2"/>
      <c r="VRC97" s="1"/>
      <c r="VRD97" s="1"/>
      <c r="VRE97" s="1"/>
      <c r="VRF97" s="2"/>
      <c r="VRG97" s="2"/>
      <c r="VRH97" s="2"/>
      <c r="VRI97" s="2"/>
      <c r="VRJ97" s="2"/>
      <c r="VRK97" s="2"/>
      <c r="VRL97" s="2"/>
      <c r="VRM97" s="2"/>
      <c r="VRQ97" s="2"/>
      <c r="VRR97" s="2"/>
      <c r="VRS97" s="2"/>
      <c r="VRT97" s="2"/>
      <c r="VRU97" s="2"/>
      <c r="VRV97" s="2"/>
      <c r="VRW97" s="2"/>
      <c r="VRX97" s="2"/>
      <c r="VRY97" s="2"/>
      <c r="VRZ97" s="2"/>
      <c r="VSA97" s="2"/>
      <c r="VSB97" s="2"/>
      <c r="VSC97" s="2"/>
      <c r="VSD97" s="2"/>
      <c r="VSE97" s="2"/>
      <c r="VSF97" s="2"/>
      <c r="VSG97" s="2"/>
      <c r="VSH97" s="2"/>
      <c r="VSI97" s="1"/>
      <c r="VSJ97" s="1"/>
      <c r="VSK97" s="1"/>
      <c r="VSL97" s="2"/>
      <c r="VSM97" s="2"/>
      <c r="VSN97" s="2"/>
      <c r="VSO97" s="2"/>
      <c r="VSP97" s="2"/>
      <c r="VSQ97" s="2"/>
      <c r="VSR97" s="2"/>
      <c r="VSS97" s="2"/>
      <c r="VSW97" s="2"/>
      <c r="VSX97" s="2"/>
      <c r="VSY97" s="2"/>
      <c r="VSZ97" s="2"/>
      <c r="VTA97" s="2"/>
      <c r="VTB97" s="2"/>
      <c r="VTC97" s="2"/>
      <c r="VTD97" s="2"/>
      <c r="VTE97" s="2"/>
      <c r="VTF97" s="2"/>
      <c r="VTG97" s="2"/>
      <c r="VTH97" s="2"/>
      <c r="VTI97" s="2"/>
      <c r="VTJ97" s="2"/>
      <c r="VTK97" s="2"/>
      <c r="VTL97" s="2"/>
      <c r="VTM97" s="2"/>
      <c r="VTN97" s="2"/>
      <c r="VTO97" s="1"/>
      <c r="VTP97" s="1"/>
      <c r="VTQ97" s="1"/>
      <c r="VTR97" s="2"/>
      <c r="VTS97" s="2"/>
      <c r="VTT97" s="2"/>
      <c r="VTU97" s="2"/>
      <c r="VTV97" s="2"/>
      <c r="VTW97" s="2"/>
      <c r="VTX97" s="2"/>
      <c r="VTY97" s="2"/>
      <c r="VUC97" s="2"/>
      <c r="VUD97" s="2"/>
      <c r="VUE97" s="2"/>
      <c r="VUF97" s="2"/>
      <c r="VUG97" s="2"/>
      <c r="VUH97" s="2"/>
      <c r="VUI97" s="2"/>
      <c r="VUJ97" s="2"/>
      <c r="VUK97" s="2"/>
      <c r="VUL97" s="2"/>
      <c r="VUM97" s="2"/>
      <c r="VUN97" s="2"/>
      <c r="VUO97" s="2"/>
      <c r="VUP97" s="2"/>
      <c r="VUQ97" s="2"/>
      <c r="VUR97" s="2"/>
      <c r="VUS97" s="2"/>
      <c r="VUT97" s="2"/>
      <c r="VUU97" s="1"/>
      <c r="VUV97" s="1"/>
      <c r="VUW97" s="1"/>
      <c r="VUX97" s="2"/>
      <c r="VUY97" s="2"/>
      <c r="VUZ97" s="2"/>
      <c r="VVA97" s="2"/>
      <c r="VVB97" s="2"/>
      <c r="VVC97" s="2"/>
      <c r="VVD97" s="2"/>
      <c r="VVE97" s="2"/>
      <c r="VVI97" s="2"/>
      <c r="VVJ97" s="2"/>
      <c r="VVK97" s="2"/>
      <c r="VVL97" s="2"/>
      <c r="VVM97" s="2"/>
      <c r="VVN97" s="2"/>
      <c r="VVO97" s="2"/>
      <c r="VVP97" s="2"/>
      <c r="VVQ97" s="2"/>
      <c r="VVR97" s="2"/>
      <c r="VVS97" s="2"/>
      <c r="VVT97" s="2"/>
      <c r="VVU97" s="2"/>
      <c r="VVV97" s="2"/>
      <c r="VVW97" s="2"/>
      <c r="VVX97" s="2"/>
      <c r="VVY97" s="2"/>
      <c r="VVZ97" s="2"/>
      <c r="VWA97" s="1"/>
      <c r="VWB97" s="1"/>
      <c r="VWC97" s="1"/>
      <c r="VWD97" s="2"/>
      <c r="VWE97" s="2"/>
      <c r="VWF97" s="2"/>
      <c r="VWG97" s="2"/>
      <c r="VWH97" s="2"/>
      <c r="VWI97" s="2"/>
      <c r="VWJ97" s="2"/>
      <c r="VWK97" s="2"/>
      <c r="VWO97" s="2"/>
      <c r="VWP97" s="2"/>
      <c r="VWQ97" s="2"/>
      <c r="VWR97" s="2"/>
      <c r="VWS97" s="2"/>
      <c r="VWT97" s="2"/>
      <c r="VWU97" s="2"/>
      <c r="VWV97" s="2"/>
      <c r="VWW97" s="2"/>
      <c r="VWX97" s="2"/>
      <c r="VWY97" s="2"/>
      <c r="VWZ97" s="2"/>
      <c r="VXA97" s="2"/>
      <c r="VXB97" s="2"/>
      <c r="VXC97" s="2"/>
      <c r="VXD97" s="2"/>
      <c r="VXE97" s="2"/>
      <c r="VXF97" s="2"/>
      <c r="VXG97" s="1"/>
      <c r="VXH97" s="1"/>
      <c r="VXI97" s="1"/>
      <c r="VXJ97" s="2"/>
      <c r="VXK97" s="2"/>
      <c r="VXL97" s="2"/>
      <c r="VXM97" s="2"/>
      <c r="VXN97" s="2"/>
      <c r="VXO97" s="2"/>
      <c r="VXP97" s="2"/>
      <c r="VXQ97" s="2"/>
      <c r="VXU97" s="2"/>
      <c r="VXV97" s="2"/>
      <c r="VXW97" s="2"/>
      <c r="VXX97" s="2"/>
      <c r="VXY97" s="2"/>
      <c r="VXZ97" s="2"/>
      <c r="VYA97" s="2"/>
      <c r="VYB97" s="2"/>
      <c r="VYC97" s="2"/>
      <c r="VYD97" s="2"/>
      <c r="VYE97" s="2"/>
      <c r="VYF97" s="2"/>
      <c r="VYG97" s="2"/>
      <c r="VYH97" s="2"/>
      <c r="VYI97" s="2"/>
      <c r="VYJ97" s="2"/>
      <c r="VYK97" s="2"/>
      <c r="VYL97" s="2"/>
      <c r="VYM97" s="1"/>
      <c r="VYN97" s="1"/>
      <c r="VYO97" s="1"/>
      <c r="VYP97" s="2"/>
      <c r="VYQ97" s="2"/>
      <c r="VYR97" s="2"/>
      <c r="VYS97" s="2"/>
      <c r="VYT97" s="2"/>
      <c r="VYU97" s="2"/>
      <c r="VYV97" s="2"/>
      <c r="VYW97" s="2"/>
      <c r="VZA97" s="2"/>
      <c r="VZB97" s="2"/>
      <c r="VZC97" s="2"/>
      <c r="VZD97" s="2"/>
      <c r="VZE97" s="2"/>
      <c r="VZF97" s="2"/>
      <c r="VZG97" s="2"/>
      <c r="VZH97" s="2"/>
      <c r="VZI97" s="2"/>
      <c r="VZJ97" s="2"/>
      <c r="VZK97" s="2"/>
      <c r="VZL97" s="2"/>
      <c r="VZM97" s="2"/>
      <c r="VZN97" s="2"/>
      <c r="VZO97" s="2"/>
      <c r="VZP97" s="2"/>
      <c r="VZQ97" s="2"/>
      <c r="VZR97" s="2"/>
      <c r="VZS97" s="1"/>
      <c r="VZT97" s="1"/>
      <c r="VZU97" s="1"/>
      <c r="VZV97" s="2"/>
      <c r="VZW97" s="2"/>
      <c r="VZX97" s="2"/>
      <c r="VZY97" s="2"/>
      <c r="VZZ97" s="2"/>
      <c r="WAA97" s="2"/>
      <c r="WAB97" s="2"/>
      <c r="WAC97" s="2"/>
      <c r="WAG97" s="2"/>
      <c r="WAH97" s="2"/>
      <c r="WAI97" s="2"/>
      <c r="WAJ97" s="2"/>
      <c r="WAK97" s="2"/>
      <c r="WAL97" s="2"/>
      <c r="WAM97" s="2"/>
      <c r="WAN97" s="2"/>
      <c r="WAO97" s="2"/>
      <c r="WAP97" s="2"/>
      <c r="WAQ97" s="2"/>
      <c r="WAR97" s="2"/>
      <c r="WAS97" s="2"/>
      <c r="WAT97" s="2"/>
      <c r="WAU97" s="2"/>
      <c r="WAV97" s="2"/>
      <c r="WAW97" s="2"/>
      <c r="WAX97" s="2"/>
      <c r="WAY97" s="1"/>
      <c r="WAZ97" s="1"/>
      <c r="WBA97" s="1"/>
      <c r="WBB97" s="2"/>
      <c r="WBC97" s="2"/>
      <c r="WBD97" s="2"/>
      <c r="WBE97" s="2"/>
      <c r="WBF97" s="2"/>
      <c r="WBG97" s="2"/>
      <c r="WBH97" s="2"/>
      <c r="WBI97" s="2"/>
      <c r="WBM97" s="2"/>
      <c r="WBN97" s="2"/>
      <c r="WBO97" s="2"/>
      <c r="WBP97" s="2"/>
      <c r="WBQ97" s="2"/>
      <c r="WBR97" s="2"/>
      <c r="WBS97" s="2"/>
      <c r="WBT97" s="2"/>
      <c r="WBU97" s="2"/>
      <c r="WBV97" s="2"/>
      <c r="WBW97" s="2"/>
      <c r="WBX97" s="2"/>
      <c r="WBY97" s="2"/>
      <c r="WBZ97" s="2"/>
      <c r="WCA97" s="2"/>
      <c r="WCB97" s="2"/>
      <c r="WCC97" s="2"/>
      <c r="WCD97" s="2"/>
      <c r="WCE97" s="1"/>
      <c r="WCF97" s="1"/>
      <c r="WCG97" s="1"/>
      <c r="WCH97" s="2"/>
      <c r="WCI97" s="2"/>
      <c r="WCJ97" s="2"/>
      <c r="WCK97" s="2"/>
      <c r="WCL97" s="2"/>
      <c r="WCM97" s="2"/>
      <c r="WCN97" s="2"/>
      <c r="WCO97" s="2"/>
      <c r="WCS97" s="2"/>
      <c r="WCT97" s="2"/>
      <c r="WCU97" s="2"/>
      <c r="WCV97" s="2"/>
      <c r="WCW97" s="2"/>
      <c r="WCX97" s="2"/>
      <c r="WCY97" s="2"/>
      <c r="WCZ97" s="2"/>
      <c r="WDA97" s="2"/>
      <c r="WDB97" s="2"/>
      <c r="WDC97" s="2"/>
      <c r="WDD97" s="2"/>
      <c r="WDE97" s="2"/>
      <c r="WDF97" s="2"/>
      <c r="WDG97" s="2"/>
      <c r="WDH97" s="2"/>
      <c r="WDI97" s="2"/>
      <c r="WDJ97" s="2"/>
      <c r="WDK97" s="1"/>
      <c r="WDL97" s="1"/>
      <c r="WDM97" s="1"/>
      <c r="WDN97" s="2"/>
      <c r="WDO97" s="2"/>
      <c r="WDP97" s="2"/>
      <c r="WDQ97" s="2"/>
      <c r="WDR97" s="2"/>
      <c r="WDS97" s="2"/>
      <c r="WDT97" s="2"/>
      <c r="WDU97" s="2"/>
      <c r="WDY97" s="2"/>
      <c r="WDZ97" s="2"/>
      <c r="WEA97" s="2"/>
      <c r="WEB97" s="2"/>
      <c r="WEC97" s="2"/>
      <c r="WED97" s="2"/>
      <c r="WEE97" s="2"/>
      <c r="WEF97" s="2"/>
      <c r="WEG97" s="2"/>
      <c r="WEH97" s="2"/>
      <c r="WEI97" s="2"/>
      <c r="WEJ97" s="2"/>
      <c r="WEK97" s="2"/>
      <c r="WEL97" s="2"/>
      <c r="WEM97" s="2"/>
      <c r="WEN97" s="2"/>
      <c r="WEO97" s="2"/>
      <c r="WEP97" s="2"/>
      <c r="WEQ97" s="1"/>
      <c r="WER97" s="1"/>
      <c r="WES97" s="1"/>
      <c r="WET97" s="2"/>
      <c r="WEU97" s="2"/>
      <c r="WEV97" s="2"/>
      <c r="WEW97" s="2"/>
      <c r="WEX97" s="2"/>
      <c r="WEY97" s="2"/>
      <c r="WEZ97" s="2"/>
      <c r="WFA97" s="2"/>
      <c r="WFE97" s="2"/>
      <c r="WFF97" s="2"/>
      <c r="WFG97" s="2"/>
      <c r="WFH97" s="2"/>
      <c r="WFI97" s="2"/>
      <c r="WFJ97" s="2"/>
      <c r="WFK97" s="2"/>
      <c r="WFL97" s="2"/>
      <c r="WFM97" s="2"/>
      <c r="WFN97" s="2"/>
      <c r="WFO97" s="2"/>
      <c r="WFP97" s="2"/>
      <c r="WFQ97" s="2"/>
      <c r="WFR97" s="2"/>
      <c r="WFS97" s="2"/>
      <c r="WFT97" s="2"/>
      <c r="WFU97" s="2"/>
      <c r="WFV97" s="2"/>
      <c r="WFW97" s="1"/>
      <c r="WFX97" s="1"/>
      <c r="WFY97" s="1"/>
      <c r="WFZ97" s="2"/>
      <c r="WGA97" s="2"/>
      <c r="WGB97" s="2"/>
      <c r="WGC97" s="2"/>
      <c r="WGD97" s="2"/>
      <c r="WGE97" s="2"/>
      <c r="WGF97" s="2"/>
      <c r="WGG97" s="2"/>
      <c r="WGK97" s="2"/>
      <c r="WGL97" s="2"/>
      <c r="WGM97" s="2"/>
      <c r="WGN97" s="2"/>
      <c r="WGO97" s="2"/>
      <c r="WGP97" s="2"/>
      <c r="WGQ97" s="2"/>
      <c r="WGR97" s="2"/>
      <c r="WGS97" s="2"/>
      <c r="WGT97" s="2"/>
      <c r="WGU97" s="2"/>
      <c r="WGV97" s="2"/>
      <c r="WGW97" s="2"/>
      <c r="WGX97" s="2"/>
      <c r="WGY97" s="2"/>
      <c r="WGZ97" s="2"/>
      <c r="WHA97" s="2"/>
      <c r="WHB97" s="2"/>
      <c r="WHC97" s="1"/>
      <c r="WHD97" s="1"/>
      <c r="WHE97" s="1"/>
      <c r="WHF97" s="2"/>
      <c r="WHG97" s="2"/>
      <c r="WHH97" s="2"/>
      <c r="WHI97" s="2"/>
      <c r="WHJ97" s="2"/>
      <c r="WHK97" s="2"/>
      <c r="WHL97" s="2"/>
      <c r="WHM97" s="2"/>
      <c r="WHQ97" s="2"/>
      <c r="WHR97" s="2"/>
      <c r="WHS97" s="2"/>
      <c r="WHT97" s="2"/>
      <c r="WHU97" s="2"/>
      <c r="WHV97" s="2"/>
      <c r="WHW97" s="2"/>
      <c r="WHX97" s="2"/>
      <c r="WHY97" s="2"/>
      <c r="WHZ97" s="2"/>
      <c r="WIA97" s="2"/>
      <c r="WIB97" s="2"/>
      <c r="WIC97" s="2"/>
      <c r="WID97" s="2"/>
      <c r="WIE97" s="2"/>
      <c r="WIF97" s="2"/>
      <c r="WIG97" s="2"/>
      <c r="WIH97" s="2"/>
      <c r="WII97" s="1"/>
      <c r="WIJ97" s="1"/>
      <c r="WIK97" s="1"/>
      <c r="WIL97" s="2"/>
      <c r="WIM97" s="2"/>
      <c r="WIN97" s="2"/>
      <c r="WIO97" s="2"/>
      <c r="WIP97" s="2"/>
      <c r="WIQ97" s="2"/>
      <c r="WIR97" s="2"/>
      <c r="WIS97" s="2"/>
      <c r="WIW97" s="2"/>
      <c r="WIX97" s="2"/>
      <c r="WIY97" s="2"/>
      <c r="WIZ97" s="2"/>
      <c r="WJA97" s="2"/>
      <c r="WJB97" s="2"/>
      <c r="WJC97" s="2"/>
      <c r="WJD97" s="2"/>
      <c r="WJE97" s="2"/>
      <c r="WJF97" s="2"/>
      <c r="WJG97" s="2"/>
      <c r="WJH97" s="2"/>
      <c r="WJI97" s="2"/>
      <c r="WJJ97" s="2"/>
      <c r="WJK97" s="2"/>
      <c r="WJL97" s="2"/>
      <c r="WJM97" s="2"/>
      <c r="WJN97" s="2"/>
      <c r="WJO97" s="1"/>
      <c r="WJP97" s="1"/>
      <c r="WJQ97" s="1"/>
      <c r="WJR97" s="2"/>
      <c r="WJS97" s="2"/>
      <c r="WJT97" s="2"/>
      <c r="WJU97" s="2"/>
      <c r="WJV97" s="2"/>
      <c r="WJW97" s="2"/>
      <c r="WJX97" s="2"/>
      <c r="WJY97" s="2"/>
      <c r="WKC97" s="2"/>
      <c r="WKD97" s="2"/>
      <c r="WKE97" s="2"/>
      <c r="WKF97" s="2"/>
      <c r="WKG97" s="2"/>
      <c r="WKH97" s="2"/>
      <c r="WKI97" s="2"/>
      <c r="WKJ97" s="2"/>
      <c r="WKK97" s="2"/>
      <c r="WKL97" s="2"/>
      <c r="WKM97" s="2"/>
      <c r="WKN97" s="2"/>
      <c r="WKO97" s="2"/>
      <c r="WKP97" s="2"/>
      <c r="WKQ97" s="2"/>
      <c r="WKR97" s="2"/>
      <c r="WKS97" s="2"/>
      <c r="WKT97" s="2"/>
      <c r="WKU97" s="1"/>
      <c r="WKV97" s="1"/>
      <c r="WKW97" s="1"/>
      <c r="WKX97" s="2"/>
      <c r="WKY97" s="2"/>
      <c r="WKZ97" s="2"/>
      <c r="WLA97" s="2"/>
      <c r="WLB97" s="2"/>
      <c r="WLC97" s="2"/>
      <c r="WLD97" s="2"/>
      <c r="WLE97" s="2"/>
      <c r="WLI97" s="2"/>
      <c r="WLJ97" s="2"/>
      <c r="WLK97" s="2"/>
      <c r="WLL97" s="2"/>
      <c r="WLM97" s="2"/>
      <c r="WLN97" s="2"/>
      <c r="WLO97" s="2"/>
      <c r="WLP97" s="2"/>
      <c r="WLQ97" s="2"/>
      <c r="WLR97" s="2"/>
      <c r="WLS97" s="2"/>
      <c r="WLT97" s="2"/>
      <c r="WLU97" s="2"/>
      <c r="WLV97" s="2"/>
      <c r="WLW97" s="2"/>
      <c r="WLX97" s="2"/>
      <c r="WLY97" s="2"/>
      <c r="WLZ97" s="2"/>
      <c r="WMA97" s="1"/>
      <c r="WMB97" s="1"/>
      <c r="WMC97" s="1"/>
      <c r="WMD97" s="2"/>
      <c r="WME97" s="2"/>
      <c r="WMF97" s="2"/>
      <c r="WMG97" s="2"/>
      <c r="WMH97" s="2"/>
      <c r="WMI97" s="2"/>
      <c r="WMJ97" s="2"/>
      <c r="WMK97" s="2"/>
      <c r="WMO97" s="2"/>
      <c r="WMP97" s="2"/>
      <c r="WMQ97" s="2"/>
      <c r="WMR97" s="2"/>
      <c r="WMS97" s="2"/>
      <c r="WMT97" s="2"/>
      <c r="WMU97" s="2"/>
      <c r="WMV97" s="2"/>
      <c r="WMW97" s="2"/>
      <c r="WMX97" s="2"/>
      <c r="WMY97" s="2"/>
      <c r="WMZ97" s="2"/>
      <c r="WNA97" s="2"/>
      <c r="WNB97" s="2"/>
      <c r="WNC97" s="2"/>
      <c r="WND97" s="2"/>
      <c r="WNE97" s="2"/>
      <c r="WNF97" s="2"/>
      <c r="WNG97" s="1"/>
      <c r="WNH97" s="1"/>
      <c r="WNI97" s="1"/>
      <c r="WNJ97" s="2"/>
      <c r="WNK97" s="2"/>
      <c r="WNL97" s="2"/>
      <c r="WNM97" s="2"/>
      <c r="WNN97" s="2"/>
      <c r="WNO97" s="2"/>
      <c r="WNP97" s="2"/>
      <c r="WNQ97" s="2"/>
      <c r="WNU97" s="2"/>
      <c r="WNV97" s="2"/>
      <c r="WNW97" s="2"/>
      <c r="WNX97" s="2"/>
      <c r="WNY97" s="2"/>
      <c r="WNZ97" s="2"/>
      <c r="WOA97" s="2"/>
      <c r="WOB97" s="2"/>
      <c r="WOC97" s="2"/>
      <c r="WOD97" s="2"/>
      <c r="WOE97" s="2"/>
      <c r="WOF97" s="2"/>
      <c r="WOG97" s="2"/>
      <c r="WOH97" s="2"/>
      <c r="WOI97" s="2"/>
      <c r="WOJ97" s="2"/>
      <c r="WOK97" s="2"/>
      <c r="WOL97" s="2"/>
      <c r="WOM97" s="1"/>
      <c r="WON97" s="1"/>
      <c r="WOO97" s="1"/>
      <c r="WOP97" s="2"/>
      <c r="WOQ97" s="2"/>
      <c r="WOR97" s="2"/>
      <c r="WOS97" s="2"/>
      <c r="WOT97" s="2"/>
      <c r="WOU97" s="2"/>
      <c r="WOV97" s="2"/>
      <c r="WOW97" s="2"/>
      <c r="WPA97" s="2"/>
      <c r="WPB97" s="2"/>
      <c r="WPC97" s="2"/>
      <c r="WPD97" s="2"/>
      <c r="WPE97" s="2"/>
      <c r="WPF97" s="2"/>
      <c r="WPG97" s="2"/>
      <c r="WPH97" s="2"/>
      <c r="WPI97" s="2"/>
      <c r="WPJ97" s="2"/>
      <c r="WPK97" s="2"/>
      <c r="WPL97" s="2"/>
      <c r="WPM97" s="2"/>
      <c r="WPN97" s="2"/>
      <c r="WPO97" s="2"/>
      <c r="WPP97" s="2"/>
      <c r="WPQ97" s="2"/>
      <c r="WPR97" s="2"/>
      <c r="WPS97" s="1"/>
      <c r="WPT97" s="1"/>
      <c r="WPU97" s="1"/>
      <c r="WPV97" s="2"/>
      <c r="WPW97" s="2"/>
      <c r="WPX97" s="2"/>
      <c r="WPY97" s="2"/>
      <c r="WPZ97" s="2"/>
      <c r="WQA97" s="2"/>
      <c r="WQB97" s="2"/>
      <c r="WQC97" s="2"/>
      <c r="WQG97" s="2"/>
      <c r="WQH97" s="2"/>
      <c r="WQI97" s="2"/>
      <c r="WQJ97" s="2"/>
      <c r="WQK97" s="2"/>
      <c r="WQL97" s="2"/>
      <c r="WQM97" s="2"/>
      <c r="WQN97" s="2"/>
      <c r="WQO97" s="2"/>
      <c r="WQP97" s="2"/>
      <c r="WQQ97" s="2"/>
      <c r="WQR97" s="2"/>
      <c r="WQS97" s="2"/>
      <c r="WQT97" s="2"/>
      <c r="WQU97" s="2"/>
      <c r="WQV97" s="2"/>
      <c r="WQW97" s="2"/>
      <c r="WQX97" s="2"/>
      <c r="WQY97" s="1"/>
      <c r="WQZ97" s="1"/>
      <c r="WRA97" s="1"/>
      <c r="WRB97" s="2"/>
      <c r="WRC97" s="2"/>
      <c r="WRD97" s="2"/>
      <c r="WRE97" s="2"/>
      <c r="WRF97" s="2"/>
      <c r="WRG97" s="2"/>
      <c r="WRH97" s="2"/>
      <c r="WRI97" s="2"/>
      <c r="WRM97" s="2"/>
      <c r="WRN97" s="2"/>
      <c r="WRO97" s="2"/>
      <c r="WRP97" s="2"/>
      <c r="WRQ97" s="2"/>
      <c r="WRR97" s="2"/>
      <c r="WRS97" s="2"/>
      <c r="WRT97" s="2"/>
      <c r="WRU97" s="2"/>
      <c r="WRV97" s="2"/>
      <c r="WRW97" s="2"/>
      <c r="WRX97" s="2"/>
      <c r="WRY97" s="2"/>
      <c r="WRZ97" s="2"/>
      <c r="WSA97" s="2"/>
      <c r="WSB97" s="2"/>
      <c r="WSC97" s="2"/>
      <c r="WSD97" s="2"/>
      <c r="WSE97" s="1"/>
      <c r="WSF97" s="1"/>
      <c r="WSG97" s="1"/>
      <c r="WSH97" s="2"/>
      <c r="WSI97" s="2"/>
      <c r="WSJ97" s="2"/>
      <c r="WSK97" s="2"/>
      <c r="WSL97" s="2"/>
      <c r="WSM97" s="2"/>
      <c r="WSN97" s="2"/>
      <c r="WSO97" s="2"/>
      <c r="WSS97" s="2"/>
      <c r="WST97" s="2"/>
      <c r="WSU97" s="2"/>
      <c r="WSV97" s="2"/>
      <c r="WSW97" s="2"/>
      <c r="WSX97" s="2"/>
      <c r="WSY97" s="2"/>
      <c r="WSZ97" s="2"/>
      <c r="WTA97" s="2"/>
      <c r="WTB97" s="2"/>
      <c r="WTC97" s="2"/>
      <c r="WTD97" s="2"/>
      <c r="WTE97" s="2"/>
      <c r="WTF97" s="2"/>
      <c r="WTG97" s="2"/>
      <c r="WTH97" s="2"/>
      <c r="WTI97" s="2"/>
      <c r="WTJ97" s="2"/>
      <c r="WTK97" s="1"/>
      <c r="WTL97" s="1"/>
      <c r="WTM97" s="1"/>
      <c r="WTN97" s="2"/>
      <c r="WTO97" s="2"/>
      <c r="WTP97" s="2"/>
      <c r="WTQ97" s="2"/>
      <c r="WTR97" s="2"/>
      <c r="WTS97" s="2"/>
      <c r="WTT97" s="2"/>
      <c r="WTU97" s="2"/>
      <c r="WTY97" s="2"/>
      <c r="WTZ97" s="2"/>
      <c r="WUA97" s="2"/>
      <c r="WUB97" s="2"/>
      <c r="WUC97" s="2"/>
      <c r="WUD97" s="2"/>
      <c r="WUE97" s="2"/>
      <c r="WUF97" s="2"/>
      <c r="WUG97" s="2"/>
      <c r="WUH97" s="2"/>
      <c r="WUI97" s="2"/>
      <c r="WUJ97" s="2"/>
      <c r="WUK97" s="2"/>
      <c r="WUL97" s="2"/>
      <c r="WUM97" s="2"/>
      <c r="WUN97" s="2"/>
      <c r="WUO97" s="2"/>
      <c r="WUP97" s="2"/>
      <c r="WUQ97" s="1"/>
      <c r="WUR97" s="1"/>
      <c r="WUS97" s="1"/>
      <c r="WUT97" s="2"/>
      <c r="WUU97" s="2"/>
      <c r="WUV97" s="2"/>
      <c r="WUW97" s="2"/>
      <c r="WUX97" s="2"/>
      <c r="WUY97" s="2"/>
      <c r="WUZ97" s="2"/>
      <c r="WVA97" s="2"/>
      <c r="WVE97" s="2"/>
      <c r="WVF97" s="2"/>
      <c r="WVG97" s="2"/>
      <c r="WVH97" s="2"/>
      <c r="WVI97" s="2"/>
      <c r="WVJ97" s="2"/>
      <c r="WVK97" s="2"/>
      <c r="WVL97" s="2"/>
      <c r="WVM97" s="2"/>
      <c r="WVN97" s="2"/>
      <c r="WVO97" s="2"/>
      <c r="WVP97" s="2"/>
      <c r="WVQ97" s="2"/>
      <c r="WVR97" s="2"/>
      <c r="WVS97" s="2"/>
      <c r="WVT97" s="2"/>
      <c r="WVU97" s="2"/>
      <c r="WVV97" s="2"/>
      <c r="WVW97" s="1"/>
      <c r="WVX97" s="1"/>
      <c r="WVY97" s="1"/>
      <c r="WVZ97" s="2"/>
      <c r="WWA97" s="2"/>
      <c r="WWB97" s="2"/>
      <c r="WWC97" s="2"/>
      <c r="WWD97" s="2"/>
      <c r="WWE97" s="2"/>
      <c r="WWF97" s="2"/>
      <c r="WWG97" s="2"/>
      <c r="WWK97" s="2"/>
      <c r="WWL97" s="2"/>
      <c r="WWM97" s="2"/>
      <c r="WWN97" s="2"/>
      <c r="WWO97" s="2"/>
      <c r="WWP97" s="2"/>
      <c r="WWQ97" s="2"/>
      <c r="WWR97" s="2"/>
      <c r="WWS97" s="2"/>
      <c r="WWT97" s="2"/>
      <c r="WWU97" s="2"/>
      <c r="WWV97" s="2"/>
      <c r="WWW97" s="2"/>
      <c r="WWX97" s="2"/>
      <c r="WWY97" s="2"/>
      <c r="WWZ97" s="2"/>
      <c r="WXA97" s="2"/>
      <c r="WXB97" s="2"/>
      <c r="WXC97" s="1"/>
      <c r="WXD97" s="1"/>
      <c r="WXE97" s="1"/>
      <c r="WXF97" s="2"/>
      <c r="WXG97" s="2"/>
      <c r="WXH97" s="2"/>
      <c r="WXI97" s="2"/>
      <c r="WXJ97" s="2"/>
      <c r="WXK97" s="2"/>
      <c r="WXL97" s="2"/>
      <c r="WXM97" s="2"/>
      <c r="WXQ97" s="2"/>
      <c r="WXR97" s="2"/>
      <c r="WXS97" s="2"/>
      <c r="WXT97" s="2"/>
      <c r="WXU97" s="2"/>
      <c r="WXV97" s="2"/>
      <c r="WXW97" s="2"/>
      <c r="WXX97" s="2"/>
      <c r="WXY97" s="2"/>
      <c r="WXZ97" s="2"/>
      <c r="WYA97" s="2"/>
      <c r="WYB97" s="2"/>
      <c r="WYC97" s="2"/>
      <c r="WYD97" s="2"/>
      <c r="WYE97" s="2"/>
      <c r="WYF97" s="2"/>
      <c r="WYG97" s="2"/>
      <c r="WYH97" s="2"/>
      <c r="WYI97" s="1"/>
      <c r="WYJ97" s="1"/>
      <c r="WYK97" s="1"/>
      <c r="WYL97" s="2"/>
      <c r="WYM97" s="2"/>
      <c r="WYN97" s="2"/>
      <c r="WYO97" s="2"/>
      <c r="WYP97" s="2"/>
      <c r="WYQ97" s="2"/>
      <c r="WYR97" s="2"/>
      <c r="WYS97" s="2"/>
      <c r="WYW97" s="2"/>
      <c r="WYX97" s="2"/>
      <c r="WYY97" s="2"/>
      <c r="WYZ97" s="2"/>
      <c r="WZA97" s="2"/>
      <c r="WZB97" s="2"/>
      <c r="WZC97" s="2"/>
      <c r="WZD97" s="2"/>
      <c r="WZE97" s="2"/>
      <c r="WZF97" s="2"/>
      <c r="WZG97" s="2"/>
      <c r="WZH97" s="2"/>
      <c r="WZI97" s="2"/>
      <c r="WZJ97" s="2"/>
      <c r="WZK97" s="2"/>
      <c r="WZL97" s="2"/>
      <c r="WZM97" s="2"/>
      <c r="WZN97" s="2"/>
      <c r="WZO97" s="1"/>
      <c r="WZP97" s="1"/>
      <c r="WZQ97" s="1"/>
      <c r="WZR97" s="2"/>
      <c r="WZS97" s="2"/>
      <c r="WZT97" s="2"/>
      <c r="WZU97" s="2"/>
      <c r="WZV97" s="2"/>
      <c r="WZW97" s="2"/>
      <c r="WZX97" s="2"/>
      <c r="WZY97" s="2"/>
      <c r="XAC97" s="2"/>
      <c r="XAD97" s="2"/>
      <c r="XAE97" s="2"/>
      <c r="XAF97" s="2"/>
      <c r="XAG97" s="2"/>
      <c r="XAH97" s="2"/>
      <c r="XAI97" s="2"/>
      <c r="XAJ97" s="2"/>
      <c r="XAK97" s="2"/>
      <c r="XAL97" s="2"/>
      <c r="XAM97" s="2"/>
      <c r="XAN97" s="2"/>
      <c r="XAO97" s="2"/>
      <c r="XAP97" s="2"/>
      <c r="XAQ97" s="2"/>
      <c r="XAR97" s="2"/>
      <c r="XAS97" s="2"/>
      <c r="XAT97" s="2"/>
      <c r="XAU97" s="1"/>
      <c r="XAV97" s="1"/>
      <c r="XAW97" s="1"/>
      <c r="XAX97" s="2"/>
      <c r="XAY97" s="2"/>
      <c r="XAZ97" s="2"/>
      <c r="XBA97" s="2"/>
      <c r="XBB97" s="2"/>
      <c r="XBC97" s="2"/>
      <c r="XBD97" s="2"/>
      <c r="XBE97" s="2"/>
      <c r="XBI97" s="2"/>
      <c r="XBJ97" s="2"/>
      <c r="XBK97" s="2"/>
      <c r="XBL97" s="2"/>
      <c r="XBM97" s="2"/>
      <c r="XBN97" s="2"/>
      <c r="XBO97" s="2"/>
      <c r="XBP97" s="2"/>
      <c r="XBQ97" s="2"/>
      <c r="XBR97" s="2"/>
      <c r="XBS97" s="2"/>
      <c r="XBT97" s="2"/>
      <c r="XBU97" s="2"/>
      <c r="XBV97" s="2"/>
      <c r="XBW97" s="2"/>
      <c r="XBX97" s="2"/>
      <c r="XBY97" s="2"/>
      <c r="XBZ97" s="2"/>
      <c r="XCA97" s="1"/>
      <c r="XCB97" s="1"/>
      <c r="XCC97" s="1"/>
      <c r="XCD97" s="2"/>
      <c r="XCE97" s="2"/>
      <c r="XCF97" s="2"/>
      <c r="XCG97" s="2"/>
      <c r="XCH97" s="2"/>
      <c r="XCI97" s="2"/>
      <c r="XCJ97" s="2"/>
      <c r="XCK97" s="2"/>
      <c r="XCO97" s="2"/>
      <c r="XCP97" s="2"/>
      <c r="XCQ97" s="2"/>
      <c r="XCR97" s="2"/>
      <c r="XCS97" s="2"/>
      <c r="XCT97" s="2"/>
      <c r="XCU97" s="2"/>
      <c r="XCV97" s="2"/>
      <c r="XCW97" s="2"/>
      <c r="XCX97" s="2"/>
      <c r="XCY97" s="2"/>
      <c r="XCZ97" s="2"/>
      <c r="XDA97" s="2"/>
      <c r="XDB97" s="2"/>
      <c r="XDC97" s="2"/>
      <c r="XDD97" s="2"/>
      <c r="XDE97" s="2"/>
      <c r="XDF97" s="2"/>
      <c r="XDG97" s="1"/>
      <c r="XDH97" s="1"/>
      <c r="XDI97" s="1"/>
      <c r="XDJ97" s="2"/>
      <c r="XDK97" s="2"/>
      <c r="XDL97" s="2"/>
      <c r="XDM97" s="2"/>
      <c r="XDN97" s="2"/>
      <c r="XDO97" s="2"/>
      <c r="XDP97" s="2"/>
      <c r="XDQ97" s="2"/>
      <c r="XDU97" s="2"/>
      <c r="XDV97" s="2"/>
      <c r="XDW97" s="2"/>
      <c r="XDX97" s="2"/>
      <c r="XDY97" s="2"/>
      <c r="XDZ97" s="2"/>
      <c r="XEA97" s="2"/>
      <c r="XEB97" s="2"/>
      <c r="XEC97" s="2"/>
      <c r="XED97" s="2"/>
      <c r="XEE97" s="2"/>
      <c r="XEF97" s="2"/>
      <c r="XEG97" s="2"/>
      <c r="XEH97" s="2"/>
      <c r="XEI97" s="2"/>
      <c r="XEJ97" s="2"/>
      <c r="XEK97" s="2"/>
      <c r="XEL97" s="2"/>
      <c r="XEM97" s="1"/>
      <c r="XEN97" s="1"/>
      <c r="XEO97" s="1"/>
      <c r="XEP97" s="2"/>
      <c r="XEQ97" s="2"/>
      <c r="XER97" s="2"/>
      <c r="XES97" s="2"/>
      <c r="XET97" s="2"/>
      <c r="XEU97" s="2"/>
      <c r="XEV97" s="2"/>
      <c r="XEW97" s="2"/>
    </row>
    <row r="98" spans="2:16379">
      <c r="B98" s="1" t="s">
        <v>210</v>
      </c>
      <c r="C98" s="1" t="s">
        <v>199</v>
      </c>
      <c r="D98" s="4">
        <v>3</v>
      </c>
      <c r="E98" t="s">
        <v>142</v>
      </c>
      <c r="F98" s="2">
        <v>0</v>
      </c>
      <c r="G98" s="2" t="s">
        <v>143</v>
      </c>
      <c r="H98" s="2">
        <v>0</v>
      </c>
      <c r="I98" s="2" t="s">
        <v>143</v>
      </c>
      <c r="J98" s="2">
        <v>0</v>
      </c>
      <c r="K98" s="2" t="s">
        <v>1</v>
      </c>
      <c r="L98" s="2">
        <v>2</v>
      </c>
      <c r="M98" s="2" t="s">
        <v>211</v>
      </c>
      <c r="N98" s="2">
        <v>8.6123399999999997</v>
      </c>
      <c r="O98" s="2">
        <v>6.2341300000000004</v>
      </c>
      <c r="P98">
        <f t="shared" si="18"/>
        <v>0.72386018201789537</v>
      </c>
      <c r="Q98">
        <f>136.21-10.12</f>
        <v>126.09</v>
      </c>
      <c r="R98">
        <f>93.53-90.59</f>
        <v>2.9399999999999977</v>
      </c>
      <c r="S98" s="1">
        <f t="shared" si="19"/>
        <v>2.3316678562931219E-2</v>
      </c>
      <c r="T98" s="2"/>
      <c r="U98" s="2"/>
      <c r="V98" s="2"/>
      <c r="W98" s="2"/>
      <c r="X98" s="2"/>
      <c r="Y98" s="2"/>
      <c r="Z98" s="2"/>
      <c r="AB98" s="2"/>
      <c r="AU98" s="2"/>
      <c r="AX98" s="2"/>
      <c r="AY98" s="2"/>
      <c r="AZ98" s="2"/>
      <c r="BA98" s="2"/>
      <c r="BB98" s="2"/>
      <c r="BC98" s="2"/>
      <c r="BD98" s="2"/>
      <c r="BJ98" s="1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X98" s="2"/>
      <c r="BY98" s="2"/>
      <c r="CA98" s="2"/>
      <c r="CD98" s="2"/>
      <c r="CE98" s="2"/>
      <c r="CF98" s="2"/>
      <c r="CG98" s="2"/>
      <c r="CH98" s="2"/>
      <c r="CI98" s="2"/>
      <c r="CJ98" s="2"/>
      <c r="CP98" s="1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D98" s="2"/>
      <c r="DE98" s="2"/>
      <c r="DG98" s="2"/>
      <c r="DJ98" s="2"/>
      <c r="DK98" s="2"/>
      <c r="DL98" s="2"/>
      <c r="DM98" s="2"/>
      <c r="DN98" s="2"/>
      <c r="DO98" s="2"/>
      <c r="DP98" s="2"/>
      <c r="DV98" s="1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J98" s="2"/>
      <c r="EK98" s="2"/>
      <c r="EM98" s="2"/>
      <c r="EP98" s="2"/>
      <c r="EQ98" s="2"/>
      <c r="ER98" s="2"/>
      <c r="ES98" s="2"/>
      <c r="ET98" s="2"/>
      <c r="EU98" s="2"/>
      <c r="EV98" s="2"/>
      <c r="FB98" s="1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P98" s="2"/>
      <c r="FQ98" s="2"/>
      <c r="FS98" s="2"/>
      <c r="FV98" s="2"/>
      <c r="FW98" s="2"/>
      <c r="FX98" s="2"/>
      <c r="FY98" s="2"/>
      <c r="FZ98" s="2"/>
      <c r="GA98" s="2"/>
      <c r="GB98" s="2"/>
      <c r="GH98" s="1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V98" s="2"/>
      <c r="GW98" s="2"/>
      <c r="GY98" s="2"/>
      <c r="HB98" s="2"/>
      <c r="HC98" s="2"/>
      <c r="HD98" s="2"/>
      <c r="HE98" s="2"/>
      <c r="HF98" s="2"/>
      <c r="HG98" s="2"/>
      <c r="HH98" s="2"/>
      <c r="HN98" s="1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B98" s="2"/>
      <c r="IC98" s="2"/>
      <c r="IE98" s="2"/>
      <c r="IH98" s="2"/>
      <c r="II98" s="2"/>
      <c r="IJ98" s="2"/>
      <c r="IK98" s="2"/>
      <c r="IL98" s="2"/>
      <c r="IM98" s="2"/>
      <c r="IN98" s="2"/>
      <c r="IT98" s="1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H98" s="2"/>
      <c r="JI98" s="2"/>
      <c r="JK98" s="2"/>
      <c r="JN98" s="2"/>
      <c r="JO98" s="2"/>
      <c r="JP98" s="2"/>
      <c r="JQ98" s="2"/>
      <c r="JR98" s="2"/>
      <c r="JS98" s="2"/>
      <c r="JT98" s="2"/>
      <c r="JZ98" s="1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N98" s="2"/>
      <c r="KO98" s="2"/>
      <c r="KQ98" s="2"/>
      <c r="KT98" s="2"/>
      <c r="KU98" s="2"/>
      <c r="KV98" s="2"/>
      <c r="KW98" s="2"/>
      <c r="KX98" s="2"/>
      <c r="KY98" s="2"/>
      <c r="KZ98" s="2"/>
      <c r="LF98" s="1"/>
      <c r="LG98" s="2"/>
      <c r="LH98" s="2"/>
      <c r="LI98" s="2"/>
      <c r="LJ98" s="2"/>
      <c r="LK98" s="2"/>
      <c r="LL98" s="2"/>
      <c r="LM98" s="2"/>
      <c r="LN98" s="2"/>
      <c r="LO98" s="2"/>
      <c r="LP98" s="2"/>
      <c r="LQ98" s="2"/>
      <c r="LR98" s="2"/>
      <c r="LT98" s="2"/>
      <c r="LU98" s="2"/>
      <c r="LW98" s="2"/>
      <c r="LZ98" s="2"/>
      <c r="MA98" s="2"/>
      <c r="MB98" s="2"/>
      <c r="MC98" s="2"/>
      <c r="MD98" s="2"/>
      <c r="ME98" s="2"/>
      <c r="MF98" s="2"/>
      <c r="ML98" s="1"/>
      <c r="MM98" s="2"/>
      <c r="MN98" s="2"/>
      <c r="MO98" s="2"/>
      <c r="MP98" s="2"/>
      <c r="MQ98" s="2"/>
      <c r="MR98" s="2"/>
      <c r="MS98" s="2"/>
      <c r="MT98" s="2"/>
      <c r="MU98" s="2"/>
      <c r="MV98" s="2"/>
      <c r="MW98" s="2"/>
      <c r="MX98" s="2"/>
      <c r="MZ98" s="2"/>
      <c r="NA98" s="2"/>
      <c r="NC98" s="2"/>
      <c r="NF98" s="2"/>
      <c r="NG98" s="2"/>
      <c r="NH98" s="2"/>
      <c r="NI98" s="2"/>
      <c r="NJ98" s="2"/>
      <c r="NK98" s="2"/>
      <c r="NL98" s="2"/>
      <c r="NR98" s="1"/>
      <c r="NS98" s="2"/>
      <c r="NT98" s="2"/>
      <c r="NU98" s="2"/>
      <c r="NV98" s="2"/>
      <c r="NW98" s="2"/>
      <c r="NX98" s="2"/>
      <c r="NY98" s="2"/>
      <c r="NZ98" s="2"/>
      <c r="OA98" s="2"/>
      <c r="OB98" s="2"/>
      <c r="OC98" s="2"/>
      <c r="OD98" s="2"/>
      <c r="OF98" s="2"/>
      <c r="OG98" s="2"/>
      <c r="OI98" s="2"/>
      <c r="OL98" s="2"/>
      <c r="OM98" s="2"/>
      <c r="ON98" s="2"/>
      <c r="OO98" s="2"/>
      <c r="OP98" s="2"/>
      <c r="OQ98" s="2"/>
      <c r="OR98" s="2"/>
      <c r="OX98" s="1"/>
      <c r="OY98" s="2"/>
      <c r="OZ98" s="2"/>
      <c r="PA98" s="2"/>
      <c r="PB98" s="2"/>
      <c r="PC98" s="2"/>
      <c r="PD98" s="2"/>
      <c r="PE98" s="2"/>
      <c r="PF98" s="2"/>
      <c r="PG98" s="2"/>
      <c r="PH98" s="2"/>
      <c r="PI98" s="2"/>
      <c r="PJ98" s="2"/>
      <c r="PL98" s="2"/>
      <c r="PM98" s="2"/>
      <c r="PO98" s="2"/>
      <c r="PR98" s="2"/>
      <c r="PS98" s="2"/>
      <c r="PT98" s="2"/>
      <c r="PU98" s="2"/>
      <c r="PV98" s="2"/>
      <c r="PW98" s="2"/>
      <c r="PX98" s="2"/>
      <c r="QD98" s="1"/>
      <c r="QE98" s="2"/>
      <c r="QF98" s="2"/>
      <c r="QG98" s="2"/>
      <c r="QH98" s="2"/>
      <c r="QI98" s="2"/>
      <c r="QJ98" s="2"/>
      <c r="QK98" s="2"/>
      <c r="QL98" s="2"/>
      <c r="QM98" s="2"/>
      <c r="QN98" s="2"/>
      <c r="QO98" s="2"/>
      <c r="QP98" s="2"/>
      <c r="QR98" s="2"/>
      <c r="QS98" s="2"/>
      <c r="QU98" s="2"/>
      <c r="QX98" s="2"/>
      <c r="QY98" s="2"/>
      <c r="QZ98" s="2"/>
      <c r="RA98" s="2"/>
      <c r="RB98" s="2"/>
      <c r="RC98" s="2"/>
      <c r="RD98" s="2"/>
      <c r="RJ98" s="1"/>
      <c r="RK98" s="2"/>
      <c r="RL98" s="2"/>
      <c r="RM98" s="2"/>
      <c r="RN98" s="2"/>
      <c r="RO98" s="2"/>
      <c r="RP98" s="2"/>
      <c r="RQ98" s="2"/>
      <c r="RR98" s="2"/>
      <c r="RS98" s="2"/>
      <c r="RT98" s="2"/>
      <c r="RU98" s="2"/>
      <c r="RV98" s="2"/>
      <c r="RX98" s="2"/>
      <c r="RY98" s="2"/>
      <c r="SA98" s="2"/>
      <c r="SD98" s="2"/>
      <c r="SE98" s="2"/>
      <c r="SF98" s="2"/>
      <c r="SG98" s="2"/>
      <c r="SH98" s="2"/>
      <c r="SI98" s="2"/>
      <c r="SJ98" s="2"/>
      <c r="SP98" s="1"/>
      <c r="SQ98" s="2"/>
      <c r="SR98" s="2"/>
      <c r="SS98" s="2"/>
      <c r="ST98" s="2"/>
      <c r="SU98" s="2"/>
      <c r="SV98" s="2"/>
      <c r="SW98" s="2"/>
      <c r="SX98" s="2"/>
      <c r="SY98" s="2"/>
      <c r="SZ98" s="2"/>
      <c r="TA98" s="2"/>
      <c r="TB98" s="2"/>
      <c r="TD98" s="2"/>
      <c r="TE98" s="2"/>
      <c r="TG98" s="2"/>
      <c r="TJ98" s="2"/>
      <c r="TK98" s="2"/>
      <c r="TL98" s="2"/>
      <c r="TM98" s="2"/>
      <c r="TN98" s="2"/>
      <c r="TO98" s="2"/>
      <c r="TP98" s="2"/>
      <c r="TV98" s="1"/>
      <c r="TW98" s="2"/>
      <c r="TX98" s="2"/>
      <c r="TY98" s="2"/>
      <c r="TZ98" s="2"/>
      <c r="UA98" s="2"/>
      <c r="UB98" s="2"/>
      <c r="UC98" s="2"/>
      <c r="UD98" s="2"/>
      <c r="UE98" s="2"/>
      <c r="UF98" s="2"/>
      <c r="UG98" s="2"/>
      <c r="UH98" s="2"/>
      <c r="UJ98" s="2"/>
      <c r="UK98" s="2"/>
      <c r="UM98" s="2"/>
      <c r="UP98" s="2"/>
      <c r="UQ98" s="2"/>
      <c r="UR98" s="2"/>
      <c r="US98" s="2"/>
      <c r="UT98" s="2"/>
      <c r="UU98" s="2"/>
      <c r="UV98" s="2"/>
      <c r="VB98" s="1"/>
      <c r="VC98" s="2"/>
      <c r="VD98" s="2"/>
      <c r="VE98" s="2"/>
      <c r="VF98" s="2"/>
      <c r="VG98" s="2"/>
      <c r="VH98" s="2"/>
      <c r="VI98" s="2"/>
      <c r="VJ98" s="2"/>
      <c r="VK98" s="2"/>
      <c r="VL98" s="2"/>
      <c r="VM98" s="2"/>
      <c r="VN98" s="2"/>
      <c r="VP98" s="2"/>
      <c r="VQ98" s="2"/>
      <c r="VS98" s="2"/>
      <c r="VV98" s="2"/>
      <c r="VW98" s="2"/>
      <c r="VX98" s="2"/>
      <c r="VY98" s="2"/>
      <c r="VZ98" s="2"/>
      <c r="WA98" s="2"/>
      <c r="WB98" s="2"/>
      <c r="WH98" s="1"/>
      <c r="WI98" s="2"/>
      <c r="WJ98" s="2"/>
      <c r="WK98" s="2"/>
      <c r="WL98" s="2"/>
      <c r="WM98" s="2"/>
      <c r="WN98" s="2"/>
      <c r="WO98" s="2"/>
      <c r="WP98" s="2"/>
      <c r="WQ98" s="2"/>
      <c r="WR98" s="2"/>
      <c r="WS98" s="2"/>
      <c r="WT98" s="2"/>
      <c r="WV98" s="2"/>
      <c r="WW98" s="2"/>
      <c r="WY98" s="2"/>
      <c r="XB98" s="2"/>
      <c r="XC98" s="2"/>
      <c r="XD98" s="2"/>
      <c r="XE98" s="2"/>
      <c r="XF98" s="2"/>
      <c r="XG98" s="2"/>
      <c r="XH98" s="2"/>
      <c r="XN98" s="1"/>
      <c r="XO98" s="2"/>
      <c r="XP98" s="2"/>
      <c r="XQ98" s="2"/>
      <c r="XR98" s="2"/>
      <c r="XS98" s="2"/>
      <c r="XT98" s="2"/>
      <c r="XU98" s="2"/>
      <c r="XV98" s="2"/>
      <c r="XW98" s="2"/>
      <c r="XX98" s="2"/>
      <c r="XY98" s="2"/>
      <c r="XZ98" s="2"/>
      <c r="YB98" s="2"/>
      <c r="YC98" s="2"/>
      <c r="YE98" s="2"/>
      <c r="YH98" s="2"/>
      <c r="YI98" s="2"/>
      <c r="YJ98" s="2"/>
      <c r="YK98" s="2"/>
      <c r="YL98" s="2"/>
      <c r="YM98" s="2"/>
      <c r="YN98" s="2"/>
      <c r="YT98" s="1"/>
      <c r="YU98" s="2"/>
      <c r="YV98" s="2"/>
      <c r="YW98" s="2"/>
      <c r="YX98" s="2"/>
      <c r="YY98" s="2"/>
      <c r="YZ98" s="2"/>
      <c r="ZA98" s="2"/>
      <c r="ZB98" s="2"/>
      <c r="ZC98" s="2"/>
      <c r="ZD98" s="2"/>
      <c r="ZE98" s="2"/>
      <c r="ZF98" s="2"/>
      <c r="ZH98" s="2"/>
      <c r="ZI98" s="2"/>
      <c r="ZK98" s="2"/>
      <c r="ZN98" s="2"/>
      <c r="ZO98" s="2"/>
      <c r="ZP98" s="2"/>
      <c r="ZQ98" s="2"/>
      <c r="ZR98" s="2"/>
      <c r="ZS98" s="2"/>
      <c r="ZT98" s="2"/>
      <c r="ZZ98" s="1"/>
      <c r="AAA98" s="2"/>
      <c r="AAB98" s="2"/>
      <c r="AAC98" s="2"/>
      <c r="AAD98" s="2"/>
      <c r="AAE98" s="2"/>
      <c r="AAF98" s="2"/>
      <c r="AAG98" s="2"/>
      <c r="AAH98" s="2"/>
      <c r="AAI98" s="2"/>
      <c r="AAJ98" s="2"/>
      <c r="AAK98" s="2"/>
      <c r="AAL98" s="2"/>
      <c r="AAN98" s="2"/>
      <c r="AAO98" s="2"/>
      <c r="AAQ98" s="2"/>
      <c r="AAT98" s="2"/>
      <c r="AAU98" s="2"/>
      <c r="AAV98" s="2"/>
      <c r="AAW98" s="2"/>
      <c r="AAX98" s="2"/>
      <c r="AAY98" s="2"/>
      <c r="AAZ98" s="2"/>
      <c r="ABF98" s="1"/>
      <c r="ABG98" s="2"/>
      <c r="ABH98" s="2"/>
      <c r="ABI98" s="2"/>
      <c r="ABJ98" s="2"/>
      <c r="ABK98" s="2"/>
      <c r="ABL98" s="2"/>
      <c r="ABM98" s="2"/>
      <c r="ABN98" s="2"/>
      <c r="ABO98" s="2"/>
      <c r="ABP98" s="2"/>
      <c r="ABQ98" s="2"/>
      <c r="ABR98" s="2"/>
      <c r="ABT98" s="2"/>
      <c r="ABU98" s="2"/>
      <c r="ABW98" s="2"/>
      <c r="ABZ98" s="2"/>
      <c r="ACA98" s="2"/>
      <c r="ACB98" s="2"/>
      <c r="ACC98" s="2"/>
      <c r="ACD98" s="2"/>
      <c r="ACE98" s="2"/>
      <c r="ACF98" s="2"/>
      <c r="ACL98" s="1"/>
      <c r="ACM98" s="2"/>
      <c r="ACN98" s="2"/>
      <c r="ACO98" s="2"/>
      <c r="ACP98" s="2"/>
      <c r="ACQ98" s="2"/>
      <c r="ACR98" s="2"/>
      <c r="ACS98" s="2"/>
      <c r="ACT98" s="2"/>
      <c r="ACU98" s="2"/>
      <c r="ACV98" s="2"/>
      <c r="ACW98" s="2"/>
      <c r="ACX98" s="2"/>
      <c r="ACZ98" s="2"/>
      <c r="ADA98" s="2"/>
      <c r="ADC98" s="2"/>
      <c r="ADF98" s="2"/>
      <c r="ADG98" s="2"/>
      <c r="ADH98" s="2"/>
      <c r="ADI98" s="2"/>
      <c r="ADJ98" s="2"/>
      <c r="ADK98" s="2"/>
      <c r="ADL98" s="2"/>
      <c r="ADR98" s="1"/>
      <c r="ADS98" s="2"/>
      <c r="ADT98" s="2"/>
      <c r="ADU98" s="2"/>
      <c r="ADV98" s="2"/>
      <c r="ADW98" s="2"/>
      <c r="ADX98" s="2"/>
      <c r="ADY98" s="2"/>
      <c r="ADZ98" s="2"/>
      <c r="AEA98" s="2"/>
      <c r="AEB98" s="2"/>
      <c r="AEC98" s="2"/>
      <c r="AED98" s="2"/>
      <c r="AEF98" s="2"/>
      <c r="AEG98" s="2"/>
      <c r="AEI98" s="2"/>
      <c r="AEL98" s="2"/>
      <c r="AEM98" s="2"/>
      <c r="AEN98" s="2"/>
      <c r="AEO98" s="2"/>
      <c r="AEP98" s="2"/>
      <c r="AEQ98" s="2"/>
      <c r="AER98" s="2"/>
      <c r="AEX98" s="1"/>
      <c r="AEY98" s="2"/>
      <c r="AEZ98" s="2"/>
      <c r="AFA98" s="2"/>
      <c r="AFB98" s="2"/>
      <c r="AFC98" s="2"/>
      <c r="AFD98" s="2"/>
      <c r="AFE98" s="2"/>
      <c r="AFF98" s="2"/>
      <c r="AFG98" s="2"/>
      <c r="AFH98" s="2"/>
      <c r="AFI98" s="2"/>
      <c r="AFJ98" s="2"/>
      <c r="AFL98" s="2"/>
      <c r="AFM98" s="2"/>
      <c r="AFO98" s="2"/>
      <c r="AFR98" s="2"/>
      <c r="AFS98" s="2"/>
      <c r="AFT98" s="2"/>
      <c r="AFU98" s="2"/>
      <c r="AFV98" s="2"/>
      <c r="AFW98" s="2"/>
      <c r="AFX98" s="2"/>
      <c r="AGD98" s="1"/>
      <c r="AGE98" s="2"/>
      <c r="AGF98" s="2"/>
      <c r="AGG98" s="2"/>
      <c r="AGH98" s="2"/>
      <c r="AGI98" s="2"/>
      <c r="AGJ98" s="2"/>
      <c r="AGK98" s="2"/>
      <c r="AGL98" s="2"/>
      <c r="AGM98" s="2"/>
      <c r="AGN98" s="2"/>
      <c r="AGO98" s="2"/>
      <c r="AGP98" s="2"/>
      <c r="AGR98" s="2"/>
      <c r="AGS98" s="2"/>
      <c r="AGU98" s="2"/>
      <c r="AGX98" s="2"/>
      <c r="AGY98" s="2"/>
      <c r="AGZ98" s="2"/>
      <c r="AHA98" s="2"/>
      <c r="AHB98" s="2"/>
      <c r="AHC98" s="2"/>
      <c r="AHD98" s="2"/>
      <c r="AHJ98" s="1"/>
      <c r="AHK98" s="2"/>
      <c r="AHL98" s="2"/>
      <c r="AHM98" s="2"/>
      <c r="AHN98" s="2"/>
      <c r="AHO98" s="2"/>
      <c r="AHP98" s="2"/>
      <c r="AHQ98" s="2"/>
      <c r="AHR98" s="2"/>
      <c r="AHS98" s="2"/>
      <c r="AHT98" s="2"/>
      <c r="AHU98" s="2"/>
      <c r="AHV98" s="2"/>
      <c r="AHX98" s="2"/>
      <c r="AHY98" s="2"/>
      <c r="AIA98" s="2"/>
      <c r="AID98" s="2"/>
      <c r="AIE98" s="2"/>
      <c r="AIF98" s="2"/>
      <c r="AIG98" s="2"/>
      <c r="AIH98" s="2"/>
      <c r="AII98" s="2"/>
      <c r="AIJ98" s="2"/>
      <c r="AIP98" s="1"/>
      <c r="AIQ98" s="2"/>
      <c r="AIR98" s="2"/>
      <c r="AIS98" s="2"/>
      <c r="AIT98" s="2"/>
      <c r="AIU98" s="2"/>
      <c r="AIV98" s="2"/>
      <c r="AIW98" s="2"/>
      <c r="AIX98" s="2"/>
      <c r="AIY98" s="2"/>
      <c r="AIZ98" s="2"/>
      <c r="AJA98" s="2"/>
      <c r="AJB98" s="2"/>
      <c r="AJD98" s="2"/>
      <c r="AJE98" s="2"/>
      <c r="AJG98" s="2"/>
      <c r="AJJ98" s="2"/>
      <c r="AJK98" s="2"/>
      <c r="AJL98" s="2"/>
      <c r="AJM98" s="2"/>
      <c r="AJN98" s="2"/>
      <c r="AJO98" s="2"/>
      <c r="AJP98" s="2"/>
      <c r="AJV98" s="1"/>
      <c r="AJW98" s="2"/>
      <c r="AJX98" s="2"/>
      <c r="AJY98" s="2"/>
      <c r="AJZ98" s="2"/>
      <c r="AKA98" s="2"/>
      <c r="AKB98" s="2"/>
      <c r="AKC98" s="2"/>
      <c r="AKD98" s="2"/>
      <c r="AKE98" s="2"/>
      <c r="AKF98" s="2"/>
      <c r="AKG98" s="2"/>
      <c r="AKH98" s="2"/>
      <c r="AKJ98" s="2"/>
      <c r="AKK98" s="2"/>
      <c r="AKM98" s="2"/>
      <c r="AKP98" s="2"/>
      <c r="AKQ98" s="2"/>
      <c r="AKR98" s="2"/>
      <c r="AKS98" s="2"/>
      <c r="AKT98" s="2"/>
      <c r="AKU98" s="2"/>
      <c r="AKV98" s="2"/>
      <c r="ALB98" s="1"/>
      <c r="ALC98" s="2"/>
      <c r="ALD98" s="2"/>
      <c r="ALE98" s="2"/>
      <c r="ALF98" s="2"/>
      <c r="ALG98" s="2"/>
      <c r="ALH98" s="2"/>
      <c r="ALI98" s="2"/>
      <c r="ALJ98" s="2"/>
      <c r="ALK98" s="2"/>
      <c r="ALL98" s="2"/>
      <c r="ALM98" s="2"/>
      <c r="ALN98" s="2"/>
      <c r="ALP98" s="2"/>
      <c r="ALQ98" s="2"/>
      <c r="ALS98" s="2"/>
      <c r="ALV98" s="2"/>
      <c r="ALW98" s="2"/>
      <c r="ALX98" s="2"/>
      <c r="ALY98" s="2"/>
      <c r="ALZ98" s="2"/>
      <c r="AMA98" s="2"/>
      <c r="AMB98" s="2"/>
      <c r="AMH98" s="1"/>
      <c r="AMI98" s="2"/>
      <c r="AMJ98" s="2"/>
      <c r="AMK98" s="2"/>
      <c r="AML98" s="2"/>
      <c r="AMM98" s="2"/>
      <c r="AMN98" s="2"/>
      <c r="AMO98" s="2"/>
      <c r="AMP98" s="2"/>
      <c r="AMQ98" s="2"/>
      <c r="AMR98" s="2"/>
      <c r="AMS98" s="2"/>
      <c r="AMT98" s="2"/>
      <c r="AMV98" s="2"/>
      <c r="AMW98" s="2"/>
      <c r="AMY98" s="2"/>
      <c r="ANB98" s="2"/>
      <c r="ANC98" s="2"/>
      <c r="AND98" s="2"/>
      <c r="ANE98" s="2"/>
      <c r="ANF98" s="2"/>
      <c r="ANG98" s="2"/>
      <c r="ANH98" s="2"/>
      <c r="ANN98" s="1"/>
      <c r="ANO98" s="2"/>
      <c r="ANP98" s="2"/>
      <c r="ANQ98" s="2"/>
      <c r="ANR98" s="2"/>
      <c r="ANS98" s="2"/>
      <c r="ANT98" s="2"/>
      <c r="ANU98" s="2"/>
      <c r="ANV98" s="2"/>
      <c r="ANW98" s="2"/>
      <c r="ANX98" s="2"/>
      <c r="ANY98" s="2"/>
      <c r="ANZ98" s="2"/>
      <c r="AOB98" s="2"/>
      <c r="AOC98" s="2"/>
      <c r="AOE98" s="2"/>
      <c r="AOH98" s="2"/>
      <c r="AOI98" s="2"/>
      <c r="AOJ98" s="2"/>
      <c r="AOK98" s="2"/>
      <c r="AOL98" s="2"/>
      <c r="AOM98" s="2"/>
      <c r="AON98" s="2"/>
      <c r="AOT98" s="1"/>
      <c r="AOU98" s="2"/>
      <c r="AOV98" s="2"/>
      <c r="AOW98" s="2"/>
      <c r="AOX98" s="2"/>
      <c r="AOY98" s="2"/>
      <c r="AOZ98" s="2"/>
      <c r="APA98" s="2"/>
      <c r="APB98" s="2"/>
      <c r="APC98" s="2"/>
      <c r="APD98" s="2"/>
      <c r="APE98" s="2"/>
      <c r="APF98" s="2"/>
      <c r="APH98" s="2"/>
      <c r="API98" s="2"/>
      <c r="APK98" s="2"/>
      <c r="APN98" s="2"/>
      <c r="APO98" s="2"/>
      <c r="APP98" s="2"/>
      <c r="APQ98" s="2"/>
      <c r="APR98" s="2"/>
      <c r="APS98" s="2"/>
      <c r="APT98" s="2"/>
      <c r="APZ98" s="1"/>
      <c r="AQA98" s="2"/>
      <c r="AQB98" s="2"/>
      <c r="AQC98" s="2"/>
      <c r="AQD98" s="2"/>
      <c r="AQE98" s="2"/>
      <c r="AQF98" s="2"/>
      <c r="AQG98" s="2"/>
      <c r="AQH98" s="2"/>
      <c r="AQI98" s="2"/>
      <c r="AQJ98" s="2"/>
      <c r="AQK98" s="2"/>
      <c r="AQL98" s="2"/>
      <c r="AQN98" s="2"/>
      <c r="AQO98" s="2"/>
      <c r="AQQ98" s="2"/>
      <c r="AQT98" s="2"/>
      <c r="AQU98" s="2"/>
      <c r="AQV98" s="2"/>
      <c r="AQW98" s="2"/>
      <c r="AQX98" s="2"/>
      <c r="AQY98" s="2"/>
      <c r="AQZ98" s="2"/>
      <c r="ARF98" s="1"/>
      <c r="ARG98" s="2"/>
      <c r="ARH98" s="2"/>
      <c r="ARI98" s="2"/>
      <c r="ARJ98" s="2"/>
      <c r="ARK98" s="2"/>
      <c r="ARL98" s="2"/>
      <c r="ARM98" s="2"/>
      <c r="ARN98" s="2"/>
      <c r="ARO98" s="2"/>
      <c r="ARP98" s="2"/>
      <c r="ARQ98" s="2"/>
      <c r="ARR98" s="2"/>
      <c r="ART98" s="2"/>
      <c r="ARU98" s="2"/>
      <c r="ARW98" s="2"/>
      <c r="ARZ98" s="2"/>
      <c r="ASA98" s="2"/>
      <c r="ASB98" s="2"/>
      <c r="ASC98" s="2"/>
      <c r="ASD98" s="2"/>
      <c r="ASE98" s="2"/>
      <c r="ASF98" s="2"/>
      <c r="ASL98" s="1"/>
      <c r="ASM98" s="2"/>
      <c r="ASN98" s="2"/>
      <c r="ASO98" s="2"/>
      <c r="ASP98" s="2"/>
      <c r="ASQ98" s="2"/>
      <c r="ASR98" s="2"/>
      <c r="ASS98" s="2"/>
      <c r="AST98" s="2"/>
      <c r="ASU98" s="2"/>
      <c r="ASV98" s="2"/>
      <c r="ASW98" s="2"/>
      <c r="ASX98" s="2"/>
      <c r="ASZ98" s="2"/>
      <c r="ATA98" s="2"/>
      <c r="ATC98" s="2"/>
      <c r="ATF98" s="2"/>
      <c r="ATG98" s="2"/>
      <c r="ATH98" s="2"/>
      <c r="ATI98" s="2"/>
      <c r="ATJ98" s="2"/>
      <c r="ATK98" s="2"/>
      <c r="ATL98" s="2"/>
      <c r="ATR98" s="1"/>
      <c r="ATS98" s="2"/>
      <c r="ATT98" s="2"/>
      <c r="ATU98" s="2"/>
      <c r="ATV98" s="2"/>
      <c r="ATW98" s="2"/>
      <c r="ATX98" s="2"/>
      <c r="ATY98" s="2"/>
      <c r="ATZ98" s="2"/>
      <c r="AUA98" s="2"/>
      <c r="AUB98" s="2"/>
      <c r="AUC98" s="2"/>
      <c r="AUD98" s="2"/>
      <c r="AUF98" s="2"/>
      <c r="AUG98" s="2"/>
      <c r="AUI98" s="2"/>
      <c r="AUL98" s="2"/>
      <c r="AUM98" s="2"/>
      <c r="AUN98" s="2"/>
      <c r="AUO98" s="2"/>
      <c r="AUP98" s="2"/>
      <c r="AUQ98" s="2"/>
      <c r="AUR98" s="2"/>
      <c r="AUX98" s="1"/>
      <c r="AUY98" s="2"/>
      <c r="AUZ98" s="2"/>
      <c r="AVA98" s="2"/>
      <c r="AVB98" s="2"/>
      <c r="AVC98" s="2"/>
      <c r="AVD98" s="2"/>
      <c r="AVE98" s="2"/>
      <c r="AVF98" s="2"/>
      <c r="AVG98" s="2"/>
      <c r="AVH98" s="2"/>
      <c r="AVI98" s="2"/>
      <c r="AVJ98" s="2"/>
      <c r="AVL98" s="2"/>
      <c r="AVM98" s="2"/>
      <c r="AVO98" s="2"/>
      <c r="AVR98" s="2"/>
      <c r="AVS98" s="2"/>
      <c r="AVT98" s="2"/>
      <c r="AVU98" s="2"/>
      <c r="AVV98" s="2"/>
      <c r="AVW98" s="2"/>
      <c r="AVX98" s="2"/>
      <c r="AWD98" s="1"/>
      <c r="AWE98" s="2"/>
      <c r="AWF98" s="2"/>
      <c r="AWG98" s="2"/>
      <c r="AWH98" s="2"/>
      <c r="AWI98" s="2"/>
      <c r="AWJ98" s="2"/>
      <c r="AWK98" s="2"/>
      <c r="AWL98" s="2"/>
      <c r="AWM98" s="2"/>
      <c r="AWN98" s="2"/>
      <c r="AWO98" s="2"/>
      <c r="AWP98" s="2"/>
      <c r="AWR98" s="2"/>
      <c r="AWS98" s="2"/>
      <c r="AWU98" s="2"/>
      <c r="AWX98" s="2"/>
      <c r="AWY98" s="2"/>
      <c r="AWZ98" s="2"/>
      <c r="AXA98" s="2"/>
      <c r="AXB98" s="2"/>
      <c r="AXC98" s="2"/>
      <c r="AXD98" s="2"/>
      <c r="AXJ98" s="1"/>
      <c r="AXK98" s="2"/>
      <c r="AXL98" s="2"/>
      <c r="AXM98" s="2"/>
      <c r="AXN98" s="2"/>
      <c r="AXO98" s="2"/>
      <c r="AXP98" s="2"/>
      <c r="AXQ98" s="2"/>
      <c r="AXR98" s="2"/>
      <c r="AXS98" s="2"/>
      <c r="AXT98" s="2"/>
      <c r="AXU98" s="2"/>
      <c r="AXV98" s="2"/>
      <c r="AXX98" s="2"/>
      <c r="AXY98" s="2"/>
      <c r="AYA98" s="2"/>
      <c r="AYD98" s="2"/>
      <c r="AYE98" s="2"/>
      <c r="AYF98" s="2"/>
      <c r="AYG98" s="2"/>
      <c r="AYH98" s="2"/>
      <c r="AYI98" s="2"/>
      <c r="AYJ98" s="2"/>
      <c r="AYP98" s="1"/>
      <c r="AYQ98" s="2"/>
      <c r="AYR98" s="2"/>
      <c r="AYS98" s="2"/>
      <c r="AYT98" s="2"/>
      <c r="AYU98" s="2"/>
      <c r="AYV98" s="2"/>
      <c r="AYW98" s="2"/>
      <c r="AYX98" s="2"/>
      <c r="AYY98" s="2"/>
      <c r="AYZ98" s="2"/>
      <c r="AZA98" s="2"/>
      <c r="AZB98" s="2"/>
      <c r="AZD98" s="2"/>
      <c r="AZE98" s="2"/>
      <c r="AZG98" s="2"/>
      <c r="AZJ98" s="2"/>
      <c r="AZK98" s="2"/>
      <c r="AZL98" s="2"/>
      <c r="AZM98" s="2"/>
      <c r="AZN98" s="2"/>
      <c r="AZO98" s="2"/>
      <c r="AZP98" s="2"/>
      <c r="AZV98" s="1"/>
      <c r="AZW98" s="2"/>
      <c r="AZX98" s="2"/>
      <c r="AZY98" s="2"/>
      <c r="AZZ98" s="2"/>
      <c r="BAA98" s="2"/>
      <c r="BAB98" s="2"/>
      <c r="BAC98" s="2"/>
      <c r="BAD98" s="2"/>
      <c r="BAE98" s="2"/>
      <c r="BAF98" s="2"/>
      <c r="BAG98" s="2"/>
      <c r="BAH98" s="2"/>
      <c r="BAJ98" s="2"/>
      <c r="BAK98" s="2"/>
      <c r="BAM98" s="2"/>
      <c r="BAP98" s="2"/>
      <c r="BAQ98" s="2"/>
      <c r="BAR98" s="2"/>
      <c r="BAS98" s="2"/>
      <c r="BAT98" s="2"/>
      <c r="BAU98" s="2"/>
      <c r="BAV98" s="2"/>
      <c r="BBB98" s="1"/>
      <c r="BBC98" s="2"/>
      <c r="BBD98" s="2"/>
      <c r="BBE98" s="2"/>
      <c r="BBF98" s="2"/>
      <c r="BBG98" s="2"/>
      <c r="BBH98" s="2"/>
      <c r="BBI98" s="2"/>
      <c r="BBJ98" s="2"/>
      <c r="BBK98" s="2"/>
      <c r="BBL98" s="2"/>
      <c r="BBM98" s="2"/>
      <c r="BBN98" s="2"/>
      <c r="BBP98" s="2"/>
      <c r="BBQ98" s="2"/>
      <c r="BBS98" s="2"/>
      <c r="BBV98" s="2"/>
      <c r="BBW98" s="2"/>
      <c r="BBX98" s="2"/>
      <c r="BBY98" s="2"/>
      <c r="BBZ98" s="2"/>
      <c r="BCA98" s="2"/>
      <c r="BCB98" s="2"/>
      <c r="BCH98" s="1"/>
      <c r="BCI98" s="2"/>
      <c r="BCJ98" s="2"/>
      <c r="BCK98" s="2"/>
      <c r="BCL98" s="2"/>
      <c r="BCM98" s="2"/>
      <c r="BCN98" s="2"/>
      <c r="BCO98" s="2"/>
      <c r="BCP98" s="2"/>
      <c r="BCQ98" s="2"/>
      <c r="BCR98" s="2"/>
      <c r="BCS98" s="2"/>
      <c r="BCT98" s="2"/>
      <c r="BCV98" s="2"/>
      <c r="BCW98" s="2"/>
      <c r="BCY98" s="2"/>
      <c r="BDB98" s="2"/>
      <c r="BDC98" s="2"/>
      <c r="BDD98" s="2"/>
      <c r="BDE98" s="2"/>
      <c r="BDF98" s="2"/>
      <c r="BDG98" s="2"/>
      <c r="BDH98" s="2"/>
      <c r="BDN98" s="1"/>
      <c r="BDO98" s="2"/>
      <c r="BDP98" s="2"/>
      <c r="BDQ98" s="2"/>
      <c r="BDR98" s="2"/>
      <c r="BDS98" s="2"/>
      <c r="BDT98" s="2"/>
      <c r="BDU98" s="2"/>
      <c r="BDV98" s="2"/>
      <c r="BDW98" s="2"/>
      <c r="BDX98" s="2"/>
      <c r="BDY98" s="2"/>
      <c r="BDZ98" s="2"/>
      <c r="BEB98" s="2"/>
      <c r="BEC98" s="2"/>
      <c r="BEE98" s="2"/>
      <c r="BEH98" s="2"/>
      <c r="BEI98" s="2"/>
      <c r="BEJ98" s="2"/>
      <c r="BEK98" s="2"/>
      <c r="BEL98" s="2"/>
      <c r="BEM98" s="2"/>
      <c r="BEN98" s="2"/>
      <c r="BET98" s="1"/>
      <c r="BEU98" s="2"/>
      <c r="BEV98" s="2"/>
      <c r="BEW98" s="2"/>
      <c r="BEX98" s="2"/>
      <c r="BEY98" s="2"/>
      <c r="BEZ98" s="2"/>
      <c r="BFA98" s="2"/>
      <c r="BFB98" s="2"/>
      <c r="BFC98" s="2"/>
      <c r="BFD98" s="2"/>
      <c r="BFE98" s="2"/>
      <c r="BFF98" s="2"/>
      <c r="BFH98" s="2"/>
      <c r="BFI98" s="2"/>
      <c r="BFK98" s="2"/>
      <c r="BFN98" s="2"/>
      <c r="BFO98" s="2"/>
      <c r="BFP98" s="2"/>
      <c r="BFQ98" s="2"/>
      <c r="BFR98" s="2"/>
      <c r="BFS98" s="2"/>
      <c r="BFT98" s="2"/>
      <c r="BFZ98" s="1"/>
      <c r="BGA98" s="2"/>
      <c r="BGB98" s="2"/>
      <c r="BGC98" s="2"/>
      <c r="BGD98" s="2"/>
      <c r="BGE98" s="2"/>
      <c r="BGF98" s="2"/>
      <c r="BGG98" s="2"/>
      <c r="BGH98" s="2"/>
      <c r="BGI98" s="2"/>
      <c r="BGJ98" s="2"/>
      <c r="BGK98" s="2"/>
      <c r="BGL98" s="2"/>
      <c r="BGN98" s="2"/>
      <c r="BGO98" s="2"/>
      <c r="BGQ98" s="2"/>
      <c r="BGT98" s="2"/>
      <c r="BGU98" s="2"/>
      <c r="BGV98" s="2"/>
      <c r="BGW98" s="2"/>
      <c r="BGX98" s="2"/>
      <c r="BGY98" s="2"/>
      <c r="BGZ98" s="2"/>
      <c r="BHF98" s="1"/>
      <c r="BHG98" s="2"/>
      <c r="BHH98" s="2"/>
      <c r="BHI98" s="2"/>
      <c r="BHJ98" s="2"/>
      <c r="BHK98" s="2"/>
      <c r="BHL98" s="2"/>
      <c r="BHM98" s="2"/>
      <c r="BHN98" s="2"/>
      <c r="BHO98" s="2"/>
      <c r="BHP98" s="2"/>
      <c r="BHQ98" s="2"/>
      <c r="BHR98" s="2"/>
      <c r="BHT98" s="2"/>
      <c r="BHU98" s="2"/>
      <c r="BHW98" s="2"/>
      <c r="BHZ98" s="2"/>
      <c r="BIA98" s="2"/>
      <c r="BIB98" s="2"/>
      <c r="BIC98" s="2"/>
      <c r="BID98" s="2"/>
      <c r="BIE98" s="2"/>
      <c r="BIF98" s="2"/>
      <c r="BIL98" s="1"/>
      <c r="BIM98" s="2"/>
      <c r="BIN98" s="2"/>
      <c r="BIO98" s="2"/>
      <c r="BIP98" s="2"/>
      <c r="BIQ98" s="2"/>
      <c r="BIR98" s="2"/>
      <c r="BIS98" s="2"/>
      <c r="BIT98" s="2"/>
      <c r="BIU98" s="2"/>
      <c r="BIV98" s="2"/>
      <c r="BIW98" s="2"/>
      <c r="BIX98" s="2"/>
      <c r="BIZ98" s="2"/>
      <c r="BJA98" s="2"/>
      <c r="BJC98" s="2"/>
      <c r="BJF98" s="2"/>
      <c r="BJG98" s="2"/>
      <c r="BJH98" s="2"/>
      <c r="BJI98" s="2"/>
      <c r="BJJ98" s="2"/>
      <c r="BJK98" s="2"/>
      <c r="BJL98" s="2"/>
      <c r="BJR98" s="1"/>
      <c r="BJS98" s="2"/>
      <c r="BJT98" s="2"/>
      <c r="BJU98" s="2"/>
      <c r="BJV98" s="2"/>
      <c r="BJW98" s="2"/>
      <c r="BJX98" s="2"/>
      <c r="BJY98" s="2"/>
      <c r="BJZ98" s="2"/>
      <c r="BKA98" s="2"/>
      <c r="BKB98" s="2"/>
      <c r="BKC98" s="2"/>
      <c r="BKD98" s="2"/>
      <c r="BKF98" s="2"/>
      <c r="BKG98" s="2"/>
      <c r="BKI98" s="2"/>
      <c r="BKL98" s="2"/>
      <c r="BKM98" s="2"/>
      <c r="BKN98" s="2"/>
      <c r="BKO98" s="2"/>
      <c r="BKP98" s="2"/>
      <c r="BKQ98" s="2"/>
      <c r="BKR98" s="2"/>
      <c r="BKX98" s="1"/>
      <c r="BKY98" s="2"/>
      <c r="BKZ98" s="2"/>
      <c r="BLA98" s="2"/>
      <c r="BLB98" s="2"/>
      <c r="BLC98" s="2"/>
      <c r="BLD98" s="2"/>
      <c r="BLE98" s="2"/>
      <c r="BLF98" s="2"/>
      <c r="BLG98" s="2"/>
      <c r="BLH98" s="2"/>
      <c r="BLI98" s="2"/>
      <c r="BLJ98" s="2"/>
      <c r="BLL98" s="2"/>
      <c r="BLM98" s="2"/>
      <c r="BLO98" s="2"/>
      <c r="BLR98" s="2"/>
      <c r="BLS98" s="2"/>
      <c r="BLT98" s="2"/>
      <c r="BLU98" s="2"/>
      <c r="BLV98" s="2"/>
      <c r="BLW98" s="2"/>
      <c r="BLX98" s="2"/>
      <c r="BMD98" s="1"/>
      <c r="BME98" s="2"/>
      <c r="BMF98" s="2"/>
      <c r="BMG98" s="2"/>
      <c r="BMH98" s="2"/>
      <c r="BMI98" s="2"/>
      <c r="BMJ98" s="2"/>
      <c r="BMK98" s="2"/>
      <c r="BML98" s="2"/>
      <c r="BMM98" s="2"/>
      <c r="BMN98" s="2"/>
      <c r="BMO98" s="2"/>
      <c r="BMP98" s="2"/>
      <c r="BMR98" s="2"/>
      <c r="BMS98" s="2"/>
      <c r="BMU98" s="2"/>
      <c r="BMX98" s="2"/>
      <c r="BMY98" s="2"/>
      <c r="BMZ98" s="2"/>
      <c r="BNA98" s="2"/>
      <c r="BNB98" s="2"/>
      <c r="BNC98" s="2"/>
      <c r="BND98" s="2"/>
      <c r="BNJ98" s="1"/>
      <c r="BNK98" s="2"/>
      <c r="BNL98" s="2"/>
      <c r="BNM98" s="2"/>
      <c r="BNN98" s="2"/>
      <c r="BNO98" s="2"/>
      <c r="BNP98" s="2"/>
      <c r="BNQ98" s="2"/>
      <c r="BNR98" s="2"/>
      <c r="BNS98" s="2"/>
      <c r="BNT98" s="2"/>
      <c r="BNU98" s="2"/>
      <c r="BNV98" s="2"/>
      <c r="BNX98" s="2"/>
      <c r="BNY98" s="2"/>
      <c r="BOA98" s="2"/>
      <c r="BOD98" s="2"/>
      <c r="BOE98" s="2"/>
      <c r="BOF98" s="2"/>
      <c r="BOG98" s="2"/>
      <c r="BOH98" s="2"/>
      <c r="BOI98" s="2"/>
      <c r="BOJ98" s="2"/>
      <c r="BOP98" s="1"/>
      <c r="BOQ98" s="2"/>
      <c r="BOR98" s="2"/>
      <c r="BOS98" s="2"/>
      <c r="BOT98" s="2"/>
      <c r="BOU98" s="2"/>
      <c r="BOV98" s="2"/>
      <c r="BOW98" s="2"/>
      <c r="BOX98" s="2"/>
      <c r="BOY98" s="2"/>
      <c r="BOZ98" s="2"/>
      <c r="BPA98" s="2"/>
      <c r="BPB98" s="2"/>
      <c r="BPD98" s="2"/>
      <c r="BPE98" s="2"/>
      <c r="BPG98" s="2"/>
      <c r="BPJ98" s="2"/>
      <c r="BPK98" s="2"/>
      <c r="BPL98" s="2"/>
      <c r="BPM98" s="2"/>
      <c r="BPN98" s="2"/>
      <c r="BPO98" s="2"/>
      <c r="BPP98" s="2"/>
      <c r="BPV98" s="1"/>
      <c r="BPW98" s="2"/>
      <c r="BPX98" s="2"/>
      <c r="BPY98" s="2"/>
      <c r="BPZ98" s="2"/>
      <c r="BQA98" s="2"/>
      <c r="BQB98" s="2"/>
      <c r="BQC98" s="2"/>
      <c r="BQD98" s="2"/>
      <c r="BQE98" s="2"/>
      <c r="BQF98" s="2"/>
      <c r="BQG98" s="2"/>
      <c r="BQH98" s="2"/>
      <c r="BQJ98" s="2"/>
      <c r="BQK98" s="2"/>
      <c r="BQM98" s="2"/>
      <c r="BQP98" s="2"/>
      <c r="BQQ98" s="2"/>
      <c r="BQR98" s="2"/>
      <c r="BQS98" s="2"/>
      <c r="BQT98" s="2"/>
      <c r="BQU98" s="2"/>
      <c r="BQV98" s="2"/>
      <c r="BRB98" s="1"/>
      <c r="BRC98" s="2"/>
      <c r="BRD98" s="2"/>
      <c r="BRE98" s="2"/>
      <c r="BRF98" s="2"/>
      <c r="BRG98" s="2"/>
      <c r="BRH98" s="2"/>
      <c r="BRI98" s="2"/>
      <c r="BRJ98" s="2"/>
      <c r="BRK98" s="2"/>
      <c r="BRL98" s="2"/>
      <c r="BRM98" s="2"/>
      <c r="BRN98" s="2"/>
      <c r="BRP98" s="2"/>
      <c r="BRQ98" s="2"/>
      <c r="BRS98" s="2"/>
      <c r="BRV98" s="2"/>
      <c r="BRW98" s="2"/>
      <c r="BRX98" s="2"/>
      <c r="BRY98" s="2"/>
      <c r="BRZ98" s="2"/>
      <c r="BSA98" s="2"/>
      <c r="BSB98" s="2"/>
      <c r="BSH98" s="1"/>
      <c r="BSI98" s="2"/>
      <c r="BSJ98" s="2"/>
      <c r="BSK98" s="2"/>
      <c r="BSL98" s="2"/>
      <c r="BSM98" s="2"/>
      <c r="BSN98" s="2"/>
      <c r="BSO98" s="2"/>
      <c r="BSP98" s="2"/>
      <c r="BSQ98" s="2"/>
      <c r="BSR98" s="2"/>
      <c r="BSS98" s="2"/>
      <c r="BST98" s="2"/>
      <c r="BSV98" s="2"/>
      <c r="BSW98" s="2"/>
      <c r="BSY98" s="2"/>
      <c r="BTB98" s="2"/>
      <c r="BTC98" s="2"/>
      <c r="BTD98" s="2"/>
      <c r="BTE98" s="2"/>
      <c r="BTF98" s="2"/>
      <c r="BTG98" s="2"/>
      <c r="BTH98" s="2"/>
      <c r="BTN98" s="1"/>
      <c r="BTO98" s="2"/>
      <c r="BTP98" s="2"/>
      <c r="BTQ98" s="2"/>
      <c r="BTR98" s="2"/>
      <c r="BTS98" s="2"/>
      <c r="BTT98" s="2"/>
      <c r="BTU98" s="2"/>
      <c r="BTV98" s="2"/>
      <c r="BTW98" s="2"/>
      <c r="BTX98" s="2"/>
      <c r="BTY98" s="2"/>
      <c r="BTZ98" s="2"/>
      <c r="BUB98" s="2"/>
      <c r="BUC98" s="2"/>
      <c r="BUE98" s="2"/>
      <c r="BUH98" s="2"/>
      <c r="BUI98" s="2"/>
      <c r="BUJ98" s="2"/>
      <c r="BUK98" s="2"/>
      <c r="BUL98" s="2"/>
      <c r="BUM98" s="2"/>
      <c r="BUN98" s="2"/>
      <c r="BUT98" s="1"/>
      <c r="BUU98" s="2"/>
      <c r="BUV98" s="2"/>
      <c r="BUW98" s="2"/>
      <c r="BUX98" s="2"/>
      <c r="BUY98" s="2"/>
      <c r="BUZ98" s="2"/>
      <c r="BVA98" s="2"/>
      <c r="BVB98" s="2"/>
      <c r="BVC98" s="2"/>
      <c r="BVD98" s="2"/>
      <c r="BVE98" s="2"/>
      <c r="BVF98" s="2"/>
      <c r="BVH98" s="2"/>
      <c r="BVI98" s="2"/>
      <c r="BVK98" s="2"/>
      <c r="BVN98" s="2"/>
      <c r="BVO98" s="2"/>
      <c r="BVP98" s="2"/>
      <c r="BVQ98" s="2"/>
      <c r="BVR98" s="2"/>
      <c r="BVS98" s="2"/>
      <c r="BVT98" s="2"/>
      <c r="BVZ98" s="1"/>
      <c r="BWA98" s="2"/>
      <c r="BWB98" s="2"/>
      <c r="BWC98" s="2"/>
      <c r="BWD98" s="2"/>
      <c r="BWE98" s="2"/>
      <c r="BWF98" s="2"/>
      <c r="BWG98" s="2"/>
      <c r="BWH98" s="2"/>
      <c r="BWI98" s="2"/>
      <c r="BWJ98" s="2"/>
      <c r="BWK98" s="2"/>
      <c r="BWL98" s="2"/>
      <c r="BWN98" s="2"/>
      <c r="BWO98" s="2"/>
      <c r="BWQ98" s="2"/>
      <c r="BWT98" s="2"/>
      <c r="BWU98" s="2"/>
      <c r="BWV98" s="2"/>
      <c r="BWW98" s="2"/>
      <c r="BWX98" s="2"/>
      <c r="BWY98" s="2"/>
      <c r="BWZ98" s="2"/>
      <c r="BXF98" s="1"/>
      <c r="BXG98" s="2"/>
      <c r="BXH98" s="2"/>
      <c r="BXI98" s="2"/>
      <c r="BXJ98" s="2"/>
      <c r="BXK98" s="2"/>
      <c r="BXL98" s="2"/>
      <c r="BXM98" s="2"/>
      <c r="BXN98" s="2"/>
      <c r="BXO98" s="2"/>
      <c r="BXP98" s="2"/>
      <c r="BXQ98" s="2"/>
      <c r="BXR98" s="2"/>
      <c r="BXT98" s="2"/>
      <c r="BXU98" s="2"/>
      <c r="BXW98" s="2"/>
      <c r="BXZ98" s="2"/>
      <c r="BYA98" s="2"/>
      <c r="BYB98" s="2"/>
      <c r="BYC98" s="2"/>
      <c r="BYD98" s="2"/>
      <c r="BYE98" s="2"/>
      <c r="BYF98" s="2"/>
      <c r="BYL98" s="1"/>
      <c r="BYM98" s="2"/>
      <c r="BYN98" s="2"/>
      <c r="BYO98" s="2"/>
      <c r="BYP98" s="2"/>
      <c r="BYQ98" s="2"/>
      <c r="BYR98" s="2"/>
      <c r="BYS98" s="2"/>
      <c r="BYT98" s="2"/>
      <c r="BYU98" s="2"/>
      <c r="BYV98" s="2"/>
      <c r="BYW98" s="2"/>
      <c r="BYX98" s="2"/>
      <c r="BYZ98" s="2"/>
      <c r="BZA98" s="2"/>
      <c r="BZC98" s="2"/>
      <c r="BZF98" s="2"/>
      <c r="BZG98" s="2"/>
      <c r="BZH98" s="2"/>
      <c r="BZI98" s="2"/>
      <c r="BZJ98" s="2"/>
      <c r="BZK98" s="2"/>
      <c r="BZL98" s="2"/>
      <c r="BZR98" s="1"/>
      <c r="BZS98" s="2"/>
      <c r="BZT98" s="2"/>
      <c r="BZU98" s="2"/>
      <c r="BZV98" s="2"/>
      <c r="BZW98" s="2"/>
      <c r="BZX98" s="2"/>
      <c r="BZY98" s="2"/>
      <c r="BZZ98" s="2"/>
      <c r="CAA98" s="2"/>
      <c r="CAB98" s="2"/>
      <c r="CAC98" s="2"/>
      <c r="CAD98" s="2"/>
      <c r="CAF98" s="2"/>
      <c r="CAG98" s="2"/>
      <c r="CAI98" s="2"/>
      <c r="CAL98" s="2"/>
      <c r="CAM98" s="2"/>
      <c r="CAN98" s="2"/>
      <c r="CAO98" s="2"/>
      <c r="CAP98" s="2"/>
      <c r="CAQ98" s="2"/>
      <c r="CAR98" s="2"/>
      <c r="CAX98" s="1"/>
      <c r="CAY98" s="2"/>
      <c r="CAZ98" s="2"/>
      <c r="CBA98" s="2"/>
      <c r="CBB98" s="2"/>
      <c r="CBC98" s="2"/>
      <c r="CBD98" s="2"/>
      <c r="CBE98" s="2"/>
      <c r="CBF98" s="2"/>
      <c r="CBG98" s="2"/>
      <c r="CBH98" s="2"/>
      <c r="CBI98" s="2"/>
      <c r="CBJ98" s="2"/>
      <c r="CBL98" s="2"/>
      <c r="CBM98" s="2"/>
      <c r="CBO98" s="2"/>
      <c r="CBR98" s="2"/>
      <c r="CBS98" s="2"/>
      <c r="CBT98" s="2"/>
      <c r="CBU98" s="2"/>
      <c r="CBV98" s="2"/>
      <c r="CBW98" s="2"/>
      <c r="CBX98" s="2"/>
      <c r="CCD98" s="1"/>
      <c r="CCE98" s="2"/>
      <c r="CCF98" s="2"/>
      <c r="CCG98" s="2"/>
      <c r="CCH98" s="2"/>
      <c r="CCI98" s="2"/>
      <c r="CCJ98" s="2"/>
      <c r="CCK98" s="2"/>
      <c r="CCL98" s="2"/>
      <c r="CCM98" s="2"/>
      <c r="CCN98" s="2"/>
      <c r="CCO98" s="2"/>
      <c r="CCP98" s="2"/>
      <c r="CCR98" s="2"/>
      <c r="CCS98" s="2"/>
      <c r="CCU98" s="2"/>
      <c r="CCX98" s="2"/>
      <c r="CCY98" s="2"/>
      <c r="CCZ98" s="2"/>
      <c r="CDA98" s="2"/>
      <c r="CDB98" s="2"/>
      <c r="CDC98" s="2"/>
      <c r="CDD98" s="2"/>
      <c r="CDJ98" s="1"/>
      <c r="CDK98" s="2"/>
      <c r="CDL98" s="2"/>
      <c r="CDM98" s="2"/>
      <c r="CDN98" s="2"/>
      <c r="CDO98" s="2"/>
      <c r="CDP98" s="2"/>
      <c r="CDQ98" s="2"/>
      <c r="CDR98" s="2"/>
      <c r="CDS98" s="2"/>
      <c r="CDT98" s="2"/>
      <c r="CDU98" s="2"/>
      <c r="CDV98" s="2"/>
      <c r="CDX98" s="2"/>
      <c r="CDY98" s="2"/>
      <c r="CEA98" s="2"/>
      <c r="CED98" s="2"/>
      <c r="CEE98" s="2"/>
      <c r="CEF98" s="2"/>
      <c r="CEG98" s="2"/>
      <c r="CEH98" s="2"/>
      <c r="CEI98" s="2"/>
      <c r="CEJ98" s="2"/>
      <c r="CEP98" s="1"/>
      <c r="CEQ98" s="2"/>
      <c r="CER98" s="2"/>
      <c r="CES98" s="2"/>
      <c r="CET98" s="2"/>
      <c r="CEU98" s="2"/>
      <c r="CEV98" s="2"/>
      <c r="CEW98" s="2"/>
      <c r="CEX98" s="2"/>
      <c r="CEY98" s="2"/>
      <c r="CEZ98" s="2"/>
      <c r="CFA98" s="2"/>
      <c r="CFB98" s="2"/>
      <c r="CFD98" s="2"/>
      <c r="CFE98" s="2"/>
      <c r="CFG98" s="2"/>
      <c r="CFJ98" s="2"/>
      <c r="CFK98" s="2"/>
      <c r="CFL98" s="2"/>
      <c r="CFM98" s="2"/>
      <c r="CFN98" s="2"/>
      <c r="CFO98" s="2"/>
      <c r="CFP98" s="2"/>
      <c r="CFV98" s="1"/>
      <c r="CFW98" s="2"/>
      <c r="CFX98" s="2"/>
      <c r="CFY98" s="2"/>
      <c r="CFZ98" s="2"/>
      <c r="CGA98" s="2"/>
      <c r="CGB98" s="2"/>
      <c r="CGC98" s="2"/>
      <c r="CGD98" s="2"/>
      <c r="CGE98" s="2"/>
      <c r="CGF98" s="2"/>
      <c r="CGG98" s="2"/>
      <c r="CGH98" s="2"/>
      <c r="CGJ98" s="2"/>
      <c r="CGK98" s="2"/>
      <c r="CGM98" s="2"/>
      <c r="CGP98" s="2"/>
      <c r="CGQ98" s="2"/>
      <c r="CGR98" s="2"/>
      <c r="CGS98" s="2"/>
      <c r="CGT98" s="2"/>
      <c r="CGU98" s="2"/>
      <c r="CGV98" s="2"/>
      <c r="CHB98" s="1"/>
      <c r="CHC98" s="2"/>
      <c r="CHD98" s="2"/>
      <c r="CHE98" s="2"/>
      <c r="CHF98" s="2"/>
      <c r="CHG98" s="2"/>
      <c r="CHH98" s="2"/>
      <c r="CHI98" s="2"/>
      <c r="CHJ98" s="2"/>
      <c r="CHK98" s="2"/>
      <c r="CHL98" s="2"/>
      <c r="CHM98" s="2"/>
      <c r="CHN98" s="2"/>
      <c r="CHP98" s="2"/>
      <c r="CHQ98" s="2"/>
      <c r="CHS98" s="2"/>
      <c r="CHV98" s="2"/>
      <c r="CHW98" s="2"/>
      <c r="CHX98" s="2"/>
      <c r="CHY98" s="2"/>
      <c r="CHZ98" s="2"/>
      <c r="CIA98" s="2"/>
      <c r="CIB98" s="2"/>
      <c r="CIH98" s="1"/>
      <c r="CII98" s="2"/>
      <c r="CIJ98" s="2"/>
      <c r="CIK98" s="2"/>
      <c r="CIL98" s="2"/>
      <c r="CIM98" s="2"/>
      <c r="CIN98" s="2"/>
      <c r="CIO98" s="2"/>
      <c r="CIP98" s="2"/>
      <c r="CIQ98" s="2"/>
      <c r="CIR98" s="2"/>
      <c r="CIS98" s="2"/>
      <c r="CIT98" s="2"/>
      <c r="CIV98" s="2"/>
      <c r="CIW98" s="2"/>
      <c r="CIY98" s="2"/>
      <c r="CJB98" s="2"/>
      <c r="CJC98" s="2"/>
      <c r="CJD98" s="2"/>
      <c r="CJE98" s="2"/>
      <c r="CJF98" s="2"/>
      <c r="CJG98" s="2"/>
      <c r="CJH98" s="2"/>
      <c r="CJN98" s="1"/>
      <c r="CJO98" s="2"/>
      <c r="CJP98" s="2"/>
      <c r="CJQ98" s="2"/>
      <c r="CJR98" s="2"/>
      <c r="CJS98" s="2"/>
      <c r="CJT98" s="2"/>
      <c r="CJU98" s="2"/>
      <c r="CJV98" s="2"/>
      <c r="CJW98" s="2"/>
      <c r="CJX98" s="2"/>
      <c r="CJY98" s="2"/>
      <c r="CJZ98" s="2"/>
      <c r="CKB98" s="2"/>
      <c r="CKC98" s="2"/>
      <c r="CKE98" s="2"/>
      <c r="CKH98" s="2"/>
      <c r="CKI98" s="2"/>
      <c r="CKJ98" s="2"/>
      <c r="CKK98" s="2"/>
      <c r="CKL98" s="2"/>
      <c r="CKM98" s="2"/>
      <c r="CKN98" s="2"/>
      <c r="CKT98" s="1"/>
      <c r="CKU98" s="2"/>
      <c r="CKV98" s="2"/>
      <c r="CKW98" s="2"/>
      <c r="CKX98" s="2"/>
      <c r="CKY98" s="2"/>
      <c r="CKZ98" s="2"/>
      <c r="CLA98" s="2"/>
      <c r="CLB98" s="2"/>
      <c r="CLC98" s="2"/>
      <c r="CLD98" s="2"/>
      <c r="CLE98" s="2"/>
      <c r="CLF98" s="2"/>
      <c r="CLH98" s="2"/>
      <c r="CLI98" s="2"/>
      <c r="CLK98" s="2"/>
      <c r="CLN98" s="2"/>
      <c r="CLO98" s="2"/>
      <c r="CLP98" s="2"/>
      <c r="CLQ98" s="2"/>
      <c r="CLR98" s="2"/>
      <c r="CLS98" s="2"/>
      <c r="CLT98" s="2"/>
      <c r="CLZ98" s="1"/>
      <c r="CMA98" s="2"/>
      <c r="CMB98" s="2"/>
      <c r="CMC98" s="2"/>
      <c r="CMD98" s="2"/>
      <c r="CME98" s="2"/>
      <c r="CMF98" s="2"/>
      <c r="CMG98" s="2"/>
      <c r="CMH98" s="2"/>
      <c r="CMI98" s="2"/>
      <c r="CMJ98" s="2"/>
      <c r="CMK98" s="2"/>
      <c r="CML98" s="2"/>
      <c r="CMN98" s="2"/>
      <c r="CMO98" s="2"/>
      <c r="CMQ98" s="2"/>
      <c r="CMT98" s="2"/>
      <c r="CMU98" s="2"/>
      <c r="CMV98" s="2"/>
      <c r="CMW98" s="2"/>
      <c r="CMX98" s="2"/>
      <c r="CMY98" s="2"/>
      <c r="CMZ98" s="2"/>
      <c r="CNF98" s="1"/>
      <c r="CNG98" s="2"/>
      <c r="CNH98" s="2"/>
      <c r="CNI98" s="2"/>
      <c r="CNJ98" s="2"/>
      <c r="CNK98" s="2"/>
      <c r="CNL98" s="2"/>
      <c r="CNM98" s="2"/>
      <c r="CNN98" s="2"/>
      <c r="CNO98" s="2"/>
      <c r="CNP98" s="2"/>
      <c r="CNQ98" s="2"/>
      <c r="CNR98" s="2"/>
      <c r="CNT98" s="2"/>
      <c r="CNU98" s="2"/>
      <c r="CNW98" s="2"/>
      <c r="CNZ98" s="2"/>
      <c r="COA98" s="2"/>
      <c r="COB98" s="2"/>
      <c r="COC98" s="2"/>
      <c r="COD98" s="2"/>
      <c r="COE98" s="2"/>
      <c r="COF98" s="2"/>
      <c r="COL98" s="1"/>
      <c r="COM98" s="2"/>
      <c r="CON98" s="2"/>
      <c r="COO98" s="2"/>
      <c r="COP98" s="2"/>
      <c r="COQ98" s="2"/>
      <c r="COR98" s="2"/>
      <c r="COS98" s="2"/>
      <c r="COT98" s="2"/>
      <c r="COU98" s="2"/>
      <c r="COV98" s="2"/>
      <c r="COW98" s="2"/>
      <c r="COX98" s="2"/>
      <c r="COZ98" s="2"/>
      <c r="CPA98" s="2"/>
      <c r="CPC98" s="2"/>
      <c r="CPF98" s="2"/>
      <c r="CPG98" s="2"/>
      <c r="CPH98" s="2"/>
      <c r="CPI98" s="2"/>
      <c r="CPJ98" s="2"/>
      <c r="CPK98" s="2"/>
      <c r="CPL98" s="2"/>
      <c r="CPR98" s="1"/>
      <c r="CPS98" s="2"/>
      <c r="CPT98" s="2"/>
      <c r="CPU98" s="2"/>
      <c r="CPV98" s="2"/>
      <c r="CPW98" s="2"/>
      <c r="CPX98" s="2"/>
      <c r="CPY98" s="2"/>
      <c r="CPZ98" s="2"/>
      <c r="CQA98" s="2"/>
      <c r="CQB98" s="2"/>
      <c r="CQC98" s="2"/>
      <c r="CQD98" s="2"/>
      <c r="CQF98" s="2"/>
      <c r="CQG98" s="2"/>
      <c r="CQI98" s="2"/>
      <c r="CQL98" s="2"/>
      <c r="CQM98" s="2"/>
      <c r="CQN98" s="2"/>
      <c r="CQO98" s="2"/>
      <c r="CQP98" s="2"/>
      <c r="CQQ98" s="2"/>
      <c r="CQR98" s="2"/>
      <c r="CQX98" s="1"/>
      <c r="CQY98" s="2"/>
      <c r="CQZ98" s="2"/>
      <c r="CRA98" s="2"/>
      <c r="CRB98" s="2"/>
      <c r="CRC98" s="2"/>
      <c r="CRD98" s="2"/>
      <c r="CRE98" s="2"/>
      <c r="CRF98" s="2"/>
      <c r="CRG98" s="2"/>
      <c r="CRH98" s="2"/>
      <c r="CRI98" s="2"/>
      <c r="CRJ98" s="2"/>
      <c r="CRL98" s="2"/>
      <c r="CRM98" s="2"/>
      <c r="CRO98" s="2"/>
      <c r="CRR98" s="2"/>
      <c r="CRS98" s="2"/>
      <c r="CRT98" s="2"/>
      <c r="CRU98" s="2"/>
      <c r="CRV98" s="2"/>
      <c r="CRW98" s="2"/>
      <c r="CRX98" s="2"/>
      <c r="CSD98" s="1"/>
      <c r="CSE98" s="2"/>
      <c r="CSF98" s="2"/>
      <c r="CSG98" s="2"/>
      <c r="CSH98" s="2"/>
      <c r="CSI98" s="2"/>
      <c r="CSJ98" s="2"/>
      <c r="CSK98" s="2"/>
      <c r="CSL98" s="2"/>
      <c r="CSM98" s="2"/>
      <c r="CSN98" s="2"/>
      <c r="CSO98" s="2"/>
      <c r="CSP98" s="2"/>
      <c r="CSR98" s="2"/>
      <c r="CSS98" s="2"/>
      <c r="CSU98" s="2"/>
      <c r="CSX98" s="2"/>
      <c r="CSY98" s="2"/>
      <c r="CSZ98" s="2"/>
      <c r="CTA98" s="2"/>
      <c r="CTB98" s="2"/>
      <c r="CTC98" s="2"/>
      <c r="CTD98" s="2"/>
      <c r="CTJ98" s="1"/>
      <c r="CTK98" s="2"/>
      <c r="CTL98" s="2"/>
      <c r="CTM98" s="2"/>
      <c r="CTN98" s="2"/>
      <c r="CTO98" s="2"/>
      <c r="CTP98" s="2"/>
      <c r="CTQ98" s="2"/>
      <c r="CTR98" s="2"/>
      <c r="CTS98" s="2"/>
      <c r="CTT98" s="2"/>
      <c r="CTU98" s="2"/>
      <c r="CTV98" s="2"/>
      <c r="CTX98" s="2"/>
      <c r="CTY98" s="2"/>
      <c r="CUA98" s="2"/>
      <c r="CUD98" s="2"/>
      <c r="CUE98" s="2"/>
      <c r="CUF98" s="2"/>
      <c r="CUG98" s="2"/>
      <c r="CUH98" s="2"/>
      <c r="CUI98" s="2"/>
      <c r="CUJ98" s="2"/>
      <c r="CUP98" s="1"/>
      <c r="CUQ98" s="2"/>
      <c r="CUR98" s="2"/>
      <c r="CUS98" s="2"/>
      <c r="CUT98" s="2"/>
      <c r="CUU98" s="2"/>
      <c r="CUV98" s="2"/>
      <c r="CUW98" s="2"/>
      <c r="CUX98" s="2"/>
      <c r="CUY98" s="2"/>
      <c r="CUZ98" s="2"/>
      <c r="CVA98" s="2"/>
      <c r="CVB98" s="2"/>
      <c r="CVD98" s="2"/>
      <c r="CVE98" s="2"/>
      <c r="CVG98" s="2"/>
      <c r="CVJ98" s="2"/>
      <c r="CVK98" s="2"/>
      <c r="CVL98" s="2"/>
      <c r="CVM98" s="2"/>
      <c r="CVN98" s="2"/>
      <c r="CVO98" s="2"/>
      <c r="CVP98" s="2"/>
      <c r="CVV98" s="1"/>
      <c r="CVW98" s="2"/>
      <c r="CVX98" s="2"/>
      <c r="CVY98" s="2"/>
      <c r="CVZ98" s="2"/>
      <c r="CWA98" s="2"/>
      <c r="CWB98" s="2"/>
      <c r="CWC98" s="2"/>
      <c r="CWD98" s="2"/>
      <c r="CWE98" s="2"/>
      <c r="CWF98" s="2"/>
      <c r="CWG98" s="2"/>
      <c r="CWH98" s="2"/>
      <c r="CWJ98" s="2"/>
      <c r="CWK98" s="2"/>
      <c r="CWM98" s="2"/>
      <c r="CWP98" s="2"/>
      <c r="CWQ98" s="2"/>
      <c r="CWR98" s="2"/>
      <c r="CWS98" s="2"/>
      <c r="CWT98" s="2"/>
      <c r="CWU98" s="2"/>
      <c r="CWV98" s="2"/>
      <c r="CXB98" s="1"/>
      <c r="CXC98" s="2"/>
      <c r="CXD98" s="2"/>
      <c r="CXE98" s="2"/>
      <c r="CXF98" s="2"/>
      <c r="CXG98" s="2"/>
      <c r="CXH98" s="2"/>
      <c r="CXI98" s="2"/>
      <c r="CXJ98" s="2"/>
      <c r="CXK98" s="2"/>
      <c r="CXL98" s="2"/>
      <c r="CXM98" s="2"/>
      <c r="CXN98" s="2"/>
      <c r="CXP98" s="2"/>
      <c r="CXQ98" s="2"/>
      <c r="CXS98" s="2"/>
      <c r="CXV98" s="2"/>
      <c r="CXW98" s="2"/>
      <c r="CXX98" s="2"/>
      <c r="CXY98" s="2"/>
      <c r="CXZ98" s="2"/>
      <c r="CYA98" s="2"/>
      <c r="CYB98" s="2"/>
      <c r="CYH98" s="1"/>
      <c r="CYI98" s="2"/>
      <c r="CYJ98" s="2"/>
      <c r="CYK98" s="2"/>
      <c r="CYL98" s="2"/>
      <c r="CYM98" s="2"/>
      <c r="CYN98" s="2"/>
      <c r="CYO98" s="2"/>
      <c r="CYP98" s="2"/>
      <c r="CYQ98" s="2"/>
      <c r="CYR98" s="2"/>
      <c r="CYS98" s="2"/>
      <c r="CYT98" s="2"/>
      <c r="CYV98" s="2"/>
      <c r="CYW98" s="2"/>
      <c r="CYY98" s="2"/>
      <c r="CZB98" s="2"/>
      <c r="CZC98" s="2"/>
      <c r="CZD98" s="2"/>
      <c r="CZE98" s="2"/>
      <c r="CZF98" s="2"/>
      <c r="CZG98" s="2"/>
      <c r="CZH98" s="2"/>
      <c r="CZN98" s="1"/>
      <c r="CZO98" s="2"/>
      <c r="CZP98" s="2"/>
      <c r="CZQ98" s="2"/>
      <c r="CZR98" s="2"/>
      <c r="CZS98" s="2"/>
      <c r="CZT98" s="2"/>
      <c r="CZU98" s="2"/>
      <c r="CZV98" s="2"/>
      <c r="CZW98" s="2"/>
      <c r="CZX98" s="2"/>
      <c r="CZY98" s="2"/>
      <c r="CZZ98" s="2"/>
      <c r="DAB98" s="2"/>
      <c r="DAC98" s="2"/>
      <c r="DAE98" s="2"/>
      <c r="DAH98" s="2"/>
      <c r="DAI98" s="2"/>
      <c r="DAJ98" s="2"/>
      <c r="DAK98" s="2"/>
      <c r="DAL98" s="2"/>
      <c r="DAM98" s="2"/>
      <c r="DAN98" s="2"/>
      <c r="DAT98" s="1"/>
      <c r="DAU98" s="2"/>
      <c r="DAV98" s="2"/>
      <c r="DAW98" s="2"/>
      <c r="DAX98" s="2"/>
      <c r="DAY98" s="2"/>
      <c r="DAZ98" s="2"/>
      <c r="DBA98" s="2"/>
      <c r="DBB98" s="2"/>
      <c r="DBC98" s="2"/>
      <c r="DBD98" s="2"/>
      <c r="DBE98" s="2"/>
      <c r="DBF98" s="2"/>
      <c r="DBH98" s="2"/>
      <c r="DBI98" s="2"/>
      <c r="DBK98" s="2"/>
      <c r="DBN98" s="2"/>
      <c r="DBO98" s="2"/>
      <c r="DBP98" s="2"/>
      <c r="DBQ98" s="2"/>
      <c r="DBR98" s="2"/>
      <c r="DBS98" s="2"/>
      <c r="DBT98" s="2"/>
      <c r="DBZ98" s="1"/>
      <c r="DCA98" s="2"/>
      <c r="DCB98" s="2"/>
      <c r="DCC98" s="2"/>
      <c r="DCD98" s="2"/>
      <c r="DCE98" s="2"/>
      <c r="DCF98" s="2"/>
      <c r="DCG98" s="2"/>
      <c r="DCH98" s="2"/>
      <c r="DCI98" s="2"/>
      <c r="DCJ98" s="2"/>
      <c r="DCK98" s="2"/>
      <c r="DCL98" s="2"/>
      <c r="DCN98" s="2"/>
      <c r="DCO98" s="2"/>
      <c r="DCQ98" s="2"/>
      <c r="DCT98" s="2"/>
      <c r="DCU98" s="2"/>
      <c r="DCV98" s="2"/>
      <c r="DCW98" s="2"/>
      <c r="DCX98" s="2"/>
      <c r="DCY98" s="2"/>
      <c r="DCZ98" s="2"/>
      <c r="DDF98" s="1"/>
      <c r="DDG98" s="2"/>
      <c r="DDH98" s="2"/>
      <c r="DDI98" s="2"/>
      <c r="DDJ98" s="2"/>
      <c r="DDK98" s="2"/>
      <c r="DDL98" s="2"/>
      <c r="DDM98" s="2"/>
      <c r="DDN98" s="2"/>
      <c r="DDO98" s="2"/>
      <c r="DDP98" s="2"/>
      <c r="DDQ98" s="2"/>
      <c r="DDR98" s="2"/>
      <c r="DDT98" s="2"/>
      <c r="DDU98" s="2"/>
      <c r="DDW98" s="2"/>
      <c r="DDZ98" s="2"/>
      <c r="DEA98" s="2"/>
      <c r="DEB98" s="2"/>
      <c r="DEC98" s="2"/>
      <c r="DED98" s="2"/>
      <c r="DEE98" s="2"/>
      <c r="DEF98" s="2"/>
      <c r="DEL98" s="1"/>
      <c r="DEM98" s="2"/>
      <c r="DEN98" s="2"/>
      <c r="DEO98" s="2"/>
      <c r="DEP98" s="2"/>
      <c r="DEQ98" s="2"/>
      <c r="DER98" s="2"/>
      <c r="DES98" s="2"/>
      <c r="DET98" s="2"/>
      <c r="DEU98" s="2"/>
      <c r="DEV98" s="2"/>
      <c r="DEW98" s="2"/>
      <c r="DEX98" s="2"/>
      <c r="DEZ98" s="2"/>
      <c r="DFA98" s="2"/>
      <c r="DFC98" s="2"/>
      <c r="DFF98" s="2"/>
      <c r="DFG98" s="2"/>
      <c r="DFH98" s="2"/>
      <c r="DFI98" s="2"/>
      <c r="DFJ98" s="2"/>
      <c r="DFK98" s="2"/>
      <c r="DFL98" s="2"/>
      <c r="DFR98" s="1"/>
      <c r="DFS98" s="2"/>
      <c r="DFT98" s="2"/>
      <c r="DFU98" s="2"/>
      <c r="DFV98" s="2"/>
      <c r="DFW98" s="2"/>
      <c r="DFX98" s="2"/>
      <c r="DFY98" s="2"/>
      <c r="DFZ98" s="2"/>
      <c r="DGA98" s="2"/>
      <c r="DGB98" s="2"/>
      <c r="DGC98" s="2"/>
      <c r="DGD98" s="2"/>
      <c r="DGF98" s="2"/>
      <c r="DGG98" s="2"/>
      <c r="DGI98" s="2"/>
      <c r="DGL98" s="2"/>
      <c r="DGM98" s="2"/>
      <c r="DGN98" s="2"/>
      <c r="DGO98" s="2"/>
      <c r="DGP98" s="2"/>
      <c r="DGQ98" s="2"/>
      <c r="DGR98" s="2"/>
      <c r="DGX98" s="1"/>
      <c r="DGY98" s="2"/>
      <c r="DGZ98" s="2"/>
      <c r="DHA98" s="2"/>
      <c r="DHB98" s="2"/>
      <c r="DHC98" s="2"/>
      <c r="DHD98" s="2"/>
      <c r="DHE98" s="2"/>
      <c r="DHF98" s="2"/>
      <c r="DHG98" s="2"/>
      <c r="DHH98" s="2"/>
      <c r="DHI98" s="2"/>
      <c r="DHJ98" s="2"/>
      <c r="DHL98" s="2"/>
      <c r="DHM98" s="2"/>
      <c r="DHO98" s="2"/>
      <c r="DHR98" s="2"/>
      <c r="DHS98" s="2"/>
      <c r="DHT98" s="2"/>
      <c r="DHU98" s="2"/>
      <c r="DHV98" s="2"/>
      <c r="DHW98" s="2"/>
      <c r="DHX98" s="2"/>
      <c r="DID98" s="1"/>
      <c r="DIE98" s="2"/>
      <c r="DIF98" s="2"/>
      <c r="DIG98" s="2"/>
      <c r="DIH98" s="2"/>
      <c r="DII98" s="2"/>
      <c r="DIJ98" s="2"/>
      <c r="DIK98" s="2"/>
      <c r="DIL98" s="2"/>
      <c r="DIM98" s="2"/>
      <c r="DIN98" s="2"/>
      <c r="DIO98" s="2"/>
      <c r="DIP98" s="2"/>
      <c r="DIR98" s="2"/>
      <c r="DIS98" s="2"/>
      <c r="DIU98" s="2"/>
      <c r="DIX98" s="2"/>
      <c r="DIY98" s="2"/>
      <c r="DIZ98" s="2"/>
      <c r="DJA98" s="2"/>
      <c r="DJB98" s="2"/>
      <c r="DJC98" s="2"/>
      <c r="DJD98" s="2"/>
      <c r="DJJ98" s="1"/>
      <c r="DJK98" s="2"/>
      <c r="DJL98" s="2"/>
      <c r="DJM98" s="2"/>
      <c r="DJN98" s="2"/>
      <c r="DJO98" s="2"/>
      <c r="DJP98" s="2"/>
      <c r="DJQ98" s="2"/>
      <c r="DJR98" s="2"/>
      <c r="DJS98" s="2"/>
      <c r="DJT98" s="2"/>
      <c r="DJU98" s="2"/>
      <c r="DJV98" s="2"/>
      <c r="DJX98" s="2"/>
      <c r="DJY98" s="2"/>
      <c r="DKA98" s="2"/>
      <c r="DKD98" s="2"/>
      <c r="DKE98" s="2"/>
      <c r="DKF98" s="2"/>
      <c r="DKG98" s="2"/>
      <c r="DKH98" s="2"/>
      <c r="DKI98" s="2"/>
      <c r="DKJ98" s="2"/>
      <c r="DKP98" s="1"/>
      <c r="DKQ98" s="2"/>
      <c r="DKR98" s="2"/>
      <c r="DKS98" s="2"/>
      <c r="DKT98" s="2"/>
      <c r="DKU98" s="2"/>
      <c r="DKV98" s="2"/>
      <c r="DKW98" s="2"/>
      <c r="DKX98" s="2"/>
      <c r="DKY98" s="2"/>
      <c r="DKZ98" s="2"/>
      <c r="DLA98" s="2"/>
      <c r="DLB98" s="2"/>
      <c r="DLD98" s="2"/>
      <c r="DLE98" s="2"/>
      <c r="DLG98" s="2"/>
      <c r="DLJ98" s="2"/>
      <c r="DLK98" s="2"/>
      <c r="DLL98" s="2"/>
      <c r="DLM98" s="2"/>
      <c r="DLN98" s="2"/>
      <c r="DLO98" s="2"/>
      <c r="DLP98" s="2"/>
      <c r="DLV98" s="1"/>
      <c r="DLW98" s="2"/>
      <c r="DLX98" s="2"/>
      <c r="DLY98" s="2"/>
      <c r="DLZ98" s="2"/>
      <c r="DMA98" s="2"/>
      <c r="DMB98" s="2"/>
      <c r="DMC98" s="2"/>
      <c r="DMD98" s="2"/>
      <c r="DME98" s="2"/>
      <c r="DMF98" s="2"/>
      <c r="DMG98" s="2"/>
      <c r="DMH98" s="2"/>
      <c r="DMJ98" s="2"/>
      <c r="DMK98" s="2"/>
      <c r="DMM98" s="2"/>
      <c r="DMP98" s="2"/>
      <c r="DMQ98" s="2"/>
      <c r="DMR98" s="2"/>
      <c r="DMS98" s="2"/>
      <c r="DMT98" s="2"/>
      <c r="DMU98" s="2"/>
      <c r="DMV98" s="2"/>
      <c r="DNB98" s="1"/>
      <c r="DNC98" s="2"/>
      <c r="DND98" s="2"/>
      <c r="DNE98" s="2"/>
      <c r="DNF98" s="2"/>
      <c r="DNG98" s="2"/>
      <c r="DNH98" s="2"/>
      <c r="DNI98" s="2"/>
      <c r="DNJ98" s="2"/>
      <c r="DNK98" s="2"/>
      <c r="DNL98" s="2"/>
      <c r="DNM98" s="2"/>
      <c r="DNN98" s="2"/>
      <c r="DNP98" s="2"/>
      <c r="DNQ98" s="2"/>
      <c r="DNS98" s="2"/>
      <c r="DNV98" s="2"/>
      <c r="DNW98" s="2"/>
      <c r="DNX98" s="2"/>
      <c r="DNY98" s="2"/>
      <c r="DNZ98" s="2"/>
      <c r="DOA98" s="2"/>
      <c r="DOB98" s="2"/>
      <c r="DOH98" s="1"/>
      <c r="DOI98" s="2"/>
      <c r="DOJ98" s="2"/>
      <c r="DOK98" s="2"/>
      <c r="DOL98" s="2"/>
      <c r="DOM98" s="2"/>
      <c r="DON98" s="2"/>
      <c r="DOO98" s="2"/>
      <c r="DOP98" s="2"/>
      <c r="DOQ98" s="2"/>
      <c r="DOR98" s="2"/>
      <c r="DOS98" s="2"/>
      <c r="DOT98" s="2"/>
      <c r="DOV98" s="2"/>
      <c r="DOW98" s="2"/>
      <c r="DOY98" s="2"/>
      <c r="DPB98" s="2"/>
      <c r="DPC98" s="2"/>
      <c r="DPD98" s="2"/>
      <c r="DPE98" s="2"/>
      <c r="DPF98" s="2"/>
      <c r="DPG98" s="2"/>
      <c r="DPH98" s="2"/>
      <c r="DPN98" s="1"/>
      <c r="DPO98" s="2"/>
      <c r="DPP98" s="2"/>
      <c r="DPQ98" s="2"/>
      <c r="DPR98" s="2"/>
      <c r="DPS98" s="2"/>
      <c r="DPT98" s="2"/>
      <c r="DPU98" s="2"/>
      <c r="DPV98" s="2"/>
      <c r="DPW98" s="2"/>
      <c r="DPX98" s="2"/>
      <c r="DPY98" s="2"/>
      <c r="DPZ98" s="2"/>
      <c r="DQB98" s="2"/>
      <c r="DQC98" s="2"/>
      <c r="DQE98" s="2"/>
      <c r="DQH98" s="2"/>
      <c r="DQI98" s="2"/>
      <c r="DQJ98" s="2"/>
      <c r="DQK98" s="2"/>
      <c r="DQL98" s="2"/>
      <c r="DQM98" s="2"/>
      <c r="DQN98" s="2"/>
      <c r="DQT98" s="1"/>
      <c r="DQU98" s="2"/>
      <c r="DQV98" s="2"/>
      <c r="DQW98" s="2"/>
      <c r="DQX98" s="2"/>
      <c r="DQY98" s="2"/>
      <c r="DQZ98" s="2"/>
      <c r="DRA98" s="2"/>
      <c r="DRB98" s="2"/>
      <c r="DRC98" s="2"/>
      <c r="DRD98" s="2"/>
      <c r="DRE98" s="2"/>
      <c r="DRF98" s="2"/>
      <c r="DRH98" s="2"/>
      <c r="DRI98" s="2"/>
      <c r="DRK98" s="2"/>
      <c r="DRN98" s="2"/>
      <c r="DRO98" s="2"/>
      <c r="DRP98" s="2"/>
      <c r="DRQ98" s="2"/>
      <c r="DRR98" s="2"/>
      <c r="DRS98" s="2"/>
      <c r="DRT98" s="2"/>
      <c r="DRZ98" s="1"/>
      <c r="DSA98" s="2"/>
      <c r="DSB98" s="2"/>
      <c r="DSC98" s="2"/>
      <c r="DSD98" s="2"/>
      <c r="DSE98" s="2"/>
      <c r="DSF98" s="2"/>
      <c r="DSG98" s="2"/>
      <c r="DSH98" s="2"/>
      <c r="DSI98" s="2"/>
      <c r="DSJ98" s="2"/>
      <c r="DSK98" s="2"/>
      <c r="DSL98" s="2"/>
      <c r="DSN98" s="2"/>
      <c r="DSO98" s="2"/>
      <c r="DSQ98" s="2"/>
      <c r="DST98" s="2"/>
      <c r="DSU98" s="2"/>
      <c r="DSV98" s="2"/>
      <c r="DSW98" s="2"/>
      <c r="DSX98" s="2"/>
      <c r="DSY98" s="2"/>
      <c r="DSZ98" s="2"/>
      <c r="DTF98" s="1"/>
      <c r="DTG98" s="2"/>
      <c r="DTH98" s="2"/>
      <c r="DTI98" s="2"/>
      <c r="DTJ98" s="2"/>
      <c r="DTK98" s="2"/>
      <c r="DTL98" s="2"/>
      <c r="DTM98" s="2"/>
      <c r="DTN98" s="2"/>
      <c r="DTO98" s="2"/>
      <c r="DTP98" s="2"/>
      <c r="DTQ98" s="2"/>
      <c r="DTR98" s="2"/>
      <c r="DTT98" s="2"/>
      <c r="DTU98" s="2"/>
      <c r="DTW98" s="2"/>
      <c r="DTZ98" s="2"/>
      <c r="DUA98" s="2"/>
      <c r="DUB98" s="2"/>
      <c r="DUC98" s="2"/>
      <c r="DUD98" s="2"/>
      <c r="DUE98" s="2"/>
      <c r="DUF98" s="2"/>
      <c r="DUL98" s="1"/>
      <c r="DUM98" s="2"/>
      <c r="DUN98" s="2"/>
      <c r="DUO98" s="2"/>
      <c r="DUP98" s="2"/>
      <c r="DUQ98" s="2"/>
      <c r="DUR98" s="2"/>
      <c r="DUS98" s="2"/>
      <c r="DUT98" s="2"/>
      <c r="DUU98" s="2"/>
      <c r="DUV98" s="2"/>
      <c r="DUW98" s="2"/>
      <c r="DUX98" s="2"/>
      <c r="DUZ98" s="2"/>
      <c r="DVA98" s="2"/>
      <c r="DVC98" s="2"/>
      <c r="DVF98" s="2"/>
      <c r="DVG98" s="2"/>
      <c r="DVH98" s="2"/>
      <c r="DVI98" s="2"/>
      <c r="DVJ98" s="2"/>
      <c r="DVK98" s="2"/>
      <c r="DVL98" s="2"/>
      <c r="DVR98" s="1"/>
      <c r="DVS98" s="2"/>
      <c r="DVT98" s="2"/>
      <c r="DVU98" s="2"/>
      <c r="DVV98" s="2"/>
      <c r="DVW98" s="2"/>
      <c r="DVX98" s="2"/>
      <c r="DVY98" s="2"/>
      <c r="DVZ98" s="2"/>
      <c r="DWA98" s="2"/>
      <c r="DWB98" s="2"/>
      <c r="DWC98" s="2"/>
      <c r="DWD98" s="2"/>
      <c r="DWF98" s="2"/>
      <c r="DWG98" s="2"/>
      <c r="DWI98" s="2"/>
      <c r="DWL98" s="2"/>
      <c r="DWM98" s="2"/>
      <c r="DWN98" s="2"/>
      <c r="DWO98" s="2"/>
      <c r="DWP98" s="2"/>
      <c r="DWQ98" s="2"/>
      <c r="DWR98" s="2"/>
      <c r="DWX98" s="1"/>
      <c r="DWY98" s="2"/>
      <c r="DWZ98" s="2"/>
      <c r="DXA98" s="2"/>
      <c r="DXB98" s="2"/>
      <c r="DXC98" s="2"/>
      <c r="DXD98" s="2"/>
      <c r="DXE98" s="2"/>
      <c r="DXF98" s="2"/>
      <c r="DXG98" s="2"/>
      <c r="DXH98" s="2"/>
      <c r="DXI98" s="2"/>
      <c r="DXJ98" s="2"/>
      <c r="DXL98" s="2"/>
      <c r="DXM98" s="2"/>
      <c r="DXO98" s="2"/>
      <c r="DXR98" s="2"/>
      <c r="DXS98" s="2"/>
      <c r="DXT98" s="2"/>
      <c r="DXU98" s="2"/>
      <c r="DXV98" s="2"/>
      <c r="DXW98" s="2"/>
      <c r="DXX98" s="2"/>
      <c r="DYD98" s="1"/>
      <c r="DYE98" s="2"/>
      <c r="DYF98" s="2"/>
      <c r="DYG98" s="2"/>
      <c r="DYH98" s="2"/>
      <c r="DYI98" s="2"/>
      <c r="DYJ98" s="2"/>
      <c r="DYK98" s="2"/>
      <c r="DYL98" s="2"/>
      <c r="DYM98" s="2"/>
      <c r="DYN98" s="2"/>
      <c r="DYO98" s="2"/>
      <c r="DYP98" s="2"/>
      <c r="DYR98" s="2"/>
      <c r="DYS98" s="2"/>
      <c r="DYU98" s="2"/>
      <c r="DYX98" s="2"/>
      <c r="DYY98" s="2"/>
      <c r="DYZ98" s="2"/>
      <c r="DZA98" s="2"/>
      <c r="DZB98" s="2"/>
      <c r="DZC98" s="2"/>
      <c r="DZD98" s="2"/>
      <c r="DZJ98" s="1"/>
      <c r="DZK98" s="2"/>
      <c r="DZL98" s="2"/>
      <c r="DZM98" s="2"/>
      <c r="DZN98" s="2"/>
      <c r="DZO98" s="2"/>
      <c r="DZP98" s="2"/>
      <c r="DZQ98" s="2"/>
      <c r="DZR98" s="2"/>
      <c r="DZS98" s="2"/>
      <c r="DZT98" s="2"/>
      <c r="DZU98" s="2"/>
      <c r="DZV98" s="2"/>
      <c r="DZX98" s="2"/>
      <c r="DZY98" s="2"/>
      <c r="EAA98" s="2"/>
      <c r="EAD98" s="2"/>
      <c r="EAE98" s="2"/>
      <c r="EAF98" s="2"/>
      <c r="EAG98" s="2"/>
      <c r="EAH98" s="2"/>
      <c r="EAI98" s="2"/>
      <c r="EAJ98" s="2"/>
      <c r="EAP98" s="1"/>
      <c r="EAQ98" s="2"/>
      <c r="EAR98" s="2"/>
      <c r="EAS98" s="2"/>
      <c r="EAT98" s="2"/>
      <c r="EAU98" s="2"/>
      <c r="EAV98" s="2"/>
      <c r="EAW98" s="2"/>
      <c r="EAX98" s="2"/>
      <c r="EAY98" s="2"/>
      <c r="EAZ98" s="2"/>
      <c r="EBA98" s="2"/>
      <c r="EBB98" s="2"/>
      <c r="EBD98" s="2"/>
      <c r="EBE98" s="2"/>
      <c r="EBG98" s="2"/>
      <c r="EBJ98" s="2"/>
      <c r="EBK98" s="2"/>
      <c r="EBL98" s="2"/>
      <c r="EBM98" s="2"/>
      <c r="EBN98" s="2"/>
      <c r="EBO98" s="2"/>
      <c r="EBP98" s="2"/>
      <c r="EBV98" s="1"/>
      <c r="EBW98" s="2"/>
      <c r="EBX98" s="2"/>
      <c r="EBY98" s="2"/>
      <c r="EBZ98" s="2"/>
      <c r="ECA98" s="2"/>
      <c r="ECB98" s="2"/>
      <c r="ECC98" s="2"/>
      <c r="ECD98" s="2"/>
      <c r="ECE98" s="2"/>
      <c r="ECF98" s="2"/>
      <c r="ECG98" s="2"/>
      <c r="ECH98" s="2"/>
      <c r="ECJ98" s="2"/>
      <c r="ECK98" s="2"/>
      <c r="ECM98" s="2"/>
      <c r="ECP98" s="2"/>
      <c r="ECQ98" s="2"/>
      <c r="ECR98" s="2"/>
      <c r="ECS98" s="2"/>
      <c r="ECT98" s="2"/>
      <c r="ECU98" s="2"/>
      <c r="ECV98" s="2"/>
      <c r="EDB98" s="1"/>
      <c r="EDC98" s="2"/>
      <c r="EDD98" s="2"/>
      <c r="EDE98" s="2"/>
      <c r="EDF98" s="2"/>
      <c r="EDG98" s="2"/>
      <c r="EDH98" s="2"/>
      <c r="EDI98" s="2"/>
      <c r="EDJ98" s="2"/>
      <c r="EDK98" s="2"/>
      <c r="EDL98" s="2"/>
      <c r="EDM98" s="2"/>
      <c r="EDN98" s="2"/>
      <c r="EDP98" s="2"/>
      <c r="EDQ98" s="2"/>
      <c r="EDS98" s="2"/>
      <c r="EDV98" s="2"/>
      <c r="EDW98" s="2"/>
      <c r="EDX98" s="2"/>
      <c r="EDY98" s="2"/>
      <c r="EDZ98" s="2"/>
      <c r="EEA98" s="2"/>
      <c r="EEB98" s="2"/>
      <c r="EEH98" s="1"/>
      <c r="EEI98" s="2"/>
      <c r="EEJ98" s="2"/>
      <c r="EEK98" s="2"/>
      <c r="EEL98" s="2"/>
      <c r="EEM98" s="2"/>
      <c r="EEN98" s="2"/>
      <c r="EEO98" s="2"/>
      <c r="EEP98" s="2"/>
      <c r="EEQ98" s="2"/>
      <c r="EER98" s="2"/>
      <c r="EES98" s="2"/>
      <c r="EET98" s="2"/>
      <c r="EEV98" s="2"/>
      <c r="EEW98" s="2"/>
      <c r="EEY98" s="2"/>
      <c r="EFB98" s="2"/>
      <c r="EFC98" s="2"/>
      <c r="EFD98" s="2"/>
      <c r="EFE98" s="2"/>
      <c r="EFF98" s="2"/>
      <c r="EFG98" s="2"/>
      <c r="EFH98" s="2"/>
      <c r="EFN98" s="1"/>
      <c r="EFO98" s="2"/>
      <c r="EFP98" s="2"/>
      <c r="EFQ98" s="2"/>
      <c r="EFR98" s="2"/>
      <c r="EFS98" s="2"/>
      <c r="EFT98" s="2"/>
      <c r="EFU98" s="2"/>
      <c r="EFV98" s="2"/>
      <c r="EFW98" s="2"/>
      <c r="EFX98" s="2"/>
      <c r="EFY98" s="2"/>
      <c r="EFZ98" s="2"/>
      <c r="EGB98" s="2"/>
      <c r="EGC98" s="2"/>
      <c r="EGE98" s="2"/>
      <c r="EGH98" s="2"/>
      <c r="EGI98" s="2"/>
      <c r="EGJ98" s="2"/>
      <c r="EGK98" s="2"/>
      <c r="EGL98" s="2"/>
      <c r="EGM98" s="2"/>
      <c r="EGN98" s="2"/>
      <c r="EGT98" s="1"/>
      <c r="EGU98" s="2"/>
      <c r="EGV98" s="2"/>
      <c r="EGW98" s="2"/>
      <c r="EGX98" s="2"/>
      <c r="EGY98" s="2"/>
      <c r="EGZ98" s="2"/>
      <c r="EHA98" s="2"/>
      <c r="EHB98" s="2"/>
      <c r="EHC98" s="2"/>
      <c r="EHD98" s="2"/>
      <c r="EHE98" s="2"/>
      <c r="EHF98" s="2"/>
      <c r="EHH98" s="2"/>
      <c r="EHI98" s="2"/>
      <c r="EHK98" s="2"/>
      <c r="EHN98" s="2"/>
      <c r="EHO98" s="2"/>
      <c r="EHP98" s="2"/>
      <c r="EHQ98" s="2"/>
      <c r="EHR98" s="2"/>
      <c r="EHS98" s="2"/>
      <c r="EHT98" s="2"/>
      <c r="EHZ98" s="1"/>
      <c r="EIA98" s="2"/>
      <c r="EIB98" s="2"/>
      <c r="EIC98" s="2"/>
      <c r="EID98" s="2"/>
      <c r="EIE98" s="2"/>
      <c r="EIF98" s="2"/>
      <c r="EIG98" s="2"/>
      <c r="EIH98" s="2"/>
      <c r="EII98" s="2"/>
      <c r="EIJ98" s="2"/>
      <c r="EIK98" s="2"/>
      <c r="EIL98" s="2"/>
      <c r="EIN98" s="2"/>
      <c r="EIO98" s="2"/>
      <c r="EIQ98" s="2"/>
      <c r="EIT98" s="2"/>
      <c r="EIU98" s="2"/>
      <c r="EIV98" s="2"/>
      <c r="EIW98" s="2"/>
      <c r="EIX98" s="2"/>
      <c r="EIY98" s="2"/>
      <c r="EIZ98" s="2"/>
      <c r="EJF98" s="1"/>
      <c r="EJG98" s="2"/>
      <c r="EJH98" s="2"/>
      <c r="EJI98" s="2"/>
      <c r="EJJ98" s="2"/>
      <c r="EJK98" s="2"/>
      <c r="EJL98" s="2"/>
      <c r="EJM98" s="2"/>
      <c r="EJN98" s="2"/>
      <c r="EJO98" s="2"/>
      <c r="EJP98" s="2"/>
      <c r="EJQ98" s="2"/>
      <c r="EJR98" s="2"/>
      <c r="EJT98" s="2"/>
      <c r="EJU98" s="2"/>
      <c r="EJW98" s="2"/>
      <c r="EJZ98" s="2"/>
      <c r="EKA98" s="2"/>
      <c r="EKB98" s="2"/>
      <c r="EKC98" s="2"/>
      <c r="EKD98" s="2"/>
      <c r="EKE98" s="2"/>
      <c r="EKF98" s="2"/>
      <c r="EKL98" s="1"/>
      <c r="EKM98" s="2"/>
      <c r="EKN98" s="2"/>
      <c r="EKO98" s="2"/>
      <c r="EKP98" s="2"/>
      <c r="EKQ98" s="2"/>
      <c r="EKR98" s="2"/>
      <c r="EKS98" s="2"/>
      <c r="EKT98" s="2"/>
      <c r="EKU98" s="2"/>
      <c r="EKV98" s="2"/>
      <c r="EKW98" s="2"/>
      <c r="EKX98" s="2"/>
      <c r="EKZ98" s="2"/>
      <c r="ELA98" s="2"/>
      <c r="ELC98" s="2"/>
      <c r="ELF98" s="2"/>
      <c r="ELG98" s="2"/>
      <c r="ELH98" s="2"/>
      <c r="ELI98" s="2"/>
      <c r="ELJ98" s="2"/>
      <c r="ELK98" s="2"/>
      <c r="ELL98" s="2"/>
      <c r="ELR98" s="1"/>
      <c r="ELS98" s="2"/>
      <c r="ELT98" s="2"/>
      <c r="ELU98" s="2"/>
      <c r="ELV98" s="2"/>
      <c r="ELW98" s="2"/>
      <c r="ELX98" s="2"/>
      <c r="ELY98" s="2"/>
      <c r="ELZ98" s="2"/>
      <c r="EMA98" s="2"/>
      <c r="EMB98" s="2"/>
      <c r="EMC98" s="2"/>
      <c r="EMD98" s="2"/>
      <c r="EMF98" s="2"/>
      <c r="EMG98" s="2"/>
      <c r="EMI98" s="2"/>
      <c r="EML98" s="2"/>
      <c r="EMM98" s="2"/>
      <c r="EMN98" s="2"/>
      <c r="EMO98" s="2"/>
      <c r="EMP98" s="2"/>
      <c r="EMQ98" s="2"/>
      <c r="EMR98" s="2"/>
      <c r="EMX98" s="1"/>
      <c r="EMY98" s="2"/>
      <c r="EMZ98" s="2"/>
      <c r="ENA98" s="2"/>
      <c r="ENB98" s="2"/>
      <c r="ENC98" s="2"/>
      <c r="END98" s="2"/>
      <c r="ENE98" s="2"/>
      <c r="ENF98" s="2"/>
      <c r="ENG98" s="2"/>
      <c r="ENH98" s="2"/>
      <c r="ENI98" s="2"/>
      <c r="ENJ98" s="2"/>
      <c r="ENL98" s="2"/>
      <c r="ENM98" s="2"/>
      <c r="ENO98" s="2"/>
      <c r="ENR98" s="2"/>
      <c r="ENS98" s="2"/>
      <c r="ENT98" s="2"/>
      <c r="ENU98" s="2"/>
      <c r="ENV98" s="2"/>
      <c r="ENW98" s="2"/>
      <c r="ENX98" s="2"/>
      <c r="EOD98" s="1"/>
      <c r="EOE98" s="2"/>
      <c r="EOF98" s="2"/>
      <c r="EOG98" s="2"/>
      <c r="EOH98" s="2"/>
      <c r="EOI98" s="2"/>
      <c r="EOJ98" s="2"/>
      <c r="EOK98" s="2"/>
      <c r="EOL98" s="2"/>
      <c r="EOM98" s="2"/>
      <c r="EON98" s="2"/>
      <c r="EOO98" s="2"/>
      <c r="EOP98" s="2"/>
      <c r="EOR98" s="2"/>
      <c r="EOS98" s="2"/>
      <c r="EOU98" s="2"/>
      <c r="EOX98" s="2"/>
      <c r="EOY98" s="2"/>
      <c r="EOZ98" s="2"/>
      <c r="EPA98" s="2"/>
      <c r="EPB98" s="2"/>
      <c r="EPC98" s="2"/>
      <c r="EPD98" s="2"/>
      <c r="EPJ98" s="1"/>
      <c r="EPK98" s="2"/>
      <c r="EPL98" s="2"/>
      <c r="EPM98" s="2"/>
      <c r="EPN98" s="2"/>
      <c r="EPO98" s="2"/>
      <c r="EPP98" s="2"/>
      <c r="EPQ98" s="2"/>
      <c r="EPR98" s="2"/>
      <c r="EPS98" s="2"/>
      <c r="EPT98" s="2"/>
      <c r="EPU98" s="2"/>
      <c r="EPV98" s="2"/>
      <c r="EPX98" s="2"/>
      <c r="EPY98" s="2"/>
      <c r="EQA98" s="2"/>
      <c r="EQD98" s="2"/>
      <c r="EQE98" s="2"/>
      <c r="EQF98" s="2"/>
      <c r="EQG98" s="2"/>
      <c r="EQH98" s="2"/>
      <c r="EQI98" s="2"/>
      <c r="EQJ98" s="2"/>
      <c r="EQP98" s="1"/>
      <c r="EQQ98" s="2"/>
      <c r="EQR98" s="2"/>
      <c r="EQS98" s="2"/>
      <c r="EQT98" s="2"/>
      <c r="EQU98" s="2"/>
      <c r="EQV98" s="2"/>
      <c r="EQW98" s="2"/>
      <c r="EQX98" s="2"/>
      <c r="EQY98" s="2"/>
      <c r="EQZ98" s="2"/>
      <c r="ERA98" s="2"/>
      <c r="ERB98" s="2"/>
      <c r="ERD98" s="2"/>
      <c r="ERE98" s="2"/>
      <c r="ERG98" s="2"/>
      <c r="ERJ98" s="2"/>
      <c r="ERK98" s="2"/>
      <c r="ERL98" s="2"/>
      <c r="ERM98" s="2"/>
      <c r="ERN98" s="2"/>
      <c r="ERO98" s="2"/>
      <c r="ERP98" s="2"/>
      <c r="ERV98" s="1"/>
      <c r="ERW98" s="2"/>
      <c r="ERX98" s="2"/>
      <c r="ERY98" s="2"/>
      <c r="ERZ98" s="2"/>
      <c r="ESA98" s="2"/>
      <c r="ESB98" s="2"/>
      <c r="ESC98" s="2"/>
      <c r="ESD98" s="2"/>
      <c r="ESE98" s="2"/>
      <c r="ESF98" s="2"/>
      <c r="ESG98" s="2"/>
      <c r="ESH98" s="2"/>
      <c r="ESJ98" s="2"/>
      <c r="ESK98" s="2"/>
      <c r="ESM98" s="2"/>
      <c r="ESP98" s="2"/>
      <c r="ESQ98" s="2"/>
      <c r="ESR98" s="2"/>
      <c r="ESS98" s="2"/>
      <c r="EST98" s="2"/>
      <c r="ESU98" s="2"/>
      <c r="ESV98" s="2"/>
      <c r="ETB98" s="1"/>
      <c r="ETC98" s="2"/>
      <c r="ETD98" s="2"/>
      <c r="ETE98" s="2"/>
      <c r="ETF98" s="2"/>
      <c r="ETG98" s="2"/>
      <c r="ETH98" s="2"/>
      <c r="ETI98" s="2"/>
      <c r="ETJ98" s="2"/>
      <c r="ETK98" s="2"/>
      <c r="ETL98" s="2"/>
      <c r="ETM98" s="2"/>
      <c r="ETN98" s="2"/>
      <c r="ETP98" s="2"/>
      <c r="ETQ98" s="2"/>
      <c r="ETS98" s="2"/>
      <c r="ETV98" s="2"/>
      <c r="ETW98" s="2"/>
      <c r="ETX98" s="2"/>
      <c r="ETY98" s="2"/>
      <c r="ETZ98" s="2"/>
      <c r="EUA98" s="2"/>
      <c r="EUB98" s="2"/>
      <c r="EUH98" s="1"/>
      <c r="EUI98" s="2"/>
      <c r="EUJ98" s="2"/>
      <c r="EUK98" s="2"/>
      <c r="EUL98" s="2"/>
      <c r="EUM98" s="2"/>
      <c r="EUN98" s="2"/>
      <c r="EUO98" s="2"/>
      <c r="EUP98" s="2"/>
      <c r="EUQ98" s="2"/>
      <c r="EUR98" s="2"/>
      <c r="EUS98" s="2"/>
      <c r="EUT98" s="2"/>
      <c r="EUV98" s="2"/>
      <c r="EUW98" s="2"/>
      <c r="EUY98" s="2"/>
      <c r="EVB98" s="2"/>
      <c r="EVC98" s="2"/>
      <c r="EVD98" s="2"/>
      <c r="EVE98" s="2"/>
      <c r="EVF98" s="2"/>
      <c r="EVG98" s="2"/>
      <c r="EVH98" s="2"/>
      <c r="EVN98" s="1"/>
      <c r="EVO98" s="2"/>
      <c r="EVP98" s="2"/>
      <c r="EVQ98" s="2"/>
      <c r="EVR98" s="2"/>
      <c r="EVS98" s="2"/>
      <c r="EVT98" s="2"/>
      <c r="EVU98" s="2"/>
      <c r="EVV98" s="2"/>
      <c r="EVW98" s="2"/>
      <c r="EVX98" s="2"/>
      <c r="EVY98" s="2"/>
      <c r="EVZ98" s="2"/>
      <c r="EWB98" s="2"/>
      <c r="EWC98" s="2"/>
      <c r="EWE98" s="2"/>
      <c r="EWH98" s="2"/>
      <c r="EWI98" s="2"/>
      <c r="EWJ98" s="2"/>
      <c r="EWK98" s="2"/>
      <c r="EWL98" s="2"/>
      <c r="EWM98" s="2"/>
      <c r="EWN98" s="2"/>
      <c r="EWT98" s="1"/>
      <c r="EWU98" s="2"/>
      <c r="EWV98" s="2"/>
      <c r="EWW98" s="2"/>
      <c r="EWX98" s="2"/>
      <c r="EWY98" s="2"/>
      <c r="EWZ98" s="2"/>
      <c r="EXA98" s="2"/>
      <c r="EXB98" s="2"/>
      <c r="EXC98" s="2"/>
      <c r="EXD98" s="2"/>
      <c r="EXE98" s="2"/>
      <c r="EXF98" s="2"/>
      <c r="EXH98" s="2"/>
      <c r="EXI98" s="2"/>
      <c r="EXK98" s="2"/>
      <c r="EXN98" s="2"/>
      <c r="EXO98" s="2"/>
      <c r="EXP98" s="2"/>
      <c r="EXQ98" s="2"/>
      <c r="EXR98" s="2"/>
      <c r="EXS98" s="2"/>
      <c r="EXT98" s="2"/>
      <c r="EXZ98" s="1"/>
      <c r="EYA98" s="2"/>
      <c r="EYB98" s="2"/>
      <c r="EYC98" s="2"/>
      <c r="EYD98" s="2"/>
      <c r="EYE98" s="2"/>
      <c r="EYF98" s="2"/>
      <c r="EYG98" s="2"/>
      <c r="EYH98" s="2"/>
      <c r="EYI98" s="2"/>
      <c r="EYJ98" s="2"/>
      <c r="EYK98" s="2"/>
      <c r="EYL98" s="2"/>
      <c r="EYN98" s="2"/>
      <c r="EYO98" s="2"/>
      <c r="EYQ98" s="2"/>
      <c r="EYT98" s="2"/>
      <c r="EYU98" s="2"/>
      <c r="EYV98" s="2"/>
      <c r="EYW98" s="2"/>
      <c r="EYX98" s="2"/>
      <c r="EYY98" s="2"/>
      <c r="EYZ98" s="2"/>
      <c r="EZF98" s="1"/>
      <c r="EZG98" s="2"/>
      <c r="EZH98" s="2"/>
      <c r="EZI98" s="2"/>
      <c r="EZJ98" s="2"/>
      <c r="EZK98" s="2"/>
      <c r="EZL98" s="2"/>
      <c r="EZM98" s="2"/>
      <c r="EZN98" s="2"/>
      <c r="EZO98" s="2"/>
      <c r="EZP98" s="2"/>
      <c r="EZQ98" s="2"/>
      <c r="EZR98" s="2"/>
      <c r="EZT98" s="2"/>
      <c r="EZU98" s="2"/>
      <c r="EZW98" s="2"/>
      <c r="EZZ98" s="2"/>
      <c r="FAA98" s="2"/>
      <c r="FAB98" s="2"/>
      <c r="FAC98" s="2"/>
      <c r="FAD98" s="2"/>
      <c r="FAE98" s="2"/>
      <c r="FAF98" s="2"/>
      <c r="FAL98" s="1"/>
      <c r="FAM98" s="2"/>
      <c r="FAN98" s="2"/>
      <c r="FAO98" s="2"/>
      <c r="FAP98" s="2"/>
      <c r="FAQ98" s="2"/>
      <c r="FAR98" s="2"/>
      <c r="FAS98" s="2"/>
      <c r="FAT98" s="2"/>
      <c r="FAU98" s="2"/>
      <c r="FAV98" s="2"/>
      <c r="FAW98" s="2"/>
      <c r="FAX98" s="2"/>
      <c r="FAZ98" s="2"/>
      <c r="FBA98" s="2"/>
      <c r="FBC98" s="2"/>
      <c r="FBF98" s="2"/>
      <c r="FBG98" s="2"/>
      <c r="FBH98" s="2"/>
      <c r="FBI98" s="2"/>
      <c r="FBJ98" s="2"/>
      <c r="FBK98" s="2"/>
      <c r="FBL98" s="2"/>
      <c r="FBR98" s="1"/>
      <c r="FBS98" s="2"/>
      <c r="FBT98" s="2"/>
      <c r="FBU98" s="2"/>
      <c r="FBV98" s="2"/>
      <c r="FBW98" s="2"/>
      <c r="FBX98" s="2"/>
      <c r="FBY98" s="2"/>
      <c r="FBZ98" s="2"/>
      <c r="FCA98" s="2"/>
      <c r="FCB98" s="2"/>
      <c r="FCC98" s="2"/>
      <c r="FCD98" s="2"/>
      <c r="FCF98" s="2"/>
      <c r="FCG98" s="2"/>
      <c r="FCI98" s="2"/>
      <c r="FCL98" s="2"/>
      <c r="FCM98" s="2"/>
      <c r="FCN98" s="2"/>
      <c r="FCO98" s="2"/>
      <c r="FCP98" s="2"/>
      <c r="FCQ98" s="2"/>
      <c r="FCR98" s="2"/>
      <c r="FCX98" s="1"/>
      <c r="FCY98" s="2"/>
      <c r="FCZ98" s="2"/>
      <c r="FDA98" s="2"/>
      <c r="FDB98" s="2"/>
      <c r="FDC98" s="2"/>
      <c r="FDD98" s="2"/>
      <c r="FDE98" s="2"/>
      <c r="FDF98" s="2"/>
      <c r="FDG98" s="2"/>
      <c r="FDH98" s="2"/>
      <c r="FDI98" s="2"/>
      <c r="FDJ98" s="2"/>
      <c r="FDL98" s="2"/>
      <c r="FDM98" s="2"/>
      <c r="FDO98" s="2"/>
      <c r="FDR98" s="2"/>
      <c r="FDS98" s="2"/>
      <c r="FDT98" s="2"/>
      <c r="FDU98" s="2"/>
      <c r="FDV98" s="2"/>
      <c r="FDW98" s="2"/>
      <c r="FDX98" s="2"/>
      <c r="FED98" s="1"/>
      <c r="FEE98" s="2"/>
      <c r="FEF98" s="2"/>
      <c r="FEG98" s="2"/>
      <c r="FEH98" s="2"/>
      <c r="FEI98" s="2"/>
      <c r="FEJ98" s="2"/>
      <c r="FEK98" s="2"/>
      <c r="FEL98" s="2"/>
      <c r="FEM98" s="2"/>
      <c r="FEN98" s="2"/>
      <c r="FEO98" s="2"/>
      <c r="FEP98" s="2"/>
      <c r="FER98" s="2"/>
      <c r="FES98" s="2"/>
      <c r="FEU98" s="2"/>
      <c r="FEX98" s="2"/>
      <c r="FEY98" s="2"/>
      <c r="FEZ98" s="2"/>
      <c r="FFA98" s="2"/>
      <c r="FFB98" s="2"/>
      <c r="FFC98" s="2"/>
      <c r="FFD98" s="2"/>
      <c r="FFJ98" s="1"/>
      <c r="FFK98" s="2"/>
      <c r="FFL98" s="2"/>
      <c r="FFM98" s="2"/>
      <c r="FFN98" s="2"/>
      <c r="FFO98" s="2"/>
      <c r="FFP98" s="2"/>
      <c r="FFQ98" s="2"/>
      <c r="FFR98" s="2"/>
      <c r="FFS98" s="2"/>
      <c r="FFT98" s="2"/>
      <c r="FFU98" s="2"/>
      <c r="FFV98" s="2"/>
      <c r="FFX98" s="2"/>
      <c r="FFY98" s="2"/>
      <c r="FGA98" s="2"/>
      <c r="FGD98" s="2"/>
      <c r="FGE98" s="2"/>
      <c r="FGF98" s="2"/>
      <c r="FGG98" s="2"/>
      <c r="FGH98" s="2"/>
      <c r="FGI98" s="2"/>
      <c r="FGJ98" s="2"/>
      <c r="FGP98" s="1"/>
      <c r="FGQ98" s="2"/>
      <c r="FGR98" s="2"/>
      <c r="FGS98" s="2"/>
      <c r="FGT98" s="2"/>
      <c r="FGU98" s="2"/>
      <c r="FGV98" s="2"/>
      <c r="FGW98" s="2"/>
      <c r="FGX98" s="2"/>
      <c r="FGY98" s="2"/>
      <c r="FGZ98" s="2"/>
      <c r="FHA98" s="2"/>
      <c r="FHB98" s="2"/>
      <c r="FHD98" s="2"/>
      <c r="FHE98" s="2"/>
      <c r="FHG98" s="2"/>
      <c r="FHJ98" s="2"/>
      <c r="FHK98" s="2"/>
      <c r="FHL98" s="2"/>
      <c r="FHM98" s="2"/>
      <c r="FHN98" s="2"/>
      <c r="FHO98" s="2"/>
      <c r="FHP98" s="2"/>
      <c r="FHV98" s="1"/>
      <c r="FHW98" s="2"/>
      <c r="FHX98" s="2"/>
      <c r="FHY98" s="2"/>
      <c r="FHZ98" s="2"/>
      <c r="FIA98" s="2"/>
      <c r="FIB98" s="2"/>
      <c r="FIC98" s="2"/>
      <c r="FID98" s="2"/>
      <c r="FIE98" s="2"/>
      <c r="FIF98" s="2"/>
      <c r="FIG98" s="2"/>
      <c r="FIH98" s="2"/>
      <c r="FIJ98" s="2"/>
      <c r="FIK98" s="2"/>
      <c r="FIM98" s="2"/>
      <c r="FIP98" s="2"/>
      <c r="FIQ98" s="2"/>
      <c r="FIR98" s="2"/>
      <c r="FIS98" s="2"/>
      <c r="FIT98" s="2"/>
      <c r="FIU98" s="2"/>
      <c r="FIV98" s="2"/>
      <c r="FJB98" s="1"/>
      <c r="FJC98" s="2"/>
      <c r="FJD98" s="2"/>
      <c r="FJE98" s="2"/>
      <c r="FJF98" s="2"/>
      <c r="FJG98" s="2"/>
      <c r="FJH98" s="2"/>
      <c r="FJI98" s="2"/>
      <c r="FJJ98" s="2"/>
      <c r="FJK98" s="2"/>
      <c r="FJL98" s="2"/>
      <c r="FJM98" s="2"/>
      <c r="FJN98" s="2"/>
      <c r="FJP98" s="2"/>
      <c r="FJQ98" s="2"/>
      <c r="FJS98" s="2"/>
      <c r="FJV98" s="2"/>
      <c r="FJW98" s="2"/>
      <c r="FJX98" s="2"/>
      <c r="FJY98" s="2"/>
      <c r="FJZ98" s="2"/>
      <c r="FKA98" s="2"/>
      <c r="FKB98" s="2"/>
      <c r="FKH98" s="1"/>
      <c r="FKI98" s="2"/>
      <c r="FKJ98" s="2"/>
      <c r="FKK98" s="2"/>
      <c r="FKL98" s="2"/>
      <c r="FKM98" s="2"/>
      <c r="FKN98" s="2"/>
      <c r="FKO98" s="2"/>
      <c r="FKP98" s="2"/>
      <c r="FKQ98" s="2"/>
      <c r="FKR98" s="2"/>
      <c r="FKS98" s="2"/>
      <c r="FKT98" s="2"/>
      <c r="FKV98" s="2"/>
      <c r="FKW98" s="2"/>
      <c r="FKY98" s="2"/>
      <c r="FLB98" s="2"/>
      <c r="FLC98" s="2"/>
      <c r="FLD98" s="2"/>
      <c r="FLE98" s="2"/>
      <c r="FLF98" s="2"/>
      <c r="FLG98" s="2"/>
      <c r="FLH98" s="2"/>
      <c r="FLN98" s="1"/>
      <c r="FLO98" s="2"/>
      <c r="FLP98" s="2"/>
      <c r="FLQ98" s="2"/>
      <c r="FLR98" s="2"/>
      <c r="FLS98" s="2"/>
      <c r="FLT98" s="2"/>
      <c r="FLU98" s="2"/>
      <c r="FLV98" s="2"/>
      <c r="FLW98" s="2"/>
      <c r="FLX98" s="2"/>
      <c r="FLY98" s="2"/>
      <c r="FLZ98" s="2"/>
      <c r="FMB98" s="2"/>
      <c r="FMC98" s="2"/>
      <c r="FME98" s="2"/>
      <c r="FMH98" s="2"/>
      <c r="FMI98" s="2"/>
      <c r="FMJ98" s="2"/>
      <c r="FMK98" s="2"/>
      <c r="FML98" s="2"/>
      <c r="FMM98" s="2"/>
      <c r="FMN98" s="2"/>
      <c r="FMT98" s="1"/>
      <c r="FMU98" s="2"/>
      <c r="FMV98" s="2"/>
      <c r="FMW98" s="2"/>
      <c r="FMX98" s="2"/>
      <c r="FMY98" s="2"/>
      <c r="FMZ98" s="2"/>
      <c r="FNA98" s="2"/>
      <c r="FNB98" s="2"/>
      <c r="FNC98" s="2"/>
      <c r="FND98" s="2"/>
      <c r="FNE98" s="2"/>
      <c r="FNF98" s="2"/>
      <c r="FNH98" s="2"/>
      <c r="FNI98" s="2"/>
      <c r="FNK98" s="2"/>
      <c r="FNN98" s="2"/>
      <c r="FNO98" s="2"/>
      <c r="FNP98" s="2"/>
      <c r="FNQ98" s="2"/>
      <c r="FNR98" s="2"/>
      <c r="FNS98" s="2"/>
      <c r="FNT98" s="2"/>
      <c r="FNZ98" s="1"/>
      <c r="FOA98" s="2"/>
      <c r="FOB98" s="2"/>
      <c r="FOC98" s="2"/>
      <c r="FOD98" s="2"/>
      <c r="FOE98" s="2"/>
      <c r="FOF98" s="2"/>
      <c r="FOG98" s="2"/>
      <c r="FOH98" s="2"/>
      <c r="FOI98" s="2"/>
      <c r="FOJ98" s="2"/>
      <c r="FOK98" s="2"/>
      <c r="FOL98" s="2"/>
      <c r="FON98" s="2"/>
      <c r="FOO98" s="2"/>
      <c r="FOQ98" s="2"/>
      <c r="FOT98" s="2"/>
      <c r="FOU98" s="2"/>
      <c r="FOV98" s="2"/>
      <c r="FOW98" s="2"/>
      <c r="FOX98" s="2"/>
      <c r="FOY98" s="2"/>
      <c r="FOZ98" s="2"/>
      <c r="FPF98" s="1"/>
      <c r="FPG98" s="2"/>
      <c r="FPH98" s="2"/>
      <c r="FPI98" s="2"/>
      <c r="FPJ98" s="2"/>
      <c r="FPK98" s="2"/>
      <c r="FPL98" s="2"/>
      <c r="FPM98" s="2"/>
      <c r="FPN98" s="2"/>
      <c r="FPO98" s="2"/>
      <c r="FPP98" s="2"/>
      <c r="FPQ98" s="2"/>
      <c r="FPR98" s="2"/>
      <c r="FPT98" s="2"/>
      <c r="FPU98" s="2"/>
      <c r="FPW98" s="2"/>
      <c r="FPZ98" s="2"/>
      <c r="FQA98" s="2"/>
      <c r="FQB98" s="2"/>
      <c r="FQC98" s="2"/>
      <c r="FQD98" s="2"/>
      <c r="FQE98" s="2"/>
      <c r="FQF98" s="2"/>
      <c r="FQL98" s="1"/>
      <c r="FQM98" s="2"/>
      <c r="FQN98" s="2"/>
      <c r="FQO98" s="2"/>
      <c r="FQP98" s="2"/>
      <c r="FQQ98" s="2"/>
      <c r="FQR98" s="2"/>
      <c r="FQS98" s="2"/>
      <c r="FQT98" s="2"/>
      <c r="FQU98" s="2"/>
      <c r="FQV98" s="2"/>
      <c r="FQW98" s="2"/>
      <c r="FQX98" s="2"/>
      <c r="FQZ98" s="2"/>
      <c r="FRA98" s="2"/>
      <c r="FRC98" s="2"/>
      <c r="FRF98" s="2"/>
      <c r="FRG98" s="2"/>
      <c r="FRH98" s="2"/>
      <c r="FRI98" s="2"/>
      <c r="FRJ98" s="2"/>
      <c r="FRK98" s="2"/>
      <c r="FRL98" s="2"/>
      <c r="FRR98" s="1"/>
      <c r="FRS98" s="2"/>
      <c r="FRT98" s="2"/>
      <c r="FRU98" s="2"/>
      <c r="FRV98" s="2"/>
      <c r="FRW98" s="2"/>
      <c r="FRX98" s="2"/>
      <c r="FRY98" s="2"/>
      <c r="FRZ98" s="2"/>
      <c r="FSA98" s="2"/>
      <c r="FSB98" s="2"/>
      <c r="FSC98" s="2"/>
      <c r="FSD98" s="2"/>
      <c r="FSF98" s="2"/>
      <c r="FSG98" s="2"/>
      <c r="FSI98" s="2"/>
      <c r="FSL98" s="2"/>
      <c r="FSM98" s="2"/>
      <c r="FSN98" s="2"/>
      <c r="FSO98" s="2"/>
      <c r="FSP98" s="2"/>
      <c r="FSQ98" s="2"/>
      <c r="FSR98" s="2"/>
      <c r="FSX98" s="1"/>
      <c r="FSY98" s="2"/>
      <c r="FSZ98" s="2"/>
      <c r="FTA98" s="2"/>
      <c r="FTB98" s="2"/>
      <c r="FTC98" s="2"/>
      <c r="FTD98" s="2"/>
      <c r="FTE98" s="2"/>
      <c r="FTF98" s="2"/>
      <c r="FTG98" s="2"/>
      <c r="FTH98" s="2"/>
      <c r="FTI98" s="2"/>
      <c r="FTJ98" s="2"/>
      <c r="FTL98" s="2"/>
      <c r="FTM98" s="2"/>
      <c r="FTO98" s="2"/>
      <c r="FTR98" s="2"/>
      <c r="FTS98" s="2"/>
      <c r="FTT98" s="2"/>
      <c r="FTU98" s="2"/>
      <c r="FTV98" s="2"/>
      <c r="FTW98" s="2"/>
      <c r="FTX98" s="2"/>
      <c r="FUD98" s="1"/>
      <c r="FUE98" s="2"/>
      <c r="FUF98" s="2"/>
      <c r="FUG98" s="2"/>
      <c r="FUH98" s="2"/>
      <c r="FUI98" s="2"/>
      <c r="FUJ98" s="2"/>
      <c r="FUK98" s="2"/>
      <c r="FUL98" s="2"/>
      <c r="FUM98" s="2"/>
      <c r="FUN98" s="2"/>
      <c r="FUO98" s="2"/>
      <c r="FUP98" s="2"/>
      <c r="FUR98" s="2"/>
      <c r="FUS98" s="2"/>
      <c r="FUU98" s="2"/>
      <c r="FUX98" s="2"/>
      <c r="FUY98" s="2"/>
      <c r="FUZ98" s="2"/>
      <c r="FVA98" s="2"/>
      <c r="FVB98" s="2"/>
      <c r="FVC98" s="2"/>
      <c r="FVD98" s="2"/>
      <c r="FVJ98" s="1"/>
      <c r="FVK98" s="2"/>
      <c r="FVL98" s="2"/>
      <c r="FVM98" s="2"/>
      <c r="FVN98" s="2"/>
      <c r="FVO98" s="2"/>
      <c r="FVP98" s="2"/>
      <c r="FVQ98" s="2"/>
      <c r="FVR98" s="2"/>
      <c r="FVS98" s="2"/>
      <c r="FVT98" s="2"/>
      <c r="FVU98" s="2"/>
      <c r="FVV98" s="2"/>
      <c r="FVX98" s="2"/>
      <c r="FVY98" s="2"/>
      <c r="FWA98" s="2"/>
      <c r="FWD98" s="2"/>
      <c r="FWE98" s="2"/>
      <c r="FWF98" s="2"/>
      <c r="FWG98" s="2"/>
      <c r="FWH98" s="2"/>
      <c r="FWI98" s="2"/>
      <c r="FWJ98" s="2"/>
      <c r="FWP98" s="1"/>
      <c r="FWQ98" s="2"/>
      <c r="FWR98" s="2"/>
      <c r="FWS98" s="2"/>
      <c r="FWT98" s="2"/>
      <c r="FWU98" s="2"/>
      <c r="FWV98" s="2"/>
      <c r="FWW98" s="2"/>
      <c r="FWX98" s="2"/>
      <c r="FWY98" s="2"/>
      <c r="FWZ98" s="2"/>
      <c r="FXA98" s="2"/>
      <c r="FXB98" s="2"/>
      <c r="FXD98" s="2"/>
      <c r="FXE98" s="2"/>
      <c r="FXG98" s="2"/>
      <c r="FXJ98" s="2"/>
      <c r="FXK98" s="2"/>
      <c r="FXL98" s="2"/>
      <c r="FXM98" s="2"/>
      <c r="FXN98" s="2"/>
      <c r="FXO98" s="2"/>
      <c r="FXP98" s="2"/>
      <c r="FXV98" s="1"/>
      <c r="FXW98" s="2"/>
      <c r="FXX98" s="2"/>
      <c r="FXY98" s="2"/>
      <c r="FXZ98" s="2"/>
      <c r="FYA98" s="2"/>
      <c r="FYB98" s="2"/>
      <c r="FYC98" s="2"/>
      <c r="FYD98" s="2"/>
      <c r="FYE98" s="2"/>
      <c r="FYF98" s="2"/>
      <c r="FYG98" s="2"/>
      <c r="FYH98" s="2"/>
      <c r="FYJ98" s="2"/>
      <c r="FYK98" s="2"/>
      <c r="FYM98" s="2"/>
      <c r="FYP98" s="2"/>
      <c r="FYQ98" s="2"/>
      <c r="FYR98" s="2"/>
      <c r="FYS98" s="2"/>
      <c r="FYT98" s="2"/>
      <c r="FYU98" s="2"/>
      <c r="FYV98" s="2"/>
      <c r="FZB98" s="1"/>
      <c r="FZC98" s="2"/>
      <c r="FZD98" s="2"/>
      <c r="FZE98" s="2"/>
      <c r="FZF98" s="2"/>
      <c r="FZG98" s="2"/>
      <c r="FZH98" s="2"/>
      <c r="FZI98" s="2"/>
      <c r="FZJ98" s="2"/>
      <c r="FZK98" s="2"/>
      <c r="FZL98" s="2"/>
      <c r="FZM98" s="2"/>
      <c r="FZN98" s="2"/>
      <c r="FZP98" s="2"/>
      <c r="FZQ98" s="2"/>
      <c r="FZS98" s="2"/>
      <c r="FZV98" s="2"/>
      <c r="FZW98" s="2"/>
      <c r="FZX98" s="2"/>
      <c r="FZY98" s="2"/>
      <c r="FZZ98" s="2"/>
      <c r="GAA98" s="2"/>
      <c r="GAB98" s="2"/>
      <c r="GAH98" s="1"/>
      <c r="GAI98" s="2"/>
      <c r="GAJ98" s="2"/>
      <c r="GAK98" s="2"/>
      <c r="GAL98" s="2"/>
      <c r="GAM98" s="2"/>
      <c r="GAN98" s="2"/>
      <c r="GAO98" s="2"/>
      <c r="GAP98" s="2"/>
      <c r="GAQ98" s="2"/>
      <c r="GAR98" s="2"/>
      <c r="GAS98" s="2"/>
      <c r="GAT98" s="2"/>
      <c r="GAV98" s="2"/>
      <c r="GAW98" s="2"/>
      <c r="GAY98" s="2"/>
      <c r="GBB98" s="2"/>
      <c r="GBC98" s="2"/>
      <c r="GBD98" s="2"/>
      <c r="GBE98" s="2"/>
      <c r="GBF98" s="2"/>
      <c r="GBG98" s="2"/>
      <c r="GBH98" s="2"/>
      <c r="GBN98" s="1"/>
      <c r="GBO98" s="2"/>
      <c r="GBP98" s="2"/>
      <c r="GBQ98" s="2"/>
      <c r="GBR98" s="2"/>
      <c r="GBS98" s="2"/>
      <c r="GBT98" s="2"/>
      <c r="GBU98" s="2"/>
      <c r="GBV98" s="2"/>
      <c r="GBW98" s="2"/>
      <c r="GBX98" s="2"/>
      <c r="GBY98" s="2"/>
      <c r="GBZ98" s="2"/>
      <c r="GCB98" s="2"/>
      <c r="GCC98" s="2"/>
      <c r="GCE98" s="2"/>
      <c r="GCH98" s="2"/>
      <c r="GCI98" s="2"/>
      <c r="GCJ98" s="2"/>
      <c r="GCK98" s="2"/>
      <c r="GCL98" s="2"/>
      <c r="GCM98" s="2"/>
      <c r="GCN98" s="2"/>
      <c r="GCT98" s="1"/>
      <c r="GCU98" s="2"/>
      <c r="GCV98" s="2"/>
      <c r="GCW98" s="2"/>
      <c r="GCX98" s="2"/>
      <c r="GCY98" s="2"/>
      <c r="GCZ98" s="2"/>
      <c r="GDA98" s="2"/>
      <c r="GDB98" s="2"/>
      <c r="GDC98" s="2"/>
      <c r="GDD98" s="2"/>
      <c r="GDE98" s="2"/>
      <c r="GDF98" s="2"/>
      <c r="GDH98" s="2"/>
      <c r="GDI98" s="2"/>
      <c r="GDK98" s="2"/>
      <c r="GDN98" s="2"/>
      <c r="GDO98" s="2"/>
      <c r="GDP98" s="2"/>
      <c r="GDQ98" s="2"/>
      <c r="GDR98" s="2"/>
      <c r="GDS98" s="2"/>
      <c r="GDT98" s="2"/>
      <c r="GDZ98" s="1"/>
      <c r="GEA98" s="2"/>
      <c r="GEB98" s="2"/>
      <c r="GEC98" s="2"/>
      <c r="GED98" s="2"/>
      <c r="GEE98" s="2"/>
      <c r="GEF98" s="2"/>
      <c r="GEG98" s="2"/>
      <c r="GEH98" s="2"/>
      <c r="GEI98" s="2"/>
      <c r="GEJ98" s="2"/>
      <c r="GEK98" s="2"/>
      <c r="GEL98" s="2"/>
      <c r="GEN98" s="2"/>
      <c r="GEO98" s="2"/>
      <c r="GEQ98" s="2"/>
      <c r="GET98" s="2"/>
      <c r="GEU98" s="2"/>
      <c r="GEV98" s="2"/>
      <c r="GEW98" s="2"/>
      <c r="GEX98" s="2"/>
      <c r="GEY98" s="2"/>
      <c r="GEZ98" s="2"/>
      <c r="GFF98" s="1"/>
      <c r="GFG98" s="2"/>
      <c r="GFH98" s="2"/>
      <c r="GFI98" s="2"/>
      <c r="GFJ98" s="2"/>
      <c r="GFK98" s="2"/>
      <c r="GFL98" s="2"/>
      <c r="GFM98" s="2"/>
      <c r="GFN98" s="2"/>
      <c r="GFO98" s="2"/>
      <c r="GFP98" s="2"/>
      <c r="GFQ98" s="2"/>
      <c r="GFR98" s="2"/>
      <c r="GFT98" s="2"/>
      <c r="GFU98" s="2"/>
      <c r="GFW98" s="2"/>
      <c r="GFZ98" s="2"/>
      <c r="GGA98" s="2"/>
      <c r="GGB98" s="2"/>
      <c r="GGC98" s="2"/>
      <c r="GGD98" s="2"/>
      <c r="GGE98" s="2"/>
      <c r="GGF98" s="2"/>
      <c r="GGL98" s="1"/>
      <c r="GGM98" s="2"/>
      <c r="GGN98" s="2"/>
      <c r="GGO98" s="2"/>
      <c r="GGP98" s="2"/>
      <c r="GGQ98" s="2"/>
      <c r="GGR98" s="2"/>
      <c r="GGS98" s="2"/>
      <c r="GGT98" s="2"/>
      <c r="GGU98" s="2"/>
      <c r="GGV98" s="2"/>
      <c r="GGW98" s="2"/>
      <c r="GGX98" s="2"/>
      <c r="GGZ98" s="2"/>
      <c r="GHA98" s="2"/>
      <c r="GHC98" s="2"/>
      <c r="GHF98" s="2"/>
      <c r="GHG98" s="2"/>
      <c r="GHH98" s="2"/>
      <c r="GHI98" s="2"/>
      <c r="GHJ98" s="2"/>
      <c r="GHK98" s="2"/>
      <c r="GHL98" s="2"/>
      <c r="GHR98" s="1"/>
      <c r="GHS98" s="2"/>
      <c r="GHT98" s="2"/>
      <c r="GHU98" s="2"/>
      <c r="GHV98" s="2"/>
      <c r="GHW98" s="2"/>
      <c r="GHX98" s="2"/>
      <c r="GHY98" s="2"/>
      <c r="GHZ98" s="2"/>
      <c r="GIA98" s="2"/>
      <c r="GIB98" s="2"/>
      <c r="GIC98" s="2"/>
      <c r="GID98" s="2"/>
      <c r="GIF98" s="2"/>
      <c r="GIG98" s="2"/>
      <c r="GII98" s="2"/>
      <c r="GIL98" s="2"/>
      <c r="GIM98" s="2"/>
      <c r="GIN98" s="2"/>
      <c r="GIO98" s="2"/>
      <c r="GIP98" s="2"/>
      <c r="GIQ98" s="2"/>
      <c r="GIR98" s="2"/>
      <c r="GIX98" s="1"/>
      <c r="GIY98" s="2"/>
      <c r="GIZ98" s="2"/>
      <c r="GJA98" s="2"/>
      <c r="GJB98" s="2"/>
      <c r="GJC98" s="2"/>
      <c r="GJD98" s="2"/>
      <c r="GJE98" s="2"/>
      <c r="GJF98" s="2"/>
      <c r="GJG98" s="2"/>
      <c r="GJH98" s="2"/>
      <c r="GJI98" s="2"/>
      <c r="GJJ98" s="2"/>
      <c r="GJL98" s="2"/>
      <c r="GJM98" s="2"/>
      <c r="GJO98" s="2"/>
      <c r="GJR98" s="2"/>
      <c r="GJS98" s="2"/>
      <c r="GJT98" s="2"/>
      <c r="GJU98" s="2"/>
      <c r="GJV98" s="2"/>
      <c r="GJW98" s="2"/>
      <c r="GJX98" s="2"/>
      <c r="GKD98" s="1"/>
      <c r="GKE98" s="2"/>
      <c r="GKF98" s="2"/>
      <c r="GKG98" s="2"/>
      <c r="GKH98" s="2"/>
      <c r="GKI98" s="2"/>
      <c r="GKJ98" s="2"/>
      <c r="GKK98" s="2"/>
      <c r="GKL98" s="2"/>
      <c r="GKM98" s="2"/>
      <c r="GKN98" s="2"/>
      <c r="GKO98" s="2"/>
      <c r="GKP98" s="2"/>
      <c r="GKR98" s="2"/>
      <c r="GKS98" s="2"/>
      <c r="GKU98" s="2"/>
      <c r="GKX98" s="2"/>
      <c r="GKY98" s="2"/>
      <c r="GKZ98" s="2"/>
      <c r="GLA98" s="2"/>
      <c r="GLB98" s="2"/>
      <c r="GLC98" s="2"/>
      <c r="GLD98" s="2"/>
      <c r="GLJ98" s="1"/>
      <c r="GLK98" s="2"/>
      <c r="GLL98" s="2"/>
      <c r="GLM98" s="2"/>
      <c r="GLN98" s="2"/>
      <c r="GLO98" s="2"/>
      <c r="GLP98" s="2"/>
      <c r="GLQ98" s="2"/>
      <c r="GLR98" s="2"/>
      <c r="GLS98" s="2"/>
      <c r="GLT98" s="2"/>
      <c r="GLU98" s="2"/>
      <c r="GLV98" s="2"/>
      <c r="GLX98" s="2"/>
      <c r="GLY98" s="2"/>
      <c r="GMA98" s="2"/>
      <c r="GMD98" s="2"/>
      <c r="GME98" s="2"/>
      <c r="GMF98" s="2"/>
      <c r="GMG98" s="2"/>
      <c r="GMH98" s="2"/>
      <c r="GMI98" s="2"/>
      <c r="GMJ98" s="2"/>
      <c r="GMP98" s="1"/>
      <c r="GMQ98" s="2"/>
      <c r="GMR98" s="2"/>
      <c r="GMS98" s="2"/>
      <c r="GMT98" s="2"/>
      <c r="GMU98" s="2"/>
      <c r="GMV98" s="2"/>
      <c r="GMW98" s="2"/>
      <c r="GMX98" s="2"/>
      <c r="GMY98" s="2"/>
      <c r="GMZ98" s="2"/>
      <c r="GNA98" s="2"/>
      <c r="GNB98" s="2"/>
      <c r="GND98" s="2"/>
      <c r="GNE98" s="2"/>
      <c r="GNG98" s="2"/>
      <c r="GNJ98" s="2"/>
      <c r="GNK98" s="2"/>
      <c r="GNL98" s="2"/>
      <c r="GNM98" s="2"/>
      <c r="GNN98" s="2"/>
      <c r="GNO98" s="2"/>
      <c r="GNP98" s="2"/>
      <c r="GNV98" s="1"/>
      <c r="GNW98" s="2"/>
      <c r="GNX98" s="2"/>
      <c r="GNY98" s="2"/>
      <c r="GNZ98" s="2"/>
      <c r="GOA98" s="2"/>
      <c r="GOB98" s="2"/>
      <c r="GOC98" s="2"/>
      <c r="GOD98" s="2"/>
      <c r="GOE98" s="2"/>
      <c r="GOF98" s="2"/>
      <c r="GOG98" s="2"/>
      <c r="GOH98" s="2"/>
      <c r="GOJ98" s="2"/>
      <c r="GOK98" s="2"/>
      <c r="GOM98" s="2"/>
      <c r="GOP98" s="2"/>
      <c r="GOQ98" s="2"/>
      <c r="GOR98" s="2"/>
      <c r="GOS98" s="2"/>
      <c r="GOT98" s="2"/>
      <c r="GOU98" s="2"/>
      <c r="GOV98" s="2"/>
      <c r="GPB98" s="1"/>
      <c r="GPC98" s="2"/>
      <c r="GPD98" s="2"/>
      <c r="GPE98" s="2"/>
      <c r="GPF98" s="2"/>
      <c r="GPG98" s="2"/>
      <c r="GPH98" s="2"/>
      <c r="GPI98" s="2"/>
      <c r="GPJ98" s="2"/>
      <c r="GPK98" s="2"/>
      <c r="GPL98" s="2"/>
      <c r="GPM98" s="2"/>
      <c r="GPN98" s="2"/>
      <c r="GPP98" s="2"/>
      <c r="GPQ98" s="2"/>
      <c r="GPS98" s="2"/>
      <c r="GPV98" s="2"/>
      <c r="GPW98" s="2"/>
      <c r="GPX98" s="2"/>
      <c r="GPY98" s="2"/>
      <c r="GPZ98" s="2"/>
      <c r="GQA98" s="2"/>
      <c r="GQB98" s="2"/>
      <c r="GQH98" s="1"/>
      <c r="GQI98" s="2"/>
      <c r="GQJ98" s="2"/>
      <c r="GQK98" s="2"/>
      <c r="GQL98" s="2"/>
      <c r="GQM98" s="2"/>
      <c r="GQN98" s="2"/>
      <c r="GQO98" s="2"/>
      <c r="GQP98" s="2"/>
      <c r="GQQ98" s="2"/>
      <c r="GQR98" s="2"/>
      <c r="GQS98" s="2"/>
      <c r="GQT98" s="2"/>
      <c r="GQV98" s="2"/>
      <c r="GQW98" s="2"/>
      <c r="GQY98" s="2"/>
      <c r="GRB98" s="2"/>
      <c r="GRC98" s="2"/>
      <c r="GRD98" s="2"/>
      <c r="GRE98" s="2"/>
      <c r="GRF98" s="2"/>
      <c r="GRG98" s="2"/>
      <c r="GRH98" s="2"/>
      <c r="GRN98" s="1"/>
      <c r="GRO98" s="2"/>
      <c r="GRP98" s="2"/>
      <c r="GRQ98" s="2"/>
      <c r="GRR98" s="2"/>
      <c r="GRS98" s="2"/>
      <c r="GRT98" s="2"/>
      <c r="GRU98" s="2"/>
      <c r="GRV98" s="2"/>
      <c r="GRW98" s="2"/>
      <c r="GRX98" s="2"/>
      <c r="GRY98" s="2"/>
      <c r="GRZ98" s="2"/>
      <c r="GSB98" s="2"/>
      <c r="GSC98" s="2"/>
      <c r="GSE98" s="2"/>
      <c r="GSH98" s="2"/>
      <c r="GSI98" s="2"/>
      <c r="GSJ98" s="2"/>
      <c r="GSK98" s="2"/>
      <c r="GSL98" s="2"/>
      <c r="GSM98" s="2"/>
      <c r="GSN98" s="2"/>
      <c r="GST98" s="1"/>
      <c r="GSU98" s="2"/>
      <c r="GSV98" s="2"/>
      <c r="GSW98" s="2"/>
      <c r="GSX98" s="2"/>
      <c r="GSY98" s="2"/>
      <c r="GSZ98" s="2"/>
      <c r="GTA98" s="2"/>
      <c r="GTB98" s="2"/>
      <c r="GTC98" s="2"/>
      <c r="GTD98" s="2"/>
      <c r="GTE98" s="2"/>
      <c r="GTF98" s="2"/>
      <c r="GTH98" s="2"/>
      <c r="GTI98" s="2"/>
      <c r="GTK98" s="2"/>
      <c r="GTN98" s="2"/>
      <c r="GTO98" s="2"/>
      <c r="GTP98" s="2"/>
      <c r="GTQ98" s="2"/>
      <c r="GTR98" s="2"/>
      <c r="GTS98" s="2"/>
      <c r="GTT98" s="2"/>
      <c r="GTZ98" s="1"/>
      <c r="GUA98" s="2"/>
      <c r="GUB98" s="2"/>
      <c r="GUC98" s="2"/>
      <c r="GUD98" s="2"/>
      <c r="GUE98" s="2"/>
      <c r="GUF98" s="2"/>
      <c r="GUG98" s="2"/>
      <c r="GUH98" s="2"/>
      <c r="GUI98" s="2"/>
      <c r="GUJ98" s="2"/>
      <c r="GUK98" s="2"/>
      <c r="GUL98" s="2"/>
      <c r="GUN98" s="2"/>
      <c r="GUO98" s="2"/>
      <c r="GUQ98" s="2"/>
      <c r="GUT98" s="2"/>
      <c r="GUU98" s="2"/>
      <c r="GUV98" s="2"/>
      <c r="GUW98" s="2"/>
      <c r="GUX98" s="2"/>
      <c r="GUY98" s="2"/>
      <c r="GUZ98" s="2"/>
      <c r="GVF98" s="1"/>
      <c r="GVG98" s="2"/>
      <c r="GVH98" s="2"/>
      <c r="GVI98" s="2"/>
      <c r="GVJ98" s="2"/>
      <c r="GVK98" s="2"/>
      <c r="GVL98" s="2"/>
      <c r="GVM98" s="2"/>
      <c r="GVN98" s="2"/>
      <c r="GVO98" s="2"/>
      <c r="GVP98" s="2"/>
      <c r="GVQ98" s="2"/>
      <c r="GVR98" s="2"/>
      <c r="GVT98" s="2"/>
      <c r="GVU98" s="2"/>
      <c r="GVW98" s="2"/>
      <c r="GVZ98" s="2"/>
      <c r="GWA98" s="2"/>
      <c r="GWB98" s="2"/>
      <c r="GWC98" s="2"/>
      <c r="GWD98" s="2"/>
      <c r="GWE98" s="2"/>
      <c r="GWF98" s="2"/>
      <c r="GWL98" s="1"/>
      <c r="GWM98" s="2"/>
      <c r="GWN98" s="2"/>
      <c r="GWO98" s="2"/>
      <c r="GWP98" s="2"/>
      <c r="GWQ98" s="2"/>
      <c r="GWR98" s="2"/>
      <c r="GWS98" s="2"/>
      <c r="GWT98" s="2"/>
      <c r="GWU98" s="2"/>
      <c r="GWV98" s="2"/>
      <c r="GWW98" s="2"/>
      <c r="GWX98" s="2"/>
      <c r="GWZ98" s="2"/>
      <c r="GXA98" s="2"/>
      <c r="GXC98" s="2"/>
      <c r="GXF98" s="2"/>
      <c r="GXG98" s="2"/>
      <c r="GXH98" s="2"/>
      <c r="GXI98" s="2"/>
      <c r="GXJ98" s="2"/>
      <c r="GXK98" s="2"/>
      <c r="GXL98" s="2"/>
      <c r="GXR98" s="1"/>
      <c r="GXS98" s="2"/>
      <c r="GXT98" s="2"/>
      <c r="GXU98" s="2"/>
      <c r="GXV98" s="2"/>
      <c r="GXW98" s="2"/>
      <c r="GXX98" s="2"/>
      <c r="GXY98" s="2"/>
      <c r="GXZ98" s="2"/>
      <c r="GYA98" s="2"/>
      <c r="GYB98" s="2"/>
      <c r="GYC98" s="2"/>
      <c r="GYD98" s="2"/>
      <c r="GYF98" s="2"/>
      <c r="GYG98" s="2"/>
      <c r="GYI98" s="2"/>
      <c r="GYL98" s="2"/>
      <c r="GYM98" s="2"/>
      <c r="GYN98" s="2"/>
      <c r="GYO98" s="2"/>
      <c r="GYP98" s="2"/>
      <c r="GYQ98" s="2"/>
      <c r="GYR98" s="2"/>
      <c r="GYX98" s="1"/>
      <c r="GYY98" s="2"/>
      <c r="GYZ98" s="2"/>
      <c r="GZA98" s="2"/>
      <c r="GZB98" s="2"/>
      <c r="GZC98" s="2"/>
      <c r="GZD98" s="2"/>
      <c r="GZE98" s="2"/>
      <c r="GZF98" s="2"/>
      <c r="GZG98" s="2"/>
      <c r="GZH98" s="2"/>
      <c r="GZI98" s="2"/>
      <c r="GZJ98" s="2"/>
      <c r="GZL98" s="2"/>
      <c r="GZM98" s="2"/>
      <c r="GZO98" s="2"/>
      <c r="GZR98" s="2"/>
      <c r="GZS98" s="2"/>
      <c r="GZT98" s="2"/>
      <c r="GZU98" s="2"/>
      <c r="GZV98" s="2"/>
      <c r="GZW98" s="2"/>
      <c r="GZX98" s="2"/>
      <c r="HAD98" s="1"/>
      <c r="HAE98" s="2"/>
      <c r="HAF98" s="2"/>
      <c r="HAG98" s="2"/>
      <c r="HAH98" s="2"/>
      <c r="HAI98" s="2"/>
      <c r="HAJ98" s="2"/>
      <c r="HAK98" s="2"/>
      <c r="HAL98" s="2"/>
      <c r="HAM98" s="2"/>
      <c r="HAN98" s="2"/>
      <c r="HAO98" s="2"/>
      <c r="HAP98" s="2"/>
      <c r="HAR98" s="2"/>
      <c r="HAS98" s="2"/>
      <c r="HAU98" s="2"/>
      <c r="HAX98" s="2"/>
      <c r="HAY98" s="2"/>
      <c r="HAZ98" s="2"/>
      <c r="HBA98" s="2"/>
      <c r="HBB98" s="2"/>
      <c r="HBC98" s="2"/>
      <c r="HBD98" s="2"/>
      <c r="HBJ98" s="1"/>
      <c r="HBK98" s="2"/>
      <c r="HBL98" s="2"/>
      <c r="HBM98" s="2"/>
      <c r="HBN98" s="2"/>
      <c r="HBO98" s="2"/>
      <c r="HBP98" s="2"/>
      <c r="HBQ98" s="2"/>
      <c r="HBR98" s="2"/>
      <c r="HBS98" s="2"/>
      <c r="HBT98" s="2"/>
      <c r="HBU98" s="2"/>
      <c r="HBV98" s="2"/>
      <c r="HBX98" s="2"/>
      <c r="HBY98" s="2"/>
      <c r="HCA98" s="2"/>
      <c r="HCD98" s="2"/>
      <c r="HCE98" s="2"/>
      <c r="HCF98" s="2"/>
      <c r="HCG98" s="2"/>
      <c r="HCH98" s="2"/>
      <c r="HCI98" s="2"/>
      <c r="HCJ98" s="2"/>
      <c r="HCP98" s="1"/>
      <c r="HCQ98" s="2"/>
      <c r="HCR98" s="2"/>
      <c r="HCS98" s="2"/>
      <c r="HCT98" s="2"/>
      <c r="HCU98" s="2"/>
      <c r="HCV98" s="2"/>
      <c r="HCW98" s="2"/>
      <c r="HCX98" s="2"/>
      <c r="HCY98" s="2"/>
      <c r="HCZ98" s="2"/>
      <c r="HDA98" s="2"/>
      <c r="HDB98" s="2"/>
      <c r="HDD98" s="2"/>
      <c r="HDE98" s="2"/>
      <c r="HDG98" s="2"/>
      <c r="HDJ98" s="2"/>
      <c r="HDK98" s="2"/>
      <c r="HDL98" s="2"/>
      <c r="HDM98" s="2"/>
      <c r="HDN98" s="2"/>
      <c r="HDO98" s="2"/>
      <c r="HDP98" s="2"/>
      <c r="HDV98" s="1"/>
      <c r="HDW98" s="2"/>
      <c r="HDX98" s="2"/>
      <c r="HDY98" s="2"/>
      <c r="HDZ98" s="2"/>
      <c r="HEA98" s="2"/>
      <c r="HEB98" s="2"/>
      <c r="HEC98" s="2"/>
      <c r="HED98" s="2"/>
      <c r="HEE98" s="2"/>
      <c r="HEF98" s="2"/>
      <c r="HEG98" s="2"/>
      <c r="HEH98" s="2"/>
      <c r="HEJ98" s="2"/>
      <c r="HEK98" s="2"/>
      <c r="HEM98" s="2"/>
      <c r="HEP98" s="2"/>
      <c r="HEQ98" s="2"/>
      <c r="HER98" s="2"/>
      <c r="HES98" s="2"/>
      <c r="HET98" s="2"/>
      <c r="HEU98" s="2"/>
      <c r="HEV98" s="2"/>
      <c r="HFB98" s="1"/>
      <c r="HFC98" s="2"/>
      <c r="HFD98" s="2"/>
      <c r="HFE98" s="2"/>
      <c r="HFF98" s="2"/>
      <c r="HFG98" s="2"/>
      <c r="HFH98" s="2"/>
      <c r="HFI98" s="2"/>
      <c r="HFJ98" s="2"/>
      <c r="HFK98" s="2"/>
      <c r="HFL98" s="2"/>
      <c r="HFM98" s="2"/>
      <c r="HFN98" s="2"/>
      <c r="HFP98" s="2"/>
      <c r="HFQ98" s="2"/>
      <c r="HFS98" s="2"/>
      <c r="HFV98" s="2"/>
      <c r="HFW98" s="2"/>
      <c r="HFX98" s="2"/>
      <c r="HFY98" s="2"/>
      <c r="HFZ98" s="2"/>
      <c r="HGA98" s="2"/>
      <c r="HGB98" s="2"/>
      <c r="HGH98" s="1"/>
      <c r="HGI98" s="2"/>
      <c r="HGJ98" s="2"/>
      <c r="HGK98" s="2"/>
      <c r="HGL98" s="2"/>
      <c r="HGM98" s="2"/>
      <c r="HGN98" s="2"/>
      <c r="HGO98" s="2"/>
      <c r="HGP98" s="2"/>
      <c r="HGQ98" s="2"/>
      <c r="HGR98" s="2"/>
      <c r="HGS98" s="2"/>
      <c r="HGT98" s="2"/>
      <c r="HGV98" s="2"/>
      <c r="HGW98" s="2"/>
      <c r="HGY98" s="2"/>
      <c r="HHB98" s="2"/>
      <c r="HHC98" s="2"/>
      <c r="HHD98" s="2"/>
      <c r="HHE98" s="2"/>
      <c r="HHF98" s="2"/>
      <c r="HHG98" s="2"/>
      <c r="HHH98" s="2"/>
      <c r="HHN98" s="1"/>
      <c r="HHO98" s="2"/>
      <c r="HHP98" s="2"/>
      <c r="HHQ98" s="2"/>
      <c r="HHR98" s="2"/>
      <c r="HHS98" s="2"/>
      <c r="HHT98" s="2"/>
      <c r="HHU98" s="2"/>
      <c r="HHV98" s="2"/>
      <c r="HHW98" s="2"/>
      <c r="HHX98" s="2"/>
      <c r="HHY98" s="2"/>
      <c r="HHZ98" s="2"/>
      <c r="HIB98" s="2"/>
      <c r="HIC98" s="2"/>
      <c r="HIE98" s="2"/>
      <c r="HIH98" s="2"/>
      <c r="HII98" s="2"/>
      <c r="HIJ98" s="2"/>
      <c r="HIK98" s="2"/>
      <c r="HIL98" s="2"/>
      <c r="HIM98" s="2"/>
      <c r="HIN98" s="2"/>
      <c r="HIT98" s="1"/>
      <c r="HIU98" s="2"/>
      <c r="HIV98" s="2"/>
      <c r="HIW98" s="2"/>
      <c r="HIX98" s="2"/>
      <c r="HIY98" s="2"/>
      <c r="HIZ98" s="2"/>
      <c r="HJA98" s="2"/>
      <c r="HJB98" s="2"/>
      <c r="HJC98" s="2"/>
      <c r="HJD98" s="2"/>
      <c r="HJE98" s="2"/>
      <c r="HJF98" s="2"/>
      <c r="HJH98" s="2"/>
      <c r="HJI98" s="2"/>
      <c r="HJK98" s="2"/>
      <c r="HJN98" s="2"/>
      <c r="HJO98" s="2"/>
      <c r="HJP98" s="2"/>
      <c r="HJQ98" s="2"/>
      <c r="HJR98" s="2"/>
      <c r="HJS98" s="2"/>
      <c r="HJT98" s="2"/>
      <c r="HJZ98" s="1"/>
      <c r="HKA98" s="2"/>
      <c r="HKB98" s="2"/>
      <c r="HKC98" s="2"/>
      <c r="HKD98" s="2"/>
      <c r="HKE98" s="2"/>
      <c r="HKF98" s="2"/>
      <c r="HKG98" s="2"/>
      <c r="HKH98" s="2"/>
      <c r="HKI98" s="2"/>
      <c r="HKJ98" s="2"/>
      <c r="HKK98" s="2"/>
      <c r="HKL98" s="2"/>
      <c r="HKN98" s="2"/>
      <c r="HKO98" s="2"/>
      <c r="HKQ98" s="2"/>
      <c r="HKT98" s="2"/>
      <c r="HKU98" s="2"/>
      <c r="HKV98" s="2"/>
      <c r="HKW98" s="2"/>
      <c r="HKX98" s="2"/>
      <c r="HKY98" s="2"/>
      <c r="HKZ98" s="2"/>
      <c r="HLF98" s="1"/>
      <c r="HLG98" s="2"/>
      <c r="HLH98" s="2"/>
      <c r="HLI98" s="2"/>
      <c r="HLJ98" s="2"/>
      <c r="HLK98" s="2"/>
      <c r="HLL98" s="2"/>
      <c r="HLM98" s="2"/>
      <c r="HLN98" s="2"/>
      <c r="HLO98" s="2"/>
      <c r="HLP98" s="2"/>
      <c r="HLQ98" s="2"/>
      <c r="HLR98" s="2"/>
      <c r="HLT98" s="2"/>
      <c r="HLU98" s="2"/>
      <c r="HLW98" s="2"/>
      <c r="HLZ98" s="2"/>
      <c r="HMA98" s="2"/>
      <c r="HMB98" s="2"/>
      <c r="HMC98" s="2"/>
      <c r="HMD98" s="2"/>
      <c r="HME98" s="2"/>
      <c r="HMF98" s="2"/>
      <c r="HML98" s="1"/>
      <c r="HMM98" s="2"/>
      <c r="HMN98" s="2"/>
      <c r="HMO98" s="2"/>
      <c r="HMP98" s="2"/>
      <c r="HMQ98" s="2"/>
      <c r="HMR98" s="2"/>
      <c r="HMS98" s="2"/>
      <c r="HMT98" s="2"/>
      <c r="HMU98" s="2"/>
      <c r="HMV98" s="2"/>
      <c r="HMW98" s="2"/>
      <c r="HMX98" s="2"/>
      <c r="HMZ98" s="2"/>
      <c r="HNA98" s="2"/>
      <c r="HNC98" s="2"/>
      <c r="HNF98" s="2"/>
      <c r="HNG98" s="2"/>
      <c r="HNH98" s="2"/>
      <c r="HNI98" s="2"/>
      <c r="HNJ98" s="2"/>
      <c r="HNK98" s="2"/>
      <c r="HNL98" s="2"/>
      <c r="HNR98" s="1"/>
      <c r="HNS98" s="2"/>
      <c r="HNT98" s="2"/>
      <c r="HNU98" s="2"/>
      <c r="HNV98" s="2"/>
      <c r="HNW98" s="2"/>
      <c r="HNX98" s="2"/>
      <c r="HNY98" s="2"/>
      <c r="HNZ98" s="2"/>
      <c r="HOA98" s="2"/>
      <c r="HOB98" s="2"/>
      <c r="HOC98" s="2"/>
      <c r="HOD98" s="2"/>
      <c r="HOF98" s="2"/>
      <c r="HOG98" s="2"/>
      <c r="HOI98" s="2"/>
      <c r="HOL98" s="2"/>
      <c r="HOM98" s="2"/>
      <c r="HON98" s="2"/>
      <c r="HOO98" s="2"/>
      <c r="HOP98" s="2"/>
      <c r="HOQ98" s="2"/>
      <c r="HOR98" s="2"/>
      <c r="HOX98" s="1"/>
      <c r="HOY98" s="2"/>
      <c r="HOZ98" s="2"/>
      <c r="HPA98" s="2"/>
      <c r="HPB98" s="2"/>
      <c r="HPC98" s="2"/>
      <c r="HPD98" s="2"/>
      <c r="HPE98" s="2"/>
      <c r="HPF98" s="2"/>
      <c r="HPG98" s="2"/>
      <c r="HPH98" s="2"/>
      <c r="HPI98" s="2"/>
      <c r="HPJ98" s="2"/>
      <c r="HPL98" s="2"/>
      <c r="HPM98" s="2"/>
      <c r="HPO98" s="2"/>
      <c r="HPR98" s="2"/>
      <c r="HPS98" s="2"/>
      <c r="HPT98" s="2"/>
      <c r="HPU98" s="2"/>
      <c r="HPV98" s="2"/>
      <c r="HPW98" s="2"/>
      <c r="HPX98" s="2"/>
      <c r="HQD98" s="1"/>
      <c r="HQE98" s="2"/>
      <c r="HQF98" s="2"/>
      <c r="HQG98" s="2"/>
      <c r="HQH98" s="2"/>
      <c r="HQI98" s="2"/>
      <c r="HQJ98" s="2"/>
      <c r="HQK98" s="2"/>
      <c r="HQL98" s="2"/>
      <c r="HQM98" s="2"/>
      <c r="HQN98" s="2"/>
      <c r="HQO98" s="2"/>
      <c r="HQP98" s="2"/>
      <c r="HQR98" s="2"/>
      <c r="HQS98" s="2"/>
      <c r="HQU98" s="2"/>
      <c r="HQX98" s="2"/>
      <c r="HQY98" s="2"/>
      <c r="HQZ98" s="2"/>
      <c r="HRA98" s="2"/>
      <c r="HRB98" s="2"/>
      <c r="HRC98" s="2"/>
      <c r="HRD98" s="2"/>
      <c r="HRJ98" s="1"/>
      <c r="HRK98" s="2"/>
      <c r="HRL98" s="2"/>
      <c r="HRM98" s="2"/>
      <c r="HRN98" s="2"/>
      <c r="HRO98" s="2"/>
      <c r="HRP98" s="2"/>
      <c r="HRQ98" s="2"/>
      <c r="HRR98" s="2"/>
      <c r="HRS98" s="2"/>
      <c r="HRT98" s="2"/>
      <c r="HRU98" s="2"/>
      <c r="HRV98" s="2"/>
      <c r="HRX98" s="2"/>
      <c r="HRY98" s="2"/>
      <c r="HSA98" s="2"/>
      <c r="HSD98" s="2"/>
      <c r="HSE98" s="2"/>
      <c r="HSF98" s="2"/>
      <c r="HSG98" s="2"/>
      <c r="HSH98" s="2"/>
      <c r="HSI98" s="2"/>
      <c r="HSJ98" s="2"/>
      <c r="HSP98" s="1"/>
      <c r="HSQ98" s="2"/>
      <c r="HSR98" s="2"/>
      <c r="HSS98" s="2"/>
      <c r="HST98" s="2"/>
      <c r="HSU98" s="2"/>
      <c r="HSV98" s="2"/>
      <c r="HSW98" s="2"/>
      <c r="HSX98" s="2"/>
      <c r="HSY98" s="2"/>
      <c r="HSZ98" s="2"/>
      <c r="HTA98" s="2"/>
      <c r="HTB98" s="2"/>
      <c r="HTD98" s="2"/>
      <c r="HTE98" s="2"/>
      <c r="HTG98" s="2"/>
      <c r="HTJ98" s="2"/>
      <c r="HTK98" s="2"/>
      <c r="HTL98" s="2"/>
      <c r="HTM98" s="2"/>
      <c r="HTN98" s="2"/>
      <c r="HTO98" s="2"/>
      <c r="HTP98" s="2"/>
      <c r="HTV98" s="1"/>
      <c r="HTW98" s="2"/>
      <c r="HTX98" s="2"/>
      <c r="HTY98" s="2"/>
      <c r="HTZ98" s="2"/>
      <c r="HUA98" s="2"/>
      <c r="HUB98" s="2"/>
      <c r="HUC98" s="2"/>
      <c r="HUD98" s="2"/>
      <c r="HUE98" s="2"/>
      <c r="HUF98" s="2"/>
      <c r="HUG98" s="2"/>
      <c r="HUH98" s="2"/>
      <c r="HUJ98" s="2"/>
      <c r="HUK98" s="2"/>
      <c r="HUM98" s="2"/>
      <c r="HUP98" s="2"/>
      <c r="HUQ98" s="2"/>
      <c r="HUR98" s="2"/>
      <c r="HUS98" s="2"/>
      <c r="HUT98" s="2"/>
      <c r="HUU98" s="2"/>
      <c r="HUV98" s="2"/>
      <c r="HVB98" s="1"/>
      <c r="HVC98" s="2"/>
      <c r="HVD98" s="2"/>
      <c r="HVE98" s="2"/>
      <c r="HVF98" s="2"/>
      <c r="HVG98" s="2"/>
      <c r="HVH98" s="2"/>
      <c r="HVI98" s="2"/>
      <c r="HVJ98" s="2"/>
      <c r="HVK98" s="2"/>
      <c r="HVL98" s="2"/>
      <c r="HVM98" s="2"/>
      <c r="HVN98" s="2"/>
      <c r="HVP98" s="2"/>
      <c r="HVQ98" s="2"/>
      <c r="HVS98" s="2"/>
      <c r="HVV98" s="2"/>
      <c r="HVW98" s="2"/>
      <c r="HVX98" s="2"/>
      <c r="HVY98" s="2"/>
      <c r="HVZ98" s="2"/>
      <c r="HWA98" s="2"/>
      <c r="HWB98" s="2"/>
      <c r="HWH98" s="1"/>
      <c r="HWI98" s="2"/>
      <c r="HWJ98" s="2"/>
      <c r="HWK98" s="2"/>
      <c r="HWL98" s="2"/>
      <c r="HWM98" s="2"/>
      <c r="HWN98" s="2"/>
      <c r="HWO98" s="2"/>
      <c r="HWP98" s="2"/>
      <c r="HWQ98" s="2"/>
      <c r="HWR98" s="2"/>
      <c r="HWS98" s="2"/>
      <c r="HWT98" s="2"/>
      <c r="HWV98" s="2"/>
      <c r="HWW98" s="2"/>
      <c r="HWY98" s="2"/>
      <c r="HXB98" s="2"/>
      <c r="HXC98" s="2"/>
      <c r="HXD98" s="2"/>
      <c r="HXE98" s="2"/>
      <c r="HXF98" s="2"/>
      <c r="HXG98" s="2"/>
      <c r="HXH98" s="2"/>
      <c r="HXN98" s="1"/>
      <c r="HXO98" s="2"/>
      <c r="HXP98" s="2"/>
      <c r="HXQ98" s="2"/>
      <c r="HXR98" s="2"/>
      <c r="HXS98" s="2"/>
      <c r="HXT98" s="2"/>
      <c r="HXU98" s="2"/>
      <c r="HXV98" s="2"/>
      <c r="HXW98" s="2"/>
      <c r="HXX98" s="2"/>
      <c r="HXY98" s="2"/>
      <c r="HXZ98" s="2"/>
      <c r="HYB98" s="2"/>
      <c r="HYC98" s="2"/>
      <c r="HYE98" s="2"/>
      <c r="HYH98" s="2"/>
      <c r="HYI98" s="2"/>
      <c r="HYJ98" s="2"/>
      <c r="HYK98" s="2"/>
      <c r="HYL98" s="2"/>
      <c r="HYM98" s="2"/>
      <c r="HYN98" s="2"/>
      <c r="HYT98" s="1"/>
      <c r="HYU98" s="2"/>
      <c r="HYV98" s="2"/>
      <c r="HYW98" s="2"/>
      <c r="HYX98" s="2"/>
      <c r="HYY98" s="2"/>
      <c r="HYZ98" s="2"/>
      <c r="HZA98" s="2"/>
      <c r="HZB98" s="2"/>
      <c r="HZC98" s="2"/>
      <c r="HZD98" s="2"/>
      <c r="HZE98" s="2"/>
      <c r="HZF98" s="2"/>
      <c r="HZH98" s="2"/>
      <c r="HZI98" s="2"/>
      <c r="HZK98" s="2"/>
      <c r="HZN98" s="2"/>
      <c r="HZO98" s="2"/>
      <c r="HZP98" s="2"/>
      <c r="HZQ98" s="2"/>
      <c r="HZR98" s="2"/>
      <c r="HZS98" s="2"/>
      <c r="HZT98" s="2"/>
      <c r="HZZ98" s="1"/>
      <c r="IAA98" s="2"/>
      <c r="IAB98" s="2"/>
      <c r="IAC98" s="2"/>
      <c r="IAD98" s="2"/>
      <c r="IAE98" s="2"/>
      <c r="IAF98" s="2"/>
      <c r="IAG98" s="2"/>
      <c r="IAH98" s="2"/>
      <c r="IAI98" s="2"/>
      <c r="IAJ98" s="2"/>
      <c r="IAK98" s="2"/>
      <c r="IAL98" s="2"/>
      <c r="IAN98" s="2"/>
      <c r="IAO98" s="2"/>
      <c r="IAQ98" s="2"/>
      <c r="IAT98" s="2"/>
      <c r="IAU98" s="2"/>
      <c r="IAV98" s="2"/>
      <c r="IAW98" s="2"/>
      <c r="IAX98" s="2"/>
      <c r="IAY98" s="2"/>
      <c r="IAZ98" s="2"/>
      <c r="IBF98" s="1"/>
      <c r="IBG98" s="2"/>
      <c r="IBH98" s="2"/>
      <c r="IBI98" s="2"/>
      <c r="IBJ98" s="2"/>
      <c r="IBK98" s="2"/>
      <c r="IBL98" s="2"/>
      <c r="IBM98" s="2"/>
      <c r="IBN98" s="2"/>
      <c r="IBO98" s="2"/>
      <c r="IBP98" s="2"/>
      <c r="IBQ98" s="2"/>
      <c r="IBR98" s="2"/>
      <c r="IBT98" s="2"/>
      <c r="IBU98" s="2"/>
      <c r="IBW98" s="2"/>
      <c r="IBZ98" s="2"/>
      <c r="ICA98" s="2"/>
      <c r="ICB98" s="2"/>
      <c r="ICC98" s="2"/>
      <c r="ICD98" s="2"/>
      <c r="ICE98" s="2"/>
      <c r="ICF98" s="2"/>
      <c r="ICL98" s="1"/>
      <c r="ICM98" s="2"/>
      <c r="ICN98" s="2"/>
      <c r="ICO98" s="2"/>
      <c r="ICP98" s="2"/>
      <c r="ICQ98" s="2"/>
      <c r="ICR98" s="2"/>
      <c r="ICS98" s="2"/>
      <c r="ICT98" s="2"/>
      <c r="ICU98" s="2"/>
      <c r="ICV98" s="2"/>
      <c r="ICW98" s="2"/>
      <c r="ICX98" s="2"/>
      <c r="ICZ98" s="2"/>
      <c r="IDA98" s="2"/>
      <c r="IDC98" s="2"/>
      <c r="IDF98" s="2"/>
      <c r="IDG98" s="2"/>
      <c r="IDH98" s="2"/>
      <c r="IDI98" s="2"/>
      <c r="IDJ98" s="2"/>
      <c r="IDK98" s="2"/>
      <c r="IDL98" s="2"/>
      <c r="IDR98" s="1"/>
      <c r="IDS98" s="2"/>
      <c r="IDT98" s="2"/>
      <c r="IDU98" s="2"/>
      <c r="IDV98" s="2"/>
      <c r="IDW98" s="2"/>
      <c r="IDX98" s="2"/>
      <c r="IDY98" s="2"/>
      <c r="IDZ98" s="2"/>
      <c r="IEA98" s="2"/>
      <c r="IEB98" s="2"/>
      <c r="IEC98" s="2"/>
      <c r="IED98" s="2"/>
      <c r="IEF98" s="2"/>
      <c r="IEG98" s="2"/>
      <c r="IEI98" s="2"/>
      <c r="IEL98" s="2"/>
      <c r="IEM98" s="2"/>
      <c r="IEN98" s="2"/>
      <c r="IEO98" s="2"/>
      <c r="IEP98" s="2"/>
      <c r="IEQ98" s="2"/>
      <c r="IER98" s="2"/>
      <c r="IEX98" s="1"/>
      <c r="IEY98" s="2"/>
      <c r="IEZ98" s="2"/>
      <c r="IFA98" s="2"/>
      <c r="IFB98" s="2"/>
      <c r="IFC98" s="2"/>
      <c r="IFD98" s="2"/>
      <c r="IFE98" s="2"/>
      <c r="IFF98" s="2"/>
      <c r="IFG98" s="2"/>
      <c r="IFH98" s="2"/>
      <c r="IFI98" s="2"/>
      <c r="IFJ98" s="2"/>
      <c r="IFL98" s="2"/>
      <c r="IFM98" s="2"/>
      <c r="IFO98" s="2"/>
      <c r="IFR98" s="2"/>
      <c r="IFS98" s="2"/>
      <c r="IFT98" s="2"/>
      <c r="IFU98" s="2"/>
      <c r="IFV98" s="2"/>
      <c r="IFW98" s="2"/>
      <c r="IFX98" s="2"/>
      <c r="IGD98" s="1"/>
      <c r="IGE98" s="2"/>
      <c r="IGF98" s="2"/>
      <c r="IGG98" s="2"/>
      <c r="IGH98" s="2"/>
      <c r="IGI98" s="2"/>
      <c r="IGJ98" s="2"/>
      <c r="IGK98" s="2"/>
      <c r="IGL98" s="2"/>
      <c r="IGM98" s="2"/>
      <c r="IGN98" s="2"/>
      <c r="IGO98" s="2"/>
      <c r="IGP98" s="2"/>
      <c r="IGR98" s="2"/>
      <c r="IGS98" s="2"/>
      <c r="IGU98" s="2"/>
      <c r="IGX98" s="2"/>
      <c r="IGY98" s="2"/>
      <c r="IGZ98" s="2"/>
      <c r="IHA98" s="2"/>
      <c r="IHB98" s="2"/>
      <c r="IHC98" s="2"/>
      <c r="IHD98" s="2"/>
      <c r="IHJ98" s="1"/>
      <c r="IHK98" s="2"/>
      <c r="IHL98" s="2"/>
      <c r="IHM98" s="2"/>
      <c r="IHN98" s="2"/>
      <c r="IHO98" s="2"/>
      <c r="IHP98" s="2"/>
      <c r="IHQ98" s="2"/>
      <c r="IHR98" s="2"/>
      <c r="IHS98" s="2"/>
      <c r="IHT98" s="2"/>
      <c r="IHU98" s="2"/>
      <c r="IHV98" s="2"/>
      <c r="IHX98" s="2"/>
      <c r="IHY98" s="2"/>
      <c r="IIA98" s="2"/>
      <c r="IID98" s="2"/>
      <c r="IIE98" s="2"/>
      <c r="IIF98" s="2"/>
      <c r="IIG98" s="2"/>
      <c r="IIH98" s="2"/>
      <c r="III98" s="2"/>
      <c r="IIJ98" s="2"/>
      <c r="IIP98" s="1"/>
      <c r="IIQ98" s="2"/>
      <c r="IIR98" s="2"/>
      <c r="IIS98" s="2"/>
      <c r="IIT98" s="2"/>
      <c r="IIU98" s="2"/>
      <c r="IIV98" s="2"/>
      <c r="IIW98" s="2"/>
      <c r="IIX98" s="2"/>
      <c r="IIY98" s="2"/>
      <c r="IIZ98" s="2"/>
      <c r="IJA98" s="2"/>
      <c r="IJB98" s="2"/>
      <c r="IJD98" s="2"/>
      <c r="IJE98" s="2"/>
      <c r="IJG98" s="2"/>
      <c r="IJJ98" s="2"/>
      <c r="IJK98" s="2"/>
      <c r="IJL98" s="2"/>
      <c r="IJM98" s="2"/>
      <c r="IJN98" s="2"/>
      <c r="IJO98" s="2"/>
      <c r="IJP98" s="2"/>
      <c r="IJV98" s="1"/>
      <c r="IJW98" s="2"/>
      <c r="IJX98" s="2"/>
      <c r="IJY98" s="2"/>
      <c r="IJZ98" s="2"/>
      <c r="IKA98" s="2"/>
      <c r="IKB98" s="2"/>
      <c r="IKC98" s="2"/>
      <c r="IKD98" s="2"/>
      <c r="IKE98" s="2"/>
      <c r="IKF98" s="2"/>
      <c r="IKG98" s="2"/>
      <c r="IKH98" s="2"/>
      <c r="IKJ98" s="2"/>
      <c r="IKK98" s="2"/>
      <c r="IKM98" s="2"/>
      <c r="IKP98" s="2"/>
      <c r="IKQ98" s="2"/>
      <c r="IKR98" s="2"/>
      <c r="IKS98" s="2"/>
      <c r="IKT98" s="2"/>
      <c r="IKU98" s="2"/>
      <c r="IKV98" s="2"/>
      <c r="ILB98" s="1"/>
      <c r="ILC98" s="2"/>
      <c r="ILD98" s="2"/>
      <c r="ILE98" s="2"/>
      <c r="ILF98" s="2"/>
      <c r="ILG98" s="2"/>
      <c r="ILH98" s="2"/>
      <c r="ILI98" s="2"/>
      <c r="ILJ98" s="2"/>
      <c r="ILK98" s="2"/>
      <c r="ILL98" s="2"/>
      <c r="ILM98" s="2"/>
      <c r="ILN98" s="2"/>
      <c r="ILP98" s="2"/>
      <c r="ILQ98" s="2"/>
      <c r="ILS98" s="2"/>
      <c r="ILV98" s="2"/>
      <c r="ILW98" s="2"/>
      <c r="ILX98" s="2"/>
      <c r="ILY98" s="2"/>
      <c r="ILZ98" s="2"/>
      <c r="IMA98" s="2"/>
      <c r="IMB98" s="2"/>
      <c r="IMH98" s="1"/>
      <c r="IMI98" s="2"/>
      <c r="IMJ98" s="2"/>
      <c r="IMK98" s="2"/>
      <c r="IML98" s="2"/>
      <c r="IMM98" s="2"/>
      <c r="IMN98" s="2"/>
      <c r="IMO98" s="2"/>
      <c r="IMP98" s="2"/>
      <c r="IMQ98" s="2"/>
      <c r="IMR98" s="2"/>
      <c r="IMS98" s="2"/>
      <c r="IMT98" s="2"/>
      <c r="IMV98" s="2"/>
      <c r="IMW98" s="2"/>
      <c r="IMY98" s="2"/>
      <c r="INB98" s="2"/>
      <c r="INC98" s="2"/>
      <c r="IND98" s="2"/>
      <c r="INE98" s="2"/>
      <c r="INF98" s="2"/>
      <c r="ING98" s="2"/>
      <c r="INH98" s="2"/>
      <c r="INN98" s="1"/>
      <c r="INO98" s="2"/>
      <c r="INP98" s="2"/>
      <c r="INQ98" s="2"/>
      <c r="INR98" s="2"/>
      <c r="INS98" s="2"/>
      <c r="INT98" s="2"/>
      <c r="INU98" s="2"/>
      <c r="INV98" s="2"/>
      <c r="INW98" s="2"/>
      <c r="INX98" s="2"/>
      <c r="INY98" s="2"/>
      <c r="INZ98" s="2"/>
      <c r="IOB98" s="2"/>
      <c r="IOC98" s="2"/>
      <c r="IOE98" s="2"/>
      <c r="IOH98" s="2"/>
      <c r="IOI98" s="2"/>
      <c r="IOJ98" s="2"/>
      <c r="IOK98" s="2"/>
      <c r="IOL98" s="2"/>
      <c r="IOM98" s="2"/>
      <c r="ION98" s="2"/>
      <c r="IOT98" s="1"/>
      <c r="IOU98" s="2"/>
      <c r="IOV98" s="2"/>
      <c r="IOW98" s="2"/>
      <c r="IOX98" s="2"/>
      <c r="IOY98" s="2"/>
      <c r="IOZ98" s="2"/>
      <c r="IPA98" s="2"/>
      <c r="IPB98" s="2"/>
      <c r="IPC98" s="2"/>
      <c r="IPD98" s="2"/>
      <c r="IPE98" s="2"/>
      <c r="IPF98" s="2"/>
      <c r="IPH98" s="2"/>
      <c r="IPI98" s="2"/>
      <c r="IPK98" s="2"/>
      <c r="IPN98" s="2"/>
      <c r="IPO98" s="2"/>
      <c r="IPP98" s="2"/>
      <c r="IPQ98" s="2"/>
      <c r="IPR98" s="2"/>
      <c r="IPS98" s="2"/>
      <c r="IPT98" s="2"/>
      <c r="IPZ98" s="1"/>
      <c r="IQA98" s="2"/>
      <c r="IQB98" s="2"/>
      <c r="IQC98" s="2"/>
      <c r="IQD98" s="2"/>
      <c r="IQE98" s="2"/>
      <c r="IQF98" s="2"/>
      <c r="IQG98" s="2"/>
      <c r="IQH98" s="2"/>
      <c r="IQI98" s="2"/>
      <c r="IQJ98" s="2"/>
      <c r="IQK98" s="2"/>
      <c r="IQL98" s="2"/>
      <c r="IQN98" s="2"/>
      <c r="IQO98" s="2"/>
      <c r="IQQ98" s="2"/>
      <c r="IQT98" s="2"/>
      <c r="IQU98" s="2"/>
      <c r="IQV98" s="2"/>
      <c r="IQW98" s="2"/>
      <c r="IQX98" s="2"/>
      <c r="IQY98" s="2"/>
      <c r="IQZ98" s="2"/>
      <c r="IRF98" s="1"/>
      <c r="IRG98" s="2"/>
      <c r="IRH98" s="2"/>
      <c r="IRI98" s="2"/>
      <c r="IRJ98" s="2"/>
      <c r="IRK98" s="2"/>
      <c r="IRL98" s="2"/>
      <c r="IRM98" s="2"/>
      <c r="IRN98" s="2"/>
      <c r="IRO98" s="2"/>
      <c r="IRP98" s="2"/>
      <c r="IRQ98" s="2"/>
      <c r="IRR98" s="2"/>
      <c r="IRT98" s="2"/>
      <c r="IRU98" s="2"/>
      <c r="IRW98" s="2"/>
      <c r="IRZ98" s="2"/>
      <c r="ISA98" s="2"/>
      <c r="ISB98" s="2"/>
      <c r="ISC98" s="2"/>
      <c r="ISD98" s="2"/>
      <c r="ISE98" s="2"/>
      <c r="ISF98" s="2"/>
      <c r="ISL98" s="1"/>
      <c r="ISM98" s="2"/>
      <c r="ISN98" s="2"/>
      <c r="ISO98" s="2"/>
      <c r="ISP98" s="2"/>
      <c r="ISQ98" s="2"/>
      <c r="ISR98" s="2"/>
      <c r="ISS98" s="2"/>
      <c r="IST98" s="2"/>
      <c r="ISU98" s="2"/>
      <c r="ISV98" s="2"/>
      <c r="ISW98" s="2"/>
      <c r="ISX98" s="2"/>
      <c r="ISZ98" s="2"/>
      <c r="ITA98" s="2"/>
      <c r="ITC98" s="2"/>
      <c r="ITF98" s="2"/>
      <c r="ITG98" s="2"/>
      <c r="ITH98" s="2"/>
      <c r="ITI98" s="2"/>
      <c r="ITJ98" s="2"/>
      <c r="ITK98" s="2"/>
      <c r="ITL98" s="2"/>
      <c r="ITR98" s="1"/>
      <c r="ITS98" s="2"/>
      <c r="ITT98" s="2"/>
      <c r="ITU98" s="2"/>
      <c r="ITV98" s="2"/>
      <c r="ITW98" s="2"/>
      <c r="ITX98" s="2"/>
      <c r="ITY98" s="2"/>
      <c r="ITZ98" s="2"/>
      <c r="IUA98" s="2"/>
      <c r="IUB98" s="2"/>
      <c r="IUC98" s="2"/>
      <c r="IUD98" s="2"/>
      <c r="IUF98" s="2"/>
      <c r="IUG98" s="2"/>
      <c r="IUI98" s="2"/>
      <c r="IUL98" s="2"/>
      <c r="IUM98" s="2"/>
      <c r="IUN98" s="2"/>
      <c r="IUO98" s="2"/>
      <c r="IUP98" s="2"/>
      <c r="IUQ98" s="2"/>
      <c r="IUR98" s="2"/>
      <c r="IUX98" s="1"/>
      <c r="IUY98" s="2"/>
      <c r="IUZ98" s="2"/>
      <c r="IVA98" s="2"/>
      <c r="IVB98" s="2"/>
      <c r="IVC98" s="2"/>
      <c r="IVD98" s="2"/>
      <c r="IVE98" s="2"/>
      <c r="IVF98" s="2"/>
      <c r="IVG98" s="2"/>
      <c r="IVH98" s="2"/>
      <c r="IVI98" s="2"/>
      <c r="IVJ98" s="2"/>
      <c r="IVL98" s="2"/>
      <c r="IVM98" s="2"/>
      <c r="IVO98" s="2"/>
      <c r="IVR98" s="2"/>
      <c r="IVS98" s="2"/>
      <c r="IVT98" s="2"/>
      <c r="IVU98" s="2"/>
      <c r="IVV98" s="2"/>
      <c r="IVW98" s="2"/>
      <c r="IVX98" s="2"/>
      <c r="IWD98" s="1"/>
      <c r="IWE98" s="2"/>
      <c r="IWF98" s="2"/>
      <c r="IWG98" s="2"/>
      <c r="IWH98" s="2"/>
      <c r="IWI98" s="2"/>
      <c r="IWJ98" s="2"/>
      <c r="IWK98" s="2"/>
      <c r="IWL98" s="2"/>
      <c r="IWM98" s="2"/>
      <c r="IWN98" s="2"/>
      <c r="IWO98" s="2"/>
      <c r="IWP98" s="2"/>
      <c r="IWR98" s="2"/>
      <c r="IWS98" s="2"/>
      <c r="IWU98" s="2"/>
      <c r="IWX98" s="2"/>
      <c r="IWY98" s="2"/>
      <c r="IWZ98" s="2"/>
      <c r="IXA98" s="2"/>
      <c r="IXB98" s="2"/>
      <c r="IXC98" s="2"/>
      <c r="IXD98" s="2"/>
      <c r="IXJ98" s="1"/>
      <c r="IXK98" s="2"/>
      <c r="IXL98" s="2"/>
      <c r="IXM98" s="2"/>
      <c r="IXN98" s="2"/>
      <c r="IXO98" s="2"/>
      <c r="IXP98" s="2"/>
      <c r="IXQ98" s="2"/>
      <c r="IXR98" s="2"/>
      <c r="IXS98" s="2"/>
      <c r="IXT98" s="2"/>
      <c r="IXU98" s="2"/>
      <c r="IXV98" s="2"/>
      <c r="IXX98" s="2"/>
      <c r="IXY98" s="2"/>
      <c r="IYA98" s="2"/>
      <c r="IYD98" s="2"/>
      <c r="IYE98" s="2"/>
      <c r="IYF98" s="2"/>
      <c r="IYG98" s="2"/>
      <c r="IYH98" s="2"/>
      <c r="IYI98" s="2"/>
      <c r="IYJ98" s="2"/>
      <c r="IYP98" s="1"/>
      <c r="IYQ98" s="2"/>
      <c r="IYR98" s="2"/>
      <c r="IYS98" s="2"/>
      <c r="IYT98" s="2"/>
      <c r="IYU98" s="2"/>
      <c r="IYV98" s="2"/>
      <c r="IYW98" s="2"/>
      <c r="IYX98" s="2"/>
      <c r="IYY98" s="2"/>
      <c r="IYZ98" s="2"/>
      <c r="IZA98" s="2"/>
      <c r="IZB98" s="2"/>
      <c r="IZD98" s="2"/>
      <c r="IZE98" s="2"/>
      <c r="IZG98" s="2"/>
      <c r="IZJ98" s="2"/>
      <c r="IZK98" s="2"/>
      <c r="IZL98" s="2"/>
      <c r="IZM98" s="2"/>
      <c r="IZN98" s="2"/>
      <c r="IZO98" s="2"/>
      <c r="IZP98" s="2"/>
      <c r="IZV98" s="1"/>
      <c r="IZW98" s="2"/>
      <c r="IZX98" s="2"/>
      <c r="IZY98" s="2"/>
      <c r="IZZ98" s="2"/>
      <c r="JAA98" s="2"/>
      <c r="JAB98" s="2"/>
      <c r="JAC98" s="2"/>
      <c r="JAD98" s="2"/>
      <c r="JAE98" s="2"/>
      <c r="JAF98" s="2"/>
      <c r="JAG98" s="2"/>
      <c r="JAH98" s="2"/>
      <c r="JAJ98" s="2"/>
      <c r="JAK98" s="2"/>
      <c r="JAM98" s="2"/>
      <c r="JAP98" s="2"/>
      <c r="JAQ98" s="2"/>
      <c r="JAR98" s="2"/>
      <c r="JAS98" s="2"/>
      <c r="JAT98" s="2"/>
      <c r="JAU98" s="2"/>
      <c r="JAV98" s="2"/>
      <c r="JBB98" s="1"/>
      <c r="JBC98" s="2"/>
      <c r="JBD98" s="2"/>
      <c r="JBE98" s="2"/>
      <c r="JBF98" s="2"/>
      <c r="JBG98" s="2"/>
      <c r="JBH98" s="2"/>
      <c r="JBI98" s="2"/>
      <c r="JBJ98" s="2"/>
      <c r="JBK98" s="2"/>
      <c r="JBL98" s="2"/>
      <c r="JBM98" s="2"/>
      <c r="JBN98" s="2"/>
      <c r="JBP98" s="2"/>
      <c r="JBQ98" s="2"/>
      <c r="JBS98" s="2"/>
      <c r="JBV98" s="2"/>
      <c r="JBW98" s="2"/>
      <c r="JBX98" s="2"/>
      <c r="JBY98" s="2"/>
      <c r="JBZ98" s="2"/>
      <c r="JCA98" s="2"/>
      <c r="JCB98" s="2"/>
      <c r="JCH98" s="1"/>
      <c r="JCI98" s="2"/>
      <c r="JCJ98" s="2"/>
      <c r="JCK98" s="2"/>
      <c r="JCL98" s="2"/>
      <c r="JCM98" s="2"/>
      <c r="JCN98" s="2"/>
      <c r="JCO98" s="2"/>
      <c r="JCP98" s="2"/>
      <c r="JCQ98" s="2"/>
      <c r="JCR98" s="2"/>
      <c r="JCS98" s="2"/>
      <c r="JCT98" s="2"/>
      <c r="JCV98" s="2"/>
      <c r="JCW98" s="2"/>
      <c r="JCY98" s="2"/>
      <c r="JDB98" s="2"/>
      <c r="JDC98" s="2"/>
      <c r="JDD98" s="2"/>
      <c r="JDE98" s="2"/>
      <c r="JDF98" s="2"/>
      <c r="JDG98" s="2"/>
      <c r="JDH98" s="2"/>
      <c r="JDN98" s="1"/>
      <c r="JDO98" s="2"/>
      <c r="JDP98" s="2"/>
      <c r="JDQ98" s="2"/>
      <c r="JDR98" s="2"/>
      <c r="JDS98" s="2"/>
      <c r="JDT98" s="2"/>
      <c r="JDU98" s="2"/>
      <c r="JDV98" s="2"/>
      <c r="JDW98" s="2"/>
      <c r="JDX98" s="2"/>
      <c r="JDY98" s="2"/>
      <c r="JDZ98" s="2"/>
      <c r="JEB98" s="2"/>
      <c r="JEC98" s="2"/>
      <c r="JEE98" s="2"/>
      <c r="JEH98" s="2"/>
      <c r="JEI98" s="2"/>
      <c r="JEJ98" s="2"/>
      <c r="JEK98" s="2"/>
      <c r="JEL98" s="2"/>
      <c r="JEM98" s="2"/>
      <c r="JEN98" s="2"/>
      <c r="JET98" s="1"/>
      <c r="JEU98" s="2"/>
      <c r="JEV98" s="2"/>
      <c r="JEW98" s="2"/>
      <c r="JEX98" s="2"/>
      <c r="JEY98" s="2"/>
      <c r="JEZ98" s="2"/>
      <c r="JFA98" s="2"/>
      <c r="JFB98" s="2"/>
      <c r="JFC98" s="2"/>
      <c r="JFD98" s="2"/>
      <c r="JFE98" s="2"/>
      <c r="JFF98" s="2"/>
      <c r="JFH98" s="2"/>
      <c r="JFI98" s="2"/>
      <c r="JFK98" s="2"/>
      <c r="JFN98" s="2"/>
      <c r="JFO98" s="2"/>
      <c r="JFP98" s="2"/>
      <c r="JFQ98" s="2"/>
      <c r="JFR98" s="2"/>
      <c r="JFS98" s="2"/>
      <c r="JFT98" s="2"/>
      <c r="JFZ98" s="1"/>
      <c r="JGA98" s="2"/>
      <c r="JGB98" s="2"/>
      <c r="JGC98" s="2"/>
      <c r="JGD98" s="2"/>
      <c r="JGE98" s="2"/>
      <c r="JGF98" s="2"/>
      <c r="JGG98" s="2"/>
      <c r="JGH98" s="2"/>
      <c r="JGI98" s="2"/>
      <c r="JGJ98" s="2"/>
      <c r="JGK98" s="2"/>
      <c r="JGL98" s="2"/>
      <c r="JGN98" s="2"/>
      <c r="JGO98" s="2"/>
      <c r="JGQ98" s="2"/>
      <c r="JGT98" s="2"/>
      <c r="JGU98" s="2"/>
      <c r="JGV98" s="2"/>
      <c r="JGW98" s="2"/>
      <c r="JGX98" s="2"/>
      <c r="JGY98" s="2"/>
      <c r="JGZ98" s="2"/>
      <c r="JHF98" s="1"/>
      <c r="JHG98" s="2"/>
      <c r="JHH98" s="2"/>
      <c r="JHI98" s="2"/>
      <c r="JHJ98" s="2"/>
      <c r="JHK98" s="2"/>
      <c r="JHL98" s="2"/>
      <c r="JHM98" s="2"/>
      <c r="JHN98" s="2"/>
      <c r="JHO98" s="2"/>
      <c r="JHP98" s="2"/>
      <c r="JHQ98" s="2"/>
      <c r="JHR98" s="2"/>
      <c r="JHT98" s="2"/>
      <c r="JHU98" s="2"/>
      <c r="JHW98" s="2"/>
      <c r="JHZ98" s="2"/>
      <c r="JIA98" s="2"/>
      <c r="JIB98" s="2"/>
      <c r="JIC98" s="2"/>
      <c r="JID98" s="2"/>
      <c r="JIE98" s="2"/>
      <c r="JIF98" s="2"/>
      <c r="JIL98" s="1"/>
      <c r="JIM98" s="2"/>
      <c r="JIN98" s="2"/>
      <c r="JIO98" s="2"/>
      <c r="JIP98" s="2"/>
      <c r="JIQ98" s="2"/>
      <c r="JIR98" s="2"/>
      <c r="JIS98" s="2"/>
      <c r="JIT98" s="2"/>
      <c r="JIU98" s="2"/>
      <c r="JIV98" s="2"/>
      <c r="JIW98" s="2"/>
      <c r="JIX98" s="2"/>
      <c r="JIZ98" s="2"/>
      <c r="JJA98" s="2"/>
      <c r="JJC98" s="2"/>
      <c r="JJF98" s="2"/>
      <c r="JJG98" s="2"/>
      <c r="JJH98" s="2"/>
      <c r="JJI98" s="2"/>
      <c r="JJJ98" s="2"/>
      <c r="JJK98" s="2"/>
      <c r="JJL98" s="2"/>
      <c r="JJR98" s="1"/>
      <c r="JJS98" s="2"/>
      <c r="JJT98" s="2"/>
      <c r="JJU98" s="2"/>
      <c r="JJV98" s="2"/>
      <c r="JJW98" s="2"/>
      <c r="JJX98" s="2"/>
      <c r="JJY98" s="2"/>
      <c r="JJZ98" s="2"/>
      <c r="JKA98" s="2"/>
      <c r="JKB98" s="2"/>
      <c r="JKC98" s="2"/>
      <c r="JKD98" s="2"/>
      <c r="JKF98" s="2"/>
      <c r="JKG98" s="2"/>
      <c r="JKI98" s="2"/>
      <c r="JKL98" s="2"/>
      <c r="JKM98" s="2"/>
      <c r="JKN98" s="2"/>
      <c r="JKO98" s="2"/>
      <c r="JKP98" s="2"/>
      <c r="JKQ98" s="2"/>
      <c r="JKR98" s="2"/>
      <c r="JKX98" s="1"/>
      <c r="JKY98" s="2"/>
      <c r="JKZ98" s="2"/>
      <c r="JLA98" s="2"/>
      <c r="JLB98" s="2"/>
      <c r="JLC98" s="2"/>
      <c r="JLD98" s="2"/>
      <c r="JLE98" s="2"/>
      <c r="JLF98" s="2"/>
      <c r="JLG98" s="2"/>
      <c r="JLH98" s="2"/>
      <c r="JLI98" s="2"/>
      <c r="JLJ98" s="2"/>
      <c r="JLL98" s="2"/>
      <c r="JLM98" s="2"/>
      <c r="JLO98" s="2"/>
      <c r="JLR98" s="2"/>
      <c r="JLS98" s="2"/>
      <c r="JLT98" s="2"/>
      <c r="JLU98" s="2"/>
      <c r="JLV98" s="2"/>
      <c r="JLW98" s="2"/>
      <c r="JLX98" s="2"/>
      <c r="JMD98" s="1"/>
      <c r="JME98" s="2"/>
      <c r="JMF98" s="2"/>
      <c r="JMG98" s="2"/>
      <c r="JMH98" s="2"/>
      <c r="JMI98" s="2"/>
      <c r="JMJ98" s="2"/>
      <c r="JMK98" s="2"/>
      <c r="JML98" s="2"/>
      <c r="JMM98" s="2"/>
      <c r="JMN98" s="2"/>
      <c r="JMO98" s="2"/>
      <c r="JMP98" s="2"/>
      <c r="JMR98" s="2"/>
      <c r="JMS98" s="2"/>
      <c r="JMU98" s="2"/>
      <c r="JMX98" s="2"/>
      <c r="JMY98" s="2"/>
      <c r="JMZ98" s="2"/>
      <c r="JNA98" s="2"/>
      <c r="JNB98" s="2"/>
      <c r="JNC98" s="2"/>
      <c r="JND98" s="2"/>
      <c r="JNJ98" s="1"/>
      <c r="JNK98" s="2"/>
      <c r="JNL98" s="2"/>
      <c r="JNM98" s="2"/>
      <c r="JNN98" s="2"/>
      <c r="JNO98" s="2"/>
      <c r="JNP98" s="2"/>
      <c r="JNQ98" s="2"/>
      <c r="JNR98" s="2"/>
      <c r="JNS98" s="2"/>
      <c r="JNT98" s="2"/>
      <c r="JNU98" s="2"/>
      <c r="JNV98" s="2"/>
      <c r="JNX98" s="2"/>
      <c r="JNY98" s="2"/>
      <c r="JOA98" s="2"/>
      <c r="JOD98" s="2"/>
      <c r="JOE98" s="2"/>
      <c r="JOF98" s="2"/>
      <c r="JOG98" s="2"/>
      <c r="JOH98" s="2"/>
      <c r="JOI98" s="2"/>
      <c r="JOJ98" s="2"/>
      <c r="JOP98" s="1"/>
      <c r="JOQ98" s="2"/>
      <c r="JOR98" s="2"/>
      <c r="JOS98" s="2"/>
      <c r="JOT98" s="2"/>
      <c r="JOU98" s="2"/>
      <c r="JOV98" s="2"/>
      <c r="JOW98" s="2"/>
      <c r="JOX98" s="2"/>
      <c r="JOY98" s="2"/>
      <c r="JOZ98" s="2"/>
      <c r="JPA98" s="2"/>
      <c r="JPB98" s="2"/>
      <c r="JPD98" s="2"/>
      <c r="JPE98" s="2"/>
      <c r="JPG98" s="2"/>
      <c r="JPJ98" s="2"/>
      <c r="JPK98" s="2"/>
      <c r="JPL98" s="2"/>
      <c r="JPM98" s="2"/>
      <c r="JPN98" s="2"/>
      <c r="JPO98" s="2"/>
      <c r="JPP98" s="2"/>
      <c r="JPV98" s="1"/>
      <c r="JPW98" s="2"/>
      <c r="JPX98" s="2"/>
      <c r="JPY98" s="2"/>
      <c r="JPZ98" s="2"/>
      <c r="JQA98" s="2"/>
      <c r="JQB98" s="2"/>
      <c r="JQC98" s="2"/>
      <c r="JQD98" s="2"/>
      <c r="JQE98" s="2"/>
      <c r="JQF98" s="2"/>
      <c r="JQG98" s="2"/>
      <c r="JQH98" s="2"/>
      <c r="JQJ98" s="2"/>
      <c r="JQK98" s="2"/>
      <c r="JQM98" s="2"/>
      <c r="JQP98" s="2"/>
      <c r="JQQ98" s="2"/>
      <c r="JQR98" s="2"/>
      <c r="JQS98" s="2"/>
      <c r="JQT98" s="2"/>
      <c r="JQU98" s="2"/>
      <c r="JQV98" s="2"/>
      <c r="JRB98" s="1"/>
      <c r="JRC98" s="2"/>
      <c r="JRD98" s="2"/>
      <c r="JRE98" s="2"/>
      <c r="JRF98" s="2"/>
      <c r="JRG98" s="2"/>
      <c r="JRH98" s="2"/>
      <c r="JRI98" s="2"/>
      <c r="JRJ98" s="2"/>
      <c r="JRK98" s="2"/>
      <c r="JRL98" s="2"/>
      <c r="JRM98" s="2"/>
      <c r="JRN98" s="2"/>
      <c r="JRP98" s="2"/>
      <c r="JRQ98" s="2"/>
      <c r="JRS98" s="2"/>
      <c r="JRV98" s="2"/>
      <c r="JRW98" s="2"/>
      <c r="JRX98" s="2"/>
      <c r="JRY98" s="2"/>
      <c r="JRZ98" s="2"/>
      <c r="JSA98" s="2"/>
      <c r="JSB98" s="2"/>
      <c r="JSH98" s="1"/>
      <c r="JSI98" s="2"/>
      <c r="JSJ98" s="2"/>
      <c r="JSK98" s="2"/>
      <c r="JSL98" s="2"/>
      <c r="JSM98" s="2"/>
      <c r="JSN98" s="2"/>
      <c r="JSO98" s="2"/>
      <c r="JSP98" s="2"/>
      <c r="JSQ98" s="2"/>
      <c r="JSR98" s="2"/>
      <c r="JSS98" s="2"/>
      <c r="JST98" s="2"/>
      <c r="JSV98" s="2"/>
      <c r="JSW98" s="2"/>
      <c r="JSY98" s="2"/>
      <c r="JTB98" s="2"/>
      <c r="JTC98" s="2"/>
      <c r="JTD98" s="2"/>
      <c r="JTE98" s="2"/>
      <c r="JTF98" s="2"/>
      <c r="JTG98" s="2"/>
      <c r="JTH98" s="2"/>
      <c r="JTN98" s="1"/>
      <c r="JTO98" s="2"/>
      <c r="JTP98" s="2"/>
      <c r="JTQ98" s="2"/>
      <c r="JTR98" s="2"/>
      <c r="JTS98" s="2"/>
      <c r="JTT98" s="2"/>
      <c r="JTU98" s="2"/>
      <c r="JTV98" s="2"/>
      <c r="JTW98" s="2"/>
      <c r="JTX98" s="2"/>
      <c r="JTY98" s="2"/>
      <c r="JTZ98" s="2"/>
      <c r="JUB98" s="2"/>
      <c r="JUC98" s="2"/>
      <c r="JUE98" s="2"/>
      <c r="JUH98" s="2"/>
      <c r="JUI98" s="2"/>
      <c r="JUJ98" s="2"/>
      <c r="JUK98" s="2"/>
      <c r="JUL98" s="2"/>
      <c r="JUM98" s="2"/>
      <c r="JUN98" s="2"/>
      <c r="JUT98" s="1"/>
      <c r="JUU98" s="2"/>
      <c r="JUV98" s="2"/>
      <c r="JUW98" s="2"/>
      <c r="JUX98" s="2"/>
      <c r="JUY98" s="2"/>
      <c r="JUZ98" s="2"/>
      <c r="JVA98" s="2"/>
      <c r="JVB98" s="2"/>
      <c r="JVC98" s="2"/>
      <c r="JVD98" s="2"/>
      <c r="JVE98" s="2"/>
      <c r="JVF98" s="2"/>
      <c r="JVH98" s="2"/>
      <c r="JVI98" s="2"/>
      <c r="JVK98" s="2"/>
      <c r="JVN98" s="2"/>
      <c r="JVO98" s="2"/>
      <c r="JVP98" s="2"/>
      <c r="JVQ98" s="2"/>
      <c r="JVR98" s="2"/>
      <c r="JVS98" s="2"/>
      <c r="JVT98" s="2"/>
      <c r="JVZ98" s="1"/>
      <c r="JWA98" s="2"/>
      <c r="JWB98" s="2"/>
      <c r="JWC98" s="2"/>
      <c r="JWD98" s="2"/>
      <c r="JWE98" s="2"/>
      <c r="JWF98" s="2"/>
      <c r="JWG98" s="2"/>
      <c r="JWH98" s="2"/>
      <c r="JWI98" s="2"/>
      <c r="JWJ98" s="2"/>
      <c r="JWK98" s="2"/>
      <c r="JWL98" s="2"/>
      <c r="JWN98" s="2"/>
      <c r="JWO98" s="2"/>
      <c r="JWQ98" s="2"/>
      <c r="JWT98" s="2"/>
      <c r="JWU98" s="2"/>
      <c r="JWV98" s="2"/>
      <c r="JWW98" s="2"/>
      <c r="JWX98" s="2"/>
      <c r="JWY98" s="2"/>
      <c r="JWZ98" s="2"/>
      <c r="JXF98" s="1"/>
      <c r="JXG98" s="2"/>
      <c r="JXH98" s="2"/>
      <c r="JXI98" s="2"/>
      <c r="JXJ98" s="2"/>
      <c r="JXK98" s="2"/>
      <c r="JXL98" s="2"/>
      <c r="JXM98" s="2"/>
      <c r="JXN98" s="2"/>
      <c r="JXO98" s="2"/>
      <c r="JXP98" s="2"/>
      <c r="JXQ98" s="2"/>
      <c r="JXR98" s="2"/>
      <c r="JXT98" s="2"/>
      <c r="JXU98" s="2"/>
      <c r="JXW98" s="2"/>
      <c r="JXZ98" s="2"/>
      <c r="JYA98" s="2"/>
      <c r="JYB98" s="2"/>
      <c r="JYC98" s="2"/>
      <c r="JYD98" s="2"/>
      <c r="JYE98" s="2"/>
      <c r="JYF98" s="2"/>
      <c r="JYL98" s="1"/>
      <c r="JYM98" s="2"/>
      <c r="JYN98" s="2"/>
      <c r="JYO98" s="2"/>
      <c r="JYP98" s="2"/>
      <c r="JYQ98" s="2"/>
      <c r="JYR98" s="2"/>
      <c r="JYS98" s="2"/>
      <c r="JYT98" s="2"/>
      <c r="JYU98" s="2"/>
      <c r="JYV98" s="2"/>
      <c r="JYW98" s="2"/>
      <c r="JYX98" s="2"/>
      <c r="JYZ98" s="2"/>
      <c r="JZA98" s="2"/>
      <c r="JZC98" s="2"/>
      <c r="JZF98" s="2"/>
      <c r="JZG98" s="2"/>
      <c r="JZH98" s="2"/>
      <c r="JZI98" s="2"/>
      <c r="JZJ98" s="2"/>
      <c r="JZK98" s="2"/>
      <c r="JZL98" s="2"/>
      <c r="JZR98" s="1"/>
      <c r="JZS98" s="2"/>
      <c r="JZT98" s="2"/>
      <c r="JZU98" s="2"/>
      <c r="JZV98" s="2"/>
      <c r="JZW98" s="2"/>
      <c r="JZX98" s="2"/>
      <c r="JZY98" s="2"/>
      <c r="JZZ98" s="2"/>
      <c r="KAA98" s="2"/>
      <c r="KAB98" s="2"/>
      <c r="KAC98" s="2"/>
      <c r="KAD98" s="2"/>
      <c r="KAF98" s="2"/>
      <c r="KAG98" s="2"/>
      <c r="KAI98" s="2"/>
      <c r="KAL98" s="2"/>
      <c r="KAM98" s="2"/>
      <c r="KAN98" s="2"/>
      <c r="KAO98" s="2"/>
      <c r="KAP98" s="2"/>
      <c r="KAQ98" s="2"/>
      <c r="KAR98" s="2"/>
      <c r="KAX98" s="1"/>
      <c r="KAY98" s="2"/>
      <c r="KAZ98" s="2"/>
      <c r="KBA98" s="2"/>
      <c r="KBB98" s="2"/>
      <c r="KBC98" s="2"/>
      <c r="KBD98" s="2"/>
      <c r="KBE98" s="2"/>
      <c r="KBF98" s="2"/>
      <c r="KBG98" s="2"/>
      <c r="KBH98" s="2"/>
      <c r="KBI98" s="2"/>
      <c r="KBJ98" s="2"/>
      <c r="KBL98" s="2"/>
      <c r="KBM98" s="2"/>
      <c r="KBO98" s="2"/>
      <c r="KBR98" s="2"/>
      <c r="KBS98" s="2"/>
      <c r="KBT98" s="2"/>
      <c r="KBU98" s="2"/>
      <c r="KBV98" s="2"/>
      <c r="KBW98" s="2"/>
      <c r="KBX98" s="2"/>
      <c r="KCD98" s="1"/>
      <c r="KCE98" s="2"/>
      <c r="KCF98" s="2"/>
      <c r="KCG98" s="2"/>
      <c r="KCH98" s="2"/>
      <c r="KCI98" s="2"/>
      <c r="KCJ98" s="2"/>
      <c r="KCK98" s="2"/>
      <c r="KCL98" s="2"/>
      <c r="KCM98" s="2"/>
      <c r="KCN98" s="2"/>
      <c r="KCO98" s="2"/>
      <c r="KCP98" s="2"/>
      <c r="KCR98" s="2"/>
      <c r="KCS98" s="2"/>
      <c r="KCU98" s="2"/>
      <c r="KCX98" s="2"/>
      <c r="KCY98" s="2"/>
      <c r="KCZ98" s="2"/>
      <c r="KDA98" s="2"/>
      <c r="KDB98" s="2"/>
      <c r="KDC98" s="2"/>
      <c r="KDD98" s="2"/>
      <c r="KDJ98" s="1"/>
      <c r="KDK98" s="2"/>
      <c r="KDL98" s="2"/>
      <c r="KDM98" s="2"/>
      <c r="KDN98" s="2"/>
      <c r="KDO98" s="2"/>
      <c r="KDP98" s="2"/>
      <c r="KDQ98" s="2"/>
      <c r="KDR98" s="2"/>
      <c r="KDS98" s="2"/>
      <c r="KDT98" s="2"/>
      <c r="KDU98" s="2"/>
      <c r="KDV98" s="2"/>
      <c r="KDX98" s="2"/>
      <c r="KDY98" s="2"/>
      <c r="KEA98" s="2"/>
      <c r="KED98" s="2"/>
      <c r="KEE98" s="2"/>
      <c r="KEF98" s="2"/>
      <c r="KEG98" s="2"/>
      <c r="KEH98" s="2"/>
      <c r="KEI98" s="2"/>
      <c r="KEJ98" s="2"/>
      <c r="KEP98" s="1"/>
      <c r="KEQ98" s="2"/>
      <c r="KER98" s="2"/>
      <c r="KES98" s="2"/>
      <c r="KET98" s="2"/>
      <c r="KEU98" s="2"/>
      <c r="KEV98" s="2"/>
      <c r="KEW98" s="2"/>
      <c r="KEX98" s="2"/>
      <c r="KEY98" s="2"/>
      <c r="KEZ98" s="2"/>
      <c r="KFA98" s="2"/>
      <c r="KFB98" s="2"/>
      <c r="KFD98" s="2"/>
      <c r="KFE98" s="2"/>
      <c r="KFG98" s="2"/>
      <c r="KFJ98" s="2"/>
      <c r="KFK98" s="2"/>
      <c r="KFL98" s="2"/>
      <c r="KFM98" s="2"/>
      <c r="KFN98" s="2"/>
      <c r="KFO98" s="2"/>
      <c r="KFP98" s="2"/>
      <c r="KFV98" s="1"/>
      <c r="KFW98" s="2"/>
      <c r="KFX98" s="2"/>
      <c r="KFY98" s="2"/>
      <c r="KFZ98" s="2"/>
      <c r="KGA98" s="2"/>
      <c r="KGB98" s="2"/>
      <c r="KGC98" s="2"/>
      <c r="KGD98" s="2"/>
      <c r="KGE98" s="2"/>
      <c r="KGF98" s="2"/>
      <c r="KGG98" s="2"/>
      <c r="KGH98" s="2"/>
      <c r="KGJ98" s="2"/>
      <c r="KGK98" s="2"/>
      <c r="KGM98" s="2"/>
      <c r="KGP98" s="2"/>
      <c r="KGQ98" s="2"/>
      <c r="KGR98" s="2"/>
      <c r="KGS98" s="2"/>
      <c r="KGT98" s="2"/>
      <c r="KGU98" s="2"/>
      <c r="KGV98" s="2"/>
      <c r="KHB98" s="1"/>
      <c r="KHC98" s="2"/>
      <c r="KHD98" s="2"/>
      <c r="KHE98" s="2"/>
      <c r="KHF98" s="2"/>
      <c r="KHG98" s="2"/>
      <c r="KHH98" s="2"/>
      <c r="KHI98" s="2"/>
      <c r="KHJ98" s="2"/>
      <c r="KHK98" s="2"/>
      <c r="KHL98" s="2"/>
      <c r="KHM98" s="2"/>
      <c r="KHN98" s="2"/>
      <c r="KHP98" s="2"/>
      <c r="KHQ98" s="2"/>
      <c r="KHS98" s="2"/>
      <c r="KHV98" s="2"/>
      <c r="KHW98" s="2"/>
      <c r="KHX98" s="2"/>
      <c r="KHY98" s="2"/>
      <c r="KHZ98" s="2"/>
      <c r="KIA98" s="2"/>
      <c r="KIB98" s="2"/>
      <c r="KIH98" s="1"/>
      <c r="KII98" s="2"/>
      <c r="KIJ98" s="2"/>
      <c r="KIK98" s="2"/>
      <c r="KIL98" s="2"/>
      <c r="KIM98" s="2"/>
      <c r="KIN98" s="2"/>
      <c r="KIO98" s="2"/>
      <c r="KIP98" s="2"/>
      <c r="KIQ98" s="2"/>
      <c r="KIR98" s="2"/>
      <c r="KIS98" s="2"/>
      <c r="KIT98" s="2"/>
      <c r="KIV98" s="2"/>
      <c r="KIW98" s="2"/>
      <c r="KIY98" s="2"/>
      <c r="KJB98" s="2"/>
      <c r="KJC98" s="2"/>
      <c r="KJD98" s="2"/>
      <c r="KJE98" s="2"/>
      <c r="KJF98" s="2"/>
      <c r="KJG98" s="2"/>
      <c r="KJH98" s="2"/>
      <c r="KJN98" s="1"/>
      <c r="KJO98" s="2"/>
      <c r="KJP98" s="2"/>
      <c r="KJQ98" s="2"/>
      <c r="KJR98" s="2"/>
      <c r="KJS98" s="2"/>
      <c r="KJT98" s="2"/>
      <c r="KJU98" s="2"/>
      <c r="KJV98" s="2"/>
      <c r="KJW98" s="2"/>
      <c r="KJX98" s="2"/>
      <c r="KJY98" s="2"/>
      <c r="KJZ98" s="2"/>
      <c r="KKB98" s="2"/>
      <c r="KKC98" s="2"/>
      <c r="KKE98" s="2"/>
      <c r="KKH98" s="2"/>
      <c r="KKI98" s="2"/>
      <c r="KKJ98" s="2"/>
      <c r="KKK98" s="2"/>
      <c r="KKL98" s="2"/>
      <c r="KKM98" s="2"/>
      <c r="KKN98" s="2"/>
      <c r="KKT98" s="1"/>
      <c r="KKU98" s="2"/>
      <c r="KKV98" s="2"/>
      <c r="KKW98" s="2"/>
      <c r="KKX98" s="2"/>
      <c r="KKY98" s="2"/>
      <c r="KKZ98" s="2"/>
      <c r="KLA98" s="2"/>
      <c r="KLB98" s="2"/>
      <c r="KLC98" s="2"/>
      <c r="KLD98" s="2"/>
      <c r="KLE98" s="2"/>
      <c r="KLF98" s="2"/>
      <c r="KLH98" s="2"/>
      <c r="KLI98" s="2"/>
      <c r="KLK98" s="2"/>
      <c r="KLN98" s="2"/>
      <c r="KLO98" s="2"/>
      <c r="KLP98" s="2"/>
      <c r="KLQ98" s="2"/>
      <c r="KLR98" s="2"/>
      <c r="KLS98" s="2"/>
      <c r="KLT98" s="2"/>
      <c r="KLZ98" s="1"/>
      <c r="KMA98" s="2"/>
      <c r="KMB98" s="2"/>
      <c r="KMC98" s="2"/>
      <c r="KMD98" s="2"/>
      <c r="KME98" s="2"/>
      <c r="KMF98" s="2"/>
      <c r="KMG98" s="2"/>
      <c r="KMH98" s="2"/>
      <c r="KMI98" s="2"/>
      <c r="KMJ98" s="2"/>
      <c r="KMK98" s="2"/>
      <c r="KML98" s="2"/>
      <c r="KMN98" s="2"/>
      <c r="KMO98" s="2"/>
      <c r="KMQ98" s="2"/>
      <c r="KMT98" s="2"/>
      <c r="KMU98" s="2"/>
      <c r="KMV98" s="2"/>
      <c r="KMW98" s="2"/>
      <c r="KMX98" s="2"/>
      <c r="KMY98" s="2"/>
      <c r="KMZ98" s="2"/>
      <c r="KNF98" s="1"/>
      <c r="KNG98" s="2"/>
      <c r="KNH98" s="2"/>
      <c r="KNI98" s="2"/>
      <c r="KNJ98" s="2"/>
      <c r="KNK98" s="2"/>
      <c r="KNL98" s="2"/>
      <c r="KNM98" s="2"/>
      <c r="KNN98" s="2"/>
      <c r="KNO98" s="2"/>
      <c r="KNP98" s="2"/>
      <c r="KNQ98" s="2"/>
      <c r="KNR98" s="2"/>
      <c r="KNT98" s="2"/>
      <c r="KNU98" s="2"/>
      <c r="KNW98" s="2"/>
      <c r="KNZ98" s="2"/>
      <c r="KOA98" s="2"/>
      <c r="KOB98" s="2"/>
      <c r="KOC98" s="2"/>
      <c r="KOD98" s="2"/>
      <c r="KOE98" s="2"/>
      <c r="KOF98" s="2"/>
      <c r="KOL98" s="1"/>
      <c r="KOM98" s="2"/>
      <c r="KON98" s="2"/>
      <c r="KOO98" s="2"/>
      <c r="KOP98" s="2"/>
      <c r="KOQ98" s="2"/>
      <c r="KOR98" s="2"/>
      <c r="KOS98" s="2"/>
      <c r="KOT98" s="2"/>
      <c r="KOU98" s="2"/>
      <c r="KOV98" s="2"/>
      <c r="KOW98" s="2"/>
      <c r="KOX98" s="2"/>
      <c r="KOZ98" s="2"/>
      <c r="KPA98" s="2"/>
      <c r="KPC98" s="2"/>
      <c r="KPF98" s="2"/>
      <c r="KPG98" s="2"/>
      <c r="KPH98" s="2"/>
      <c r="KPI98" s="2"/>
      <c r="KPJ98" s="2"/>
      <c r="KPK98" s="2"/>
      <c r="KPL98" s="2"/>
      <c r="KPR98" s="1"/>
      <c r="KPS98" s="2"/>
      <c r="KPT98" s="2"/>
      <c r="KPU98" s="2"/>
      <c r="KPV98" s="2"/>
      <c r="KPW98" s="2"/>
      <c r="KPX98" s="2"/>
      <c r="KPY98" s="2"/>
      <c r="KPZ98" s="2"/>
      <c r="KQA98" s="2"/>
      <c r="KQB98" s="2"/>
      <c r="KQC98" s="2"/>
      <c r="KQD98" s="2"/>
      <c r="KQF98" s="2"/>
      <c r="KQG98" s="2"/>
      <c r="KQI98" s="2"/>
      <c r="KQL98" s="2"/>
      <c r="KQM98" s="2"/>
      <c r="KQN98" s="2"/>
      <c r="KQO98" s="2"/>
      <c r="KQP98" s="2"/>
      <c r="KQQ98" s="2"/>
      <c r="KQR98" s="2"/>
      <c r="KQX98" s="1"/>
      <c r="KQY98" s="2"/>
      <c r="KQZ98" s="2"/>
      <c r="KRA98" s="2"/>
      <c r="KRB98" s="2"/>
      <c r="KRC98" s="2"/>
      <c r="KRD98" s="2"/>
      <c r="KRE98" s="2"/>
      <c r="KRF98" s="2"/>
      <c r="KRG98" s="2"/>
      <c r="KRH98" s="2"/>
      <c r="KRI98" s="2"/>
      <c r="KRJ98" s="2"/>
      <c r="KRL98" s="2"/>
      <c r="KRM98" s="2"/>
      <c r="KRO98" s="2"/>
      <c r="KRR98" s="2"/>
      <c r="KRS98" s="2"/>
      <c r="KRT98" s="2"/>
      <c r="KRU98" s="2"/>
      <c r="KRV98" s="2"/>
      <c r="KRW98" s="2"/>
      <c r="KRX98" s="2"/>
      <c r="KSD98" s="1"/>
      <c r="KSE98" s="2"/>
      <c r="KSF98" s="2"/>
      <c r="KSG98" s="2"/>
      <c r="KSH98" s="2"/>
      <c r="KSI98" s="2"/>
      <c r="KSJ98" s="2"/>
      <c r="KSK98" s="2"/>
      <c r="KSL98" s="2"/>
      <c r="KSM98" s="2"/>
      <c r="KSN98" s="2"/>
      <c r="KSO98" s="2"/>
      <c r="KSP98" s="2"/>
      <c r="KSR98" s="2"/>
      <c r="KSS98" s="2"/>
      <c r="KSU98" s="2"/>
      <c r="KSX98" s="2"/>
      <c r="KSY98" s="2"/>
      <c r="KSZ98" s="2"/>
      <c r="KTA98" s="2"/>
      <c r="KTB98" s="2"/>
      <c r="KTC98" s="2"/>
      <c r="KTD98" s="2"/>
      <c r="KTJ98" s="1"/>
      <c r="KTK98" s="2"/>
      <c r="KTL98" s="2"/>
      <c r="KTM98" s="2"/>
      <c r="KTN98" s="2"/>
      <c r="KTO98" s="2"/>
      <c r="KTP98" s="2"/>
      <c r="KTQ98" s="2"/>
      <c r="KTR98" s="2"/>
      <c r="KTS98" s="2"/>
      <c r="KTT98" s="2"/>
      <c r="KTU98" s="2"/>
      <c r="KTV98" s="2"/>
      <c r="KTX98" s="2"/>
      <c r="KTY98" s="2"/>
      <c r="KUA98" s="2"/>
      <c r="KUD98" s="2"/>
      <c r="KUE98" s="2"/>
      <c r="KUF98" s="2"/>
      <c r="KUG98" s="2"/>
      <c r="KUH98" s="2"/>
      <c r="KUI98" s="2"/>
      <c r="KUJ98" s="2"/>
      <c r="KUP98" s="1"/>
      <c r="KUQ98" s="2"/>
      <c r="KUR98" s="2"/>
      <c r="KUS98" s="2"/>
      <c r="KUT98" s="2"/>
      <c r="KUU98" s="2"/>
      <c r="KUV98" s="2"/>
      <c r="KUW98" s="2"/>
      <c r="KUX98" s="2"/>
      <c r="KUY98" s="2"/>
      <c r="KUZ98" s="2"/>
      <c r="KVA98" s="2"/>
      <c r="KVB98" s="2"/>
      <c r="KVD98" s="2"/>
      <c r="KVE98" s="2"/>
      <c r="KVG98" s="2"/>
      <c r="KVJ98" s="2"/>
      <c r="KVK98" s="2"/>
      <c r="KVL98" s="2"/>
      <c r="KVM98" s="2"/>
      <c r="KVN98" s="2"/>
      <c r="KVO98" s="2"/>
      <c r="KVP98" s="2"/>
      <c r="KVV98" s="1"/>
      <c r="KVW98" s="2"/>
      <c r="KVX98" s="2"/>
      <c r="KVY98" s="2"/>
      <c r="KVZ98" s="2"/>
      <c r="KWA98" s="2"/>
      <c r="KWB98" s="2"/>
      <c r="KWC98" s="2"/>
      <c r="KWD98" s="2"/>
      <c r="KWE98" s="2"/>
      <c r="KWF98" s="2"/>
      <c r="KWG98" s="2"/>
      <c r="KWH98" s="2"/>
      <c r="KWJ98" s="2"/>
      <c r="KWK98" s="2"/>
      <c r="KWM98" s="2"/>
      <c r="KWP98" s="2"/>
      <c r="KWQ98" s="2"/>
      <c r="KWR98" s="2"/>
      <c r="KWS98" s="2"/>
      <c r="KWT98" s="2"/>
      <c r="KWU98" s="2"/>
      <c r="KWV98" s="2"/>
      <c r="KXB98" s="1"/>
      <c r="KXC98" s="2"/>
      <c r="KXD98" s="2"/>
      <c r="KXE98" s="2"/>
      <c r="KXF98" s="2"/>
      <c r="KXG98" s="2"/>
      <c r="KXH98" s="2"/>
      <c r="KXI98" s="2"/>
      <c r="KXJ98" s="2"/>
      <c r="KXK98" s="2"/>
      <c r="KXL98" s="2"/>
      <c r="KXM98" s="2"/>
      <c r="KXN98" s="2"/>
      <c r="KXP98" s="2"/>
      <c r="KXQ98" s="2"/>
      <c r="KXS98" s="2"/>
      <c r="KXV98" s="2"/>
      <c r="KXW98" s="2"/>
      <c r="KXX98" s="2"/>
      <c r="KXY98" s="2"/>
      <c r="KXZ98" s="2"/>
      <c r="KYA98" s="2"/>
      <c r="KYB98" s="2"/>
      <c r="KYH98" s="1"/>
      <c r="KYI98" s="2"/>
      <c r="KYJ98" s="2"/>
      <c r="KYK98" s="2"/>
      <c r="KYL98" s="2"/>
      <c r="KYM98" s="2"/>
      <c r="KYN98" s="2"/>
      <c r="KYO98" s="2"/>
      <c r="KYP98" s="2"/>
      <c r="KYQ98" s="2"/>
      <c r="KYR98" s="2"/>
      <c r="KYS98" s="2"/>
      <c r="KYT98" s="2"/>
      <c r="KYV98" s="2"/>
      <c r="KYW98" s="2"/>
      <c r="KYY98" s="2"/>
      <c r="KZB98" s="2"/>
      <c r="KZC98" s="2"/>
      <c r="KZD98" s="2"/>
      <c r="KZE98" s="2"/>
      <c r="KZF98" s="2"/>
      <c r="KZG98" s="2"/>
      <c r="KZH98" s="2"/>
      <c r="KZN98" s="1"/>
      <c r="KZO98" s="2"/>
      <c r="KZP98" s="2"/>
      <c r="KZQ98" s="2"/>
      <c r="KZR98" s="2"/>
      <c r="KZS98" s="2"/>
      <c r="KZT98" s="2"/>
      <c r="KZU98" s="2"/>
      <c r="KZV98" s="2"/>
      <c r="KZW98" s="2"/>
      <c r="KZX98" s="2"/>
      <c r="KZY98" s="2"/>
      <c r="KZZ98" s="2"/>
      <c r="LAB98" s="2"/>
      <c r="LAC98" s="2"/>
      <c r="LAE98" s="2"/>
      <c r="LAH98" s="2"/>
      <c r="LAI98" s="2"/>
      <c r="LAJ98" s="2"/>
      <c r="LAK98" s="2"/>
      <c r="LAL98" s="2"/>
      <c r="LAM98" s="2"/>
      <c r="LAN98" s="2"/>
      <c r="LAT98" s="1"/>
      <c r="LAU98" s="2"/>
      <c r="LAV98" s="2"/>
      <c r="LAW98" s="2"/>
      <c r="LAX98" s="2"/>
      <c r="LAY98" s="2"/>
      <c r="LAZ98" s="2"/>
      <c r="LBA98" s="2"/>
      <c r="LBB98" s="2"/>
      <c r="LBC98" s="2"/>
      <c r="LBD98" s="2"/>
      <c r="LBE98" s="2"/>
      <c r="LBF98" s="2"/>
      <c r="LBH98" s="2"/>
      <c r="LBI98" s="2"/>
      <c r="LBK98" s="2"/>
      <c r="LBN98" s="2"/>
      <c r="LBO98" s="2"/>
      <c r="LBP98" s="2"/>
      <c r="LBQ98" s="2"/>
      <c r="LBR98" s="2"/>
      <c r="LBS98" s="2"/>
      <c r="LBT98" s="2"/>
      <c r="LBZ98" s="1"/>
      <c r="LCA98" s="2"/>
      <c r="LCB98" s="2"/>
      <c r="LCC98" s="2"/>
      <c r="LCD98" s="2"/>
      <c r="LCE98" s="2"/>
      <c r="LCF98" s="2"/>
      <c r="LCG98" s="2"/>
      <c r="LCH98" s="2"/>
      <c r="LCI98" s="2"/>
      <c r="LCJ98" s="2"/>
      <c r="LCK98" s="2"/>
      <c r="LCL98" s="2"/>
      <c r="LCN98" s="2"/>
      <c r="LCO98" s="2"/>
      <c r="LCQ98" s="2"/>
      <c r="LCT98" s="2"/>
      <c r="LCU98" s="2"/>
      <c r="LCV98" s="2"/>
      <c r="LCW98" s="2"/>
      <c r="LCX98" s="2"/>
      <c r="LCY98" s="2"/>
      <c r="LCZ98" s="2"/>
      <c r="LDF98" s="1"/>
      <c r="LDG98" s="2"/>
      <c r="LDH98" s="2"/>
      <c r="LDI98" s="2"/>
      <c r="LDJ98" s="2"/>
      <c r="LDK98" s="2"/>
      <c r="LDL98" s="2"/>
      <c r="LDM98" s="2"/>
      <c r="LDN98" s="2"/>
      <c r="LDO98" s="2"/>
      <c r="LDP98" s="2"/>
      <c r="LDQ98" s="2"/>
      <c r="LDR98" s="2"/>
      <c r="LDT98" s="2"/>
      <c r="LDU98" s="2"/>
      <c r="LDW98" s="2"/>
      <c r="LDZ98" s="2"/>
      <c r="LEA98" s="2"/>
      <c r="LEB98" s="2"/>
      <c r="LEC98" s="2"/>
      <c r="LED98" s="2"/>
      <c r="LEE98" s="2"/>
      <c r="LEF98" s="2"/>
      <c r="LEL98" s="1"/>
      <c r="LEM98" s="2"/>
      <c r="LEN98" s="2"/>
      <c r="LEO98" s="2"/>
      <c r="LEP98" s="2"/>
      <c r="LEQ98" s="2"/>
      <c r="LER98" s="2"/>
      <c r="LES98" s="2"/>
      <c r="LET98" s="2"/>
      <c r="LEU98" s="2"/>
      <c r="LEV98" s="2"/>
      <c r="LEW98" s="2"/>
      <c r="LEX98" s="2"/>
      <c r="LEZ98" s="2"/>
      <c r="LFA98" s="2"/>
      <c r="LFC98" s="2"/>
      <c r="LFF98" s="2"/>
      <c r="LFG98" s="2"/>
      <c r="LFH98" s="2"/>
      <c r="LFI98" s="2"/>
      <c r="LFJ98" s="2"/>
      <c r="LFK98" s="2"/>
      <c r="LFL98" s="2"/>
      <c r="LFR98" s="1"/>
      <c r="LFS98" s="2"/>
      <c r="LFT98" s="2"/>
      <c r="LFU98" s="2"/>
      <c r="LFV98" s="2"/>
      <c r="LFW98" s="2"/>
      <c r="LFX98" s="2"/>
      <c r="LFY98" s="2"/>
      <c r="LFZ98" s="2"/>
      <c r="LGA98" s="2"/>
      <c r="LGB98" s="2"/>
      <c r="LGC98" s="2"/>
      <c r="LGD98" s="2"/>
      <c r="LGF98" s="2"/>
      <c r="LGG98" s="2"/>
      <c r="LGI98" s="2"/>
      <c r="LGL98" s="2"/>
      <c r="LGM98" s="2"/>
      <c r="LGN98" s="2"/>
      <c r="LGO98" s="2"/>
      <c r="LGP98" s="2"/>
      <c r="LGQ98" s="2"/>
      <c r="LGR98" s="2"/>
      <c r="LGX98" s="1"/>
      <c r="LGY98" s="2"/>
      <c r="LGZ98" s="2"/>
      <c r="LHA98" s="2"/>
      <c r="LHB98" s="2"/>
      <c r="LHC98" s="2"/>
      <c r="LHD98" s="2"/>
      <c r="LHE98" s="2"/>
      <c r="LHF98" s="2"/>
      <c r="LHG98" s="2"/>
      <c r="LHH98" s="2"/>
      <c r="LHI98" s="2"/>
      <c r="LHJ98" s="2"/>
      <c r="LHL98" s="2"/>
      <c r="LHM98" s="2"/>
      <c r="LHO98" s="2"/>
      <c r="LHR98" s="2"/>
      <c r="LHS98" s="2"/>
      <c r="LHT98" s="2"/>
      <c r="LHU98" s="2"/>
      <c r="LHV98" s="2"/>
      <c r="LHW98" s="2"/>
      <c r="LHX98" s="2"/>
      <c r="LID98" s="1"/>
      <c r="LIE98" s="2"/>
      <c r="LIF98" s="2"/>
      <c r="LIG98" s="2"/>
      <c r="LIH98" s="2"/>
      <c r="LII98" s="2"/>
      <c r="LIJ98" s="2"/>
      <c r="LIK98" s="2"/>
      <c r="LIL98" s="2"/>
      <c r="LIM98" s="2"/>
      <c r="LIN98" s="2"/>
      <c r="LIO98" s="2"/>
      <c r="LIP98" s="2"/>
      <c r="LIR98" s="2"/>
      <c r="LIS98" s="2"/>
      <c r="LIU98" s="2"/>
      <c r="LIX98" s="2"/>
      <c r="LIY98" s="2"/>
      <c r="LIZ98" s="2"/>
      <c r="LJA98" s="2"/>
      <c r="LJB98" s="2"/>
      <c r="LJC98" s="2"/>
      <c r="LJD98" s="2"/>
      <c r="LJJ98" s="1"/>
      <c r="LJK98" s="2"/>
      <c r="LJL98" s="2"/>
      <c r="LJM98" s="2"/>
      <c r="LJN98" s="2"/>
      <c r="LJO98" s="2"/>
      <c r="LJP98" s="2"/>
      <c r="LJQ98" s="2"/>
      <c r="LJR98" s="2"/>
      <c r="LJS98" s="2"/>
      <c r="LJT98" s="2"/>
      <c r="LJU98" s="2"/>
      <c r="LJV98" s="2"/>
      <c r="LJX98" s="2"/>
      <c r="LJY98" s="2"/>
      <c r="LKA98" s="2"/>
      <c r="LKD98" s="2"/>
      <c r="LKE98" s="2"/>
      <c r="LKF98" s="2"/>
      <c r="LKG98" s="2"/>
      <c r="LKH98" s="2"/>
      <c r="LKI98" s="2"/>
      <c r="LKJ98" s="2"/>
      <c r="LKP98" s="1"/>
      <c r="LKQ98" s="2"/>
      <c r="LKR98" s="2"/>
      <c r="LKS98" s="2"/>
      <c r="LKT98" s="2"/>
      <c r="LKU98" s="2"/>
      <c r="LKV98" s="2"/>
      <c r="LKW98" s="2"/>
      <c r="LKX98" s="2"/>
      <c r="LKY98" s="2"/>
      <c r="LKZ98" s="2"/>
      <c r="LLA98" s="2"/>
      <c r="LLB98" s="2"/>
      <c r="LLD98" s="2"/>
      <c r="LLE98" s="2"/>
      <c r="LLG98" s="2"/>
      <c r="LLJ98" s="2"/>
      <c r="LLK98" s="2"/>
      <c r="LLL98" s="2"/>
      <c r="LLM98" s="2"/>
      <c r="LLN98" s="2"/>
      <c r="LLO98" s="2"/>
      <c r="LLP98" s="2"/>
      <c r="LLV98" s="1"/>
      <c r="LLW98" s="2"/>
      <c r="LLX98" s="2"/>
      <c r="LLY98" s="2"/>
      <c r="LLZ98" s="2"/>
      <c r="LMA98" s="2"/>
      <c r="LMB98" s="2"/>
      <c r="LMC98" s="2"/>
      <c r="LMD98" s="2"/>
      <c r="LME98" s="2"/>
      <c r="LMF98" s="2"/>
      <c r="LMG98" s="2"/>
      <c r="LMH98" s="2"/>
      <c r="LMJ98" s="2"/>
      <c r="LMK98" s="2"/>
      <c r="LMM98" s="2"/>
      <c r="LMP98" s="2"/>
      <c r="LMQ98" s="2"/>
      <c r="LMR98" s="2"/>
      <c r="LMS98" s="2"/>
      <c r="LMT98" s="2"/>
      <c r="LMU98" s="2"/>
      <c r="LMV98" s="2"/>
      <c r="LNB98" s="1"/>
      <c r="LNC98" s="2"/>
      <c r="LND98" s="2"/>
      <c r="LNE98" s="2"/>
      <c r="LNF98" s="2"/>
      <c r="LNG98" s="2"/>
      <c r="LNH98" s="2"/>
      <c r="LNI98" s="2"/>
      <c r="LNJ98" s="2"/>
      <c r="LNK98" s="2"/>
      <c r="LNL98" s="2"/>
      <c r="LNM98" s="2"/>
      <c r="LNN98" s="2"/>
      <c r="LNP98" s="2"/>
      <c r="LNQ98" s="2"/>
      <c r="LNS98" s="2"/>
      <c r="LNV98" s="2"/>
      <c r="LNW98" s="2"/>
      <c r="LNX98" s="2"/>
      <c r="LNY98" s="2"/>
      <c r="LNZ98" s="2"/>
      <c r="LOA98" s="2"/>
      <c r="LOB98" s="2"/>
      <c r="LOH98" s="1"/>
      <c r="LOI98" s="2"/>
      <c r="LOJ98" s="2"/>
      <c r="LOK98" s="2"/>
      <c r="LOL98" s="2"/>
      <c r="LOM98" s="2"/>
      <c r="LON98" s="2"/>
      <c r="LOO98" s="2"/>
      <c r="LOP98" s="2"/>
      <c r="LOQ98" s="2"/>
      <c r="LOR98" s="2"/>
      <c r="LOS98" s="2"/>
      <c r="LOT98" s="2"/>
      <c r="LOV98" s="2"/>
      <c r="LOW98" s="2"/>
      <c r="LOY98" s="2"/>
      <c r="LPB98" s="2"/>
      <c r="LPC98" s="2"/>
      <c r="LPD98" s="2"/>
      <c r="LPE98" s="2"/>
      <c r="LPF98" s="2"/>
      <c r="LPG98" s="2"/>
      <c r="LPH98" s="2"/>
      <c r="LPN98" s="1"/>
      <c r="LPO98" s="2"/>
      <c r="LPP98" s="2"/>
      <c r="LPQ98" s="2"/>
      <c r="LPR98" s="2"/>
      <c r="LPS98" s="2"/>
      <c r="LPT98" s="2"/>
      <c r="LPU98" s="2"/>
      <c r="LPV98" s="2"/>
      <c r="LPW98" s="2"/>
      <c r="LPX98" s="2"/>
      <c r="LPY98" s="2"/>
      <c r="LPZ98" s="2"/>
      <c r="LQB98" s="2"/>
      <c r="LQC98" s="2"/>
      <c r="LQE98" s="2"/>
      <c r="LQH98" s="2"/>
      <c r="LQI98" s="2"/>
      <c r="LQJ98" s="2"/>
      <c r="LQK98" s="2"/>
      <c r="LQL98" s="2"/>
      <c r="LQM98" s="2"/>
      <c r="LQN98" s="2"/>
      <c r="LQT98" s="1"/>
      <c r="LQU98" s="2"/>
      <c r="LQV98" s="2"/>
      <c r="LQW98" s="2"/>
      <c r="LQX98" s="2"/>
      <c r="LQY98" s="2"/>
      <c r="LQZ98" s="2"/>
      <c r="LRA98" s="2"/>
      <c r="LRB98" s="2"/>
      <c r="LRC98" s="2"/>
      <c r="LRD98" s="2"/>
      <c r="LRE98" s="2"/>
      <c r="LRF98" s="2"/>
      <c r="LRH98" s="2"/>
      <c r="LRI98" s="2"/>
      <c r="LRK98" s="2"/>
      <c r="LRN98" s="2"/>
      <c r="LRO98" s="2"/>
      <c r="LRP98" s="2"/>
      <c r="LRQ98" s="2"/>
      <c r="LRR98" s="2"/>
      <c r="LRS98" s="2"/>
      <c r="LRT98" s="2"/>
      <c r="LRZ98" s="1"/>
      <c r="LSA98" s="2"/>
      <c r="LSB98" s="2"/>
      <c r="LSC98" s="2"/>
      <c r="LSD98" s="2"/>
      <c r="LSE98" s="2"/>
      <c r="LSF98" s="2"/>
      <c r="LSG98" s="2"/>
      <c r="LSH98" s="2"/>
      <c r="LSI98" s="2"/>
      <c r="LSJ98" s="2"/>
      <c r="LSK98" s="2"/>
      <c r="LSL98" s="2"/>
      <c r="LSN98" s="2"/>
      <c r="LSO98" s="2"/>
      <c r="LSQ98" s="2"/>
      <c r="LST98" s="2"/>
      <c r="LSU98" s="2"/>
      <c r="LSV98" s="2"/>
      <c r="LSW98" s="2"/>
      <c r="LSX98" s="2"/>
      <c r="LSY98" s="2"/>
      <c r="LSZ98" s="2"/>
      <c r="LTF98" s="1"/>
      <c r="LTG98" s="2"/>
      <c r="LTH98" s="2"/>
      <c r="LTI98" s="2"/>
      <c r="LTJ98" s="2"/>
      <c r="LTK98" s="2"/>
      <c r="LTL98" s="2"/>
      <c r="LTM98" s="2"/>
      <c r="LTN98" s="2"/>
      <c r="LTO98" s="2"/>
      <c r="LTP98" s="2"/>
      <c r="LTQ98" s="2"/>
      <c r="LTR98" s="2"/>
      <c r="LTT98" s="2"/>
      <c r="LTU98" s="2"/>
      <c r="LTW98" s="2"/>
      <c r="LTZ98" s="2"/>
      <c r="LUA98" s="2"/>
      <c r="LUB98" s="2"/>
      <c r="LUC98" s="2"/>
      <c r="LUD98" s="2"/>
      <c r="LUE98" s="2"/>
      <c r="LUF98" s="2"/>
      <c r="LUL98" s="1"/>
      <c r="LUM98" s="2"/>
      <c r="LUN98" s="2"/>
      <c r="LUO98" s="2"/>
      <c r="LUP98" s="2"/>
      <c r="LUQ98" s="2"/>
      <c r="LUR98" s="2"/>
      <c r="LUS98" s="2"/>
      <c r="LUT98" s="2"/>
      <c r="LUU98" s="2"/>
      <c r="LUV98" s="2"/>
      <c r="LUW98" s="2"/>
      <c r="LUX98" s="2"/>
      <c r="LUZ98" s="2"/>
      <c r="LVA98" s="2"/>
      <c r="LVC98" s="2"/>
      <c r="LVF98" s="2"/>
      <c r="LVG98" s="2"/>
      <c r="LVH98" s="2"/>
      <c r="LVI98" s="2"/>
      <c r="LVJ98" s="2"/>
      <c r="LVK98" s="2"/>
      <c r="LVL98" s="2"/>
      <c r="LVR98" s="1"/>
      <c r="LVS98" s="2"/>
      <c r="LVT98" s="2"/>
      <c r="LVU98" s="2"/>
      <c r="LVV98" s="2"/>
      <c r="LVW98" s="2"/>
      <c r="LVX98" s="2"/>
      <c r="LVY98" s="2"/>
      <c r="LVZ98" s="2"/>
      <c r="LWA98" s="2"/>
      <c r="LWB98" s="2"/>
      <c r="LWC98" s="2"/>
      <c r="LWD98" s="2"/>
      <c r="LWF98" s="2"/>
      <c r="LWG98" s="2"/>
      <c r="LWI98" s="2"/>
      <c r="LWL98" s="2"/>
      <c r="LWM98" s="2"/>
      <c r="LWN98" s="2"/>
      <c r="LWO98" s="2"/>
      <c r="LWP98" s="2"/>
      <c r="LWQ98" s="2"/>
      <c r="LWR98" s="2"/>
      <c r="LWX98" s="1"/>
      <c r="LWY98" s="2"/>
      <c r="LWZ98" s="2"/>
      <c r="LXA98" s="2"/>
      <c r="LXB98" s="2"/>
      <c r="LXC98" s="2"/>
      <c r="LXD98" s="2"/>
      <c r="LXE98" s="2"/>
      <c r="LXF98" s="2"/>
      <c r="LXG98" s="2"/>
      <c r="LXH98" s="2"/>
      <c r="LXI98" s="2"/>
      <c r="LXJ98" s="2"/>
      <c r="LXL98" s="2"/>
      <c r="LXM98" s="2"/>
      <c r="LXO98" s="2"/>
      <c r="LXR98" s="2"/>
      <c r="LXS98" s="2"/>
      <c r="LXT98" s="2"/>
      <c r="LXU98" s="2"/>
      <c r="LXV98" s="2"/>
      <c r="LXW98" s="2"/>
      <c r="LXX98" s="2"/>
      <c r="LYD98" s="1"/>
      <c r="LYE98" s="2"/>
      <c r="LYF98" s="2"/>
      <c r="LYG98" s="2"/>
      <c r="LYH98" s="2"/>
      <c r="LYI98" s="2"/>
      <c r="LYJ98" s="2"/>
      <c r="LYK98" s="2"/>
      <c r="LYL98" s="2"/>
      <c r="LYM98" s="2"/>
      <c r="LYN98" s="2"/>
      <c r="LYO98" s="2"/>
      <c r="LYP98" s="2"/>
      <c r="LYR98" s="2"/>
      <c r="LYS98" s="2"/>
      <c r="LYU98" s="2"/>
      <c r="LYX98" s="2"/>
      <c r="LYY98" s="2"/>
      <c r="LYZ98" s="2"/>
      <c r="LZA98" s="2"/>
      <c r="LZB98" s="2"/>
      <c r="LZC98" s="2"/>
      <c r="LZD98" s="2"/>
      <c r="LZJ98" s="1"/>
      <c r="LZK98" s="2"/>
      <c r="LZL98" s="2"/>
      <c r="LZM98" s="2"/>
      <c r="LZN98" s="2"/>
      <c r="LZO98" s="2"/>
      <c r="LZP98" s="2"/>
      <c r="LZQ98" s="2"/>
      <c r="LZR98" s="2"/>
      <c r="LZS98" s="2"/>
      <c r="LZT98" s="2"/>
      <c r="LZU98" s="2"/>
      <c r="LZV98" s="2"/>
      <c r="LZX98" s="2"/>
      <c r="LZY98" s="2"/>
      <c r="MAA98" s="2"/>
      <c r="MAD98" s="2"/>
      <c r="MAE98" s="2"/>
      <c r="MAF98" s="2"/>
      <c r="MAG98" s="2"/>
      <c r="MAH98" s="2"/>
      <c r="MAI98" s="2"/>
      <c r="MAJ98" s="2"/>
      <c r="MAP98" s="1"/>
      <c r="MAQ98" s="2"/>
      <c r="MAR98" s="2"/>
      <c r="MAS98" s="2"/>
      <c r="MAT98" s="2"/>
      <c r="MAU98" s="2"/>
      <c r="MAV98" s="2"/>
      <c r="MAW98" s="2"/>
      <c r="MAX98" s="2"/>
      <c r="MAY98" s="2"/>
      <c r="MAZ98" s="2"/>
      <c r="MBA98" s="2"/>
      <c r="MBB98" s="2"/>
      <c r="MBD98" s="2"/>
      <c r="MBE98" s="2"/>
      <c r="MBG98" s="2"/>
      <c r="MBJ98" s="2"/>
      <c r="MBK98" s="2"/>
      <c r="MBL98" s="2"/>
      <c r="MBM98" s="2"/>
      <c r="MBN98" s="2"/>
      <c r="MBO98" s="2"/>
      <c r="MBP98" s="2"/>
      <c r="MBV98" s="1"/>
      <c r="MBW98" s="2"/>
      <c r="MBX98" s="2"/>
      <c r="MBY98" s="2"/>
      <c r="MBZ98" s="2"/>
      <c r="MCA98" s="2"/>
      <c r="MCB98" s="2"/>
      <c r="MCC98" s="2"/>
      <c r="MCD98" s="2"/>
      <c r="MCE98" s="2"/>
      <c r="MCF98" s="2"/>
      <c r="MCG98" s="2"/>
      <c r="MCH98" s="2"/>
      <c r="MCJ98" s="2"/>
      <c r="MCK98" s="2"/>
      <c r="MCM98" s="2"/>
      <c r="MCP98" s="2"/>
      <c r="MCQ98" s="2"/>
      <c r="MCR98" s="2"/>
      <c r="MCS98" s="2"/>
      <c r="MCT98" s="2"/>
      <c r="MCU98" s="2"/>
      <c r="MCV98" s="2"/>
      <c r="MDB98" s="1"/>
      <c r="MDC98" s="2"/>
      <c r="MDD98" s="2"/>
      <c r="MDE98" s="2"/>
      <c r="MDF98" s="2"/>
      <c r="MDG98" s="2"/>
      <c r="MDH98" s="2"/>
      <c r="MDI98" s="2"/>
      <c r="MDJ98" s="2"/>
      <c r="MDK98" s="2"/>
      <c r="MDL98" s="2"/>
      <c r="MDM98" s="2"/>
      <c r="MDN98" s="2"/>
      <c r="MDP98" s="2"/>
      <c r="MDQ98" s="2"/>
      <c r="MDS98" s="2"/>
      <c r="MDV98" s="2"/>
      <c r="MDW98" s="2"/>
      <c r="MDX98" s="2"/>
      <c r="MDY98" s="2"/>
      <c r="MDZ98" s="2"/>
      <c r="MEA98" s="2"/>
      <c r="MEB98" s="2"/>
      <c r="MEH98" s="1"/>
      <c r="MEI98" s="2"/>
      <c r="MEJ98" s="2"/>
      <c r="MEK98" s="2"/>
      <c r="MEL98" s="2"/>
      <c r="MEM98" s="2"/>
      <c r="MEN98" s="2"/>
      <c r="MEO98" s="2"/>
      <c r="MEP98" s="2"/>
      <c r="MEQ98" s="2"/>
      <c r="MER98" s="2"/>
      <c r="MES98" s="2"/>
      <c r="MET98" s="2"/>
      <c r="MEV98" s="2"/>
      <c r="MEW98" s="2"/>
      <c r="MEY98" s="2"/>
      <c r="MFB98" s="2"/>
      <c r="MFC98" s="2"/>
      <c r="MFD98" s="2"/>
      <c r="MFE98" s="2"/>
      <c r="MFF98" s="2"/>
      <c r="MFG98" s="2"/>
      <c r="MFH98" s="2"/>
      <c r="MFN98" s="1"/>
      <c r="MFO98" s="2"/>
      <c r="MFP98" s="2"/>
      <c r="MFQ98" s="2"/>
      <c r="MFR98" s="2"/>
      <c r="MFS98" s="2"/>
      <c r="MFT98" s="2"/>
      <c r="MFU98" s="2"/>
      <c r="MFV98" s="2"/>
      <c r="MFW98" s="2"/>
      <c r="MFX98" s="2"/>
      <c r="MFY98" s="2"/>
      <c r="MFZ98" s="2"/>
      <c r="MGB98" s="2"/>
      <c r="MGC98" s="2"/>
      <c r="MGE98" s="2"/>
      <c r="MGH98" s="2"/>
      <c r="MGI98" s="2"/>
      <c r="MGJ98" s="2"/>
      <c r="MGK98" s="2"/>
      <c r="MGL98" s="2"/>
      <c r="MGM98" s="2"/>
      <c r="MGN98" s="2"/>
      <c r="MGT98" s="1"/>
      <c r="MGU98" s="2"/>
      <c r="MGV98" s="2"/>
      <c r="MGW98" s="2"/>
      <c r="MGX98" s="2"/>
      <c r="MGY98" s="2"/>
      <c r="MGZ98" s="2"/>
      <c r="MHA98" s="2"/>
      <c r="MHB98" s="2"/>
      <c r="MHC98" s="2"/>
      <c r="MHD98" s="2"/>
      <c r="MHE98" s="2"/>
      <c r="MHF98" s="2"/>
      <c r="MHH98" s="2"/>
      <c r="MHI98" s="2"/>
      <c r="MHK98" s="2"/>
      <c r="MHN98" s="2"/>
      <c r="MHO98" s="2"/>
      <c r="MHP98" s="2"/>
      <c r="MHQ98" s="2"/>
      <c r="MHR98" s="2"/>
      <c r="MHS98" s="2"/>
      <c r="MHT98" s="2"/>
      <c r="MHZ98" s="1"/>
      <c r="MIA98" s="2"/>
      <c r="MIB98" s="2"/>
      <c r="MIC98" s="2"/>
      <c r="MID98" s="2"/>
      <c r="MIE98" s="2"/>
      <c r="MIF98" s="2"/>
      <c r="MIG98" s="2"/>
      <c r="MIH98" s="2"/>
      <c r="MII98" s="2"/>
      <c r="MIJ98" s="2"/>
      <c r="MIK98" s="2"/>
      <c r="MIL98" s="2"/>
      <c r="MIN98" s="2"/>
      <c r="MIO98" s="2"/>
      <c r="MIQ98" s="2"/>
      <c r="MIT98" s="2"/>
      <c r="MIU98" s="2"/>
      <c r="MIV98" s="2"/>
      <c r="MIW98" s="2"/>
      <c r="MIX98" s="2"/>
      <c r="MIY98" s="2"/>
      <c r="MIZ98" s="2"/>
      <c r="MJF98" s="1"/>
      <c r="MJG98" s="2"/>
      <c r="MJH98" s="2"/>
      <c r="MJI98" s="2"/>
      <c r="MJJ98" s="2"/>
      <c r="MJK98" s="2"/>
      <c r="MJL98" s="2"/>
      <c r="MJM98" s="2"/>
      <c r="MJN98" s="2"/>
      <c r="MJO98" s="2"/>
      <c r="MJP98" s="2"/>
      <c r="MJQ98" s="2"/>
      <c r="MJR98" s="2"/>
      <c r="MJT98" s="2"/>
      <c r="MJU98" s="2"/>
      <c r="MJW98" s="2"/>
      <c r="MJZ98" s="2"/>
      <c r="MKA98" s="2"/>
      <c r="MKB98" s="2"/>
      <c r="MKC98" s="2"/>
      <c r="MKD98" s="2"/>
      <c r="MKE98" s="2"/>
      <c r="MKF98" s="2"/>
      <c r="MKL98" s="1"/>
      <c r="MKM98" s="2"/>
      <c r="MKN98" s="2"/>
      <c r="MKO98" s="2"/>
      <c r="MKP98" s="2"/>
      <c r="MKQ98" s="2"/>
      <c r="MKR98" s="2"/>
      <c r="MKS98" s="2"/>
      <c r="MKT98" s="2"/>
      <c r="MKU98" s="2"/>
      <c r="MKV98" s="2"/>
      <c r="MKW98" s="2"/>
      <c r="MKX98" s="2"/>
      <c r="MKZ98" s="2"/>
      <c r="MLA98" s="2"/>
      <c r="MLC98" s="2"/>
      <c r="MLF98" s="2"/>
      <c r="MLG98" s="2"/>
      <c r="MLH98" s="2"/>
      <c r="MLI98" s="2"/>
      <c r="MLJ98" s="2"/>
      <c r="MLK98" s="2"/>
      <c r="MLL98" s="2"/>
      <c r="MLR98" s="1"/>
      <c r="MLS98" s="2"/>
      <c r="MLT98" s="2"/>
      <c r="MLU98" s="2"/>
      <c r="MLV98" s="2"/>
      <c r="MLW98" s="2"/>
      <c r="MLX98" s="2"/>
      <c r="MLY98" s="2"/>
      <c r="MLZ98" s="2"/>
      <c r="MMA98" s="2"/>
      <c r="MMB98" s="2"/>
      <c r="MMC98" s="2"/>
      <c r="MMD98" s="2"/>
      <c r="MMF98" s="2"/>
      <c r="MMG98" s="2"/>
      <c r="MMI98" s="2"/>
      <c r="MML98" s="2"/>
      <c r="MMM98" s="2"/>
      <c r="MMN98" s="2"/>
      <c r="MMO98" s="2"/>
      <c r="MMP98" s="2"/>
      <c r="MMQ98" s="2"/>
      <c r="MMR98" s="2"/>
      <c r="MMX98" s="1"/>
      <c r="MMY98" s="2"/>
      <c r="MMZ98" s="2"/>
      <c r="MNA98" s="2"/>
      <c r="MNB98" s="2"/>
      <c r="MNC98" s="2"/>
      <c r="MND98" s="2"/>
      <c r="MNE98" s="2"/>
      <c r="MNF98" s="2"/>
      <c r="MNG98" s="2"/>
      <c r="MNH98" s="2"/>
      <c r="MNI98" s="2"/>
      <c r="MNJ98" s="2"/>
      <c r="MNL98" s="2"/>
      <c r="MNM98" s="2"/>
      <c r="MNO98" s="2"/>
      <c r="MNR98" s="2"/>
      <c r="MNS98" s="2"/>
      <c r="MNT98" s="2"/>
      <c r="MNU98" s="2"/>
      <c r="MNV98" s="2"/>
      <c r="MNW98" s="2"/>
      <c r="MNX98" s="2"/>
      <c r="MOD98" s="1"/>
      <c r="MOE98" s="2"/>
      <c r="MOF98" s="2"/>
      <c r="MOG98" s="2"/>
      <c r="MOH98" s="2"/>
      <c r="MOI98" s="2"/>
      <c r="MOJ98" s="2"/>
      <c r="MOK98" s="2"/>
      <c r="MOL98" s="2"/>
      <c r="MOM98" s="2"/>
      <c r="MON98" s="2"/>
      <c r="MOO98" s="2"/>
      <c r="MOP98" s="2"/>
      <c r="MOR98" s="2"/>
      <c r="MOS98" s="2"/>
      <c r="MOU98" s="2"/>
      <c r="MOX98" s="2"/>
      <c r="MOY98" s="2"/>
      <c r="MOZ98" s="2"/>
      <c r="MPA98" s="2"/>
      <c r="MPB98" s="2"/>
      <c r="MPC98" s="2"/>
      <c r="MPD98" s="2"/>
      <c r="MPJ98" s="1"/>
      <c r="MPK98" s="2"/>
      <c r="MPL98" s="2"/>
      <c r="MPM98" s="2"/>
      <c r="MPN98" s="2"/>
      <c r="MPO98" s="2"/>
      <c r="MPP98" s="2"/>
      <c r="MPQ98" s="2"/>
      <c r="MPR98" s="2"/>
      <c r="MPS98" s="2"/>
      <c r="MPT98" s="2"/>
      <c r="MPU98" s="2"/>
      <c r="MPV98" s="2"/>
      <c r="MPX98" s="2"/>
      <c r="MPY98" s="2"/>
      <c r="MQA98" s="2"/>
      <c r="MQD98" s="2"/>
      <c r="MQE98" s="2"/>
      <c r="MQF98" s="2"/>
      <c r="MQG98" s="2"/>
      <c r="MQH98" s="2"/>
      <c r="MQI98" s="2"/>
      <c r="MQJ98" s="2"/>
      <c r="MQP98" s="1"/>
      <c r="MQQ98" s="2"/>
      <c r="MQR98" s="2"/>
      <c r="MQS98" s="2"/>
      <c r="MQT98" s="2"/>
      <c r="MQU98" s="2"/>
      <c r="MQV98" s="2"/>
      <c r="MQW98" s="2"/>
      <c r="MQX98" s="2"/>
      <c r="MQY98" s="2"/>
      <c r="MQZ98" s="2"/>
      <c r="MRA98" s="2"/>
      <c r="MRB98" s="2"/>
      <c r="MRD98" s="2"/>
      <c r="MRE98" s="2"/>
      <c r="MRG98" s="2"/>
      <c r="MRJ98" s="2"/>
      <c r="MRK98" s="2"/>
      <c r="MRL98" s="2"/>
      <c r="MRM98" s="2"/>
      <c r="MRN98" s="2"/>
      <c r="MRO98" s="2"/>
      <c r="MRP98" s="2"/>
      <c r="MRV98" s="1"/>
      <c r="MRW98" s="2"/>
      <c r="MRX98" s="2"/>
      <c r="MRY98" s="2"/>
      <c r="MRZ98" s="2"/>
      <c r="MSA98" s="2"/>
      <c r="MSB98" s="2"/>
      <c r="MSC98" s="2"/>
      <c r="MSD98" s="2"/>
      <c r="MSE98" s="2"/>
      <c r="MSF98" s="2"/>
      <c r="MSG98" s="2"/>
      <c r="MSH98" s="2"/>
      <c r="MSJ98" s="2"/>
      <c r="MSK98" s="2"/>
      <c r="MSM98" s="2"/>
      <c r="MSP98" s="2"/>
      <c r="MSQ98" s="2"/>
      <c r="MSR98" s="2"/>
      <c r="MSS98" s="2"/>
      <c r="MST98" s="2"/>
      <c r="MSU98" s="2"/>
      <c r="MSV98" s="2"/>
      <c r="MTB98" s="1"/>
      <c r="MTC98" s="2"/>
      <c r="MTD98" s="2"/>
      <c r="MTE98" s="2"/>
      <c r="MTF98" s="2"/>
      <c r="MTG98" s="2"/>
      <c r="MTH98" s="2"/>
      <c r="MTI98" s="2"/>
      <c r="MTJ98" s="2"/>
      <c r="MTK98" s="2"/>
      <c r="MTL98" s="2"/>
      <c r="MTM98" s="2"/>
      <c r="MTN98" s="2"/>
      <c r="MTP98" s="2"/>
      <c r="MTQ98" s="2"/>
      <c r="MTS98" s="2"/>
      <c r="MTV98" s="2"/>
      <c r="MTW98" s="2"/>
      <c r="MTX98" s="2"/>
      <c r="MTY98" s="2"/>
      <c r="MTZ98" s="2"/>
      <c r="MUA98" s="2"/>
      <c r="MUB98" s="2"/>
      <c r="MUH98" s="1"/>
      <c r="MUI98" s="2"/>
      <c r="MUJ98" s="2"/>
      <c r="MUK98" s="2"/>
      <c r="MUL98" s="2"/>
      <c r="MUM98" s="2"/>
      <c r="MUN98" s="2"/>
      <c r="MUO98" s="2"/>
      <c r="MUP98" s="2"/>
      <c r="MUQ98" s="2"/>
      <c r="MUR98" s="2"/>
      <c r="MUS98" s="2"/>
      <c r="MUT98" s="2"/>
      <c r="MUV98" s="2"/>
      <c r="MUW98" s="2"/>
      <c r="MUY98" s="2"/>
      <c r="MVB98" s="2"/>
      <c r="MVC98" s="2"/>
      <c r="MVD98" s="2"/>
      <c r="MVE98" s="2"/>
      <c r="MVF98" s="2"/>
      <c r="MVG98" s="2"/>
      <c r="MVH98" s="2"/>
      <c r="MVN98" s="1"/>
      <c r="MVO98" s="2"/>
      <c r="MVP98" s="2"/>
      <c r="MVQ98" s="2"/>
      <c r="MVR98" s="2"/>
      <c r="MVS98" s="2"/>
      <c r="MVT98" s="2"/>
      <c r="MVU98" s="2"/>
      <c r="MVV98" s="2"/>
      <c r="MVW98" s="2"/>
      <c r="MVX98" s="2"/>
      <c r="MVY98" s="2"/>
      <c r="MVZ98" s="2"/>
      <c r="MWB98" s="2"/>
      <c r="MWC98" s="2"/>
      <c r="MWE98" s="2"/>
      <c r="MWH98" s="2"/>
      <c r="MWI98" s="2"/>
      <c r="MWJ98" s="2"/>
      <c r="MWK98" s="2"/>
      <c r="MWL98" s="2"/>
      <c r="MWM98" s="2"/>
      <c r="MWN98" s="2"/>
      <c r="MWT98" s="1"/>
      <c r="MWU98" s="2"/>
      <c r="MWV98" s="2"/>
      <c r="MWW98" s="2"/>
      <c r="MWX98" s="2"/>
      <c r="MWY98" s="2"/>
      <c r="MWZ98" s="2"/>
      <c r="MXA98" s="2"/>
      <c r="MXB98" s="2"/>
      <c r="MXC98" s="2"/>
      <c r="MXD98" s="2"/>
      <c r="MXE98" s="2"/>
      <c r="MXF98" s="2"/>
      <c r="MXH98" s="2"/>
      <c r="MXI98" s="2"/>
      <c r="MXK98" s="2"/>
      <c r="MXN98" s="2"/>
      <c r="MXO98" s="2"/>
      <c r="MXP98" s="2"/>
      <c r="MXQ98" s="2"/>
      <c r="MXR98" s="2"/>
      <c r="MXS98" s="2"/>
      <c r="MXT98" s="2"/>
      <c r="MXZ98" s="1"/>
      <c r="MYA98" s="2"/>
      <c r="MYB98" s="2"/>
      <c r="MYC98" s="2"/>
      <c r="MYD98" s="2"/>
      <c r="MYE98" s="2"/>
      <c r="MYF98" s="2"/>
      <c r="MYG98" s="2"/>
      <c r="MYH98" s="2"/>
      <c r="MYI98" s="2"/>
      <c r="MYJ98" s="2"/>
      <c r="MYK98" s="2"/>
      <c r="MYL98" s="2"/>
      <c r="MYN98" s="2"/>
      <c r="MYO98" s="2"/>
      <c r="MYQ98" s="2"/>
      <c r="MYT98" s="2"/>
      <c r="MYU98" s="2"/>
      <c r="MYV98" s="2"/>
      <c r="MYW98" s="2"/>
      <c r="MYX98" s="2"/>
      <c r="MYY98" s="2"/>
      <c r="MYZ98" s="2"/>
      <c r="MZF98" s="1"/>
      <c r="MZG98" s="2"/>
      <c r="MZH98" s="2"/>
      <c r="MZI98" s="2"/>
      <c r="MZJ98" s="2"/>
      <c r="MZK98" s="2"/>
      <c r="MZL98" s="2"/>
      <c r="MZM98" s="2"/>
      <c r="MZN98" s="2"/>
      <c r="MZO98" s="2"/>
      <c r="MZP98" s="2"/>
      <c r="MZQ98" s="2"/>
      <c r="MZR98" s="2"/>
      <c r="MZT98" s="2"/>
      <c r="MZU98" s="2"/>
      <c r="MZW98" s="2"/>
      <c r="MZZ98" s="2"/>
      <c r="NAA98" s="2"/>
      <c r="NAB98" s="2"/>
      <c r="NAC98" s="2"/>
      <c r="NAD98" s="2"/>
      <c r="NAE98" s="2"/>
      <c r="NAF98" s="2"/>
      <c r="NAL98" s="1"/>
      <c r="NAM98" s="2"/>
      <c r="NAN98" s="2"/>
      <c r="NAO98" s="2"/>
      <c r="NAP98" s="2"/>
      <c r="NAQ98" s="2"/>
      <c r="NAR98" s="2"/>
      <c r="NAS98" s="2"/>
      <c r="NAT98" s="2"/>
      <c r="NAU98" s="2"/>
      <c r="NAV98" s="2"/>
      <c r="NAW98" s="2"/>
      <c r="NAX98" s="2"/>
      <c r="NAZ98" s="2"/>
      <c r="NBA98" s="2"/>
      <c r="NBC98" s="2"/>
      <c r="NBF98" s="2"/>
      <c r="NBG98" s="2"/>
      <c r="NBH98" s="2"/>
      <c r="NBI98" s="2"/>
      <c r="NBJ98" s="2"/>
      <c r="NBK98" s="2"/>
      <c r="NBL98" s="2"/>
      <c r="NBR98" s="1"/>
      <c r="NBS98" s="2"/>
      <c r="NBT98" s="2"/>
      <c r="NBU98" s="2"/>
      <c r="NBV98" s="2"/>
      <c r="NBW98" s="2"/>
      <c r="NBX98" s="2"/>
      <c r="NBY98" s="2"/>
      <c r="NBZ98" s="2"/>
      <c r="NCA98" s="2"/>
      <c r="NCB98" s="2"/>
      <c r="NCC98" s="2"/>
      <c r="NCD98" s="2"/>
      <c r="NCF98" s="2"/>
      <c r="NCG98" s="2"/>
      <c r="NCI98" s="2"/>
      <c r="NCL98" s="2"/>
      <c r="NCM98" s="2"/>
      <c r="NCN98" s="2"/>
      <c r="NCO98" s="2"/>
      <c r="NCP98" s="2"/>
      <c r="NCQ98" s="2"/>
      <c r="NCR98" s="2"/>
      <c r="NCX98" s="1"/>
      <c r="NCY98" s="2"/>
      <c r="NCZ98" s="2"/>
      <c r="NDA98" s="2"/>
      <c r="NDB98" s="2"/>
      <c r="NDC98" s="2"/>
      <c r="NDD98" s="2"/>
      <c r="NDE98" s="2"/>
      <c r="NDF98" s="2"/>
      <c r="NDG98" s="2"/>
      <c r="NDH98" s="2"/>
      <c r="NDI98" s="2"/>
      <c r="NDJ98" s="2"/>
      <c r="NDL98" s="2"/>
      <c r="NDM98" s="2"/>
      <c r="NDO98" s="2"/>
      <c r="NDR98" s="2"/>
      <c r="NDS98" s="2"/>
      <c r="NDT98" s="2"/>
      <c r="NDU98" s="2"/>
      <c r="NDV98" s="2"/>
      <c r="NDW98" s="2"/>
      <c r="NDX98" s="2"/>
      <c r="NED98" s="1"/>
      <c r="NEE98" s="2"/>
      <c r="NEF98" s="2"/>
      <c r="NEG98" s="2"/>
      <c r="NEH98" s="2"/>
      <c r="NEI98" s="2"/>
      <c r="NEJ98" s="2"/>
      <c r="NEK98" s="2"/>
      <c r="NEL98" s="2"/>
      <c r="NEM98" s="2"/>
      <c r="NEN98" s="2"/>
      <c r="NEO98" s="2"/>
      <c r="NEP98" s="2"/>
      <c r="NER98" s="2"/>
      <c r="NES98" s="2"/>
      <c r="NEU98" s="2"/>
      <c r="NEX98" s="2"/>
      <c r="NEY98" s="2"/>
      <c r="NEZ98" s="2"/>
      <c r="NFA98" s="2"/>
      <c r="NFB98" s="2"/>
      <c r="NFC98" s="2"/>
      <c r="NFD98" s="2"/>
      <c r="NFJ98" s="1"/>
      <c r="NFK98" s="2"/>
      <c r="NFL98" s="2"/>
      <c r="NFM98" s="2"/>
      <c r="NFN98" s="2"/>
      <c r="NFO98" s="2"/>
      <c r="NFP98" s="2"/>
      <c r="NFQ98" s="2"/>
      <c r="NFR98" s="2"/>
      <c r="NFS98" s="2"/>
      <c r="NFT98" s="2"/>
      <c r="NFU98" s="2"/>
      <c r="NFV98" s="2"/>
      <c r="NFX98" s="2"/>
      <c r="NFY98" s="2"/>
      <c r="NGA98" s="2"/>
      <c r="NGD98" s="2"/>
      <c r="NGE98" s="2"/>
      <c r="NGF98" s="2"/>
      <c r="NGG98" s="2"/>
      <c r="NGH98" s="2"/>
      <c r="NGI98" s="2"/>
      <c r="NGJ98" s="2"/>
      <c r="NGP98" s="1"/>
      <c r="NGQ98" s="2"/>
      <c r="NGR98" s="2"/>
      <c r="NGS98" s="2"/>
      <c r="NGT98" s="2"/>
      <c r="NGU98" s="2"/>
      <c r="NGV98" s="2"/>
      <c r="NGW98" s="2"/>
      <c r="NGX98" s="2"/>
      <c r="NGY98" s="2"/>
      <c r="NGZ98" s="2"/>
      <c r="NHA98" s="2"/>
      <c r="NHB98" s="2"/>
      <c r="NHD98" s="2"/>
      <c r="NHE98" s="2"/>
      <c r="NHG98" s="2"/>
      <c r="NHJ98" s="2"/>
      <c r="NHK98" s="2"/>
      <c r="NHL98" s="2"/>
      <c r="NHM98" s="2"/>
      <c r="NHN98" s="2"/>
      <c r="NHO98" s="2"/>
      <c r="NHP98" s="2"/>
      <c r="NHV98" s="1"/>
      <c r="NHW98" s="2"/>
      <c r="NHX98" s="2"/>
      <c r="NHY98" s="2"/>
      <c r="NHZ98" s="2"/>
      <c r="NIA98" s="2"/>
      <c r="NIB98" s="2"/>
      <c r="NIC98" s="2"/>
      <c r="NID98" s="2"/>
      <c r="NIE98" s="2"/>
      <c r="NIF98" s="2"/>
      <c r="NIG98" s="2"/>
      <c r="NIH98" s="2"/>
      <c r="NIJ98" s="2"/>
      <c r="NIK98" s="2"/>
      <c r="NIM98" s="2"/>
      <c r="NIP98" s="2"/>
      <c r="NIQ98" s="2"/>
      <c r="NIR98" s="2"/>
      <c r="NIS98" s="2"/>
      <c r="NIT98" s="2"/>
      <c r="NIU98" s="2"/>
      <c r="NIV98" s="2"/>
      <c r="NJB98" s="1"/>
      <c r="NJC98" s="2"/>
      <c r="NJD98" s="2"/>
      <c r="NJE98" s="2"/>
      <c r="NJF98" s="2"/>
      <c r="NJG98" s="2"/>
      <c r="NJH98" s="2"/>
      <c r="NJI98" s="2"/>
      <c r="NJJ98" s="2"/>
      <c r="NJK98" s="2"/>
      <c r="NJL98" s="2"/>
      <c r="NJM98" s="2"/>
      <c r="NJN98" s="2"/>
      <c r="NJP98" s="2"/>
      <c r="NJQ98" s="2"/>
      <c r="NJS98" s="2"/>
      <c r="NJV98" s="2"/>
      <c r="NJW98" s="2"/>
      <c r="NJX98" s="2"/>
      <c r="NJY98" s="2"/>
      <c r="NJZ98" s="2"/>
      <c r="NKA98" s="2"/>
      <c r="NKB98" s="2"/>
      <c r="NKH98" s="1"/>
      <c r="NKI98" s="2"/>
      <c r="NKJ98" s="2"/>
      <c r="NKK98" s="2"/>
      <c r="NKL98" s="2"/>
      <c r="NKM98" s="2"/>
      <c r="NKN98" s="2"/>
      <c r="NKO98" s="2"/>
      <c r="NKP98" s="2"/>
      <c r="NKQ98" s="2"/>
      <c r="NKR98" s="2"/>
      <c r="NKS98" s="2"/>
      <c r="NKT98" s="2"/>
      <c r="NKV98" s="2"/>
      <c r="NKW98" s="2"/>
      <c r="NKY98" s="2"/>
      <c r="NLB98" s="2"/>
      <c r="NLC98" s="2"/>
      <c r="NLD98" s="2"/>
      <c r="NLE98" s="2"/>
      <c r="NLF98" s="2"/>
      <c r="NLG98" s="2"/>
      <c r="NLH98" s="2"/>
      <c r="NLN98" s="1"/>
      <c r="NLO98" s="2"/>
      <c r="NLP98" s="2"/>
      <c r="NLQ98" s="2"/>
      <c r="NLR98" s="2"/>
      <c r="NLS98" s="2"/>
      <c r="NLT98" s="2"/>
      <c r="NLU98" s="2"/>
      <c r="NLV98" s="2"/>
      <c r="NLW98" s="2"/>
      <c r="NLX98" s="2"/>
      <c r="NLY98" s="2"/>
      <c r="NLZ98" s="2"/>
      <c r="NMB98" s="2"/>
      <c r="NMC98" s="2"/>
      <c r="NME98" s="2"/>
      <c r="NMH98" s="2"/>
      <c r="NMI98" s="2"/>
      <c r="NMJ98" s="2"/>
      <c r="NMK98" s="2"/>
      <c r="NML98" s="2"/>
      <c r="NMM98" s="2"/>
      <c r="NMN98" s="2"/>
      <c r="NMT98" s="1"/>
      <c r="NMU98" s="2"/>
      <c r="NMV98" s="2"/>
      <c r="NMW98" s="2"/>
      <c r="NMX98" s="2"/>
      <c r="NMY98" s="2"/>
      <c r="NMZ98" s="2"/>
      <c r="NNA98" s="2"/>
      <c r="NNB98" s="2"/>
      <c r="NNC98" s="2"/>
      <c r="NND98" s="2"/>
      <c r="NNE98" s="2"/>
      <c r="NNF98" s="2"/>
      <c r="NNH98" s="2"/>
      <c r="NNI98" s="2"/>
      <c r="NNK98" s="2"/>
      <c r="NNN98" s="2"/>
      <c r="NNO98" s="2"/>
      <c r="NNP98" s="2"/>
      <c r="NNQ98" s="2"/>
      <c r="NNR98" s="2"/>
      <c r="NNS98" s="2"/>
      <c r="NNT98" s="2"/>
      <c r="NNZ98" s="1"/>
      <c r="NOA98" s="2"/>
      <c r="NOB98" s="2"/>
      <c r="NOC98" s="2"/>
      <c r="NOD98" s="2"/>
      <c r="NOE98" s="2"/>
      <c r="NOF98" s="2"/>
      <c r="NOG98" s="2"/>
      <c r="NOH98" s="2"/>
      <c r="NOI98" s="2"/>
      <c r="NOJ98" s="2"/>
      <c r="NOK98" s="2"/>
      <c r="NOL98" s="2"/>
      <c r="NON98" s="2"/>
      <c r="NOO98" s="2"/>
      <c r="NOQ98" s="2"/>
      <c r="NOT98" s="2"/>
      <c r="NOU98" s="2"/>
      <c r="NOV98" s="2"/>
      <c r="NOW98" s="2"/>
      <c r="NOX98" s="2"/>
      <c r="NOY98" s="2"/>
      <c r="NOZ98" s="2"/>
      <c r="NPF98" s="1"/>
      <c r="NPG98" s="2"/>
      <c r="NPH98" s="2"/>
      <c r="NPI98" s="2"/>
      <c r="NPJ98" s="2"/>
      <c r="NPK98" s="2"/>
      <c r="NPL98" s="2"/>
      <c r="NPM98" s="2"/>
      <c r="NPN98" s="2"/>
      <c r="NPO98" s="2"/>
      <c r="NPP98" s="2"/>
      <c r="NPQ98" s="2"/>
      <c r="NPR98" s="2"/>
      <c r="NPT98" s="2"/>
      <c r="NPU98" s="2"/>
      <c r="NPW98" s="2"/>
      <c r="NPZ98" s="2"/>
      <c r="NQA98" s="2"/>
      <c r="NQB98" s="2"/>
      <c r="NQC98" s="2"/>
      <c r="NQD98" s="2"/>
      <c r="NQE98" s="2"/>
      <c r="NQF98" s="2"/>
      <c r="NQL98" s="1"/>
      <c r="NQM98" s="2"/>
      <c r="NQN98" s="2"/>
      <c r="NQO98" s="2"/>
      <c r="NQP98" s="2"/>
      <c r="NQQ98" s="2"/>
      <c r="NQR98" s="2"/>
      <c r="NQS98" s="2"/>
      <c r="NQT98" s="2"/>
      <c r="NQU98" s="2"/>
      <c r="NQV98" s="2"/>
      <c r="NQW98" s="2"/>
      <c r="NQX98" s="2"/>
      <c r="NQZ98" s="2"/>
      <c r="NRA98" s="2"/>
      <c r="NRC98" s="2"/>
      <c r="NRF98" s="2"/>
      <c r="NRG98" s="2"/>
      <c r="NRH98" s="2"/>
      <c r="NRI98" s="2"/>
      <c r="NRJ98" s="2"/>
      <c r="NRK98" s="2"/>
      <c r="NRL98" s="2"/>
      <c r="NRR98" s="1"/>
      <c r="NRS98" s="2"/>
      <c r="NRT98" s="2"/>
      <c r="NRU98" s="2"/>
      <c r="NRV98" s="2"/>
      <c r="NRW98" s="2"/>
      <c r="NRX98" s="2"/>
      <c r="NRY98" s="2"/>
      <c r="NRZ98" s="2"/>
      <c r="NSA98" s="2"/>
      <c r="NSB98" s="2"/>
      <c r="NSC98" s="2"/>
      <c r="NSD98" s="2"/>
      <c r="NSF98" s="2"/>
      <c r="NSG98" s="2"/>
      <c r="NSI98" s="2"/>
      <c r="NSL98" s="2"/>
      <c r="NSM98" s="2"/>
      <c r="NSN98" s="2"/>
      <c r="NSO98" s="2"/>
      <c r="NSP98" s="2"/>
      <c r="NSQ98" s="2"/>
      <c r="NSR98" s="2"/>
      <c r="NSX98" s="1"/>
      <c r="NSY98" s="2"/>
      <c r="NSZ98" s="2"/>
      <c r="NTA98" s="2"/>
      <c r="NTB98" s="2"/>
      <c r="NTC98" s="2"/>
      <c r="NTD98" s="2"/>
      <c r="NTE98" s="2"/>
      <c r="NTF98" s="2"/>
      <c r="NTG98" s="2"/>
      <c r="NTH98" s="2"/>
      <c r="NTI98" s="2"/>
      <c r="NTJ98" s="2"/>
      <c r="NTL98" s="2"/>
      <c r="NTM98" s="2"/>
      <c r="NTO98" s="2"/>
      <c r="NTR98" s="2"/>
      <c r="NTS98" s="2"/>
      <c r="NTT98" s="2"/>
      <c r="NTU98" s="2"/>
      <c r="NTV98" s="2"/>
      <c r="NTW98" s="2"/>
      <c r="NTX98" s="2"/>
      <c r="NUD98" s="1"/>
      <c r="NUE98" s="2"/>
      <c r="NUF98" s="2"/>
      <c r="NUG98" s="2"/>
      <c r="NUH98" s="2"/>
      <c r="NUI98" s="2"/>
      <c r="NUJ98" s="2"/>
      <c r="NUK98" s="2"/>
      <c r="NUL98" s="2"/>
      <c r="NUM98" s="2"/>
      <c r="NUN98" s="2"/>
      <c r="NUO98" s="2"/>
      <c r="NUP98" s="2"/>
      <c r="NUR98" s="2"/>
      <c r="NUS98" s="2"/>
      <c r="NUU98" s="2"/>
      <c r="NUX98" s="2"/>
      <c r="NUY98" s="2"/>
      <c r="NUZ98" s="2"/>
      <c r="NVA98" s="2"/>
      <c r="NVB98" s="2"/>
      <c r="NVC98" s="2"/>
      <c r="NVD98" s="2"/>
      <c r="NVJ98" s="1"/>
      <c r="NVK98" s="2"/>
      <c r="NVL98" s="2"/>
      <c r="NVM98" s="2"/>
      <c r="NVN98" s="2"/>
      <c r="NVO98" s="2"/>
      <c r="NVP98" s="2"/>
      <c r="NVQ98" s="2"/>
      <c r="NVR98" s="2"/>
      <c r="NVS98" s="2"/>
      <c r="NVT98" s="2"/>
      <c r="NVU98" s="2"/>
      <c r="NVV98" s="2"/>
      <c r="NVX98" s="2"/>
      <c r="NVY98" s="2"/>
      <c r="NWA98" s="2"/>
      <c r="NWD98" s="2"/>
      <c r="NWE98" s="2"/>
      <c r="NWF98" s="2"/>
      <c r="NWG98" s="2"/>
      <c r="NWH98" s="2"/>
      <c r="NWI98" s="2"/>
      <c r="NWJ98" s="2"/>
      <c r="NWP98" s="1"/>
      <c r="NWQ98" s="2"/>
      <c r="NWR98" s="2"/>
      <c r="NWS98" s="2"/>
      <c r="NWT98" s="2"/>
      <c r="NWU98" s="2"/>
      <c r="NWV98" s="2"/>
      <c r="NWW98" s="2"/>
      <c r="NWX98" s="2"/>
      <c r="NWY98" s="2"/>
      <c r="NWZ98" s="2"/>
      <c r="NXA98" s="2"/>
      <c r="NXB98" s="2"/>
      <c r="NXD98" s="2"/>
      <c r="NXE98" s="2"/>
      <c r="NXG98" s="2"/>
      <c r="NXJ98" s="2"/>
      <c r="NXK98" s="2"/>
      <c r="NXL98" s="2"/>
      <c r="NXM98" s="2"/>
      <c r="NXN98" s="2"/>
      <c r="NXO98" s="2"/>
      <c r="NXP98" s="2"/>
      <c r="NXV98" s="1"/>
      <c r="NXW98" s="2"/>
      <c r="NXX98" s="2"/>
      <c r="NXY98" s="2"/>
      <c r="NXZ98" s="2"/>
      <c r="NYA98" s="2"/>
      <c r="NYB98" s="2"/>
      <c r="NYC98" s="2"/>
      <c r="NYD98" s="2"/>
      <c r="NYE98" s="2"/>
      <c r="NYF98" s="2"/>
      <c r="NYG98" s="2"/>
      <c r="NYH98" s="2"/>
      <c r="NYJ98" s="2"/>
      <c r="NYK98" s="2"/>
      <c r="NYM98" s="2"/>
      <c r="NYP98" s="2"/>
      <c r="NYQ98" s="2"/>
      <c r="NYR98" s="2"/>
      <c r="NYS98" s="2"/>
      <c r="NYT98" s="2"/>
      <c r="NYU98" s="2"/>
      <c r="NYV98" s="2"/>
      <c r="NZB98" s="1"/>
      <c r="NZC98" s="2"/>
      <c r="NZD98" s="2"/>
      <c r="NZE98" s="2"/>
      <c r="NZF98" s="2"/>
      <c r="NZG98" s="2"/>
      <c r="NZH98" s="2"/>
      <c r="NZI98" s="2"/>
      <c r="NZJ98" s="2"/>
      <c r="NZK98" s="2"/>
      <c r="NZL98" s="2"/>
      <c r="NZM98" s="2"/>
      <c r="NZN98" s="2"/>
      <c r="NZP98" s="2"/>
      <c r="NZQ98" s="2"/>
      <c r="NZS98" s="2"/>
      <c r="NZV98" s="2"/>
      <c r="NZW98" s="2"/>
      <c r="NZX98" s="2"/>
      <c r="NZY98" s="2"/>
      <c r="NZZ98" s="2"/>
      <c r="OAA98" s="2"/>
      <c r="OAB98" s="2"/>
      <c r="OAH98" s="1"/>
      <c r="OAI98" s="2"/>
      <c r="OAJ98" s="2"/>
      <c r="OAK98" s="2"/>
      <c r="OAL98" s="2"/>
      <c r="OAM98" s="2"/>
      <c r="OAN98" s="2"/>
      <c r="OAO98" s="2"/>
      <c r="OAP98" s="2"/>
      <c r="OAQ98" s="2"/>
      <c r="OAR98" s="2"/>
      <c r="OAS98" s="2"/>
      <c r="OAT98" s="2"/>
      <c r="OAV98" s="2"/>
      <c r="OAW98" s="2"/>
      <c r="OAY98" s="2"/>
      <c r="OBB98" s="2"/>
      <c r="OBC98" s="2"/>
      <c r="OBD98" s="2"/>
      <c r="OBE98" s="2"/>
      <c r="OBF98" s="2"/>
      <c r="OBG98" s="2"/>
      <c r="OBH98" s="2"/>
      <c r="OBN98" s="1"/>
      <c r="OBO98" s="2"/>
      <c r="OBP98" s="2"/>
      <c r="OBQ98" s="2"/>
      <c r="OBR98" s="2"/>
      <c r="OBS98" s="2"/>
      <c r="OBT98" s="2"/>
      <c r="OBU98" s="2"/>
      <c r="OBV98" s="2"/>
      <c r="OBW98" s="2"/>
      <c r="OBX98" s="2"/>
      <c r="OBY98" s="2"/>
      <c r="OBZ98" s="2"/>
      <c r="OCB98" s="2"/>
      <c r="OCC98" s="2"/>
      <c r="OCE98" s="2"/>
      <c r="OCH98" s="2"/>
      <c r="OCI98" s="2"/>
      <c r="OCJ98" s="2"/>
      <c r="OCK98" s="2"/>
      <c r="OCL98" s="2"/>
      <c r="OCM98" s="2"/>
      <c r="OCN98" s="2"/>
      <c r="OCT98" s="1"/>
      <c r="OCU98" s="2"/>
      <c r="OCV98" s="2"/>
      <c r="OCW98" s="2"/>
      <c r="OCX98" s="2"/>
      <c r="OCY98" s="2"/>
      <c r="OCZ98" s="2"/>
      <c r="ODA98" s="2"/>
      <c r="ODB98" s="2"/>
      <c r="ODC98" s="2"/>
      <c r="ODD98" s="2"/>
      <c r="ODE98" s="2"/>
      <c r="ODF98" s="2"/>
      <c r="ODH98" s="2"/>
      <c r="ODI98" s="2"/>
      <c r="ODK98" s="2"/>
      <c r="ODN98" s="2"/>
      <c r="ODO98" s="2"/>
      <c r="ODP98" s="2"/>
      <c r="ODQ98" s="2"/>
      <c r="ODR98" s="2"/>
      <c r="ODS98" s="2"/>
      <c r="ODT98" s="2"/>
      <c r="ODZ98" s="1"/>
      <c r="OEA98" s="2"/>
      <c r="OEB98" s="2"/>
      <c r="OEC98" s="2"/>
      <c r="OED98" s="2"/>
      <c r="OEE98" s="2"/>
      <c r="OEF98" s="2"/>
      <c r="OEG98" s="2"/>
      <c r="OEH98" s="2"/>
      <c r="OEI98" s="2"/>
      <c r="OEJ98" s="2"/>
      <c r="OEK98" s="2"/>
      <c r="OEL98" s="2"/>
      <c r="OEN98" s="2"/>
      <c r="OEO98" s="2"/>
      <c r="OEQ98" s="2"/>
      <c r="OET98" s="2"/>
      <c r="OEU98" s="2"/>
      <c r="OEV98" s="2"/>
      <c r="OEW98" s="2"/>
      <c r="OEX98" s="2"/>
      <c r="OEY98" s="2"/>
      <c r="OEZ98" s="2"/>
      <c r="OFF98" s="1"/>
      <c r="OFG98" s="2"/>
      <c r="OFH98" s="2"/>
      <c r="OFI98" s="2"/>
      <c r="OFJ98" s="2"/>
      <c r="OFK98" s="2"/>
      <c r="OFL98" s="2"/>
      <c r="OFM98" s="2"/>
      <c r="OFN98" s="2"/>
      <c r="OFO98" s="2"/>
      <c r="OFP98" s="2"/>
      <c r="OFQ98" s="2"/>
      <c r="OFR98" s="2"/>
      <c r="OFT98" s="2"/>
      <c r="OFU98" s="2"/>
      <c r="OFW98" s="2"/>
      <c r="OFZ98" s="2"/>
      <c r="OGA98" s="2"/>
      <c r="OGB98" s="2"/>
      <c r="OGC98" s="2"/>
      <c r="OGD98" s="2"/>
      <c r="OGE98" s="2"/>
      <c r="OGF98" s="2"/>
      <c r="OGL98" s="1"/>
      <c r="OGM98" s="2"/>
      <c r="OGN98" s="2"/>
      <c r="OGO98" s="2"/>
      <c r="OGP98" s="2"/>
      <c r="OGQ98" s="2"/>
      <c r="OGR98" s="2"/>
      <c r="OGS98" s="2"/>
      <c r="OGT98" s="2"/>
      <c r="OGU98" s="2"/>
      <c r="OGV98" s="2"/>
      <c r="OGW98" s="2"/>
      <c r="OGX98" s="2"/>
      <c r="OGZ98" s="2"/>
      <c r="OHA98" s="2"/>
      <c r="OHC98" s="2"/>
      <c r="OHF98" s="2"/>
      <c r="OHG98" s="2"/>
      <c r="OHH98" s="2"/>
      <c r="OHI98" s="2"/>
      <c r="OHJ98" s="2"/>
      <c r="OHK98" s="2"/>
      <c r="OHL98" s="2"/>
      <c r="OHR98" s="1"/>
      <c r="OHS98" s="2"/>
      <c r="OHT98" s="2"/>
      <c r="OHU98" s="2"/>
      <c r="OHV98" s="2"/>
      <c r="OHW98" s="2"/>
      <c r="OHX98" s="2"/>
      <c r="OHY98" s="2"/>
      <c r="OHZ98" s="2"/>
      <c r="OIA98" s="2"/>
      <c r="OIB98" s="2"/>
      <c r="OIC98" s="2"/>
      <c r="OID98" s="2"/>
      <c r="OIF98" s="2"/>
      <c r="OIG98" s="2"/>
      <c r="OII98" s="2"/>
      <c r="OIL98" s="2"/>
      <c r="OIM98" s="2"/>
      <c r="OIN98" s="2"/>
      <c r="OIO98" s="2"/>
      <c r="OIP98" s="2"/>
      <c r="OIQ98" s="2"/>
      <c r="OIR98" s="2"/>
      <c r="OIX98" s="1"/>
      <c r="OIY98" s="2"/>
      <c r="OIZ98" s="2"/>
      <c r="OJA98" s="2"/>
      <c r="OJB98" s="2"/>
      <c r="OJC98" s="2"/>
      <c r="OJD98" s="2"/>
      <c r="OJE98" s="2"/>
      <c r="OJF98" s="2"/>
      <c r="OJG98" s="2"/>
      <c r="OJH98" s="2"/>
      <c r="OJI98" s="2"/>
      <c r="OJJ98" s="2"/>
      <c r="OJL98" s="2"/>
      <c r="OJM98" s="2"/>
      <c r="OJO98" s="2"/>
      <c r="OJR98" s="2"/>
      <c r="OJS98" s="2"/>
      <c r="OJT98" s="2"/>
      <c r="OJU98" s="2"/>
      <c r="OJV98" s="2"/>
      <c r="OJW98" s="2"/>
      <c r="OJX98" s="2"/>
      <c r="OKD98" s="1"/>
      <c r="OKE98" s="2"/>
      <c r="OKF98" s="2"/>
      <c r="OKG98" s="2"/>
      <c r="OKH98" s="2"/>
      <c r="OKI98" s="2"/>
      <c r="OKJ98" s="2"/>
      <c r="OKK98" s="2"/>
      <c r="OKL98" s="2"/>
      <c r="OKM98" s="2"/>
      <c r="OKN98" s="2"/>
      <c r="OKO98" s="2"/>
      <c r="OKP98" s="2"/>
      <c r="OKR98" s="2"/>
      <c r="OKS98" s="2"/>
      <c r="OKU98" s="2"/>
      <c r="OKX98" s="2"/>
      <c r="OKY98" s="2"/>
      <c r="OKZ98" s="2"/>
      <c r="OLA98" s="2"/>
      <c r="OLB98" s="2"/>
      <c r="OLC98" s="2"/>
      <c r="OLD98" s="2"/>
      <c r="OLJ98" s="1"/>
      <c r="OLK98" s="2"/>
      <c r="OLL98" s="2"/>
      <c r="OLM98" s="2"/>
      <c r="OLN98" s="2"/>
      <c r="OLO98" s="2"/>
      <c r="OLP98" s="2"/>
      <c r="OLQ98" s="2"/>
      <c r="OLR98" s="2"/>
      <c r="OLS98" s="2"/>
      <c r="OLT98" s="2"/>
      <c r="OLU98" s="2"/>
      <c r="OLV98" s="2"/>
      <c r="OLX98" s="2"/>
      <c r="OLY98" s="2"/>
      <c r="OMA98" s="2"/>
      <c r="OMD98" s="2"/>
      <c r="OME98" s="2"/>
      <c r="OMF98" s="2"/>
      <c r="OMG98" s="2"/>
      <c r="OMH98" s="2"/>
      <c r="OMI98" s="2"/>
      <c r="OMJ98" s="2"/>
      <c r="OMP98" s="1"/>
      <c r="OMQ98" s="2"/>
      <c r="OMR98" s="2"/>
      <c r="OMS98" s="2"/>
      <c r="OMT98" s="2"/>
      <c r="OMU98" s="2"/>
      <c r="OMV98" s="2"/>
      <c r="OMW98" s="2"/>
      <c r="OMX98" s="2"/>
      <c r="OMY98" s="2"/>
      <c r="OMZ98" s="2"/>
      <c r="ONA98" s="2"/>
      <c r="ONB98" s="2"/>
      <c r="OND98" s="2"/>
      <c r="ONE98" s="2"/>
      <c r="ONG98" s="2"/>
      <c r="ONJ98" s="2"/>
      <c r="ONK98" s="2"/>
      <c r="ONL98" s="2"/>
      <c r="ONM98" s="2"/>
      <c r="ONN98" s="2"/>
      <c r="ONO98" s="2"/>
      <c r="ONP98" s="2"/>
      <c r="ONV98" s="1"/>
      <c r="ONW98" s="2"/>
      <c r="ONX98" s="2"/>
      <c r="ONY98" s="2"/>
      <c r="ONZ98" s="2"/>
      <c r="OOA98" s="2"/>
      <c r="OOB98" s="2"/>
      <c r="OOC98" s="2"/>
      <c r="OOD98" s="2"/>
      <c r="OOE98" s="2"/>
      <c r="OOF98" s="2"/>
      <c r="OOG98" s="2"/>
      <c r="OOH98" s="2"/>
      <c r="OOJ98" s="2"/>
      <c r="OOK98" s="2"/>
      <c r="OOM98" s="2"/>
      <c r="OOP98" s="2"/>
      <c r="OOQ98" s="2"/>
      <c r="OOR98" s="2"/>
      <c r="OOS98" s="2"/>
      <c r="OOT98" s="2"/>
      <c r="OOU98" s="2"/>
      <c r="OOV98" s="2"/>
      <c r="OPB98" s="1"/>
      <c r="OPC98" s="2"/>
      <c r="OPD98" s="2"/>
      <c r="OPE98" s="2"/>
      <c r="OPF98" s="2"/>
      <c r="OPG98" s="2"/>
      <c r="OPH98" s="2"/>
      <c r="OPI98" s="2"/>
      <c r="OPJ98" s="2"/>
      <c r="OPK98" s="2"/>
      <c r="OPL98" s="2"/>
      <c r="OPM98" s="2"/>
      <c r="OPN98" s="2"/>
      <c r="OPP98" s="2"/>
      <c r="OPQ98" s="2"/>
      <c r="OPS98" s="2"/>
      <c r="OPV98" s="2"/>
      <c r="OPW98" s="2"/>
      <c r="OPX98" s="2"/>
      <c r="OPY98" s="2"/>
      <c r="OPZ98" s="2"/>
      <c r="OQA98" s="2"/>
      <c r="OQB98" s="2"/>
      <c r="OQH98" s="1"/>
      <c r="OQI98" s="2"/>
      <c r="OQJ98" s="2"/>
      <c r="OQK98" s="2"/>
      <c r="OQL98" s="2"/>
      <c r="OQM98" s="2"/>
      <c r="OQN98" s="2"/>
      <c r="OQO98" s="2"/>
      <c r="OQP98" s="2"/>
      <c r="OQQ98" s="2"/>
      <c r="OQR98" s="2"/>
      <c r="OQS98" s="2"/>
      <c r="OQT98" s="2"/>
      <c r="OQV98" s="2"/>
      <c r="OQW98" s="2"/>
      <c r="OQY98" s="2"/>
      <c r="ORB98" s="2"/>
      <c r="ORC98" s="2"/>
      <c r="ORD98" s="2"/>
      <c r="ORE98" s="2"/>
      <c r="ORF98" s="2"/>
      <c r="ORG98" s="2"/>
      <c r="ORH98" s="2"/>
      <c r="ORN98" s="1"/>
      <c r="ORO98" s="2"/>
      <c r="ORP98" s="2"/>
      <c r="ORQ98" s="2"/>
      <c r="ORR98" s="2"/>
      <c r="ORS98" s="2"/>
      <c r="ORT98" s="2"/>
      <c r="ORU98" s="2"/>
      <c r="ORV98" s="2"/>
      <c r="ORW98" s="2"/>
      <c r="ORX98" s="2"/>
      <c r="ORY98" s="2"/>
      <c r="ORZ98" s="2"/>
      <c r="OSB98" s="2"/>
      <c r="OSC98" s="2"/>
      <c r="OSE98" s="2"/>
      <c r="OSH98" s="2"/>
      <c r="OSI98" s="2"/>
      <c r="OSJ98" s="2"/>
      <c r="OSK98" s="2"/>
      <c r="OSL98" s="2"/>
      <c r="OSM98" s="2"/>
      <c r="OSN98" s="2"/>
      <c r="OST98" s="1"/>
      <c r="OSU98" s="2"/>
      <c r="OSV98" s="2"/>
      <c r="OSW98" s="2"/>
      <c r="OSX98" s="2"/>
      <c r="OSY98" s="2"/>
      <c r="OSZ98" s="2"/>
      <c r="OTA98" s="2"/>
      <c r="OTB98" s="2"/>
      <c r="OTC98" s="2"/>
      <c r="OTD98" s="2"/>
      <c r="OTE98" s="2"/>
      <c r="OTF98" s="2"/>
      <c r="OTH98" s="2"/>
      <c r="OTI98" s="2"/>
      <c r="OTK98" s="2"/>
      <c r="OTN98" s="2"/>
      <c r="OTO98" s="2"/>
      <c r="OTP98" s="2"/>
      <c r="OTQ98" s="2"/>
      <c r="OTR98" s="2"/>
      <c r="OTS98" s="2"/>
      <c r="OTT98" s="2"/>
      <c r="OTZ98" s="1"/>
      <c r="OUA98" s="2"/>
      <c r="OUB98" s="2"/>
      <c r="OUC98" s="2"/>
      <c r="OUD98" s="2"/>
      <c r="OUE98" s="2"/>
      <c r="OUF98" s="2"/>
      <c r="OUG98" s="2"/>
      <c r="OUH98" s="2"/>
      <c r="OUI98" s="2"/>
      <c r="OUJ98" s="2"/>
      <c r="OUK98" s="2"/>
      <c r="OUL98" s="2"/>
      <c r="OUN98" s="2"/>
      <c r="OUO98" s="2"/>
      <c r="OUQ98" s="2"/>
      <c r="OUT98" s="2"/>
      <c r="OUU98" s="2"/>
      <c r="OUV98" s="2"/>
      <c r="OUW98" s="2"/>
      <c r="OUX98" s="2"/>
      <c r="OUY98" s="2"/>
      <c r="OUZ98" s="2"/>
      <c r="OVF98" s="1"/>
      <c r="OVG98" s="2"/>
      <c r="OVH98" s="2"/>
      <c r="OVI98" s="2"/>
      <c r="OVJ98" s="2"/>
      <c r="OVK98" s="2"/>
      <c r="OVL98" s="2"/>
      <c r="OVM98" s="2"/>
      <c r="OVN98" s="2"/>
      <c r="OVO98" s="2"/>
      <c r="OVP98" s="2"/>
      <c r="OVQ98" s="2"/>
      <c r="OVR98" s="2"/>
      <c r="OVT98" s="2"/>
      <c r="OVU98" s="2"/>
      <c r="OVW98" s="2"/>
      <c r="OVZ98" s="2"/>
      <c r="OWA98" s="2"/>
      <c r="OWB98" s="2"/>
      <c r="OWC98" s="2"/>
      <c r="OWD98" s="2"/>
      <c r="OWE98" s="2"/>
      <c r="OWF98" s="2"/>
      <c r="OWL98" s="1"/>
      <c r="OWM98" s="2"/>
      <c r="OWN98" s="2"/>
      <c r="OWO98" s="2"/>
      <c r="OWP98" s="2"/>
      <c r="OWQ98" s="2"/>
      <c r="OWR98" s="2"/>
      <c r="OWS98" s="2"/>
      <c r="OWT98" s="2"/>
      <c r="OWU98" s="2"/>
      <c r="OWV98" s="2"/>
      <c r="OWW98" s="2"/>
      <c r="OWX98" s="2"/>
      <c r="OWZ98" s="2"/>
      <c r="OXA98" s="2"/>
      <c r="OXC98" s="2"/>
      <c r="OXF98" s="2"/>
      <c r="OXG98" s="2"/>
      <c r="OXH98" s="2"/>
      <c r="OXI98" s="2"/>
      <c r="OXJ98" s="2"/>
      <c r="OXK98" s="2"/>
      <c r="OXL98" s="2"/>
      <c r="OXR98" s="1"/>
      <c r="OXS98" s="2"/>
      <c r="OXT98" s="2"/>
      <c r="OXU98" s="2"/>
      <c r="OXV98" s="2"/>
      <c r="OXW98" s="2"/>
      <c r="OXX98" s="2"/>
      <c r="OXY98" s="2"/>
      <c r="OXZ98" s="2"/>
      <c r="OYA98" s="2"/>
      <c r="OYB98" s="2"/>
      <c r="OYC98" s="2"/>
      <c r="OYD98" s="2"/>
      <c r="OYF98" s="2"/>
      <c r="OYG98" s="2"/>
      <c r="OYI98" s="2"/>
      <c r="OYL98" s="2"/>
      <c r="OYM98" s="2"/>
      <c r="OYN98" s="2"/>
      <c r="OYO98" s="2"/>
      <c r="OYP98" s="2"/>
      <c r="OYQ98" s="2"/>
      <c r="OYR98" s="2"/>
      <c r="OYX98" s="1"/>
      <c r="OYY98" s="2"/>
      <c r="OYZ98" s="2"/>
      <c r="OZA98" s="2"/>
      <c r="OZB98" s="2"/>
      <c r="OZC98" s="2"/>
      <c r="OZD98" s="2"/>
      <c r="OZE98" s="2"/>
      <c r="OZF98" s="2"/>
      <c r="OZG98" s="2"/>
      <c r="OZH98" s="2"/>
      <c r="OZI98" s="2"/>
      <c r="OZJ98" s="2"/>
      <c r="OZL98" s="2"/>
      <c r="OZM98" s="2"/>
      <c r="OZO98" s="2"/>
      <c r="OZR98" s="2"/>
      <c r="OZS98" s="2"/>
      <c r="OZT98" s="2"/>
      <c r="OZU98" s="2"/>
      <c r="OZV98" s="2"/>
      <c r="OZW98" s="2"/>
      <c r="OZX98" s="2"/>
      <c r="PAD98" s="1"/>
      <c r="PAE98" s="2"/>
      <c r="PAF98" s="2"/>
      <c r="PAG98" s="2"/>
      <c r="PAH98" s="2"/>
      <c r="PAI98" s="2"/>
      <c r="PAJ98" s="2"/>
      <c r="PAK98" s="2"/>
      <c r="PAL98" s="2"/>
      <c r="PAM98" s="2"/>
      <c r="PAN98" s="2"/>
      <c r="PAO98" s="2"/>
      <c r="PAP98" s="2"/>
      <c r="PAR98" s="2"/>
      <c r="PAS98" s="2"/>
      <c r="PAU98" s="2"/>
      <c r="PAX98" s="2"/>
      <c r="PAY98" s="2"/>
      <c r="PAZ98" s="2"/>
      <c r="PBA98" s="2"/>
      <c r="PBB98" s="2"/>
      <c r="PBC98" s="2"/>
      <c r="PBD98" s="2"/>
      <c r="PBJ98" s="1"/>
      <c r="PBK98" s="2"/>
      <c r="PBL98" s="2"/>
      <c r="PBM98" s="2"/>
      <c r="PBN98" s="2"/>
      <c r="PBO98" s="2"/>
      <c r="PBP98" s="2"/>
      <c r="PBQ98" s="2"/>
      <c r="PBR98" s="2"/>
      <c r="PBS98" s="2"/>
      <c r="PBT98" s="2"/>
      <c r="PBU98" s="2"/>
      <c r="PBV98" s="2"/>
      <c r="PBX98" s="2"/>
      <c r="PBY98" s="2"/>
      <c r="PCA98" s="2"/>
      <c r="PCD98" s="2"/>
      <c r="PCE98" s="2"/>
      <c r="PCF98" s="2"/>
      <c r="PCG98" s="2"/>
      <c r="PCH98" s="2"/>
      <c r="PCI98" s="2"/>
      <c r="PCJ98" s="2"/>
      <c r="PCP98" s="1"/>
      <c r="PCQ98" s="2"/>
      <c r="PCR98" s="2"/>
      <c r="PCS98" s="2"/>
      <c r="PCT98" s="2"/>
      <c r="PCU98" s="2"/>
      <c r="PCV98" s="2"/>
      <c r="PCW98" s="2"/>
      <c r="PCX98" s="2"/>
      <c r="PCY98" s="2"/>
      <c r="PCZ98" s="2"/>
      <c r="PDA98" s="2"/>
      <c r="PDB98" s="2"/>
      <c r="PDD98" s="2"/>
      <c r="PDE98" s="2"/>
      <c r="PDG98" s="2"/>
      <c r="PDJ98" s="2"/>
      <c r="PDK98" s="2"/>
      <c r="PDL98" s="2"/>
      <c r="PDM98" s="2"/>
      <c r="PDN98" s="2"/>
      <c r="PDO98" s="2"/>
      <c r="PDP98" s="2"/>
      <c r="PDV98" s="1"/>
      <c r="PDW98" s="2"/>
      <c r="PDX98" s="2"/>
      <c r="PDY98" s="2"/>
      <c r="PDZ98" s="2"/>
      <c r="PEA98" s="2"/>
      <c r="PEB98" s="2"/>
      <c r="PEC98" s="2"/>
      <c r="PED98" s="2"/>
      <c r="PEE98" s="2"/>
      <c r="PEF98" s="2"/>
      <c r="PEG98" s="2"/>
      <c r="PEH98" s="2"/>
      <c r="PEJ98" s="2"/>
      <c r="PEK98" s="2"/>
      <c r="PEM98" s="2"/>
      <c r="PEP98" s="2"/>
      <c r="PEQ98" s="2"/>
      <c r="PER98" s="2"/>
      <c r="PES98" s="2"/>
      <c r="PET98" s="2"/>
      <c r="PEU98" s="2"/>
      <c r="PEV98" s="2"/>
      <c r="PFB98" s="1"/>
      <c r="PFC98" s="2"/>
      <c r="PFD98" s="2"/>
      <c r="PFE98" s="2"/>
      <c r="PFF98" s="2"/>
      <c r="PFG98" s="2"/>
      <c r="PFH98" s="2"/>
      <c r="PFI98" s="2"/>
      <c r="PFJ98" s="2"/>
      <c r="PFK98" s="2"/>
      <c r="PFL98" s="2"/>
      <c r="PFM98" s="2"/>
      <c r="PFN98" s="2"/>
      <c r="PFP98" s="2"/>
      <c r="PFQ98" s="2"/>
      <c r="PFS98" s="2"/>
      <c r="PFV98" s="2"/>
      <c r="PFW98" s="2"/>
      <c r="PFX98" s="2"/>
      <c r="PFY98" s="2"/>
      <c r="PFZ98" s="2"/>
      <c r="PGA98" s="2"/>
      <c r="PGB98" s="2"/>
      <c r="PGH98" s="1"/>
      <c r="PGI98" s="2"/>
      <c r="PGJ98" s="2"/>
      <c r="PGK98" s="2"/>
      <c r="PGL98" s="2"/>
      <c r="PGM98" s="2"/>
      <c r="PGN98" s="2"/>
      <c r="PGO98" s="2"/>
      <c r="PGP98" s="2"/>
      <c r="PGQ98" s="2"/>
      <c r="PGR98" s="2"/>
      <c r="PGS98" s="2"/>
      <c r="PGT98" s="2"/>
      <c r="PGV98" s="2"/>
      <c r="PGW98" s="2"/>
      <c r="PGY98" s="2"/>
      <c r="PHB98" s="2"/>
      <c r="PHC98" s="2"/>
      <c r="PHD98" s="2"/>
      <c r="PHE98" s="2"/>
      <c r="PHF98" s="2"/>
      <c r="PHG98" s="2"/>
      <c r="PHH98" s="2"/>
      <c r="PHN98" s="1"/>
      <c r="PHO98" s="2"/>
      <c r="PHP98" s="2"/>
      <c r="PHQ98" s="2"/>
      <c r="PHR98" s="2"/>
      <c r="PHS98" s="2"/>
      <c r="PHT98" s="2"/>
      <c r="PHU98" s="2"/>
      <c r="PHV98" s="2"/>
      <c r="PHW98" s="2"/>
      <c r="PHX98" s="2"/>
      <c r="PHY98" s="2"/>
      <c r="PHZ98" s="2"/>
      <c r="PIB98" s="2"/>
      <c r="PIC98" s="2"/>
      <c r="PIE98" s="2"/>
      <c r="PIH98" s="2"/>
      <c r="PII98" s="2"/>
      <c r="PIJ98" s="2"/>
      <c r="PIK98" s="2"/>
      <c r="PIL98" s="2"/>
      <c r="PIM98" s="2"/>
      <c r="PIN98" s="2"/>
      <c r="PIT98" s="1"/>
      <c r="PIU98" s="2"/>
      <c r="PIV98" s="2"/>
      <c r="PIW98" s="2"/>
      <c r="PIX98" s="2"/>
      <c r="PIY98" s="2"/>
      <c r="PIZ98" s="2"/>
      <c r="PJA98" s="2"/>
      <c r="PJB98" s="2"/>
      <c r="PJC98" s="2"/>
      <c r="PJD98" s="2"/>
      <c r="PJE98" s="2"/>
      <c r="PJF98" s="2"/>
      <c r="PJH98" s="2"/>
      <c r="PJI98" s="2"/>
      <c r="PJK98" s="2"/>
      <c r="PJN98" s="2"/>
      <c r="PJO98" s="2"/>
      <c r="PJP98" s="2"/>
      <c r="PJQ98" s="2"/>
      <c r="PJR98" s="2"/>
      <c r="PJS98" s="2"/>
      <c r="PJT98" s="2"/>
      <c r="PJZ98" s="1"/>
      <c r="PKA98" s="2"/>
      <c r="PKB98" s="2"/>
      <c r="PKC98" s="2"/>
      <c r="PKD98" s="2"/>
      <c r="PKE98" s="2"/>
      <c r="PKF98" s="2"/>
      <c r="PKG98" s="2"/>
      <c r="PKH98" s="2"/>
      <c r="PKI98" s="2"/>
      <c r="PKJ98" s="2"/>
      <c r="PKK98" s="2"/>
      <c r="PKL98" s="2"/>
      <c r="PKN98" s="2"/>
      <c r="PKO98" s="2"/>
      <c r="PKQ98" s="2"/>
      <c r="PKT98" s="2"/>
      <c r="PKU98" s="2"/>
      <c r="PKV98" s="2"/>
      <c r="PKW98" s="2"/>
      <c r="PKX98" s="2"/>
      <c r="PKY98" s="2"/>
      <c r="PKZ98" s="2"/>
      <c r="PLF98" s="1"/>
      <c r="PLG98" s="2"/>
      <c r="PLH98" s="2"/>
      <c r="PLI98" s="2"/>
      <c r="PLJ98" s="2"/>
      <c r="PLK98" s="2"/>
      <c r="PLL98" s="2"/>
      <c r="PLM98" s="2"/>
      <c r="PLN98" s="2"/>
      <c r="PLO98" s="2"/>
      <c r="PLP98" s="2"/>
      <c r="PLQ98" s="2"/>
      <c r="PLR98" s="2"/>
      <c r="PLT98" s="2"/>
      <c r="PLU98" s="2"/>
      <c r="PLW98" s="2"/>
      <c r="PLZ98" s="2"/>
      <c r="PMA98" s="2"/>
      <c r="PMB98" s="2"/>
      <c r="PMC98" s="2"/>
      <c r="PMD98" s="2"/>
      <c r="PME98" s="2"/>
      <c r="PMF98" s="2"/>
      <c r="PML98" s="1"/>
      <c r="PMM98" s="2"/>
      <c r="PMN98" s="2"/>
      <c r="PMO98" s="2"/>
      <c r="PMP98" s="2"/>
      <c r="PMQ98" s="2"/>
      <c r="PMR98" s="2"/>
      <c r="PMS98" s="2"/>
      <c r="PMT98" s="2"/>
      <c r="PMU98" s="2"/>
      <c r="PMV98" s="2"/>
      <c r="PMW98" s="2"/>
      <c r="PMX98" s="2"/>
      <c r="PMZ98" s="2"/>
      <c r="PNA98" s="2"/>
      <c r="PNC98" s="2"/>
      <c r="PNF98" s="2"/>
      <c r="PNG98" s="2"/>
      <c r="PNH98" s="2"/>
      <c r="PNI98" s="2"/>
      <c r="PNJ98" s="2"/>
      <c r="PNK98" s="2"/>
      <c r="PNL98" s="2"/>
      <c r="PNR98" s="1"/>
      <c r="PNS98" s="2"/>
      <c r="PNT98" s="2"/>
      <c r="PNU98" s="2"/>
      <c r="PNV98" s="2"/>
      <c r="PNW98" s="2"/>
      <c r="PNX98" s="2"/>
      <c r="PNY98" s="2"/>
      <c r="PNZ98" s="2"/>
      <c r="POA98" s="2"/>
      <c r="POB98" s="2"/>
      <c r="POC98" s="2"/>
      <c r="POD98" s="2"/>
      <c r="POF98" s="2"/>
      <c r="POG98" s="2"/>
      <c r="POI98" s="2"/>
      <c r="POL98" s="2"/>
      <c r="POM98" s="2"/>
      <c r="PON98" s="2"/>
      <c r="POO98" s="2"/>
      <c r="POP98" s="2"/>
      <c r="POQ98" s="2"/>
      <c r="POR98" s="2"/>
      <c r="POX98" s="1"/>
      <c r="POY98" s="2"/>
      <c r="POZ98" s="2"/>
      <c r="PPA98" s="2"/>
      <c r="PPB98" s="2"/>
      <c r="PPC98" s="2"/>
      <c r="PPD98" s="2"/>
      <c r="PPE98" s="2"/>
      <c r="PPF98" s="2"/>
      <c r="PPG98" s="2"/>
      <c r="PPH98" s="2"/>
      <c r="PPI98" s="2"/>
      <c r="PPJ98" s="2"/>
      <c r="PPL98" s="2"/>
      <c r="PPM98" s="2"/>
      <c r="PPO98" s="2"/>
      <c r="PPR98" s="2"/>
      <c r="PPS98" s="2"/>
      <c r="PPT98" s="2"/>
      <c r="PPU98" s="2"/>
      <c r="PPV98" s="2"/>
      <c r="PPW98" s="2"/>
      <c r="PPX98" s="2"/>
      <c r="PQD98" s="1"/>
      <c r="PQE98" s="2"/>
      <c r="PQF98" s="2"/>
      <c r="PQG98" s="2"/>
      <c r="PQH98" s="2"/>
      <c r="PQI98" s="2"/>
      <c r="PQJ98" s="2"/>
      <c r="PQK98" s="2"/>
      <c r="PQL98" s="2"/>
      <c r="PQM98" s="2"/>
      <c r="PQN98" s="2"/>
      <c r="PQO98" s="2"/>
      <c r="PQP98" s="2"/>
      <c r="PQR98" s="2"/>
      <c r="PQS98" s="2"/>
      <c r="PQU98" s="2"/>
      <c r="PQX98" s="2"/>
      <c r="PQY98" s="2"/>
      <c r="PQZ98" s="2"/>
      <c r="PRA98" s="2"/>
      <c r="PRB98" s="2"/>
      <c r="PRC98" s="2"/>
      <c r="PRD98" s="2"/>
      <c r="PRJ98" s="1"/>
      <c r="PRK98" s="2"/>
      <c r="PRL98" s="2"/>
      <c r="PRM98" s="2"/>
      <c r="PRN98" s="2"/>
      <c r="PRO98" s="2"/>
      <c r="PRP98" s="2"/>
      <c r="PRQ98" s="2"/>
      <c r="PRR98" s="2"/>
      <c r="PRS98" s="2"/>
      <c r="PRT98" s="2"/>
      <c r="PRU98" s="2"/>
      <c r="PRV98" s="2"/>
      <c r="PRX98" s="2"/>
      <c r="PRY98" s="2"/>
      <c r="PSA98" s="2"/>
      <c r="PSD98" s="2"/>
      <c r="PSE98" s="2"/>
      <c r="PSF98" s="2"/>
      <c r="PSG98" s="2"/>
      <c r="PSH98" s="2"/>
      <c r="PSI98" s="2"/>
      <c r="PSJ98" s="2"/>
      <c r="PSP98" s="1"/>
      <c r="PSQ98" s="2"/>
      <c r="PSR98" s="2"/>
      <c r="PSS98" s="2"/>
      <c r="PST98" s="2"/>
      <c r="PSU98" s="2"/>
      <c r="PSV98" s="2"/>
      <c r="PSW98" s="2"/>
      <c r="PSX98" s="2"/>
      <c r="PSY98" s="2"/>
      <c r="PSZ98" s="2"/>
      <c r="PTA98" s="2"/>
      <c r="PTB98" s="2"/>
      <c r="PTD98" s="2"/>
      <c r="PTE98" s="2"/>
      <c r="PTG98" s="2"/>
      <c r="PTJ98" s="2"/>
      <c r="PTK98" s="2"/>
      <c r="PTL98" s="2"/>
      <c r="PTM98" s="2"/>
      <c r="PTN98" s="2"/>
      <c r="PTO98" s="2"/>
      <c r="PTP98" s="2"/>
      <c r="PTV98" s="1"/>
      <c r="PTW98" s="2"/>
      <c r="PTX98" s="2"/>
      <c r="PTY98" s="2"/>
      <c r="PTZ98" s="2"/>
      <c r="PUA98" s="2"/>
      <c r="PUB98" s="2"/>
      <c r="PUC98" s="2"/>
      <c r="PUD98" s="2"/>
      <c r="PUE98" s="2"/>
      <c r="PUF98" s="2"/>
      <c r="PUG98" s="2"/>
      <c r="PUH98" s="2"/>
      <c r="PUJ98" s="2"/>
      <c r="PUK98" s="2"/>
      <c r="PUM98" s="2"/>
      <c r="PUP98" s="2"/>
      <c r="PUQ98" s="2"/>
      <c r="PUR98" s="2"/>
      <c r="PUS98" s="2"/>
      <c r="PUT98" s="2"/>
      <c r="PUU98" s="2"/>
      <c r="PUV98" s="2"/>
      <c r="PVB98" s="1"/>
      <c r="PVC98" s="2"/>
      <c r="PVD98" s="2"/>
      <c r="PVE98" s="2"/>
      <c r="PVF98" s="2"/>
      <c r="PVG98" s="2"/>
      <c r="PVH98" s="2"/>
      <c r="PVI98" s="2"/>
      <c r="PVJ98" s="2"/>
      <c r="PVK98" s="2"/>
      <c r="PVL98" s="2"/>
      <c r="PVM98" s="2"/>
      <c r="PVN98" s="2"/>
      <c r="PVP98" s="2"/>
      <c r="PVQ98" s="2"/>
      <c r="PVS98" s="2"/>
      <c r="PVV98" s="2"/>
      <c r="PVW98" s="2"/>
      <c r="PVX98" s="2"/>
      <c r="PVY98" s="2"/>
      <c r="PVZ98" s="2"/>
      <c r="PWA98" s="2"/>
      <c r="PWB98" s="2"/>
      <c r="PWH98" s="1"/>
      <c r="PWI98" s="2"/>
      <c r="PWJ98" s="2"/>
      <c r="PWK98" s="2"/>
      <c r="PWL98" s="2"/>
      <c r="PWM98" s="2"/>
      <c r="PWN98" s="2"/>
      <c r="PWO98" s="2"/>
      <c r="PWP98" s="2"/>
      <c r="PWQ98" s="2"/>
      <c r="PWR98" s="2"/>
      <c r="PWS98" s="2"/>
      <c r="PWT98" s="2"/>
      <c r="PWV98" s="2"/>
      <c r="PWW98" s="2"/>
      <c r="PWY98" s="2"/>
      <c r="PXB98" s="2"/>
      <c r="PXC98" s="2"/>
      <c r="PXD98" s="2"/>
      <c r="PXE98" s="2"/>
      <c r="PXF98" s="2"/>
      <c r="PXG98" s="2"/>
      <c r="PXH98" s="2"/>
      <c r="PXN98" s="1"/>
      <c r="PXO98" s="2"/>
      <c r="PXP98" s="2"/>
      <c r="PXQ98" s="2"/>
      <c r="PXR98" s="2"/>
      <c r="PXS98" s="2"/>
      <c r="PXT98" s="2"/>
      <c r="PXU98" s="2"/>
      <c r="PXV98" s="2"/>
      <c r="PXW98" s="2"/>
      <c r="PXX98" s="2"/>
      <c r="PXY98" s="2"/>
      <c r="PXZ98" s="2"/>
      <c r="PYB98" s="2"/>
      <c r="PYC98" s="2"/>
      <c r="PYE98" s="2"/>
      <c r="PYH98" s="2"/>
      <c r="PYI98" s="2"/>
      <c r="PYJ98" s="2"/>
      <c r="PYK98" s="2"/>
      <c r="PYL98" s="2"/>
      <c r="PYM98" s="2"/>
      <c r="PYN98" s="2"/>
      <c r="PYT98" s="1"/>
      <c r="PYU98" s="2"/>
      <c r="PYV98" s="2"/>
      <c r="PYW98" s="2"/>
      <c r="PYX98" s="2"/>
      <c r="PYY98" s="2"/>
      <c r="PYZ98" s="2"/>
      <c r="PZA98" s="2"/>
      <c r="PZB98" s="2"/>
      <c r="PZC98" s="2"/>
      <c r="PZD98" s="2"/>
      <c r="PZE98" s="2"/>
      <c r="PZF98" s="2"/>
      <c r="PZH98" s="2"/>
      <c r="PZI98" s="2"/>
      <c r="PZK98" s="2"/>
      <c r="PZN98" s="2"/>
      <c r="PZO98" s="2"/>
      <c r="PZP98" s="2"/>
      <c r="PZQ98" s="2"/>
      <c r="PZR98" s="2"/>
      <c r="PZS98" s="2"/>
      <c r="PZT98" s="2"/>
      <c r="PZZ98" s="1"/>
      <c r="QAA98" s="2"/>
      <c r="QAB98" s="2"/>
      <c r="QAC98" s="2"/>
      <c r="QAD98" s="2"/>
      <c r="QAE98" s="2"/>
      <c r="QAF98" s="2"/>
      <c r="QAG98" s="2"/>
      <c r="QAH98" s="2"/>
      <c r="QAI98" s="2"/>
      <c r="QAJ98" s="2"/>
      <c r="QAK98" s="2"/>
      <c r="QAL98" s="2"/>
      <c r="QAN98" s="2"/>
      <c r="QAO98" s="2"/>
      <c r="QAQ98" s="2"/>
      <c r="QAT98" s="2"/>
      <c r="QAU98" s="2"/>
      <c r="QAV98" s="2"/>
      <c r="QAW98" s="2"/>
      <c r="QAX98" s="2"/>
      <c r="QAY98" s="2"/>
      <c r="QAZ98" s="2"/>
      <c r="QBF98" s="1"/>
      <c r="QBG98" s="2"/>
      <c r="QBH98" s="2"/>
      <c r="QBI98" s="2"/>
      <c r="QBJ98" s="2"/>
      <c r="QBK98" s="2"/>
      <c r="QBL98" s="2"/>
      <c r="QBM98" s="2"/>
      <c r="QBN98" s="2"/>
      <c r="QBO98" s="2"/>
      <c r="QBP98" s="2"/>
      <c r="QBQ98" s="2"/>
      <c r="QBR98" s="2"/>
      <c r="QBT98" s="2"/>
      <c r="QBU98" s="2"/>
      <c r="QBW98" s="2"/>
      <c r="QBZ98" s="2"/>
      <c r="QCA98" s="2"/>
      <c r="QCB98" s="2"/>
      <c r="QCC98" s="2"/>
      <c r="QCD98" s="2"/>
      <c r="QCE98" s="2"/>
      <c r="QCF98" s="2"/>
      <c r="QCL98" s="1"/>
      <c r="QCM98" s="2"/>
      <c r="QCN98" s="2"/>
      <c r="QCO98" s="2"/>
      <c r="QCP98" s="2"/>
      <c r="QCQ98" s="2"/>
      <c r="QCR98" s="2"/>
      <c r="QCS98" s="2"/>
      <c r="QCT98" s="2"/>
      <c r="QCU98" s="2"/>
      <c r="QCV98" s="2"/>
      <c r="QCW98" s="2"/>
      <c r="QCX98" s="2"/>
      <c r="QCZ98" s="2"/>
      <c r="QDA98" s="2"/>
      <c r="QDC98" s="2"/>
      <c r="QDF98" s="2"/>
      <c r="QDG98" s="2"/>
      <c r="QDH98" s="2"/>
      <c r="QDI98" s="2"/>
      <c r="QDJ98" s="2"/>
      <c r="QDK98" s="2"/>
      <c r="QDL98" s="2"/>
      <c r="QDR98" s="1"/>
      <c r="QDS98" s="2"/>
      <c r="QDT98" s="2"/>
      <c r="QDU98" s="2"/>
      <c r="QDV98" s="2"/>
      <c r="QDW98" s="2"/>
      <c r="QDX98" s="2"/>
      <c r="QDY98" s="2"/>
      <c r="QDZ98" s="2"/>
      <c r="QEA98" s="2"/>
      <c r="QEB98" s="2"/>
      <c r="QEC98" s="2"/>
      <c r="QED98" s="2"/>
      <c r="QEF98" s="2"/>
      <c r="QEG98" s="2"/>
      <c r="QEI98" s="2"/>
      <c r="QEL98" s="2"/>
      <c r="QEM98" s="2"/>
      <c r="QEN98" s="2"/>
      <c r="QEO98" s="2"/>
      <c r="QEP98" s="2"/>
      <c r="QEQ98" s="2"/>
      <c r="QER98" s="2"/>
      <c r="QEX98" s="1"/>
      <c r="QEY98" s="2"/>
      <c r="QEZ98" s="2"/>
      <c r="QFA98" s="2"/>
      <c r="QFB98" s="2"/>
      <c r="QFC98" s="2"/>
      <c r="QFD98" s="2"/>
      <c r="QFE98" s="2"/>
      <c r="QFF98" s="2"/>
      <c r="QFG98" s="2"/>
      <c r="QFH98" s="2"/>
      <c r="QFI98" s="2"/>
      <c r="QFJ98" s="2"/>
      <c r="QFL98" s="2"/>
      <c r="QFM98" s="2"/>
      <c r="QFO98" s="2"/>
      <c r="QFR98" s="2"/>
      <c r="QFS98" s="2"/>
      <c r="QFT98" s="2"/>
      <c r="QFU98" s="2"/>
      <c r="QFV98" s="2"/>
      <c r="QFW98" s="2"/>
      <c r="QFX98" s="2"/>
      <c r="QGD98" s="1"/>
      <c r="QGE98" s="2"/>
      <c r="QGF98" s="2"/>
      <c r="QGG98" s="2"/>
      <c r="QGH98" s="2"/>
      <c r="QGI98" s="2"/>
      <c r="QGJ98" s="2"/>
      <c r="QGK98" s="2"/>
      <c r="QGL98" s="2"/>
      <c r="QGM98" s="2"/>
      <c r="QGN98" s="2"/>
      <c r="QGO98" s="2"/>
      <c r="QGP98" s="2"/>
      <c r="QGR98" s="2"/>
      <c r="QGS98" s="2"/>
      <c r="QGU98" s="2"/>
      <c r="QGX98" s="2"/>
      <c r="QGY98" s="2"/>
      <c r="QGZ98" s="2"/>
      <c r="QHA98" s="2"/>
      <c r="QHB98" s="2"/>
      <c r="QHC98" s="2"/>
      <c r="QHD98" s="2"/>
      <c r="QHJ98" s="1"/>
      <c r="QHK98" s="2"/>
      <c r="QHL98" s="2"/>
      <c r="QHM98" s="2"/>
      <c r="QHN98" s="2"/>
      <c r="QHO98" s="2"/>
      <c r="QHP98" s="2"/>
      <c r="QHQ98" s="2"/>
      <c r="QHR98" s="2"/>
      <c r="QHS98" s="2"/>
      <c r="QHT98" s="2"/>
      <c r="QHU98" s="2"/>
      <c r="QHV98" s="2"/>
      <c r="QHX98" s="2"/>
      <c r="QHY98" s="2"/>
      <c r="QIA98" s="2"/>
      <c r="QID98" s="2"/>
      <c r="QIE98" s="2"/>
      <c r="QIF98" s="2"/>
      <c r="QIG98" s="2"/>
      <c r="QIH98" s="2"/>
      <c r="QII98" s="2"/>
      <c r="QIJ98" s="2"/>
      <c r="QIP98" s="1"/>
      <c r="QIQ98" s="2"/>
      <c r="QIR98" s="2"/>
      <c r="QIS98" s="2"/>
      <c r="QIT98" s="2"/>
      <c r="QIU98" s="2"/>
      <c r="QIV98" s="2"/>
      <c r="QIW98" s="2"/>
      <c r="QIX98" s="2"/>
      <c r="QIY98" s="2"/>
      <c r="QIZ98" s="2"/>
      <c r="QJA98" s="2"/>
      <c r="QJB98" s="2"/>
      <c r="QJD98" s="2"/>
      <c r="QJE98" s="2"/>
      <c r="QJG98" s="2"/>
      <c r="QJJ98" s="2"/>
      <c r="QJK98" s="2"/>
      <c r="QJL98" s="2"/>
      <c r="QJM98" s="2"/>
      <c r="QJN98" s="2"/>
      <c r="QJO98" s="2"/>
      <c r="QJP98" s="2"/>
      <c r="QJV98" s="1"/>
      <c r="QJW98" s="2"/>
      <c r="QJX98" s="2"/>
      <c r="QJY98" s="2"/>
      <c r="QJZ98" s="2"/>
      <c r="QKA98" s="2"/>
      <c r="QKB98" s="2"/>
      <c r="QKC98" s="2"/>
      <c r="QKD98" s="2"/>
      <c r="QKE98" s="2"/>
      <c r="QKF98" s="2"/>
      <c r="QKG98" s="2"/>
      <c r="QKH98" s="2"/>
      <c r="QKJ98" s="2"/>
      <c r="QKK98" s="2"/>
      <c r="QKM98" s="2"/>
      <c r="QKP98" s="2"/>
      <c r="QKQ98" s="2"/>
      <c r="QKR98" s="2"/>
      <c r="QKS98" s="2"/>
      <c r="QKT98" s="2"/>
      <c r="QKU98" s="2"/>
      <c r="QKV98" s="2"/>
      <c r="QLB98" s="1"/>
      <c r="QLC98" s="2"/>
      <c r="QLD98" s="2"/>
      <c r="QLE98" s="2"/>
      <c r="QLF98" s="2"/>
      <c r="QLG98" s="2"/>
      <c r="QLH98" s="2"/>
      <c r="QLI98" s="2"/>
      <c r="QLJ98" s="2"/>
      <c r="QLK98" s="2"/>
      <c r="QLL98" s="2"/>
      <c r="QLM98" s="2"/>
      <c r="QLN98" s="2"/>
      <c r="QLP98" s="2"/>
      <c r="QLQ98" s="2"/>
      <c r="QLS98" s="2"/>
      <c r="QLV98" s="2"/>
      <c r="QLW98" s="2"/>
      <c r="QLX98" s="2"/>
      <c r="QLY98" s="2"/>
      <c r="QLZ98" s="2"/>
      <c r="QMA98" s="2"/>
      <c r="QMB98" s="2"/>
      <c r="QMH98" s="1"/>
      <c r="QMI98" s="2"/>
      <c r="QMJ98" s="2"/>
      <c r="QMK98" s="2"/>
      <c r="QML98" s="2"/>
      <c r="QMM98" s="2"/>
      <c r="QMN98" s="2"/>
      <c r="QMO98" s="2"/>
      <c r="QMP98" s="2"/>
      <c r="QMQ98" s="2"/>
      <c r="QMR98" s="2"/>
      <c r="QMS98" s="2"/>
      <c r="QMT98" s="2"/>
      <c r="QMV98" s="2"/>
      <c r="QMW98" s="2"/>
      <c r="QMY98" s="2"/>
      <c r="QNB98" s="2"/>
      <c r="QNC98" s="2"/>
      <c r="QND98" s="2"/>
      <c r="QNE98" s="2"/>
      <c r="QNF98" s="2"/>
      <c r="QNG98" s="2"/>
      <c r="QNH98" s="2"/>
      <c r="QNN98" s="1"/>
      <c r="QNO98" s="2"/>
      <c r="QNP98" s="2"/>
      <c r="QNQ98" s="2"/>
      <c r="QNR98" s="2"/>
      <c r="QNS98" s="2"/>
      <c r="QNT98" s="2"/>
      <c r="QNU98" s="2"/>
      <c r="QNV98" s="2"/>
      <c r="QNW98" s="2"/>
      <c r="QNX98" s="2"/>
      <c r="QNY98" s="2"/>
      <c r="QNZ98" s="2"/>
      <c r="QOB98" s="2"/>
      <c r="QOC98" s="2"/>
      <c r="QOE98" s="2"/>
      <c r="QOH98" s="2"/>
      <c r="QOI98" s="2"/>
      <c r="QOJ98" s="2"/>
      <c r="QOK98" s="2"/>
      <c r="QOL98" s="2"/>
      <c r="QOM98" s="2"/>
      <c r="QON98" s="2"/>
      <c r="QOT98" s="1"/>
      <c r="QOU98" s="2"/>
      <c r="QOV98" s="2"/>
      <c r="QOW98" s="2"/>
      <c r="QOX98" s="2"/>
      <c r="QOY98" s="2"/>
      <c r="QOZ98" s="2"/>
      <c r="QPA98" s="2"/>
      <c r="QPB98" s="2"/>
      <c r="QPC98" s="2"/>
      <c r="QPD98" s="2"/>
      <c r="QPE98" s="2"/>
      <c r="QPF98" s="2"/>
      <c r="QPH98" s="2"/>
      <c r="QPI98" s="2"/>
      <c r="QPK98" s="2"/>
      <c r="QPN98" s="2"/>
      <c r="QPO98" s="2"/>
      <c r="QPP98" s="2"/>
      <c r="QPQ98" s="2"/>
      <c r="QPR98" s="2"/>
      <c r="QPS98" s="2"/>
      <c r="QPT98" s="2"/>
      <c r="QPZ98" s="1"/>
      <c r="QQA98" s="2"/>
      <c r="QQB98" s="2"/>
      <c r="QQC98" s="2"/>
      <c r="QQD98" s="2"/>
      <c r="QQE98" s="2"/>
      <c r="QQF98" s="2"/>
      <c r="QQG98" s="2"/>
      <c r="QQH98" s="2"/>
      <c r="QQI98" s="2"/>
      <c r="QQJ98" s="2"/>
      <c r="QQK98" s="2"/>
      <c r="QQL98" s="2"/>
      <c r="QQN98" s="2"/>
      <c r="QQO98" s="2"/>
      <c r="QQQ98" s="2"/>
      <c r="QQT98" s="2"/>
      <c r="QQU98" s="2"/>
      <c r="QQV98" s="2"/>
      <c r="QQW98" s="2"/>
      <c r="QQX98" s="2"/>
      <c r="QQY98" s="2"/>
      <c r="QQZ98" s="2"/>
      <c r="QRF98" s="1"/>
      <c r="QRG98" s="2"/>
      <c r="QRH98" s="2"/>
      <c r="QRI98" s="2"/>
      <c r="QRJ98" s="2"/>
      <c r="QRK98" s="2"/>
      <c r="QRL98" s="2"/>
      <c r="QRM98" s="2"/>
      <c r="QRN98" s="2"/>
      <c r="QRO98" s="2"/>
      <c r="QRP98" s="2"/>
      <c r="QRQ98" s="2"/>
      <c r="QRR98" s="2"/>
      <c r="QRT98" s="2"/>
      <c r="QRU98" s="2"/>
      <c r="QRW98" s="2"/>
      <c r="QRZ98" s="2"/>
      <c r="QSA98" s="2"/>
      <c r="QSB98" s="2"/>
      <c r="QSC98" s="2"/>
      <c r="QSD98" s="2"/>
      <c r="QSE98" s="2"/>
      <c r="QSF98" s="2"/>
      <c r="QSL98" s="1"/>
      <c r="QSM98" s="2"/>
      <c r="QSN98" s="2"/>
      <c r="QSO98" s="2"/>
      <c r="QSP98" s="2"/>
      <c r="QSQ98" s="2"/>
      <c r="QSR98" s="2"/>
      <c r="QSS98" s="2"/>
      <c r="QST98" s="2"/>
      <c r="QSU98" s="2"/>
      <c r="QSV98" s="2"/>
      <c r="QSW98" s="2"/>
      <c r="QSX98" s="2"/>
      <c r="QSZ98" s="2"/>
      <c r="QTA98" s="2"/>
      <c r="QTC98" s="2"/>
      <c r="QTF98" s="2"/>
      <c r="QTG98" s="2"/>
      <c r="QTH98" s="2"/>
      <c r="QTI98" s="2"/>
      <c r="QTJ98" s="2"/>
      <c r="QTK98" s="2"/>
      <c r="QTL98" s="2"/>
      <c r="QTR98" s="1"/>
      <c r="QTS98" s="2"/>
      <c r="QTT98" s="2"/>
      <c r="QTU98" s="2"/>
      <c r="QTV98" s="2"/>
      <c r="QTW98" s="2"/>
      <c r="QTX98" s="2"/>
      <c r="QTY98" s="2"/>
      <c r="QTZ98" s="2"/>
      <c r="QUA98" s="2"/>
      <c r="QUB98" s="2"/>
      <c r="QUC98" s="2"/>
      <c r="QUD98" s="2"/>
      <c r="QUF98" s="2"/>
      <c r="QUG98" s="2"/>
      <c r="QUI98" s="2"/>
      <c r="QUL98" s="2"/>
      <c r="QUM98" s="2"/>
      <c r="QUN98" s="2"/>
      <c r="QUO98" s="2"/>
      <c r="QUP98" s="2"/>
      <c r="QUQ98" s="2"/>
      <c r="QUR98" s="2"/>
      <c r="QUX98" s="1"/>
      <c r="QUY98" s="2"/>
      <c r="QUZ98" s="2"/>
      <c r="QVA98" s="2"/>
      <c r="QVB98" s="2"/>
      <c r="QVC98" s="2"/>
      <c r="QVD98" s="2"/>
      <c r="QVE98" s="2"/>
      <c r="QVF98" s="2"/>
      <c r="QVG98" s="2"/>
      <c r="QVH98" s="2"/>
      <c r="QVI98" s="2"/>
      <c r="QVJ98" s="2"/>
      <c r="QVL98" s="2"/>
      <c r="QVM98" s="2"/>
      <c r="QVO98" s="2"/>
      <c r="QVR98" s="2"/>
      <c r="QVS98" s="2"/>
      <c r="QVT98" s="2"/>
      <c r="QVU98" s="2"/>
      <c r="QVV98" s="2"/>
      <c r="QVW98" s="2"/>
      <c r="QVX98" s="2"/>
      <c r="QWD98" s="1"/>
      <c r="QWE98" s="2"/>
      <c r="QWF98" s="2"/>
      <c r="QWG98" s="2"/>
      <c r="QWH98" s="2"/>
      <c r="QWI98" s="2"/>
      <c r="QWJ98" s="2"/>
      <c r="QWK98" s="2"/>
      <c r="QWL98" s="2"/>
      <c r="QWM98" s="2"/>
      <c r="QWN98" s="2"/>
      <c r="QWO98" s="2"/>
      <c r="QWP98" s="2"/>
      <c r="QWR98" s="2"/>
      <c r="QWS98" s="2"/>
      <c r="QWU98" s="2"/>
      <c r="QWX98" s="2"/>
      <c r="QWY98" s="2"/>
      <c r="QWZ98" s="2"/>
      <c r="QXA98" s="2"/>
      <c r="QXB98" s="2"/>
      <c r="QXC98" s="2"/>
      <c r="QXD98" s="2"/>
      <c r="QXJ98" s="1"/>
      <c r="QXK98" s="2"/>
      <c r="QXL98" s="2"/>
      <c r="QXM98" s="2"/>
      <c r="QXN98" s="2"/>
      <c r="QXO98" s="2"/>
      <c r="QXP98" s="2"/>
      <c r="QXQ98" s="2"/>
      <c r="QXR98" s="2"/>
      <c r="QXS98" s="2"/>
      <c r="QXT98" s="2"/>
      <c r="QXU98" s="2"/>
      <c r="QXV98" s="2"/>
      <c r="QXX98" s="2"/>
      <c r="QXY98" s="2"/>
      <c r="QYA98" s="2"/>
      <c r="QYD98" s="2"/>
      <c r="QYE98" s="2"/>
      <c r="QYF98" s="2"/>
      <c r="QYG98" s="2"/>
      <c r="QYH98" s="2"/>
      <c r="QYI98" s="2"/>
      <c r="QYJ98" s="2"/>
      <c r="QYP98" s="1"/>
      <c r="QYQ98" s="2"/>
      <c r="QYR98" s="2"/>
      <c r="QYS98" s="2"/>
      <c r="QYT98" s="2"/>
      <c r="QYU98" s="2"/>
      <c r="QYV98" s="2"/>
      <c r="QYW98" s="2"/>
      <c r="QYX98" s="2"/>
      <c r="QYY98" s="2"/>
      <c r="QYZ98" s="2"/>
      <c r="QZA98" s="2"/>
      <c r="QZB98" s="2"/>
      <c r="QZD98" s="2"/>
      <c r="QZE98" s="2"/>
      <c r="QZG98" s="2"/>
      <c r="QZJ98" s="2"/>
      <c r="QZK98" s="2"/>
      <c r="QZL98" s="2"/>
      <c r="QZM98" s="2"/>
      <c r="QZN98" s="2"/>
      <c r="QZO98" s="2"/>
      <c r="QZP98" s="2"/>
      <c r="QZV98" s="1"/>
      <c r="QZW98" s="2"/>
      <c r="QZX98" s="2"/>
      <c r="QZY98" s="2"/>
      <c r="QZZ98" s="2"/>
      <c r="RAA98" s="2"/>
      <c r="RAB98" s="2"/>
      <c r="RAC98" s="2"/>
      <c r="RAD98" s="2"/>
      <c r="RAE98" s="2"/>
      <c r="RAF98" s="2"/>
      <c r="RAG98" s="2"/>
      <c r="RAH98" s="2"/>
      <c r="RAJ98" s="2"/>
      <c r="RAK98" s="2"/>
      <c r="RAM98" s="2"/>
      <c r="RAP98" s="2"/>
      <c r="RAQ98" s="2"/>
      <c r="RAR98" s="2"/>
      <c r="RAS98" s="2"/>
      <c r="RAT98" s="2"/>
      <c r="RAU98" s="2"/>
      <c r="RAV98" s="2"/>
      <c r="RBB98" s="1"/>
      <c r="RBC98" s="2"/>
      <c r="RBD98" s="2"/>
      <c r="RBE98" s="2"/>
      <c r="RBF98" s="2"/>
      <c r="RBG98" s="2"/>
      <c r="RBH98" s="2"/>
      <c r="RBI98" s="2"/>
      <c r="RBJ98" s="2"/>
      <c r="RBK98" s="2"/>
      <c r="RBL98" s="2"/>
      <c r="RBM98" s="2"/>
      <c r="RBN98" s="2"/>
      <c r="RBP98" s="2"/>
      <c r="RBQ98" s="2"/>
      <c r="RBS98" s="2"/>
      <c r="RBV98" s="2"/>
      <c r="RBW98" s="2"/>
      <c r="RBX98" s="2"/>
      <c r="RBY98" s="2"/>
      <c r="RBZ98" s="2"/>
      <c r="RCA98" s="2"/>
      <c r="RCB98" s="2"/>
      <c r="RCH98" s="1"/>
      <c r="RCI98" s="2"/>
      <c r="RCJ98" s="2"/>
      <c r="RCK98" s="2"/>
      <c r="RCL98" s="2"/>
      <c r="RCM98" s="2"/>
      <c r="RCN98" s="2"/>
      <c r="RCO98" s="2"/>
      <c r="RCP98" s="2"/>
      <c r="RCQ98" s="2"/>
      <c r="RCR98" s="2"/>
      <c r="RCS98" s="2"/>
      <c r="RCT98" s="2"/>
      <c r="RCV98" s="2"/>
      <c r="RCW98" s="2"/>
      <c r="RCY98" s="2"/>
      <c r="RDB98" s="2"/>
      <c r="RDC98" s="2"/>
      <c r="RDD98" s="2"/>
      <c r="RDE98" s="2"/>
      <c r="RDF98" s="2"/>
      <c r="RDG98" s="2"/>
      <c r="RDH98" s="2"/>
      <c r="RDN98" s="1"/>
      <c r="RDO98" s="2"/>
      <c r="RDP98" s="2"/>
      <c r="RDQ98" s="2"/>
      <c r="RDR98" s="2"/>
      <c r="RDS98" s="2"/>
      <c r="RDT98" s="2"/>
      <c r="RDU98" s="2"/>
      <c r="RDV98" s="2"/>
      <c r="RDW98" s="2"/>
      <c r="RDX98" s="2"/>
      <c r="RDY98" s="2"/>
      <c r="RDZ98" s="2"/>
      <c r="REB98" s="2"/>
      <c r="REC98" s="2"/>
      <c r="REE98" s="2"/>
      <c r="REH98" s="2"/>
      <c r="REI98" s="2"/>
      <c r="REJ98" s="2"/>
      <c r="REK98" s="2"/>
      <c r="REL98" s="2"/>
      <c r="REM98" s="2"/>
      <c r="REN98" s="2"/>
      <c r="RET98" s="1"/>
      <c r="REU98" s="2"/>
      <c r="REV98" s="2"/>
      <c r="REW98" s="2"/>
      <c r="REX98" s="2"/>
      <c r="REY98" s="2"/>
      <c r="REZ98" s="2"/>
      <c r="RFA98" s="2"/>
      <c r="RFB98" s="2"/>
      <c r="RFC98" s="2"/>
      <c r="RFD98" s="2"/>
      <c r="RFE98" s="2"/>
      <c r="RFF98" s="2"/>
      <c r="RFH98" s="2"/>
      <c r="RFI98" s="2"/>
      <c r="RFK98" s="2"/>
      <c r="RFN98" s="2"/>
      <c r="RFO98" s="2"/>
      <c r="RFP98" s="2"/>
      <c r="RFQ98" s="2"/>
      <c r="RFR98" s="2"/>
      <c r="RFS98" s="2"/>
      <c r="RFT98" s="2"/>
      <c r="RFZ98" s="1"/>
      <c r="RGA98" s="2"/>
      <c r="RGB98" s="2"/>
      <c r="RGC98" s="2"/>
      <c r="RGD98" s="2"/>
      <c r="RGE98" s="2"/>
      <c r="RGF98" s="2"/>
      <c r="RGG98" s="2"/>
      <c r="RGH98" s="2"/>
      <c r="RGI98" s="2"/>
      <c r="RGJ98" s="2"/>
      <c r="RGK98" s="2"/>
      <c r="RGL98" s="2"/>
      <c r="RGN98" s="2"/>
      <c r="RGO98" s="2"/>
      <c r="RGQ98" s="2"/>
      <c r="RGT98" s="2"/>
      <c r="RGU98" s="2"/>
      <c r="RGV98" s="2"/>
      <c r="RGW98" s="2"/>
      <c r="RGX98" s="2"/>
      <c r="RGY98" s="2"/>
      <c r="RGZ98" s="2"/>
      <c r="RHF98" s="1"/>
      <c r="RHG98" s="2"/>
      <c r="RHH98" s="2"/>
      <c r="RHI98" s="2"/>
      <c r="RHJ98" s="2"/>
      <c r="RHK98" s="2"/>
      <c r="RHL98" s="2"/>
      <c r="RHM98" s="2"/>
      <c r="RHN98" s="2"/>
      <c r="RHO98" s="2"/>
      <c r="RHP98" s="2"/>
      <c r="RHQ98" s="2"/>
      <c r="RHR98" s="2"/>
      <c r="RHT98" s="2"/>
      <c r="RHU98" s="2"/>
      <c r="RHW98" s="2"/>
      <c r="RHZ98" s="2"/>
      <c r="RIA98" s="2"/>
      <c r="RIB98" s="2"/>
      <c r="RIC98" s="2"/>
      <c r="RID98" s="2"/>
      <c r="RIE98" s="2"/>
      <c r="RIF98" s="2"/>
      <c r="RIL98" s="1"/>
      <c r="RIM98" s="2"/>
      <c r="RIN98" s="2"/>
      <c r="RIO98" s="2"/>
      <c r="RIP98" s="2"/>
      <c r="RIQ98" s="2"/>
      <c r="RIR98" s="2"/>
      <c r="RIS98" s="2"/>
      <c r="RIT98" s="2"/>
      <c r="RIU98" s="2"/>
      <c r="RIV98" s="2"/>
      <c r="RIW98" s="2"/>
      <c r="RIX98" s="2"/>
      <c r="RIZ98" s="2"/>
      <c r="RJA98" s="2"/>
      <c r="RJC98" s="2"/>
      <c r="RJF98" s="2"/>
      <c r="RJG98" s="2"/>
      <c r="RJH98" s="2"/>
      <c r="RJI98" s="2"/>
      <c r="RJJ98" s="2"/>
      <c r="RJK98" s="2"/>
      <c r="RJL98" s="2"/>
      <c r="RJR98" s="1"/>
      <c r="RJS98" s="2"/>
      <c r="RJT98" s="2"/>
      <c r="RJU98" s="2"/>
      <c r="RJV98" s="2"/>
      <c r="RJW98" s="2"/>
      <c r="RJX98" s="2"/>
      <c r="RJY98" s="2"/>
      <c r="RJZ98" s="2"/>
      <c r="RKA98" s="2"/>
      <c r="RKB98" s="2"/>
      <c r="RKC98" s="2"/>
      <c r="RKD98" s="2"/>
      <c r="RKF98" s="2"/>
      <c r="RKG98" s="2"/>
      <c r="RKI98" s="2"/>
      <c r="RKL98" s="2"/>
      <c r="RKM98" s="2"/>
      <c r="RKN98" s="2"/>
      <c r="RKO98" s="2"/>
      <c r="RKP98" s="2"/>
      <c r="RKQ98" s="2"/>
      <c r="RKR98" s="2"/>
      <c r="RKX98" s="1"/>
      <c r="RKY98" s="2"/>
      <c r="RKZ98" s="2"/>
      <c r="RLA98" s="2"/>
      <c r="RLB98" s="2"/>
      <c r="RLC98" s="2"/>
      <c r="RLD98" s="2"/>
      <c r="RLE98" s="2"/>
      <c r="RLF98" s="2"/>
      <c r="RLG98" s="2"/>
      <c r="RLH98" s="2"/>
      <c r="RLI98" s="2"/>
      <c r="RLJ98" s="2"/>
      <c r="RLL98" s="2"/>
      <c r="RLM98" s="2"/>
      <c r="RLO98" s="2"/>
      <c r="RLR98" s="2"/>
      <c r="RLS98" s="2"/>
      <c r="RLT98" s="2"/>
      <c r="RLU98" s="2"/>
      <c r="RLV98" s="2"/>
      <c r="RLW98" s="2"/>
      <c r="RLX98" s="2"/>
      <c r="RMD98" s="1"/>
      <c r="RME98" s="2"/>
      <c r="RMF98" s="2"/>
      <c r="RMG98" s="2"/>
      <c r="RMH98" s="2"/>
      <c r="RMI98" s="2"/>
      <c r="RMJ98" s="2"/>
      <c r="RMK98" s="2"/>
      <c r="RML98" s="2"/>
      <c r="RMM98" s="2"/>
      <c r="RMN98" s="2"/>
      <c r="RMO98" s="2"/>
      <c r="RMP98" s="2"/>
      <c r="RMR98" s="2"/>
      <c r="RMS98" s="2"/>
      <c r="RMU98" s="2"/>
      <c r="RMX98" s="2"/>
      <c r="RMY98" s="2"/>
      <c r="RMZ98" s="2"/>
      <c r="RNA98" s="2"/>
      <c r="RNB98" s="2"/>
      <c r="RNC98" s="2"/>
      <c r="RND98" s="2"/>
      <c r="RNJ98" s="1"/>
      <c r="RNK98" s="2"/>
      <c r="RNL98" s="2"/>
      <c r="RNM98" s="2"/>
      <c r="RNN98" s="2"/>
      <c r="RNO98" s="2"/>
      <c r="RNP98" s="2"/>
      <c r="RNQ98" s="2"/>
      <c r="RNR98" s="2"/>
      <c r="RNS98" s="2"/>
      <c r="RNT98" s="2"/>
      <c r="RNU98" s="2"/>
      <c r="RNV98" s="2"/>
      <c r="RNX98" s="2"/>
      <c r="RNY98" s="2"/>
      <c r="ROA98" s="2"/>
      <c r="ROD98" s="2"/>
      <c r="ROE98" s="2"/>
      <c r="ROF98" s="2"/>
      <c r="ROG98" s="2"/>
      <c r="ROH98" s="2"/>
      <c r="ROI98" s="2"/>
      <c r="ROJ98" s="2"/>
      <c r="ROP98" s="1"/>
      <c r="ROQ98" s="2"/>
      <c r="ROR98" s="2"/>
      <c r="ROS98" s="2"/>
      <c r="ROT98" s="2"/>
      <c r="ROU98" s="2"/>
      <c r="ROV98" s="2"/>
      <c r="ROW98" s="2"/>
      <c r="ROX98" s="2"/>
      <c r="ROY98" s="2"/>
      <c r="ROZ98" s="2"/>
      <c r="RPA98" s="2"/>
      <c r="RPB98" s="2"/>
      <c r="RPD98" s="2"/>
      <c r="RPE98" s="2"/>
      <c r="RPG98" s="2"/>
      <c r="RPJ98" s="2"/>
      <c r="RPK98" s="2"/>
      <c r="RPL98" s="2"/>
      <c r="RPM98" s="2"/>
      <c r="RPN98" s="2"/>
      <c r="RPO98" s="2"/>
      <c r="RPP98" s="2"/>
      <c r="RPV98" s="1"/>
      <c r="RPW98" s="2"/>
      <c r="RPX98" s="2"/>
      <c r="RPY98" s="2"/>
      <c r="RPZ98" s="2"/>
      <c r="RQA98" s="2"/>
      <c r="RQB98" s="2"/>
      <c r="RQC98" s="2"/>
      <c r="RQD98" s="2"/>
      <c r="RQE98" s="2"/>
      <c r="RQF98" s="2"/>
      <c r="RQG98" s="2"/>
      <c r="RQH98" s="2"/>
      <c r="RQJ98" s="2"/>
      <c r="RQK98" s="2"/>
      <c r="RQM98" s="2"/>
      <c r="RQP98" s="2"/>
      <c r="RQQ98" s="2"/>
      <c r="RQR98" s="2"/>
      <c r="RQS98" s="2"/>
      <c r="RQT98" s="2"/>
      <c r="RQU98" s="2"/>
      <c r="RQV98" s="2"/>
      <c r="RRB98" s="1"/>
      <c r="RRC98" s="2"/>
      <c r="RRD98" s="2"/>
      <c r="RRE98" s="2"/>
      <c r="RRF98" s="2"/>
      <c r="RRG98" s="2"/>
      <c r="RRH98" s="2"/>
      <c r="RRI98" s="2"/>
      <c r="RRJ98" s="2"/>
      <c r="RRK98" s="2"/>
      <c r="RRL98" s="2"/>
      <c r="RRM98" s="2"/>
      <c r="RRN98" s="2"/>
      <c r="RRP98" s="2"/>
      <c r="RRQ98" s="2"/>
      <c r="RRS98" s="2"/>
      <c r="RRV98" s="2"/>
      <c r="RRW98" s="2"/>
      <c r="RRX98" s="2"/>
      <c r="RRY98" s="2"/>
      <c r="RRZ98" s="2"/>
      <c r="RSA98" s="2"/>
      <c r="RSB98" s="2"/>
      <c r="RSH98" s="1"/>
      <c r="RSI98" s="2"/>
      <c r="RSJ98" s="2"/>
      <c r="RSK98" s="2"/>
      <c r="RSL98" s="2"/>
      <c r="RSM98" s="2"/>
      <c r="RSN98" s="2"/>
      <c r="RSO98" s="2"/>
      <c r="RSP98" s="2"/>
      <c r="RSQ98" s="2"/>
      <c r="RSR98" s="2"/>
      <c r="RSS98" s="2"/>
      <c r="RST98" s="2"/>
      <c r="RSV98" s="2"/>
      <c r="RSW98" s="2"/>
      <c r="RSY98" s="2"/>
      <c r="RTB98" s="2"/>
      <c r="RTC98" s="2"/>
      <c r="RTD98" s="2"/>
      <c r="RTE98" s="2"/>
      <c r="RTF98" s="2"/>
      <c r="RTG98" s="2"/>
      <c r="RTH98" s="2"/>
      <c r="RTN98" s="1"/>
      <c r="RTO98" s="2"/>
      <c r="RTP98" s="2"/>
      <c r="RTQ98" s="2"/>
      <c r="RTR98" s="2"/>
      <c r="RTS98" s="2"/>
      <c r="RTT98" s="2"/>
      <c r="RTU98" s="2"/>
      <c r="RTV98" s="2"/>
      <c r="RTW98" s="2"/>
      <c r="RTX98" s="2"/>
      <c r="RTY98" s="2"/>
      <c r="RTZ98" s="2"/>
      <c r="RUB98" s="2"/>
      <c r="RUC98" s="2"/>
      <c r="RUE98" s="2"/>
      <c r="RUH98" s="2"/>
      <c r="RUI98" s="2"/>
      <c r="RUJ98" s="2"/>
      <c r="RUK98" s="2"/>
      <c r="RUL98" s="2"/>
      <c r="RUM98" s="2"/>
      <c r="RUN98" s="2"/>
      <c r="RUT98" s="1"/>
      <c r="RUU98" s="2"/>
      <c r="RUV98" s="2"/>
      <c r="RUW98" s="2"/>
      <c r="RUX98" s="2"/>
      <c r="RUY98" s="2"/>
      <c r="RUZ98" s="2"/>
      <c r="RVA98" s="2"/>
      <c r="RVB98" s="2"/>
      <c r="RVC98" s="2"/>
      <c r="RVD98" s="2"/>
      <c r="RVE98" s="2"/>
      <c r="RVF98" s="2"/>
      <c r="RVH98" s="2"/>
      <c r="RVI98" s="2"/>
      <c r="RVK98" s="2"/>
      <c r="RVN98" s="2"/>
      <c r="RVO98" s="2"/>
      <c r="RVP98" s="2"/>
      <c r="RVQ98" s="2"/>
      <c r="RVR98" s="2"/>
      <c r="RVS98" s="2"/>
      <c r="RVT98" s="2"/>
      <c r="RVZ98" s="1"/>
      <c r="RWA98" s="2"/>
      <c r="RWB98" s="2"/>
      <c r="RWC98" s="2"/>
      <c r="RWD98" s="2"/>
      <c r="RWE98" s="2"/>
      <c r="RWF98" s="2"/>
      <c r="RWG98" s="2"/>
      <c r="RWH98" s="2"/>
      <c r="RWI98" s="2"/>
      <c r="RWJ98" s="2"/>
      <c r="RWK98" s="2"/>
      <c r="RWL98" s="2"/>
      <c r="RWN98" s="2"/>
      <c r="RWO98" s="2"/>
      <c r="RWQ98" s="2"/>
      <c r="RWT98" s="2"/>
      <c r="RWU98" s="2"/>
      <c r="RWV98" s="2"/>
      <c r="RWW98" s="2"/>
      <c r="RWX98" s="2"/>
      <c r="RWY98" s="2"/>
      <c r="RWZ98" s="2"/>
      <c r="RXF98" s="1"/>
      <c r="RXG98" s="2"/>
      <c r="RXH98" s="2"/>
      <c r="RXI98" s="2"/>
      <c r="RXJ98" s="2"/>
      <c r="RXK98" s="2"/>
      <c r="RXL98" s="2"/>
      <c r="RXM98" s="2"/>
      <c r="RXN98" s="2"/>
      <c r="RXO98" s="2"/>
      <c r="RXP98" s="2"/>
      <c r="RXQ98" s="2"/>
      <c r="RXR98" s="2"/>
      <c r="RXT98" s="2"/>
      <c r="RXU98" s="2"/>
      <c r="RXW98" s="2"/>
      <c r="RXZ98" s="2"/>
      <c r="RYA98" s="2"/>
      <c r="RYB98" s="2"/>
      <c r="RYC98" s="2"/>
      <c r="RYD98" s="2"/>
      <c r="RYE98" s="2"/>
      <c r="RYF98" s="2"/>
      <c r="RYL98" s="1"/>
      <c r="RYM98" s="2"/>
      <c r="RYN98" s="2"/>
      <c r="RYO98" s="2"/>
      <c r="RYP98" s="2"/>
      <c r="RYQ98" s="2"/>
      <c r="RYR98" s="2"/>
      <c r="RYS98" s="2"/>
      <c r="RYT98" s="2"/>
      <c r="RYU98" s="2"/>
      <c r="RYV98" s="2"/>
      <c r="RYW98" s="2"/>
      <c r="RYX98" s="2"/>
      <c r="RYZ98" s="2"/>
      <c r="RZA98" s="2"/>
      <c r="RZC98" s="2"/>
      <c r="RZF98" s="2"/>
      <c r="RZG98" s="2"/>
      <c r="RZH98" s="2"/>
      <c r="RZI98" s="2"/>
      <c r="RZJ98" s="2"/>
      <c r="RZK98" s="2"/>
      <c r="RZL98" s="2"/>
      <c r="RZR98" s="1"/>
      <c r="RZS98" s="2"/>
      <c r="RZT98" s="2"/>
      <c r="RZU98" s="2"/>
      <c r="RZV98" s="2"/>
      <c r="RZW98" s="2"/>
      <c r="RZX98" s="2"/>
      <c r="RZY98" s="2"/>
      <c r="RZZ98" s="2"/>
      <c r="SAA98" s="2"/>
      <c r="SAB98" s="2"/>
      <c r="SAC98" s="2"/>
      <c r="SAD98" s="2"/>
      <c r="SAF98" s="2"/>
      <c r="SAG98" s="2"/>
      <c r="SAI98" s="2"/>
      <c r="SAL98" s="2"/>
      <c r="SAM98" s="2"/>
      <c r="SAN98" s="2"/>
      <c r="SAO98" s="2"/>
      <c r="SAP98" s="2"/>
      <c r="SAQ98" s="2"/>
      <c r="SAR98" s="2"/>
      <c r="SAX98" s="1"/>
      <c r="SAY98" s="2"/>
      <c r="SAZ98" s="2"/>
      <c r="SBA98" s="2"/>
      <c r="SBB98" s="2"/>
      <c r="SBC98" s="2"/>
      <c r="SBD98" s="2"/>
      <c r="SBE98" s="2"/>
      <c r="SBF98" s="2"/>
      <c r="SBG98" s="2"/>
      <c r="SBH98" s="2"/>
      <c r="SBI98" s="2"/>
      <c r="SBJ98" s="2"/>
      <c r="SBL98" s="2"/>
      <c r="SBM98" s="2"/>
      <c r="SBO98" s="2"/>
      <c r="SBR98" s="2"/>
      <c r="SBS98" s="2"/>
      <c r="SBT98" s="2"/>
      <c r="SBU98" s="2"/>
      <c r="SBV98" s="2"/>
      <c r="SBW98" s="2"/>
      <c r="SBX98" s="2"/>
      <c r="SCD98" s="1"/>
      <c r="SCE98" s="2"/>
      <c r="SCF98" s="2"/>
      <c r="SCG98" s="2"/>
      <c r="SCH98" s="2"/>
      <c r="SCI98" s="2"/>
      <c r="SCJ98" s="2"/>
      <c r="SCK98" s="2"/>
      <c r="SCL98" s="2"/>
      <c r="SCM98" s="2"/>
      <c r="SCN98" s="2"/>
      <c r="SCO98" s="2"/>
      <c r="SCP98" s="2"/>
      <c r="SCR98" s="2"/>
      <c r="SCS98" s="2"/>
      <c r="SCU98" s="2"/>
      <c r="SCX98" s="2"/>
      <c r="SCY98" s="2"/>
      <c r="SCZ98" s="2"/>
      <c r="SDA98" s="2"/>
      <c r="SDB98" s="2"/>
      <c r="SDC98" s="2"/>
      <c r="SDD98" s="2"/>
      <c r="SDJ98" s="1"/>
      <c r="SDK98" s="2"/>
      <c r="SDL98" s="2"/>
      <c r="SDM98" s="2"/>
      <c r="SDN98" s="2"/>
      <c r="SDO98" s="2"/>
      <c r="SDP98" s="2"/>
      <c r="SDQ98" s="2"/>
      <c r="SDR98" s="2"/>
      <c r="SDS98" s="2"/>
      <c r="SDT98" s="2"/>
      <c r="SDU98" s="2"/>
      <c r="SDV98" s="2"/>
      <c r="SDX98" s="2"/>
      <c r="SDY98" s="2"/>
      <c r="SEA98" s="2"/>
      <c r="SED98" s="2"/>
      <c r="SEE98" s="2"/>
      <c r="SEF98" s="2"/>
      <c r="SEG98" s="2"/>
      <c r="SEH98" s="2"/>
      <c r="SEI98" s="2"/>
      <c r="SEJ98" s="2"/>
      <c r="SEP98" s="1"/>
      <c r="SEQ98" s="2"/>
      <c r="SER98" s="2"/>
      <c r="SES98" s="2"/>
      <c r="SET98" s="2"/>
      <c r="SEU98" s="2"/>
      <c r="SEV98" s="2"/>
      <c r="SEW98" s="2"/>
      <c r="SEX98" s="2"/>
      <c r="SEY98" s="2"/>
      <c r="SEZ98" s="2"/>
      <c r="SFA98" s="2"/>
      <c r="SFB98" s="2"/>
      <c r="SFD98" s="2"/>
      <c r="SFE98" s="2"/>
      <c r="SFG98" s="2"/>
      <c r="SFJ98" s="2"/>
      <c r="SFK98" s="2"/>
      <c r="SFL98" s="2"/>
      <c r="SFM98" s="2"/>
      <c r="SFN98" s="2"/>
      <c r="SFO98" s="2"/>
      <c r="SFP98" s="2"/>
      <c r="SFV98" s="1"/>
      <c r="SFW98" s="2"/>
      <c r="SFX98" s="2"/>
      <c r="SFY98" s="2"/>
      <c r="SFZ98" s="2"/>
      <c r="SGA98" s="2"/>
      <c r="SGB98" s="2"/>
      <c r="SGC98" s="2"/>
      <c r="SGD98" s="2"/>
      <c r="SGE98" s="2"/>
      <c r="SGF98" s="2"/>
      <c r="SGG98" s="2"/>
      <c r="SGH98" s="2"/>
      <c r="SGJ98" s="2"/>
      <c r="SGK98" s="2"/>
      <c r="SGM98" s="2"/>
      <c r="SGP98" s="2"/>
      <c r="SGQ98" s="2"/>
      <c r="SGR98" s="2"/>
      <c r="SGS98" s="2"/>
      <c r="SGT98" s="2"/>
      <c r="SGU98" s="2"/>
      <c r="SGV98" s="2"/>
      <c r="SHB98" s="1"/>
      <c r="SHC98" s="2"/>
      <c r="SHD98" s="2"/>
      <c r="SHE98" s="2"/>
      <c r="SHF98" s="2"/>
      <c r="SHG98" s="2"/>
      <c r="SHH98" s="2"/>
      <c r="SHI98" s="2"/>
      <c r="SHJ98" s="2"/>
      <c r="SHK98" s="2"/>
      <c r="SHL98" s="2"/>
      <c r="SHM98" s="2"/>
      <c r="SHN98" s="2"/>
      <c r="SHP98" s="2"/>
      <c r="SHQ98" s="2"/>
      <c r="SHS98" s="2"/>
      <c r="SHV98" s="2"/>
      <c r="SHW98" s="2"/>
      <c r="SHX98" s="2"/>
      <c r="SHY98" s="2"/>
      <c r="SHZ98" s="2"/>
      <c r="SIA98" s="2"/>
      <c r="SIB98" s="2"/>
      <c r="SIH98" s="1"/>
      <c r="SII98" s="2"/>
      <c r="SIJ98" s="2"/>
      <c r="SIK98" s="2"/>
      <c r="SIL98" s="2"/>
      <c r="SIM98" s="2"/>
      <c r="SIN98" s="2"/>
      <c r="SIO98" s="2"/>
      <c r="SIP98" s="2"/>
      <c r="SIQ98" s="2"/>
      <c r="SIR98" s="2"/>
      <c r="SIS98" s="2"/>
      <c r="SIT98" s="2"/>
      <c r="SIV98" s="2"/>
      <c r="SIW98" s="2"/>
      <c r="SIY98" s="2"/>
      <c r="SJB98" s="2"/>
      <c r="SJC98" s="2"/>
      <c r="SJD98" s="2"/>
      <c r="SJE98" s="2"/>
      <c r="SJF98" s="2"/>
      <c r="SJG98" s="2"/>
      <c r="SJH98" s="2"/>
      <c r="SJN98" s="1"/>
      <c r="SJO98" s="2"/>
      <c r="SJP98" s="2"/>
      <c r="SJQ98" s="2"/>
      <c r="SJR98" s="2"/>
      <c r="SJS98" s="2"/>
      <c r="SJT98" s="2"/>
      <c r="SJU98" s="2"/>
      <c r="SJV98" s="2"/>
      <c r="SJW98" s="2"/>
      <c r="SJX98" s="2"/>
      <c r="SJY98" s="2"/>
      <c r="SJZ98" s="2"/>
      <c r="SKB98" s="2"/>
      <c r="SKC98" s="2"/>
      <c r="SKE98" s="2"/>
      <c r="SKH98" s="2"/>
      <c r="SKI98" s="2"/>
      <c r="SKJ98" s="2"/>
      <c r="SKK98" s="2"/>
      <c r="SKL98" s="2"/>
      <c r="SKM98" s="2"/>
      <c r="SKN98" s="2"/>
      <c r="SKT98" s="1"/>
      <c r="SKU98" s="2"/>
      <c r="SKV98" s="2"/>
      <c r="SKW98" s="2"/>
      <c r="SKX98" s="2"/>
      <c r="SKY98" s="2"/>
      <c r="SKZ98" s="2"/>
      <c r="SLA98" s="2"/>
      <c r="SLB98" s="2"/>
      <c r="SLC98" s="2"/>
      <c r="SLD98" s="2"/>
      <c r="SLE98" s="2"/>
      <c r="SLF98" s="2"/>
      <c r="SLH98" s="2"/>
      <c r="SLI98" s="2"/>
      <c r="SLK98" s="2"/>
      <c r="SLN98" s="2"/>
      <c r="SLO98" s="2"/>
      <c r="SLP98" s="2"/>
      <c r="SLQ98" s="2"/>
      <c r="SLR98" s="2"/>
      <c r="SLS98" s="2"/>
      <c r="SLT98" s="2"/>
      <c r="SLZ98" s="1"/>
      <c r="SMA98" s="2"/>
      <c r="SMB98" s="2"/>
      <c r="SMC98" s="2"/>
      <c r="SMD98" s="2"/>
      <c r="SME98" s="2"/>
      <c r="SMF98" s="2"/>
      <c r="SMG98" s="2"/>
      <c r="SMH98" s="2"/>
      <c r="SMI98" s="2"/>
      <c r="SMJ98" s="2"/>
      <c r="SMK98" s="2"/>
      <c r="SML98" s="2"/>
      <c r="SMN98" s="2"/>
      <c r="SMO98" s="2"/>
      <c r="SMQ98" s="2"/>
      <c r="SMT98" s="2"/>
      <c r="SMU98" s="2"/>
      <c r="SMV98" s="2"/>
      <c r="SMW98" s="2"/>
      <c r="SMX98" s="2"/>
      <c r="SMY98" s="2"/>
      <c r="SMZ98" s="2"/>
      <c r="SNF98" s="1"/>
      <c r="SNG98" s="2"/>
      <c r="SNH98" s="2"/>
      <c r="SNI98" s="2"/>
      <c r="SNJ98" s="2"/>
      <c r="SNK98" s="2"/>
      <c r="SNL98" s="2"/>
      <c r="SNM98" s="2"/>
      <c r="SNN98" s="2"/>
      <c r="SNO98" s="2"/>
      <c r="SNP98" s="2"/>
      <c r="SNQ98" s="2"/>
      <c r="SNR98" s="2"/>
      <c r="SNT98" s="2"/>
      <c r="SNU98" s="2"/>
      <c r="SNW98" s="2"/>
      <c r="SNZ98" s="2"/>
      <c r="SOA98" s="2"/>
      <c r="SOB98" s="2"/>
      <c r="SOC98" s="2"/>
      <c r="SOD98" s="2"/>
      <c r="SOE98" s="2"/>
      <c r="SOF98" s="2"/>
      <c r="SOL98" s="1"/>
      <c r="SOM98" s="2"/>
      <c r="SON98" s="2"/>
      <c r="SOO98" s="2"/>
      <c r="SOP98" s="2"/>
      <c r="SOQ98" s="2"/>
      <c r="SOR98" s="2"/>
      <c r="SOS98" s="2"/>
      <c r="SOT98" s="2"/>
      <c r="SOU98" s="2"/>
      <c r="SOV98" s="2"/>
      <c r="SOW98" s="2"/>
      <c r="SOX98" s="2"/>
      <c r="SOZ98" s="2"/>
      <c r="SPA98" s="2"/>
      <c r="SPC98" s="2"/>
      <c r="SPF98" s="2"/>
      <c r="SPG98" s="2"/>
      <c r="SPH98" s="2"/>
      <c r="SPI98" s="2"/>
      <c r="SPJ98" s="2"/>
      <c r="SPK98" s="2"/>
      <c r="SPL98" s="2"/>
      <c r="SPR98" s="1"/>
      <c r="SPS98" s="2"/>
      <c r="SPT98" s="2"/>
      <c r="SPU98" s="2"/>
      <c r="SPV98" s="2"/>
      <c r="SPW98" s="2"/>
      <c r="SPX98" s="2"/>
      <c r="SPY98" s="2"/>
      <c r="SPZ98" s="2"/>
      <c r="SQA98" s="2"/>
      <c r="SQB98" s="2"/>
      <c r="SQC98" s="2"/>
      <c r="SQD98" s="2"/>
      <c r="SQF98" s="2"/>
      <c r="SQG98" s="2"/>
      <c r="SQI98" s="2"/>
      <c r="SQL98" s="2"/>
      <c r="SQM98" s="2"/>
      <c r="SQN98" s="2"/>
      <c r="SQO98" s="2"/>
      <c r="SQP98" s="2"/>
      <c r="SQQ98" s="2"/>
      <c r="SQR98" s="2"/>
      <c r="SQX98" s="1"/>
      <c r="SQY98" s="2"/>
      <c r="SQZ98" s="2"/>
      <c r="SRA98" s="2"/>
      <c r="SRB98" s="2"/>
      <c r="SRC98" s="2"/>
      <c r="SRD98" s="2"/>
      <c r="SRE98" s="2"/>
      <c r="SRF98" s="2"/>
      <c r="SRG98" s="2"/>
      <c r="SRH98" s="2"/>
      <c r="SRI98" s="2"/>
      <c r="SRJ98" s="2"/>
      <c r="SRL98" s="2"/>
      <c r="SRM98" s="2"/>
      <c r="SRO98" s="2"/>
      <c r="SRR98" s="2"/>
      <c r="SRS98" s="2"/>
      <c r="SRT98" s="2"/>
      <c r="SRU98" s="2"/>
      <c r="SRV98" s="2"/>
      <c r="SRW98" s="2"/>
      <c r="SRX98" s="2"/>
      <c r="SSD98" s="1"/>
      <c r="SSE98" s="2"/>
      <c r="SSF98" s="2"/>
      <c r="SSG98" s="2"/>
      <c r="SSH98" s="2"/>
      <c r="SSI98" s="2"/>
      <c r="SSJ98" s="2"/>
      <c r="SSK98" s="2"/>
      <c r="SSL98" s="2"/>
      <c r="SSM98" s="2"/>
      <c r="SSN98" s="2"/>
      <c r="SSO98" s="2"/>
      <c r="SSP98" s="2"/>
      <c r="SSR98" s="2"/>
      <c r="SSS98" s="2"/>
      <c r="SSU98" s="2"/>
      <c r="SSX98" s="2"/>
      <c r="SSY98" s="2"/>
      <c r="SSZ98" s="2"/>
      <c r="STA98" s="2"/>
      <c r="STB98" s="2"/>
      <c r="STC98" s="2"/>
      <c r="STD98" s="2"/>
      <c r="STJ98" s="1"/>
      <c r="STK98" s="2"/>
      <c r="STL98" s="2"/>
      <c r="STM98" s="2"/>
      <c r="STN98" s="2"/>
      <c r="STO98" s="2"/>
      <c r="STP98" s="2"/>
      <c r="STQ98" s="2"/>
      <c r="STR98" s="2"/>
      <c r="STS98" s="2"/>
      <c r="STT98" s="2"/>
      <c r="STU98" s="2"/>
      <c r="STV98" s="2"/>
      <c r="STX98" s="2"/>
      <c r="STY98" s="2"/>
      <c r="SUA98" s="2"/>
      <c r="SUD98" s="2"/>
      <c r="SUE98" s="2"/>
      <c r="SUF98" s="2"/>
      <c r="SUG98" s="2"/>
      <c r="SUH98" s="2"/>
      <c r="SUI98" s="2"/>
      <c r="SUJ98" s="2"/>
      <c r="SUP98" s="1"/>
      <c r="SUQ98" s="2"/>
      <c r="SUR98" s="2"/>
      <c r="SUS98" s="2"/>
      <c r="SUT98" s="2"/>
      <c r="SUU98" s="2"/>
      <c r="SUV98" s="2"/>
      <c r="SUW98" s="2"/>
      <c r="SUX98" s="2"/>
      <c r="SUY98" s="2"/>
      <c r="SUZ98" s="2"/>
      <c r="SVA98" s="2"/>
      <c r="SVB98" s="2"/>
      <c r="SVD98" s="2"/>
      <c r="SVE98" s="2"/>
      <c r="SVG98" s="2"/>
      <c r="SVJ98" s="2"/>
      <c r="SVK98" s="2"/>
      <c r="SVL98" s="2"/>
      <c r="SVM98" s="2"/>
      <c r="SVN98" s="2"/>
      <c r="SVO98" s="2"/>
      <c r="SVP98" s="2"/>
      <c r="SVV98" s="1"/>
      <c r="SVW98" s="2"/>
      <c r="SVX98" s="2"/>
      <c r="SVY98" s="2"/>
      <c r="SVZ98" s="2"/>
      <c r="SWA98" s="2"/>
      <c r="SWB98" s="2"/>
      <c r="SWC98" s="2"/>
      <c r="SWD98" s="2"/>
      <c r="SWE98" s="2"/>
      <c r="SWF98" s="2"/>
      <c r="SWG98" s="2"/>
      <c r="SWH98" s="2"/>
      <c r="SWJ98" s="2"/>
      <c r="SWK98" s="2"/>
      <c r="SWM98" s="2"/>
      <c r="SWP98" s="2"/>
      <c r="SWQ98" s="2"/>
      <c r="SWR98" s="2"/>
      <c r="SWS98" s="2"/>
      <c r="SWT98" s="2"/>
      <c r="SWU98" s="2"/>
      <c r="SWV98" s="2"/>
      <c r="SXB98" s="1"/>
      <c r="SXC98" s="2"/>
      <c r="SXD98" s="2"/>
      <c r="SXE98" s="2"/>
      <c r="SXF98" s="2"/>
      <c r="SXG98" s="2"/>
      <c r="SXH98" s="2"/>
      <c r="SXI98" s="2"/>
      <c r="SXJ98" s="2"/>
      <c r="SXK98" s="2"/>
      <c r="SXL98" s="2"/>
      <c r="SXM98" s="2"/>
      <c r="SXN98" s="2"/>
      <c r="SXP98" s="2"/>
      <c r="SXQ98" s="2"/>
      <c r="SXS98" s="2"/>
      <c r="SXV98" s="2"/>
      <c r="SXW98" s="2"/>
      <c r="SXX98" s="2"/>
      <c r="SXY98" s="2"/>
      <c r="SXZ98" s="2"/>
      <c r="SYA98" s="2"/>
      <c r="SYB98" s="2"/>
      <c r="SYH98" s="1"/>
      <c r="SYI98" s="2"/>
      <c r="SYJ98" s="2"/>
      <c r="SYK98" s="2"/>
      <c r="SYL98" s="2"/>
      <c r="SYM98" s="2"/>
      <c r="SYN98" s="2"/>
      <c r="SYO98" s="2"/>
      <c r="SYP98" s="2"/>
      <c r="SYQ98" s="2"/>
      <c r="SYR98" s="2"/>
      <c r="SYS98" s="2"/>
      <c r="SYT98" s="2"/>
      <c r="SYV98" s="2"/>
      <c r="SYW98" s="2"/>
      <c r="SYY98" s="2"/>
      <c r="SZB98" s="2"/>
      <c r="SZC98" s="2"/>
      <c r="SZD98" s="2"/>
      <c r="SZE98" s="2"/>
      <c r="SZF98" s="2"/>
      <c r="SZG98" s="2"/>
      <c r="SZH98" s="2"/>
      <c r="SZN98" s="1"/>
      <c r="SZO98" s="2"/>
      <c r="SZP98" s="2"/>
      <c r="SZQ98" s="2"/>
      <c r="SZR98" s="2"/>
      <c r="SZS98" s="2"/>
      <c r="SZT98" s="2"/>
      <c r="SZU98" s="2"/>
      <c r="SZV98" s="2"/>
      <c r="SZW98" s="2"/>
      <c r="SZX98" s="2"/>
      <c r="SZY98" s="2"/>
      <c r="SZZ98" s="2"/>
      <c r="TAB98" s="2"/>
      <c r="TAC98" s="2"/>
      <c r="TAE98" s="2"/>
      <c r="TAH98" s="2"/>
      <c r="TAI98" s="2"/>
      <c r="TAJ98" s="2"/>
      <c r="TAK98" s="2"/>
      <c r="TAL98" s="2"/>
      <c r="TAM98" s="2"/>
      <c r="TAN98" s="2"/>
      <c r="TAT98" s="1"/>
      <c r="TAU98" s="2"/>
      <c r="TAV98" s="2"/>
      <c r="TAW98" s="2"/>
      <c r="TAX98" s="2"/>
      <c r="TAY98" s="2"/>
      <c r="TAZ98" s="2"/>
      <c r="TBA98" s="2"/>
      <c r="TBB98" s="2"/>
      <c r="TBC98" s="2"/>
      <c r="TBD98" s="2"/>
      <c r="TBE98" s="2"/>
      <c r="TBF98" s="2"/>
      <c r="TBH98" s="2"/>
      <c r="TBI98" s="2"/>
      <c r="TBK98" s="2"/>
      <c r="TBN98" s="2"/>
      <c r="TBO98" s="2"/>
      <c r="TBP98" s="2"/>
      <c r="TBQ98" s="2"/>
      <c r="TBR98" s="2"/>
      <c r="TBS98" s="2"/>
      <c r="TBT98" s="2"/>
      <c r="TBZ98" s="1"/>
      <c r="TCA98" s="2"/>
      <c r="TCB98" s="2"/>
      <c r="TCC98" s="2"/>
      <c r="TCD98" s="2"/>
      <c r="TCE98" s="2"/>
      <c r="TCF98" s="2"/>
      <c r="TCG98" s="2"/>
      <c r="TCH98" s="2"/>
      <c r="TCI98" s="2"/>
      <c r="TCJ98" s="2"/>
      <c r="TCK98" s="2"/>
      <c r="TCL98" s="2"/>
      <c r="TCN98" s="2"/>
      <c r="TCO98" s="2"/>
      <c r="TCQ98" s="2"/>
      <c r="TCT98" s="2"/>
      <c r="TCU98" s="2"/>
      <c r="TCV98" s="2"/>
      <c r="TCW98" s="2"/>
      <c r="TCX98" s="2"/>
      <c r="TCY98" s="2"/>
      <c r="TCZ98" s="2"/>
      <c r="TDF98" s="1"/>
      <c r="TDG98" s="2"/>
      <c r="TDH98" s="2"/>
      <c r="TDI98" s="2"/>
      <c r="TDJ98" s="2"/>
      <c r="TDK98" s="2"/>
      <c r="TDL98" s="2"/>
      <c r="TDM98" s="2"/>
      <c r="TDN98" s="2"/>
      <c r="TDO98" s="2"/>
      <c r="TDP98" s="2"/>
      <c r="TDQ98" s="2"/>
      <c r="TDR98" s="2"/>
      <c r="TDT98" s="2"/>
      <c r="TDU98" s="2"/>
      <c r="TDW98" s="2"/>
      <c r="TDZ98" s="2"/>
      <c r="TEA98" s="2"/>
      <c r="TEB98" s="2"/>
      <c r="TEC98" s="2"/>
      <c r="TED98" s="2"/>
      <c r="TEE98" s="2"/>
      <c r="TEF98" s="2"/>
      <c r="TEL98" s="1"/>
      <c r="TEM98" s="2"/>
      <c r="TEN98" s="2"/>
      <c r="TEO98" s="2"/>
      <c r="TEP98" s="2"/>
      <c r="TEQ98" s="2"/>
      <c r="TER98" s="2"/>
      <c r="TES98" s="2"/>
      <c r="TET98" s="2"/>
      <c r="TEU98" s="2"/>
      <c r="TEV98" s="2"/>
      <c r="TEW98" s="2"/>
      <c r="TEX98" s="2"/>
      <c r="TEZ98" s="2"/>
      <c r="TFA98" s="2"/>
      <c r="TFC98" s="2"/>
      <c r="TFF98" s="2"/>
      <c r="TFG98" s="2"/>
      <c r="TFH98" s="2"/>
      <c r="TFI98" s="2"/>
      <c r="TFJ98" s="2"/>
      <c r="TFK98" s="2"/>
      <c r="TFL98" s="2"/>
      <c r="TFR98" s="1"/>
      <c r="TFS98" s="2"/>
      <c r="TFT98" s="2"/>
      <c r="TFU98" s="2"/>
      <c r="TFV98" s="2"/>
      <c r="TFW98" s="2"/>
      <c r="TFX98" s="2"/>
      <c r="TFY98" s="2"/>
      <c r="TFZ98" s="2"/>
      <c r="TGA98" s="2"/>
      <c r="TGB98" s="2"/>
      <c r="TGC98" s="2"/>
      <c r="TGD98" s="2"/>
      <c r="TGF98" s="2"/>
      <c r="TGG98" s="2"/>
      <c r="TGI98" s="2"/>
      <c r="TGL98" s="2"/>
      <c r="TGM98" s="2"/>
      <c r="TGN98" s="2"/>
      <c r="TGO98" s="2"/>
      <c r="TGP98" s="2"/>
      <c r="TGQ98" s="2"/>
      <c r="TGR98" s="2"/>
      <c r="TGX98" s="1"/>
      <c r="TGY98" s="2"/>
      <c r="TGZ98" s="2"/>
      <c r="THA98" s="2"/>
      <c r="THB98" s="2"/>
      <c r="THC98" s="2"/>
      <c r="THD98" s="2"/>
      <c r="THE98" s="2"/>
      <c r="THF98" s="2"/>
      <c r="THG98" s="2"/>
      <c r="THH98" s="2"/>
      <c r="THI98" s="2"/>
      <c r="THJ98" s="2"/>
      <c r="THL98" s="2"/>
      <c r="THM98" s="2"/>
      <c r="THO98" s="2"/>
      <c r="THR98" s="2"/>
      <c r="THS98" s="2"/>
      <c r="THT98" s="2"/>
      <c r="THU98" s="2"/>
      <c r="THV98" s="2"/>
      <c r="THW98" s="2"/>
      <c r="THX98" s="2"/>
      <c r="TID98" s="1"/>
      <c r="TIE98" s="2"/>
      <c r="TIF98" s="2"/>
      <c r="TIG98" s="2"/>
      <c r="TIH98" s="2"/>
      <c r="TII98" s="2"/>
      <c r="TIJ98" s="2"/>
      <c r="TIK98" s="2"/>
      <c r="TIL98" s="2"/>
      <c r="TIM98" s="2"/>
      <c r="TIN98" s="2"/>
      <c r="TIO98" s="2"/>
      <c r="TIP98" s="2"/>
      <c r="TIR98" s="2"/>
      <c r="TIS98" s="2"/>
      <c r="TIU98" s="2"/>
      <c r="TIX98" s="2"/>
      <c r="TIY98" s="2"/>
      <c r="TIZ98" s="2"/>
      <c r="TJA98" s="2"/>
      <c r="TJB98" s="2"/>
      <c r="TJC98" s="2"/>
      <c r="TJD98" s="2"/>
      <c r="TJJ98" s="1"/>
      <c r="TJK98" s="2"/>
      <c r="TJL98" s="2"/>
      <c r="TJM98" s="2"/>
      <c r="TJN98" s="2"/>
      <c r="TJO98" s="2"/>
      <c r="TJP98" s="2"/>
      <c r="TJQ98" s="2"/>
      <c r="TJR98" s="2"/>
      <c r="TJS98" s="2"/>
      <c r="TJT98" s="2"/>
      <c r="TJU98" s="2"/>
      <c r="TJV98" s="2"/>
      <c r="TJX98" s="2"/>
      <c r="TJY98" s="2"/>
      <c r="TKA98" s="2"/>
      <c r="TKD98" s="2"/>
      <c r="TKE98" s="2"/>
      <c r="TKF98" s="2"/>
      <c r="TKG98" s="2"/>
      <c r="TKH98" s="2"/>
      <c r="TKI98" s="2"/>
      <c r="TKJ98" s="2"/>
      <c r="TKP98" s="1"/>
      <c r="TKQ98" s="2"/>
      <c r="TKR98" s="2"/>
      <c r="TKS98" s="2"/>
      <c r="TKT98" s="2"/>
      <c r="TKU98" s="2"/>
      <c r="TKV98" s="2"/>
      <c r="TKW98" s="2"/>
      <c r="TKX98" s="2"/>
      <c r="TKY98" s="2"/>
      <c r="TKZ98" s="2"/>
      <c r="TLA98" s="2"/>
      <c r="TLB98" s="2"/>
      <c r="TLD98" s="2"/>
      <c r="TLE98" s="2"/>
      <c r="TLG98" s="2"/>
      <c r="TLJ98" s="2"/>
      <c r="TLK98" s="2"/>
      <c r="TLL98" s="2"/>
      <c r="TLM98" s="2"/>
      <c r="TLN98" s="2"/>
      <c r="TLO98" s="2"/>
      <c r="TLP98" s="2"/>
      <c r="TLV98" s="1"/>
      <c r="TLW98" s="2"/>
      <c r="TLX98" s="2"/>
      <c r="TLY98" s="2"/>
      <c r="TLZ98" s="2"/>
      <c r="TMA98" s="2"/>
      <c r="TMB98" s="2"/>
      <c r="TMC98" s="2"/>
      <c r="TMD98" s="2"/>
      <c r="TME98" s="2"/>
      <c r="TMF98" s="2"/>
      <c r="TMG98" s="2"/>
      <c r="TMH98" s="2"/>
      <c r="TMJ98" s="2"/>
      <c r="TMK98" s="2"/>
      <c r="TMM98" s="2"/>
      <c r="TMP98" s="2"/>
      <c r="TMQ98" s="2"/>
      <c r="TMR98" s="2"/>
      <c r="TMS98" s="2"/>
      <c r="TMT98" s="2"/>
      <c r="TMU98" s="2"/>
      <c r="TMV98" s="2"/>
      <c r="TNB98" s="1"/>
      <c r="TNC98" s="2"/>
      <c r="TND98" s="2"/>
      <c r="TNE98" s="2"/>
      <c r="TNF98" s="2"/>
      <c r="TNG98" s="2"/>
      <c r="TNH98" s="2"/>
      <c r="TNI98" s="2"/>
      <c r="TNJ98" s="2"/>
      <c r="TNK98" s="2"/>
      <c r="TNL98" s="2"/>
      <c r="TNM98" s="2"/>
      <c r="TNN98" s="2"/>
      <c r="TNP98" s="2"/>
      <c r="TNQ98" s="2"/>
      <c r="TNS98" s="2"/>
      <c r="TNV98" s="2"/>
      <c r="TNW98" s="2"/>
      <c r="TNX98" s="2"/>
      <c r="TNY98" s="2"/>
      <c r="TNZ98" s="2"/>
      <c r="TOA98" s="2"/>
      <c r="TOB98" s="2"/>
      <c r="TOH98" s="1"/>
      <c r="TOI98" s="2"/>
      <c r="TOJ98" s="2"/>
      <c r="TOK98" s="2"/>
      <c r="TOL98" s="2"/>
      <c r="TOM98" s="2"/>
      <c r="TON98" s="2"/>
      <c r="TOO98" s="2"/>
      <c r="TOP98" s="2"/>
      <c r="TOQ98" s="2"/>
      <c r="TOR98" s="2"/>
      <c r="TOS98" s="2"/>
      <c r="TOT98" s="2"/>
      <c r="TOV98" s="2"/>
      <c r="TOW98" s="2"/>
      <c r="TOY98" s="2"/>
      <c r="TPB98" s="2"/>
      <c r="TPC98" s="2"/>
      <c r="TPD98" s="2"/>
      <c r="TPE98" s="2"/>
      <c r="TPF98" s="2"/>
      <c r="TPG98" s="2"/>
      <c r="TPH98" s="2"/>
      <c r="TPN98" s="1"/>
      <c r="TPO98" s="2"/>
      <c r="TPP98" s="2"/>
      <c r="TPQ98" s="2"/>
      <c r="TPR98" s="2"/>
      <c r="TPS98" s="2"/>
      <c r="TPT98" s="2"/>
      <c r="TPU98" s="2"/>
      <c r="TPV98" s="2"/>
      <c r="TPW98" s="2"/>
      <c r="TPX98" s="2"/>
      <c r="TPY98" s="2"/>
      <c r="TPZ98" s="2"/>
      <c r="TQB98" s="2"/>
      <c r="TQC98" s="2"/>
      <c r="TQE98" s="2"/>
      <c r="TQH98" s="2"/>
      <c r="TQI98" s="2"/>
      <c r="TQJ98" s="2"/>
      <c r="TQK98" s="2"/>
      <c r="TQL98" s="2"/>
      <c r="TQM98" s="2"/>
      <c r="TQN98" s="2"/>
      <c r="TQT98" s="1"/>
      <c r="TQU98" s="2"/>
      <c r="TQV98" s="2"/>
      <c r="TQW98" s="2"/>
      <c r="TQX98" s="2"/>
      <c r="TQY98" s="2"/>
      <c r="TQZ98" s="2"/>
      <c r="TRA98" s="2"/>
      <c r="TRB98" s="2"/>
      <c r="TRC98" s="2"/>
      <c r="TRD98" s="2"/>
      <c r="TRE98" s="2"/>
      <c r="TRF98" s="2"/>
      <c r="TRH98" s="2"/>
      <c r="TRI98" s="2"/>
      <c r="TRK98" s="2"/>
      <c r="TRN98" s="2"/>
      <c r="TRO98" s="2"/>
      <c r="TRP98" s="2"/>
      <c r="TRQ98" s="2"/>
      <c r="TRR98" s="2"/>
      <c r="TRS98" s="2"/>
      <c r="TRT98" s="2"/>
      <c r="TRZ98" s="1"/>
      <c r="TSA98" s="2"/>
      <c r="TSB98" s="2"/>
      <c r="TSC98" s="2"/>
      <c r="TSD98" s="2"/>
      <c r="TSE98" s="2"/>
      <c r="TSF98" s="2"/>
      <c r="TSG98" s="2"/>
      <c r="TSH98" s="2"/>
      <c r="TSI98" s="2"/>
      <c r="TSJ98" s="2"/>
      <c r="TSK98" s="2"/>
      <c r="TSL98" s="2"/>
      <c r="TSN98" s="2"/>
      <c r="TSO98" s="2"/>
      <c r="TSQ98" s="2"/>
      <c r="TST98" s="2"/>
      <c r="TSU98" s="2"/>
      <c r="TSV98" s="2"/>
      <c r="TSW98" s="2"/>
      <c r="TSX98" s="2"/>
      <c r="TSY98" s="2"/>
      <c r="TSZ98" s="2"/>
      <c r="TTF98" s="1"/>
      <c r="TTG98" s="2"/>
      <c r="TTH98" s="2"/>
      <c r="TTI98" s="2"/>
      <c r="TTJ98" s="2"/>
      <c r="TTK98" s="2"/>
      <c r="TTL98" s="2"/>
      <c r="TTM98" s="2"/>
      <c r="TTN98" s="2"/>
      <c r="TTO98" s="2"/>
      <c r="TTP98" s="2"/>
      <c r="TTQ98" s="2"/>
      <c r="TTR98" s="2"/>
      <c r="TTT98" s="2"/>
      <c r="TTU98" s="2"/>
      <c r="TTW98" s="2"/>
      <c r="TTZ98" s="2"/>
      <c r="TUA98" s="2"/>
      <c r="TUB98" s="2"/>
      <c r="TUC98" s="2"/>
      <c r="TUD98" s="2"/>
      <c r="TUE98" s="2"/>
      <c r="TUF98" s="2"/>
      <c r="TUL98" s="1"/>
      <c r="TUM98" s="2"/>
      <c r="TUN98" s="2"/>
      <c r="TUO98" s="2"/>
      <c r="TUP98" s="2"/>
      <c r="TUQ98" s="2"/>
      <c r="TUR98" s="2"/>
      <c r="TUS98" s="2"/>
      <c r="TUT98" s="2"/>
      <c r="TUU98" s="2"/>
      <c r="TUV98" s="2"/>
      <c r="TUW98" s="2"/>
      <c r="TUX98" s="2"/>
      <c r="TUZ98" s="2"/>
      <c r="TVA98" s="2"/>
      <c r="TVC98" s="2"/>
      <c r="TVF98" s="2"/>
      <c r="TVG98" s="2"/>
      <c r="TVH98" s="2"/>
      <c r="TVI98" s="2"/>
      <c r="TVJ98" s="2"/>
      <c r="TVK98" s="2"/>
      <c r="TVL98" s="2"/>
      <c r="TVR98" s="1"/>
      <c r="TVS98" s="2"/>
      <c r="TVT98" s="2"/>
      <c r="TVU98" s="2"/>
      <c r="TVV98" s="2"/>
      <c r="TVW98" s="2"/>
      <c r="TVX98" s="2"/>
      <c r="TVY98" s="2"/>
      <c r="TVZ98" s="2"/>
      <c r="TWA98" s="2"/>
      <c r="TWB98" s="2"/>
      <c r="TWC98" s="2"/>
      <c r="TWD98" s="2"/>
      <c r="TWF98" s="2"/>
      <c r="TWG98" s="2"/>
      <c r="TWI98" s="2"/>
      <c r="TWL98" s="2"/>
      <c r="TWM98" s="2"/>
      <c r="TWN98" s="2"/>
      <c r="TWO98" s="2"/>
      <c r="TWP98" s="2"/>
      <c r="TWQ98" s="2"/>
      <c r="TWR98" s="2"/>
      <c r="TWX98" s="1"/>
      <c r="TWY98" s="2"/>
      <c r="TWZ98" s="2"/>
      <c r="TXA98" s="2"/>
      <c r="TXB98" s="2"/>
      <c r="TXC98" s="2"/>
      <c r="TXD98" s="2"/>
      <c r="TXE98" s="2"/>
      <c r="TXF98" s="2"/>
      <c r="TXG98" s="2"/>
      <c r="TXH98" s="2"/>
      <c r="TXI98" s="2"/>
      <c r="TXJ98" s="2"/>
      <c r="TXL98" s="2"/>
      <c r="TXM98" s="2"/>
      <c r="TXO98" s="2"/>
      <c r="TXR98" s="2"/>
      <c r="TXS98" s="2"/>
      <c r="TXT98" s="2"/>
      <c r="TXU98" s="2"/>
      <c r="TXV98" s="2"/>
      <c r="TXW98" s="2"/>
      <c r="TXX98" s="2"/>
      <c r="TYD98" s="1"/>
      <c r="TYE98" s="2"/>
      <c r="TYF98" s="2"/>
      <c r="TYG98" s="2"/>
      <c r="TYH98" s="2"/>
      <c r="TYI98" s="2"/>
      <c r="TYJ98" s="2"/>
      <c r="TYK98" s="2"/>
      <c r="TYL98" s="2"/>
      <c r="TYM98" s="2"/>
      <c r="TYN98" s="2"/>
      <c r="TYO98" s="2"/>
      <c r="TYP98" s="2"/>
      <c r="TYR98" s="2"/>
      <c r="TYS98" s="2"/>
      <c r="TYU98" s="2"/>
      <c r="TYX98" s="2"/>
      <c r="TYY98" s="2"/>
      <c r="TYZ98" s="2"/>
      <c r="TZA98" s="2"/>
      <c r="TZB98" s="2"/>
      <c r="TZC98" s="2"/>
      <c r="TZD98" s="2"/>
      <c r="TZJ98" s="1"/>
      <c r="TZK98" s="2"/>
      <c r="TZL98" s="2"/>
      <c r="TZM98" s="2"/>
      <c r="TZN98" s="2"/>
      <c r="TZO98" s="2"/>
      <c r="TZP98" s="2"/>
      <c r="TZQ98" s="2"/>
      <c r="TZR98" s="2"/>
      <c r="TZS98" s="2"/>
      <c r="TZT98" s="2"/>
      <c r="TZU98" s="2"/>
      <c r="TZV98" s="2"/>
      <c r="TZX98" s="2"/>
      <c r="TZY98" s="2"/>
      <c r="UAA98" s="2"/>
      <c r="UAD98" s="2"/>
      <c r="UAE98" s="2"/>
      <c r="UAF98" s="2"/>
      <c r="UAG98" s="2"/>
      <c r="UAH98" s="2"/>
      <c r="UAI98" s="2"/>
      <c r="UAJ98" s="2"/>
      <c r="UAP98" s="1"/>
      <c r="UAQ98" s="2"/>
      <c r="UAR98" s="2"/>
      <c r="UAS98" s="2"/>
      <c r="UAT98" s="2"/>
      <c r="UAU98" s="2"/>
      <c r="UAV98" s="2"/>
      <c r="UAW98" s="2"/>
      <c r="UAX98" s="2"/>
      <c r="UAY98" s="2"/>
      <c r="UAZ98" s="2"/>
      <c r="UBA98" s="2"/>
      <c r="UBB98" s="2"/>
      <c r="UBD98" s="2"/>
      <c r="UBE98" s="2"/>
      <c r="UBG98" s="2"/>
      <c r="UBJ98" s="2"/>
      <c r="UBK98" s="2"/>
      <c r="UBL98" s="2"/>
      <c r="UBM98" s="2"/>
      <c r="UBN98" s="2"/>
      <c r="UBO98" s="2"/>
      <c r="UBP98" s="2"/>
      <c r="UBV98" s="1"/>
      <c r="UBW98" s="2"/>
      <c r="UBX98" s="2"/>
      <c r="UBY98" s="2"/>
      <c r="UBZ98" s="2"/>
      <c r="UCA98" s="2"/>
      <c r="UCB98" s="2"/>
      <c r="UCC98" s="2"/>
      <c r="UCD98" s="2"/>
      <c r="UCE98" s="2"/>
      <c r="UCF98" s="2"/>
      <c r="UCG98" s="2"/>
      <c r="UCH98" s="2"/>
      <c r="UCJ98" s="2"/>
      <c r="UCK98" s="2"/>
      <c r="UCM98" s="2"/>
      <c r="UCP98" s="2"/>
      <c r="UCQ98" s="2"/>
      <c r="UCR98" s="2"/>
      <c r="UCS98" s="2"/>
      <c r="UCT98" s="2"/>
      <c r="UCU98" s="2"/>
      <c r="UCV98" s="2"/>
      <c r="UDB98" s="1"/>
      <c r="UDC98" s="2"/>
      <c r="UDD98" s="2"/>
      <c r="UDE98" s="2"/>
      <c r="UDF98" s="2"/>
      <c r="UDG98" s="2"/>
      <c r="UDH98" s="2"/>
      <c r="UDI98" s="2"/>
      <c r="UDJ98" s="2"/>
      <c r="UDK98" s="2"/>
      <c r="UDL98" s="2"/>
      <c r="UDM98" s="2"/>
      <c r="UDN98" s="2"/>
      <c r="UDP98" s="2"/>
      <c r="UDQ98" s="2"/>
      <c r="UDS98" s="2"/>
      <c r="UDV98" s="2"/>
      <c r="UDW98" s="2"/>
      <c r="UDX98" s="2"/>
      <c r="UDY98" s="2"/>
      <c r="UDZ98" s="2"/>
      <c r="UEA98" s="2"/>
      <c r="UEB98" s="2"/>
      <c r="UEH98" s="1"/>
      <c r="UEI98" s="2"/>
      <c r="UEJ98" s="2"/>
      <c r="UEK98" s="2"/>
      <c r="UEL98" s="2"/>
      <c r="UEM98" s="2"/>
      <c r="UEN98" s="2"/>
      <c r="UEO98" s="2"/>
      <c r="UEP98" s="2"/>
      <c r="UEQ98" s="2"/>
      <c r="UER98" s="2"/>
      <c r="UES98" s="2"/>
      <c r="UET98" s="2"/>
      <c r="UEV98" s="2"/>
      <c r="UEW98" s="2"/>
      <c r="UEY98" s="2"/>
      <c r="UFB98" s="2"/>
      <c r="UFC98" s="2"/>
      <c r="UFD98" s="2"/>
      <c r="UFE98" s="2"/>
      <c r="UFF98" s="2"/>
      <c r="UFG98" s="2"/>
      <c r="UFH98" s="2"/>
      <c r="UFN98" s="1"/>
      <c r="UFO98" s="2"/>
      <c r="UFP98" s="2"/>
      <c r="UFQ98" s="2"/>
      <c r="UFR98" s="2"/>
      <c r="UFS98" s="2"/>
      <c r="UFT98" s="2"/>
      <c r="UFU98" s="2"/>
      <c r="UFV98" s="2"/>
      <c r="UFW98" s="2"/>
      <c r="UFX98" s="2"/>
      <c r="UFY98" s="2"/>
      <c r="UFZ98" s="2"/>
      <c r="UGB98" s="2"/>
      <c r="UGC98" s="2"/>
      <c r="UGE98" s="2"/>
      <c r="UGH98" s="2"/>
      <c r="UGI98" s="2"/>
      <c r="UGJ98" s="2"/>
      <c r="UGK98" s="2"/>
      <c r="UGL98" s="2"/>
      <c r="UGM98" s="2"/>
      <c r="UGN98" s="2"/>
      <c r="UGT98" s="1"/>
      <c r="UGU98" s="2"/>
      <c r="UGV98" s="2"/>
      <c r="UGW98" s="2"/>
      <c r="UGX98" s="2"/>
      <c r="UGY98" s="2"/>
      <c r="UGZ98" s="2"/>
      <c r="UHA98" s="2"/>
      <c r="UHB98" s="2"/>
      <c r="UHC98" s="2"/>
      <c r="UHD98" s="2"/>
      <c r="UHE98" s="2"/>
      <c r="UHF98" s="2"/>
      <c r="UHH98" s="2"/>
      <c r="UHI98" s="2"/>
      <c r="UHK98" s="2"/>
      <c r="UHN98" s="2"/>
      <c r="UHO98" s="2"/>
      <c r="UHP98" s="2"/>
      <c r="UHQ98" s="2"/>
      <c r="UHR98" s="2"/>
      <c r="UHS98" s="2"/>
      <c r="UHT98" s="2"/>
      <c r="UHZ98" s="1"/>
      <c r="UIA98" s="2"/>
      <c r="UIB98" s="2"/>
      <c r="UIC98" s="2"/>
      <c r="UID98" s="2"/>
      <c r="UIE98" s="2"/>
      <c r="UIF98" s="2"/>
      <c r="UIG98" s="2"/>
      <c r="UIH98" s="2"/>
      <c r="UII98" s="2"/>
      <c r="UIJ98" s="2"/>
      <c r="UIK98" s="2"/>
      <c r="UIL98" s="2"/>
      <c r="UIN98" s="2"/>
      <c r="UIO98" s="2"/>
      <c r="UIQ98" s="2"/>
      <c r="UIT98" s="2"/>
      <c r="UIU98" s="2"/>
      <c r="UIV98" s="2"/>
      <c r="UIW98" s="2"/>
      <c r="UIX98" s="2"/>
      <c r="UIY98" s="2"/>
      <c r="UIZ98" s="2"/>
      <c r="UJF98" s="1"/>
      <c r="UJG98" s="2"/>
      <c r="UJH98" s="2"/>
      <c r="UJI98" s="2"/>
      <c r="UJJ98" s="2"/>
      <c r="UJK98" s="2"/>
      <c r="UJL98" s="2"/>
      <c r="UJM98" s="2"/>
      <c r="UJN98" s="2"/>
      <c r="UJO98" s="2"/>
      <c r="UJP98" s="2"/>
      <c r="UJQ98" s="2"/>
      <c r="UJR98" s="2"/>
      <c r="UJT98" s="2"/>
      <c r="UJU98" s="2"/>
      <c r="UJW98" s="2"/>
      <c r="UJZ98" s="2"/>
      <c r="UKA98" s="2"/>
      <c r="UKB98" s="2"/>
      <c r="UKC98" s="2"/>
      <c r="UKD98" s="2"/>
      <c r="UKE98" s="2"/>
      <c r="UKF98" s="2"/>
      <c r="UKL98" s="1"/>
      <c r="UKM98" s="2"/>
      <c r="UKN98" s="2"/>
      <c r="UKO98" s="2"/>
      <c r="UKP98" s="2"/>
      <c r="UKQ98" s="2"/>
      <c r="UKR98" s="2"/>
      <c r="UKS98" s="2"/>
      <c r="UKT98" s="2"/>
      <c r="UKU98" s="2"/>
      <c r="UKV98" s="2"/>
      <c r="UKW98" s="2"/>
      <c r="UKX98" s="2"/>
      <c r="UKZ98" s="2"/>
      <c r="ULA98" s="2"/>
      <c r="ULC98" s="2"/>
      <c r="ULF98" s="2"/>
      <c r="ULG98" s="2"/>
      <c r="ULH98" s="2"/>
      <c r="ULI98" s="2"/>
      <c r="ULJ98" s="2"/>
      <c r="ULK98" s="2"/>
      <c r="ULL98" s="2"/>
      <c r="ULR98" s="1"/>
      <c r="ULS98" s="2"/>
      <c r="ULT98" s="2"/>
      <c r="ULU98" s="2"/>
      <c r="ULV98" s="2"/>
      <c r="ULW98" s="2"/>
      <c r="ULX98" s="2"/>
      <c r="ULY98" s="2"/>
      <c r="ULZ98" s="2"/>
      <c r="UMA98" s="2"/>
      <c r="UMB98" s="2"/>
      <c r="UMC98" s="2"/>
      <c r="UMD98" s="2"/>
      <c r="UMF98" s="2"/>
      <c r="UMG98" s="2"/>
      <c r="UMI98" s="2"/>
      <c r="UML98" s="2"/>
      <c r="UMM98" s="2"/>
      <c r="UMN98" s="2"/>
      <c r="UMO98" s="2"/>
      <c r="UMP98" s="2"/>
      <c r="UMQ98" s="2"/>
      <c r="UMR98" s="2"/>
      <c r="UMX98" s="1"/>
      <c r="UMY98" s="2"/>
      <c r="UMZ98" s="2"/>
      <c r="UNA98" s="2"/>
      <c r="UNB98" s="2"/>
      <c r="UNC98" s="2"/>
      <c r="UND98" s="2"/>
      <c r="UNE98" s="2"/>
      <c r="UNF98" s="2"/>
      <c r="UNG98" s="2"/>
      <c r="UNH98" s="2"/>
      <c r="UNI98" s="2"/>
      <c r="UNJ98" s="2"/>
      <c r="UNL98" s="2"/>
      <c r="UNM98" s="2"/>
      <c r="UNO98" s="2"/>
      <c r="UNR98" s="2"/>
      <c r="UNS98" s="2"/>
      <c r="UNT98" s="2"/>
      <c r="UNU98" s="2"/>
      <c r="UNV98" s="2"/>
      <c r="UNW98" s="2"/>
      <c r="UNX98" s="2"/>
      <c r="UOD98" s="1"/>
      <c r="UOE98" s="2"/>
      <c r="UOF98" s="2"/>
      <c r="UOG98" s="2"/>
      <c r="UOH98" s="2"/>
      <c r="UOI98" s="2"/>
      <c r="UOJ98" s="2"/>
      <c r="UOK98" s="2"/>
      <c r="UOL98" s="2"/>
      <c r="UOM98" s="2"/>
      <c r="UON98" s="2"/>
      <c r="UOO98" s="2"/>
      <c r="UOP98" s="2"/>
      <c r="UOR98" s="2"/>
      <c r="UOS98" s="2"/>
      <c r="UOU98" s="2"/>
      <c r="UOX98" s="2"/>
      <c r="UOY98" s="2"/>
      <c r="UOZ98" s="2"/>
      <c r="UPA98" s="2"/>
      <c r="UPB98" s="2"/>
      <c r="UPC98" s="2"/>
      <c r="UPD98" s="2"/>
      <c r="UPJ98" s="1"/>
      <c r="UPK98" s="2"/>
      <c r="UPL98" s="2"/>
      <c r="UPM98" s="2"/>
      <c r="UPN98" s="2"/>
      <c r="UPO98" s="2"/>
      <c r="UPP98" s="2"/>
      <c r="UPQ98" s="2"/>
      <c r="UPR98" s="2"/>
      <c r="UPS98" s="2"/>
      <c r="UPT98" s="2"/>
      <c r="UPU98" s="2"/>
      <c r="UPV98" s="2"/>
      <c r="UPX98" s="2"/>
      <c r="UPY98" s="2"/>
      <c r="UQA98" s="2"/>
      <c r="UQD98" s="2"/>
      <c r="UQE98" s="2"/>
      <c r="UQF98" s="2"/>
      <c r="UQG98" s="2"/>
      <c r="UQH98" s="2"/>
      <c r="UQI98" s="2"/>
      <c r="UQJ98" s="2"/>
      <c r="UQP98" s="1"/>
      <c r="UQQ98" s="2"/>
      <c r="UQR98" s="2"/>
      <c r="UQS98" s="2"/>
      <c r="UQT98" s="2"/>
      <c r="UQU98" s="2"/>
      <c r="UQV98" s="2"/>
      <c r="UQW98" s="2"/>
      <c r="UQX98" s="2"/>
      <c r="UQY98" s="2"/>
      <c r="UQZ98" s="2"/>
      <c r="URA98" s="2"/>
      <c r="URB98" s="2"/>
      <c r="URD98" s="2"/>
      <c r="URE98" s="2"/>
      <c r="URG98" s="2"/>
      <c r="URJ98" s="2"/>
      <c r="URK98" s="2"/>
      <c r="URL98" s="2"/>
      <c r="URM98" s="2"/>
      <c r="URN98" s="2"/>
      <c r="URO98" s="2"/>
      <c r="URP98" s="2"/>
      <c r="URV98" s="1"/>
      <c r="URW98" s="2"/>
      <c r="URX98" s="2"/>
      <c r="URY98" s="2"/>
      <c r="URZ98" s="2"/>
      <c r="USA98" s="2"/>
      <c r="USB98" s="2"/>
      <c r="USC98" s="2"/>
      <c r="USD98" s="2"/>
      <c r="USE98" s="2"/>
      <c r="USF98" s="2"/>
      <c r="USG98" s="2"/>
      <c r="USH98" s="2"/>
      <c r="USJ98" s="2"/>
      <c r="USK98" s="2"/>
      <c r="USM98" s="2"/>
      <c r="USP98" s="2"/>
      <c r="USQ98" s="2"/>
      <c r="USR98" s="2"/>
      <c r="USS98" s="2"/>
      <c r="UST98" s="2"/>
      <c r="USU98" s="2"/>
      <c r="USV98" s="2"/>
      <c r="UTB98" s="1"/>
      <c r="UTC98" s="2"/>
      <c r="UTD98" s="2"/>
      <c r="UTE98" s="2"/>
      <c r="UTF98" s="2"/>
      <c r="UTG98" s="2"/>
      <c r="UTH98" s="2"/>
      <c r="UTI98" s="2"/>
      <c r="UTJ98" s="2"/>
      <c r="UTK98" s="2"/>
      <c r="UTL98" s="2"/>
      <c r="UTM98" s="2"/>
      <c r="UTN98" s="2"/>
      <c r="UTP98" s="2"/>
      <c r="UTQ98" s="2"/>
      <c r="UTS98" s="2"/>
      <c r="UTV98" s="2"/>
      <c r="UTW98" s="2"/>
      <c r="UTX98" s="2"/>
      <c r="UTY98" s="2"/>
      <c r="UTZ98" s="2"/>
      <c r="UUA98" s="2"/>
      <c r="UUB98" s="2"/>
      <c r="UUH98" s="1"/>
      <c r="UUI98" s="2"/>
      <c r="UUJ98" s="2"/>
      <c r="UUK98" s="2"/>
      <c r="UUL98" s="2"/>
      <c r="UUM98" s="2"/>
      <c r="UUN98" s="2"/>
      <c r="UUO98" s="2"/>
      <c r="UUP98" s="2"/>
      <c r="UUQ98" s="2"/>
      <c r="UUR98" s="2"/>
      <c r="UUS98" s="2"/>
      <c r="UUT98" s="2"/>
      <c r="UUV98" s="2"/>
      <c r="UUW98" s="2"/>
      <c r="UUY98" s="2"/>
      <c r="UVB98" s="2"/>
      <c r="UVC98" s="2"/>
      <c r="UVD98" s="2"/>
      <c r="UVE98" s="2"/>
      <c r="UVF98" s="2"/>
      <c r="UVG98" s="2"/>
      <c r="UVH98" s="2"/>
      <c r="UVN98" s="1"/>
      <c r="UVO98" s="2"/>
      <c r="UVP98" s="2"/>
      <c r="UVQ98" s="2"/>
      <c r="UVR98" s="2"/>
      <c r="UVS98" s="2"/>
      <c r="UVT98" s="2"/>
      <c r="UVU98" s="2"/>
      <c r="UVV98" s="2"/>
      <c r="UVW98" s="2"/>
      <c r="UVX98" s="2"/>
      <c r="UVY98" s="2"/>
      <c r="UVZ98" s="2"/>
      <c r="UWB98" s="2"/>
      <c r="UWC98" s="2"/>
      <c r="UWE98" s="2"/>
      <c r="UWH98" s="2"/>
      <c r="UWI98" s="2"/>
      <c r="UWJ98" s="2"/>
      <c r="UWK98" s="2"/>
      <c r="UWL98" s="2"/>
      <c r="UWM98" s="2"/>
      <c r="UWN98" s="2"/>
      <c r="UWT98" s="1"/>
      <c r="UWU98" s="2"/>
      <c r="UWV98" s="2"/>
      <c r="UWW98" s="2"/>
      <c r="UWX98" s="2"/>
      <c r="UWY98" s="2"/>
      <c r="UWZ98" s="2"/>
      <c r="UXA98" s="2"/>
      <c r="UXB98" s="2"/>
      <c r="UXC98" s="2"/>
      <c r="UXD98" s="2"/>
      <c r="UXE98" s="2"/>
      <c r="UXF98" s="2"/>
      <c r="UXH98" s="2"/>
      <c r="UXI98" s="2"/>
      <c r="UXK98" s="2"/>
      <c r="UXN98" s="2"/>
      <c r="UXO98" s="2"/>
      <c r="UXP98" s="2"/>
      <c r="UXQ98" s="2"/>
      <c r="UXR98" s="2"/>
      <c r="UXS98" s="2"/>
      <c r="UXT98" s="2"/>
      <c r="UXZ98" s="1"/>
      <c r="UYA98" s="2"/>
      <c r="UYB98" s="2"/>
      <c r="UYC98" s="2"/>
      <c r="UYD98" s="2"/>
      <c r="UYE98" s="2"/>
      <c r="UYF98" s="2"/>
      <c r="UYG98" s="2"/>
      <c r="UYH98" s="2"/>
      <c r="UYI98" s="2"/>
      <c r="UYJ98" s="2"/>
      <c r="UYK98" s="2"/>
      <c r="UYL98" s="2"/>
      <c r="UYN98" s="2"/>
      <c r="UYO98" s="2"/>
      <c r="UYQ98" s="2"/>
      <c r="UYT98" s="2"/>
      <c r="UYU98" s="2"/>
      <c r="UYV98" s="2"/>
      <c r="UYW98" s="2"/>
      <c r="UYX98" s="2"/>
      <c r="UYY98" s="2"/>
      <c r="UYZ98" s="2"/>
      <c r="UZF98" s="1"/>
      <c r="UZG98" s="2"/>
      <c r="UZH98" s="2"/>
      <c r="UZI98" s="2"/>
      <c r="UZJ98" s="2"/>
      <c r="UZK98" s="2"/>
      <c r="UZL98" s="2"/>
      <c r="UZM98" s="2"/>
      <c r="UZN98" s="2"/>
      <c r="UZO98" s="2"/>
      <c r="UZP98" s="2"/>
      <c r="UZQ98" s="2"/>
      <c r="UZR98" s="2"/>
      <c r="UZT98" s="2"/>
      <c r="UZU98" s="2"/>
      <c r="UZW98" s="2"/>
      <c r="UZZ98" s="2"/>
      <c r="VAA98" s="2"/>
      <c r="VAB98" s="2"/>
      <c r="VAC98" s="2"/>
      <c r="VAD98" s="2"/>
      <c r="VAE98" s="2"/>
      <c r="VAF98" s="2"/>
      <c r="VAL98" s="1"/>
      <c r="VAM98" s="2"/>
      <c r="VAN98" s="2"/>
      <c r="VAO98" s="2"/>
      <c r="VAP98" s="2"/>
      <c r="VAQ98" s="2"/>
      <c r="VAR98" s="2"/>
      <c r="VAS98" s="2"/>
      <c r="VAT98" s="2"/>
      <c r="VAU98" s="2"/>
      <c r="VAV98" s="2"/>
      <c r="VAW98" s="2"/>
      <c r="VAX98" s="2"/>
      <c r="VAZ98" s="2"/>
      <c r="VBA98" s="2"/>
      <c r="VBC98" s="2"/>
      <c r="VBF98" s="2"/>
      <c r="VBG98" s="2"/>
      <c r="VBH98" s="2"/>
      <c r="VBI98" s="2"/>
      <c r="VBJ98" s="2"/>
      <c r="VBK98" s="2"/>
      <c r="VBL98" s="2"/>
      <c r="VBR98" s="1"/>
      <c r="VBS98" s="2"/>
      <c r="VBT98" s="2"/>
      <c r="VBU98" s="2"/>
      <c r="VBV98" s="2"/>
      <c r="VBW98" s="2"/>
      <c r="VBX98" s="2"/>
      <c r="VBY98" s="2"/>
      <c r="VBZ98" s="2"/>
      <c r="VCA98" s="2"/>
      <c r="VCB98" s="2"/>
      <c r="VCC98" s="2"/>
      <c r="VCD98" s="2"/>
      <c r="VCF98" s="2"/>
      <c r="VCG98" s="2"/>
      <c r="VCI98" s="2"/>
      <c r="VCL98" s="2"/>
      <c r="VCM98" s="2"/>
      <c r="VCN98" s="2"/>
      <c r="VCO98" s="2"/>
      <c r="VCP98" s="2"/>
      <c r="VCQ98" s="2"/>
      <c r="VCR98" s="2"/>
      <c r="VCX98" s="1"/>
      <c r="VCY98" s="2"/>
      <c r="VCZ98" s="2"/>
      <c r="VDA98" s="2"/>
      <c r="VDB98" s="2"/>
      <c r="VDC98" s="2"/>
      <c r="VDD98" s="2"/>
      <c r="VDE98" s="2"/>
      <c r="VDF98" s="2"/>
      <c r="VDG98" s="2"/>
      <c r="VDH98" s="2"/>
      <c r="VDI98" s="2"/>
      <c r="VDJ98" s="2"/>
      <c r="VDL98" s="2"/>
      <c r="VDM98" s="2"/>
      <c r="VDO98" s="2"/>
      <c r="VDR98" s="2"/>
      <c r="VDS98" s="2"/>
      <c r="VDT98" s="2"/>
      <c r="VDU98" s="2"/>
      <c r="VDV98" s="2"/>
      <c r="VDW98" s="2"/>
      <c r="VDX98" s="2"/>
      <c r="VED98" s="1"/>
      <c r="VEE98" s="2"/>
      <c r="VEF98" s="2"/>
      <c r="VEG98" s="2"/>
      <c r="VEH98" s="2"/>
      <c r="VEI98" s="2"/>
      <c r="VEJ98" s="2"/>
      <c r="VEK98" s="2"/>
      <c r="VEL98" s="2"/>
      <c r="VEM98" s="2"/>
      <c r="VEN98" s="2"/>
      <c r="VEO98" s="2"/>
      <c r="VEP98" s="2"/>
      <c r="VER98" s="2"/>
      <c r="VES98" s="2"/>
      <c r="VEU98" s="2"/>
      <c r="VEX98" s="2"/>
      <c r="VEY98" s="2"/>
      <c r="VEZ98" s="2"/>
      <c r="VFA98" s="2"/>
      <c r="VFB98" s="2"/>
      <c r="VFC98" s="2"/>
      <c r="VFD98" s="2"/>
      <c r="VFJ98" s="1"/>
      <c r="VFK98" s="2"/>
      <c r="VFL98" s="2"/>
      <c r="VFM98" s="2"/>
      <c r="VFN98" s="2"/>
      <c r="VFO98" s="2"/>
      <c r="VFP98" s="2"/>
      <c r="VFQ98" s="2"/>
      <c r="VFR98" s="2"/>
      <c r="VFS98" s="2"/>
      <c r="VFT98" s="2"/>
      <c r="VFU98" s="2"/>
      <c r="VFV98" s="2"/>
      <c r="VFX98" s="2"/>
      <c r="VFY98" s="2"/>
      <c r="VGA98" s="2"/>
      <c r="VGD98" s="2"/>
      <c r="VGE98" s="2"/>
      <c r="VGF98" s="2"/>
      <c r="VGG98" s="2"/>
      <c r="VGH98" s="2"/>
      <c r="VGI98" s="2"/>
      <c r="VGJ98" s="2"/>
      <c r="VGP98" s="1"/>
      <c r="VGQ98" s="2"/>
      <c r="VGR98" s="2"/>
      <c r="VGS98" s="2"/>
      <c r="VGT98" s="2"/>
      <c r="VGU98" s="2"/>
      <c r="VGV98" s="2"/>
      <c r="VGW98" s="2"/>
      <c r="VGX98" s="2"/>
      <c r="VGY98" s="2"/>
      <c r="VGZ98" s="2"/>
      <c r="VHA98" s="2"/>
      <c r="VHB98" s="2"/>
      <c r="VHD98" s="2"/>
      <c r="VHE98" s="2"/>
      <c r="VHG98" s="2"/>
      <c r="VHJ98" s="2"/>
      <c r="VHK98" s="2"/>
      <c r="VHL98" s="2"/>
      <c r="VHM98" s="2"/>
      <c r="VHN98" s="2"/>
      <c r="VHO98" s="2"/>
      <c r="VHP98" s="2"/>
      <c r="VHV98" s="1"/>
      <c r="VHW98" s="2"/>
      <c r="VHX98" s="2"/>
      <c r="VHY98" s="2"/>
      <c r="VHZ98" s="2"/>
      <c r="VIA98" s="2"/>
      <c r="VIB98" s="2"/>
      <c r="VIC98" s="2"/>
      <c r="VID98" s="2"/>
      <c r="VIE98" s="2"/>
      <c r="VIF98" s="2"/>
      <c r="VIG98" s="2"/>
      <c r="VIH98" s="2"/>
      <c r="VIJ98" s="2"/>
      <c r="VIK98" s="2"/>
      <c r="VIM98" s="2"/>
      <c r="VIP98" s="2"/>
      <c r="VIQ98" s="2"/>
      <c r="VIR98" s="2"/>
      <c r="VIS98" s="2"/>
      <c r="VIT98" s="2"/>
      <c r="VIU98" s="2"/>
      <c r="VIV98" s="2"/>
      <c r="VJB98" s="1"/>
      <c r="VJC98" s="2"/>
      <c r="VJD98" s="2"/>
      <c r="VJE98" s="2"/>
      <c r="VJF98" s="2"/>
      <c r="VJG98" s="2"/>
      <c r="VJH98" s="2"/>
      <c r="VJI98" s="2"/>
      <c r="VJJ98" s="2"/>
      <c r="VJK98" s="2"/>
      <c r="VJL98" s="2"/>
      <c r="VJM98" s="2"/>
      <c r="VJN98" s="2"/>
      <c r="VJP98" s="2"/>
      <c r="VJQ98" s="2"/>
      <c r="VJS98" s="2"/>
      <c r="VJV98" s="2"/>
      <c r="VJW98" s="2"/>
      <c r="VJX98" s="2"/>
      <c r="VJY98" s="2"/>
      <c r="VJZ98" s="2"/>
      <c r="VKA98" s="2"/>
      <c r="VKB98" s="2"/>
      <c r="VKH98" s="1"/>
      <c r="VKI98" s="2"/>
      <c r="VKJ98" s="2"/>
      <c r="VKK98" s="2"/>
      <c r="VKL98" s="2"/>
      <c r="VKM98" s="2"/>
      <c r="VKN98" s="2"/>
      <c r="VKO98" s="2"/>
      <c r="VKP98" s="2"/>
      <c r="VKQ98" s="2"/>
      <c r="VKR98" s="2"/>
      <c r="VKS98" s="2"/>
      <c r="VKT98" s="2"/>
      <c r="VKV98" s="2"/>
      <c r="VKW98" s="2"/>
      <c r="VKY98" s="2"/>
      <c r="VLB98" s="2"/>
      <c r="VLC98" s="2"/>
      <c r="VLD98" s="2"/>
      <c r="VLE98" s="2"/>
      <c r="VLF98" s="2"/>
      <c r="VLG98" s="2"/>
      <c r="VLH98" s="2"/>
      <c r="VLN98" s="1"/>
      <c r="VLO98" s="2"/>
      <c r="VLP98" s="2"/>
      <c r="VLQ98" s="2"/>
      <c r="VLR98" s="2"/>
      <c r="VLS98" s="2"/>
      <c r="VLT98" s="2"/>
      <c r="VLU98" s="2"/>
      <c r="VLV98" s="2"/>
      <c r="VLW98" s="2"/>
      <c r="VLX98" s="2"/>
      <c r="VLY98" s="2"/>
      <c r="VLZ98" s="2"/>
      <c r="VMB98" s="2"/>
      <c r="VMC98" s="2"/>
      <c r="VME98" s="2"/>
      <c r="VMH98" s="2"/>
      <c r="VMI98" s="2"/>
      <c r="VMJ98" s="2"/>
      <c r="VMK98" s="2"/>
      <c r="VML98" s="2"/>
      <c r="VMM98" s="2"/>
      <c r="VMN98" s="2"/>
      <c r="VMT98" s="1"/>
      <c r="VMU98" s="2"/>
      <c r="VMV98" s="2"/>
      <c r="VMW98" s="2"/>
      <c r="VMX98" s="2"/>
      <c r="VMY98" s="2"/>
      <c r="VMZ98" s="2"/>
      <c r="VNA98" s="2"/>
      <c r="VNB98" s="2"/>
      <c r="VNC98" s="2"/>
      <c r="VND98" s="2"/>
      <c r="VNE98" s="2"/>
      <c r="VNF98" s="2"/>
      <c r="VNH98" s="2"/>
      <c r="VNI98" s="2"/>
      <c r="VNK98" s="2"/>
      <c r="VNN98" s="2"/>
      <c r="VNO98" s="2"/>
      <c r="VNP98" s="2"/>
      <c r="VNQ98" s="2"/>
      <c r="VNR98" s="2"/>
      <c r="VNS98" s="2"/>
      <c r="VNT98" s="2"/>
      <c r="VNZ98" s="1"/>
      <c r="VOA98" s="2"/>
      <c r="VOB98" s="2"/>
      <c r="VOC98" s="2"/>
      <c r="VOD98" s="2"/>
      <c r="VOE98" s="2"/>
      <c r="VOF98" s="2"/>
      <c r="VOG98" s="2"/>
      <c r="VOH98" s="2"/>
      <c r="VOI98" s="2"/>
      <c r="VOJ98" s="2"/>
      <c r="VOK98" s="2"/>
      <c r="VOL98" s="2"/>
      <c r="VON98" s="2"/>
      <c r="VOO98" s="2"/>
      <c r="VOQ98" s="2"/>
      <c r="VOT98" s="2"/>
      <c r="VOU98" s="2"/>
      <c r="VOV98" s="2"/>
      <c r="VOW98" s="2"/>
      <c r="VOX98" s="2"/>
      <c r="VOY98" s="2"/>
      <c r="VOZ98" s="2"/>
      <c r="VPF98" s="1"/>
      <c r="VPG98" s="2"/>
      <c r="VPH98" s="2"/>
      <c r="VPI98" s="2"/>
      <c r="VPJ98" s="2"/>
      <c r="VPK98" s="2"/>
      <c r="VPL98" s="2"/>
      <c r="VPM98" s="2"/>
      <c r="VPN98" s="2"/>
      <c r="VPO98" s="2"/>
      <c r="VPP98" s="2"/>
      <c r="VPQ98" s="2"/>
      <c r="VPR98" s="2"/>
      <c r="VPT98" s="2"/>
      <c r="VPU98" s="2"/>
      <c r="VPW98" s="2"/>
      <c r="VPZ98" s="2"/>
      <c r="VQA98" s="2"/>
      <c r="VQB98" s="2"/>
      <c r="VQC98" s="2"/>
      <c r="VQD98" s="2"/>
      <c r="VQE98" s="2"/>
      <c r="VQF98" s="2"/>
      <c r="VQL98" s="1"/>
      <c r="VQM98" s="2"/>
      <c r="VQN98" s="2"/>
      <c r="VQO98" s="2"/>
      <c r="VQP98" s="2"/>
      <c r="VQQ98" s="2"/>
      <c r="VQR98" s="2"/>
      <c r="VQS98" s="2"/>
      <c r="VQT98" s="2"/>
      <c r="VQU98" s="2"/>
      <c r="VQV98" s="2"/>
      <c r="VQW98" s="2"/>
      <c r="VQX98" s="2"/>
      <c r="VQZ98" s="2"/>
      <c r="VRA98" s="2"/>
      <c r="VRC98" s="2"/>
      <c r="VRF98" s="2"/>
      <c r="VRG98" s="2"/>
      <c r="VRH98" s="2"/>
      <c r="VRI98" s="2"/>
      <c r="VRJ98" s="2"/>
      <c r="VRK98" s="2"/>
      <c r="VRL98" s="2"/>
      <c r="VRR98" s="1"/>
      <c r="VRS98" s="2"/>
      <c r="VRT98" s="2"/>
      <c r="VRU98" s="2"/>
      <c r="VRV98" s="2"/>
      <c r="VRW98" s="2"/>
      <c r="VRX98" s="2"/>
      <c r="VRY98" s="2"/>
      <c r="VRZ98" s="2"/>
      <c r="VSA98" s="2"/>
      <c r="VSB98" s="2"/>
      <c r="VSC98" s="2"/>
      <c r="VSD98" s="2"/>
      <c r="VSF98" s="2"/>
      <c r="VSG98" s="2"/>
      <c r="VSI98" s="2"/>
      <c r="VSL98" s="2"/>
      <c r="VSM98" s="2"/>
      <c r="VSN98" s="2"/>
      <c r="VSO98" s="2"/>
      <c r="VSP98" s="2"/>
      <c r="VSQ98" s="2"/>
      <c r="VSR98" s="2"/>
      <c r="VSX98" s="1"/>
      <c r="VSY98" s="2"/>
      <c r="VSZ98" s="2"/>
      <c r="VTA98" s="2"/>
      <c r="VTB98" s="2"/>
      <c r="VTC98" s="2"/>
      <c r="VTD98" s="2"/>
      <c r="VTE98" s="2"/>
      <c r="VTF98" s="2"/>
      <c r="VTG98" s="2"/>
      <c r="VTH98" s="2"/>
      <c r="VTI98" s="2"/>
      <c r="VTJ98" s="2"/>
      <c r="VTL98" s="2"/>
      <c r="VTM98" s="2"/>
      <c r="VTO98" s="2"/>
      <c r="VTR98" s="2"/>
      <c r="VTS98" s="2"/>
      <c r="VTT98" s="2"/>
      <c r="VTU98" s="2"/>
      <c r="VTV98" s="2"/>
      <c r="VTW98" s="2"/>
      <c r="VTX98" s="2"/>
      <c r="VUD98" s="1"/>
      <c r="VUE98" s="2"/>
      <c r="VUF98" s="2"/>
      <c r="VUG98" s="2"/>
      <c r="VUH98" s="2"/>
      <c r="VUI98" s="2"/>
      <c r="VUJ98" s="2"/>
      <c r="VUK98" s="2"/>
      <c r="VUL98" s="2"/>
      <c r="VUM98" s="2"/>
      <c r="VUN98" s="2"/>
      <c r="VUO98" s="2"/>
      <c r="VUP98" s="2"/>
      <c r="VUR98" s="2"/>
      <c r="VUS98" s="2"/>
      <c r="VUU98" s="2"/>
      <c r="VUX98" s="2"/>
      <c r="VUY98" s="2"/>
      <c r="VUZ98" s="2"/>
      <c r="VVA98" s="2"/>
      <c r="VVB98" s="2"/>
      <c r="VVC98" s="2"/>
      <c r="VVD98" s="2"/>
      <c r="VVJ98" s="1"/>
      <c r="VVK98" s="2"/>
      <c r="VVL98" s="2"/>
      <c r="VVM98" s="2"/>
      <c r="VVN98" s="2"/>
      <c r="VVO98" s="2"/>
      <c r="VVP98" s="2"/>
      <c r="VVQ98" s="2"/>
      <c r="VVR98" s="2"/>
      <c r="VVS98" s="2"/>
      <c r="VVT98" s="2"/>
      <c r="VVU98" s="2"/>
      <c r="VVV98" s="2"/>
      <c r="VVX98" s="2"/>
      <c r="VVY98" s="2"/>
      <c r="VWA98" s="2"/>
      <c r="VWD98" s="2"/>
      <c r="VWE98" s="2"/>
      <c r="VWF98" s="2"/>
      <c r="VWG98" s="2"/>
      <c r="VWH98" s="2"/>
      <c r="VWI98" s="2"/>
      <c r="VWJ98" s="2"/>
      <c r="VWP98" s="1"/>
      <c r="VWQ98" s="2"/>
      <c r="VWR98" s="2"/>
      <c r="VWS98" s="2"/>
      <c r="VWT98" s="2"/>
      <c r="VWU98" s="2"/>
      <c r="VWV98" s="2"/>
      <c r="VWW98" s="2"/>
      <c r="VWX98" s="2"/>
      <c r="VWY98" s="2"/>
      <c r="VWZ98" s="2"/>
      <c r="VXA98" s="2"/>
      <c r="VXB98" s="2"/>
      <c r="VXD98" s="2"/>
      <c r="VXE98" s="2"/>
      <c r="VXG98" s="2"/>
      <c r="VXJ98" s="2"/>
      <c r="VXK98" s="2"/>
      <c r="VXL98" s="2"/>
      <c r="VXM98" s="2"/>
      <c r="VXN98" s="2"/>
      <c r="VXO98" s="2"/>
      <c r="VXP98" s="2"/>
      <c r="VXV98" s="1"/>
      <c r="VXW98" s="2"/>
      <c r="VXX98" s="2"/>
      <c r="VXY98" s="2"/>
      <c r="VXZ98" s="2"/>
      <c r="VYA98" s="2"/>
      <c r="VYB98" s="2"/>
      <c r="VYC98" s="2"/>
      <c r="VYD98" s="2"/>
      <c r="VYE98" s="2"/>
      <c r="VYF98" s="2"/>
      <c r="VYG98" s="2"/>
      <c r="VYH98" s="2"/>
      <c r="VYJ98" s="2"/>
      <c r="VYK98" s="2"/>
      <c r="VYM98" s="2"/>
      <c r="VYP98" s="2"/>
      <c r="VYQ98" s="2"/>
      <c r="VYR98" s="2"/>
      <c r="VYS98" s="2"/>
      <c r="VYT98" s="2"/>
      <c r="VYU98" s="2"/>
      <c r="VYV98" s="2"/>
      <c r="VZB98" s="1"/>
      <c r="VZC98" s="2"/>
      <c r="VZD98" s="2"/>
      <c r="VZE98" s="2"/>
      <c r="VZF98" s="2"/>
      <c r="VZG98" s="2"/>
      <c r="VZH98" s="2"/>
      <c r="VZI98" s="2"/>
      <c r="VZJ98" s="2"/>
      <c r="VZK98" s="2"/>
      <c r="VZL98" s="2"/>
      <c r="VZM98" s="2"/>
      <c r="VZN98" s="2"/>
      <c r="VZP98" s="2"/>
      <c r="VZQ98" s="2"/>
      <c r="VZS98" s="2"/>
      <c r="VZV98" s="2"/>
      <c r="VZW98" s="2"/>
      <c r="VZX98" s="2"/>
      <c r="VZY98" s="2"/>
      <c r="VZZ98" s="2"/>
      <c r="WAA98" s="2"/>
      <c r="WAB98" s="2"/>
      <c r="WAH98" s="1"/>
      <c r="WAI98" s="2"/>
      <c r="WAJ98" s="2"/>
      <c r="WAK98" s="2"/>
      <c r="WAL98" s="2"/>
      <c r="WAM98" s="2"/>
      <c r="WAN98" s="2"/>
      <c r="WAO98" s="2"/>
      <c r="WAP98" s="2"/>
      <c r="WAQ98" s="2"/>
      <c r="WAR98" s="2"/>
      <c r="WAS98" s="2"/>
      <c r="WAT98" s="2"/>
      <c r="WAV98" s="2"/>
      <c r="WAW98" s="2"/>
      <c r="WAY98" s="2"/>
      <c r="WBB98" s="2"/>
      <c r="WBC98" s="2"/>
      <c r="WBD98" s="2"/>
      <c r="WBE98" s="2"/>
      <c r="WBF98" s="2"/>
      <c r="WBG98" s="2"/>
      <c r="WBH98" s="2"/>
      <c r="WBN98" s="1"/>
      <c r="WBO98" s="2"/>
      <c r="WBP98" s="2"/>
      <c r="WBQ98" s="2"/>
      <c r="WBR98" s="2"/>
      <c r="WBS98" s="2"/>
      <c r="WBT98" s="2"/>
      <c r="WBU98" s="2"/>
      <c r="WBV98" s="2"/>
      <c r="WBW98" s="2"/>
      <c r="WBX98" s="2"/>
      <c r="WBY98" s="2"/>
      <c r="WBZ98" s="2"/>
      <c r="WCB98" s="2"/>
      <c r="WCC98" s="2"/>
      <c r="WCE98" s="2"/>
      <c r="WCH98" s="2"/>
      <c r="WCI98" s="2"/>
      <c r="WCJ98" s="2"/>
      <c r="WCK98" s="2"/>
      <c r="WCL98" s="2"/>
      <c r="WCM98" s="2"/>
      <c r="WCN98" s="2"/>
      <c r="WCT98" s="1"/>
      <c r="WCU98" s="2"/>
      <c r="WCV98" s="2"/>
      <c r="WCW98" s="2"/>
      <c r="WCX98" s="2"/>
      <c r="WCY98" s="2"/>
      <c r="WCZ98" s="2"/>
      <c r="WDA98" s="2"/>
      <c r="WDB98" s="2"/>
      <c r="WDC98" s="2"/>
      <c r="WDD98" s="2"/>
      <c r="WDE98" s="2"/>
      <c r="WDF98" s="2"/>
      <c r="WDH98" s="2"/>
      <c r="WDI98" s="2"/>
      <c r="WDK98" s="2"/>
      <c r="WDN98" s="2"/>
      <c r="WDO98" s="2"/>
      <c r="WDP98" s="2"/>
      <c r="WDQ98" s="2"/>
      <c r="WDR98" s="2"/>
      <c r="WDS98" s="2"/>
      <c r="WDT98" s="2"/>
      <c r="WDZ98" s="1"/>
      <c r="WEA98" s="2"/>
      <c r="WEB98" s="2"/>
      <c r="WEC98" s="2"/>
      <c r="WED98" s="2"/>
      <c r="WEE98" s="2"/>
      <c r="WEF98" s="2"/>
      <c r="WEG98" s="2"/>
      <c r="WEH98" s="2"/>
      <c r="WEI98" s="2"/>
      <c r="WEJ98" s="2"/>
      <c r="WEK98" s="2"/>
      <c r="WEL98" s="2"/>
      <c r="WEN98" s="2"/>
      <c r="WEO98" s="2"/>
      <c r="WEQ98" s="2"/>
      <c r="WET98" s="2"/>
      <c r="WEU98" s="2"/>
      <c r="WEV98" s="2"/>
      <c r="WEW98" s="2"/>
      <c r="WEX98" s="2"/>
      <c r="WEY98" s="2"/>
      <c r="WEZ98" s="2"/>
      <c r="WFF98" s="1"/>
      <c r="WFG98" s="2"/>
      <c r="WFH98" s="2"/>
      <c r="WFI98" s="2"/>
      <c r="WFJ98" s="2"/>
      <c r="WFK98" s="2"/>
      <c r="WFL98" s="2"/>
      <c r="WFM98" s="2"/>
      <c r="WFN98" s="2"/>
      <c r="WFO98" s="2"/>
      <c r="WFP98" s="2"/>
      <c r="WFQ98" s="2"/>
      <c r="WFR98" s="2"/>
      <c r="WFT98" s="2"/>
      <c r="WFU98" s="2"/>
      <c r="WFW98" s="2"/>
      <c r="WFZ98" s="2"/>
      <c r="WGA98" s="2"/>
      <c r="WGB98" s="2"/>
      <c r="WGC98" s="2"/>
      <c r="WGD98" s="2"/>
      <c r="WGE98" s="2"/>
      <c r="WGF98" s="2"/>
      <c r="WGL98" s="1"/>
      <c r="WGM98" s="2"/>
      <c r="WGN98" s="2"/>
      <c r="WGO98" s="2"/>
      <c r="WGP98" s="2"/>
      <c r="WGQ98" s="2"/>
      <c r="WGR98" s="2"/>
      <c r="WGS98" s="2"/>
      <c r="WGT98" s="2"/>
      <c r="WGU98" s="2"/>
      <c r="WGV98" s="2"/>
      <c r="WGW98" s="2"/>
      <c r="WGX98" s="2"/>
      <c r="WGZ98" s="2"/>
      <c r="WHA98" s="2"/>
      <c r="WHC98" s="2"/>
      <c r="WHF98" s="2"/>
      <c r="WHG98" s="2"/>
      <c r="WHH98" s="2"/>
      <c r="WHI98" s="2"/>
      <c r="WHJ98" s="2"/>
      <c r="WHK98" s="2"/>
      <c r="WHL98" s="2"/>
      <c r="WHR98" s="1"/>
      <c r="WHS98" s="2"/>
      <c r="WHT98" s="2"/>
      <c r="WHU98" s="2"/>
      <c r="WHV98" s="2"/>
      <c r="WHW98" s="2"/>
      <c r="WHX98" s="2"/>
      <c r="WHY98" s="2"/>
      <c r="WHZ98" s="2"/>
      <c r="WIA98" s="2"/>
      <c r="WIB98" s="2"/>
      <c r="WIC98" s="2"/>
      <c r="WID98" s="2"/>
      <c r="WIF98" s="2"/>
      <c r="WIG98" s="2"/>
      <c r="WII98" s="2"/>
      <c r="WIL98" s="2"/>
      <c r="WIM98" s="2"/>
      <c r="WIN98" s="2"/>
      <c r="WIO98" s="2"/>
      <c r="WIP98" s="2"/>
      <c r="WIQ98" s="2"/>
      <c r="WIR98" s="2"/>
      <c r="WIX98" s="1"/>
      <c r="WIY98" s="2"/>
      <c r="WIZ98" s="2"/>
      <c r="WJA98" s="2"/>
      <c r="WJB98" s="2"/>
      <c r="WJC98" s="2"/>
      <c r="WJD98" s="2"/>
      <c r="WJE98" s="2"/>
      <c r="WJF98" s="2"/>
      <c r="WJG98" s="2"/>
      <c r="WJH98" s="2"/>
      <c r="WJI98" s="2"/>
      <c r="WJJ98" s="2"/>
      <c r="WJL98" s="2"/>
      <c r="WJM98" s="2"/>
      <c r="WJO98" s="2"/>
      <c r="WJR98" s="2"/>
      <c r="WJS98" s="2"/>
      <c r="WJT98" s="2"/>
      <c r="WJU98" s="2"/>
      <c r="WJV98" s="2"/>
      <c r="WJW98" s="2"/>
      <c r="WJX98" s="2"/>
      <c r="WKD98" s="1"/>
      <c r="WKE98" s="2"/>
      <c r="WKF98" s="2"/>
      <c r="WKG98" s="2"/>
      <c r="WKH98" s="2"/>
      <c r="WKI98" s="2"/>
      <c r="WKJ98" s="2"/>
      <c r="WKK98" s="2"/>
      <c r="WKL98" s="2"/>
      <c r="WKM98" s="2"/>
      <c r="WKN98" s="2"/>
      <c r="WKO98" s="2"/>
      <c r="WKP98" s="2"/>
      <c r="WKR98" s="2"/>
      <c r="WKS98" s="2"/>
      <c r="WKU98" s="2"/>
      <c r="WKX98" s="2"/>
      <c r="WKY98" s="2"/>
      <c r="WKZ98" s="2"/>
      <c r="WLA98" s="2"/>
      <c r="WLB98" s="2"/>
      <c r="WLC98" s="2"/>
      <c r="WLD98" s="2"/>
      <c r="WLJ98" s="1"/>
      <c r="WLK98" s="2"/>
      <c r="WLL98" s="2"/>
      <c r="WLM98" s="2"/>
      <c r="WLN98" s="2"/>
      <c r="WLO98" s="2"/>
      <c r="WLP98" s="2"/>
      <c r="WLQ98" s="2"/>
      <c r="WLR98" s="2"/>
      <c r="WLS98" s="2"/>
      <c r="WLT98" s="2"/>
      <c r="WLU98" s="2"/>
      <c r="WLV98" s="2"/>
      <c r="WLX98" s="2"/>
      <c r="WLY98" s="2"/>
      <c r="WMA98" s="2"/>
      <c r="WMD98" s="2"/>
      <c r="WME98" s="2"/>
      <c r="WMF98" s="2"/>
      <c r="WMG98" s="2"/>
      <c r="WMH98" s="2"/>
      <c r="WMI98" s="2"/>
      <c r="WMJ98" s="2"/>
      <c r="WMP98" s="1"/>
      <c r="WMQ98" s="2"/>
      <c r="WMR98" s="2"/>
      <c r="WMS98" s="2"/>
      <c r="WMT98" s="2"/>
      <c r="WMU98" s="2"/>
      <c r="WMV98" s="2"/>
      <c r="WMW98" s="2"/>
      <c r="WMX98" s="2"/>
      <c r="WMY98" s="2"/>
      <c r="WMZ98" s="2"/>
      <c r="WNA98" s="2"/>
      <c r="WNB98" s="2"/>
      <c r="WND98" s="2"/>
      <c r="WNE98" s="2"/>
      <c r="WNG98" s="2"/>
      <c r="WNJ98" s="2"/>
      <c r="WNK98" s="2"/>
      <c r="WNL98" s="2"/>
      <c r="WNM98" s="2"/>
      <c r="WNN98" s="2"/>
      <c r="WNO98" s="2"/>
      <c r="WNP98" s="2"/>
      <c r="WNV98" s="1"/>
      <c r="WNW98" s="2"/>
      <c r="WNX98" s="2"/>
      <c r="WNY98" s="2"/>
      <c r="WNZ98" s="2"/>
      <c r="WOA98" s="2"/>
      <c r="WOB98" s="2"/>
      <c r="WOC98" s="2"/>
      <c r="WOD98" s="2"/>
      <c r="WOE98" s="2"/>
      <c r="WOF98" s="2"/>
      <c r="WOG98" s="2"/>
      <c r="WOH98" s="2"/>
      <c r="WOJ98" s="2"/>
      <c r="WOK98" s="2"/>
      <c r="WOM98" s="2"/>
      <c r="WOP98" s="2"/>
      <c r="WOQ98" s="2"/>
      <c r="WOR98" s="2"/>
      <c r="WOS98" s="2"/>
      <c r="WOT98" s="2"/>
      <c r="WOU98" s="2"/>
      <c r="WOV98" s="2"/>
      <c r="WPB98" s="1"/>
      <c r="WPC98" s="2"/>
      <c r="WPD98" s="2"/>
      <c r="WPE98" s="2"/>
      <c r="WPF98" s="2"/>
      <c r="WPG98" s="2"/>
      <c r="WPH98" s="2"/>
      <c r="WPI98" s="2"/>
      <c r="WPJ98" s="2"/>
      <c r="WPK98" s="2"/>
      <c r="WPL98" s="2"/>
      <c r="WPM98" s="2"/>
      <c r="WPN98" s="2"/>
      <c r="WPP98" s="2"/>
      <c r="WPQ98" s="2"/>
      <c r="WPS98" s="2"/>
      <c r="WPV98" s="2"/>
      <c r="WPW98" s="2"/>
      <c r="WPX98" s="2"/>
      <c r="WPY98" s="2"/>
      <c r="WPZ98" s="2"/>
      <c r="WQA98" s="2"/>
      <c r="WQB98" s="2"/>
      <c r="WQH98" s="1"/>
      <c r="WQI98" s="2"/>
      <c r="WQJ98" s="2"/>
      <c r="WQK98" s="2"/>
      <c r="WQL98" s="2"/>
      <c r="WQM98" s="2"/>
      <c r="WQN98" s="2"/>
      <c r="WQO98" s="2"/>
      <c r="WQP98" s="2"/>
      <c r="WQQ98" s="2"/>
      <c r="WQR98" s="2"/>
      <c r="WQS98" s="2"/>
      <c r="WQT98" s="2"/>
      <c r="WQV98" s="2"/>
      <c r="WQW98" s="2"/>
      <c r="WQY98" s="2"/>
      <c r="WRB98" s="2"/>
      <c r="WRC98" s="2"/>
      <c r="WRD98" s="2"/>
      <c r="WRE98" s="2"/>
      <c r="WRF98" s="2"/>
      <c r="WRG98" s="2"/>
      <c r="WRH98" s="2"/>
      <c r="WRN98" s="1"/>
      <c r="WRO98" s="2"/>
      <c r="WRP98" s="2"/>
      <c r="WRQ98" s="2"/>
      <c r="WRR98" s="2"/>
      <c r="WRS98" s="2"/>
      <c r="WRT98" s="2"/>
      <c r="WRU98" s="2"/>
      <c r="WRV98" s="2"/>
      <c r="WRW98" s="2"/>
      <c r="WRX98" s="2"/>
      <c r="WRY98" s="2"/>
      <c r="WRZ98" s="2"/>
      <c r="WSB98" s="2"/>
      <c r="WSC98" s="2"/>
      <c r="WSE98" s="2"/>
      <c r="WSH98" s="2"/>
      <c r="WSI98" s="2"/>
      <c r="WSJ98" s="2"/>
      <c r="WSK98" s="2"/>
      <c r="WSL98" s="2"/>
      <c r="WSM98" s="2"/>
      <c r="WSN98" s="2"/>
      <c r="WST98" s="1"/>
      <c r="WSU98" s="2"/>
      <c r="WSV98" s="2"/>
      <c r="WSW98" s="2"/>
      <c r="WSX98" s="2"/>
      <c r="WSY98" s="2"/>
      <c r="WSZ98" s="2"/>
      <c r="WTA98" s="2"/>
      <c r="WTB98" s="2"/>
      <c r="WTC98" s="2"/>
      <c r="WTD98" s="2"/>
      <c r="WTE98" s="2"/>
      <c r="WTF98" s="2"/>
      <c r="WTH98" s="2"/>
      <c r="WTI98" s="2"/>
      <c r="WTK98" s="2"/>
      <c r="WTN98" s="2"/>
      <c r="WTO98" s="2"/>
      <c r="WTP98" s="2"/>
      <c r="WTQ98" s="2"/>
      <c r="WTR98" s="2"/>
      <c r="WTS98" s="2"/>
      <c r="WTT98" s="2"/>
      <c r="WTZ98" s="1"/>
      <c r="WUA98" s="2"/>
      <c r="WUB98" s="2"/>
      <c r="WUC98" s="2"/>
      <c r="WUD98" s="2"/>
      <c r="WUE98" s="2"/>
      <c r="WUF98" s="2"/>
      <c r="WUG98" s="2"/>
      <c r="WUH98" s="2"/>
      <c r="WUI98" s="2"/>
      <c r="WUJ98" s="2"/>
      <c r="WUK98" s="2"/>
      <c r="WUL98" s="2"/>
      <c r="WUN98" s="2"/>
      <c r="WUO98" s="2"/>
      <c r="WUQ98" s="2"/>
      <c r="WUT98" s="2"/>
      <c r="WUU98" s="2"/>
      <c r="WUV98" s="2"/>
      <c r="WUW98" s="2"/>
      <c r="WUX98" s="2"/>
      <c r="WUY98" s="2"/>
      <c r="WUZ98" s="2"/>
      <c r="WVF98" s="1"/>
      <c r="WVG98" s="2"/>
      <c r="WVH98" s="2"/>
      <c r="WVI98" s="2"/>
      <c r="WVJ98" s="2"/>
      <c r="WVK98" s="2"/>
      <c r="WVL98" s="2"/>
      <c r="WVM98" s="2"/>
      <c r="WVN98" s="2"/>
      <c r="WVO98" s="2"/>
      <c r="WVP98" s="2"/>
      <c r="WVQ98" s="2"/>
      <c r="WVR98" s="2"/>
      <c r="WVT98" s="2"/>
      <c r="WVU98" s="2"/>
      <c r="WVW98" s="2"/>
      <c r="WVZ98" s="2"/>
      <c r="WWA98" s="2"/>
      <c r="WWB98" s="2"/>
      <c r="WWC98" s="2"/>
      <c r="WWD98" s="2"/>
      <c r="WWE98" s="2"/>
      <c r="WWF98" s="2"/>
      <c r="WWL98" s="1"/>
      <c r="WWM98" s="2"/>
      <c r="WWN98" s="2"/>
      <c r="WWO98" s="2"/>
      <c r="WWP98" s="2"/>
      <c r="WWQ98" s="2"/>
      <c r="WWR98" s="2"/>
      <c r="WWS98" s="2"/>
      <c r="WWT98" s="2"/>
      <c r="WWU98" s="2"/>
      <c r="WWV98" s="2"/>
      <c r="WWW98" s="2"/>
      <c r="WWX98" s="2"/>
      <c r="WWZ98" s="2"/>
      <c r="WXA98" s="2"/>
      <c r="WXC98" s="2"/>
      <c r="WXF98" s="2"/>
      <c r="WXG98" s="2"/>
      <c r="WXH98" s="2"/>
      <c r="WXI98" s="2"/>
      <c r="WXJ98" s="2"/>
      <c r="WXK98" s="2"/>
      <c r="WXL98" s="2"/>
      <c r="WXR98" s="1"/>
      <c r="WXS98" s="2"/>
      <c r="WXT98" s="2"/>
      <c r="WXU98" s="2"/>
      <c r="WXV98" s="2"/>
      <c r="WXW98" s="2"/>
      <c r="WXX98" s="2"/>
      <c r="WXY98" s="2"/>
      <c r="WXZ98" s="2"/>
      <c r="WYA98" s="2"/>
      <c r="WYB98" s="2"/>
      <c r="WYC98" s="2"/>
      <c r="WYD98" s="2"/>
      <c r="WYF98" s="2"/>
      <c r="WYG98" s="2"/>
      <c r="WYI98" s="2"/>
      <c r="WYL98" s="2"/>
      <c r="WYM98" s="2"/>
      <c r="WYN98" s="2"/>
      <c r="WYO98" s="2"/>
      <c r="WYP98" s="2"/>
      <c r="WYQ98" s="2"/>
      <c r="WYR98" s="2"/>
      <c r="WYX98" s="1"/>
      <c r="WYY98" s="2"/>
      <c r="WYZ98" s="2"/>
      <c r="WZA98" s="2"/>
      <c r="WZB98" s="2"/>
      <c r="WZC98" s="2"/>
      <c r="WZD98" s="2"/>
      <c r="WZE98" s="2"/>
      <c r="WZF98" s="2"/>
      <c r="WZG98" s="2"/>
      <c r="WZH98" s="2"/>
      <c r="WZI98" s="2"/>
      <c r="WZJ98" s="2"/>
      <c r="WZL98" s="2"/>
      <c r="WZM98" s="2"/>
      <c r="WZO98" s="2"/>
      <c r="WZR98" s="2"/>
      <c r="WZS98" s="2"/>
      <c r="WZT98" s="2"/>
      <c r="WZU98" s="2"/>
      <c r="WZV98" s="2"/>
      <c r="WZW98" s="2"/>
      <c r="WZX98" s="2"/>
      <c r="XAD98" s="1"/>
      <c r="XAE98" s="2"/>
      <c r="XAF98" s="2"/>
      <c r="XAG98" s="2"/>
      <c r="XAH98" s="2"/>
      <c r="XAI98" s="2"/>
      <c r="XAJ98" s="2"/>
      <c r="XAK98" s="2"/>
      <c r="XAL98" s="2"/>
      <c r="XAM98" s="2"/>
      <c r="XAN98" s="2"/>
      <c r="XAO98" s="2"/>
      <c r="XAP98" s="2"/>
      <c r="XAR98" s="2"/>
      <c r="XAS98" s="2"/>
      <c r="XAU98" s="2"/>
      <c r="XAX98" s="2"/>
      <c r="XAY98" s="2"/>
      <c r="XAZ98" s="2"/>
      <c r="XBA98" s="2"/>
      <c r="XBB98" s="2"/>
      <c r="XBC98" s="2"/>
      <c r="XBD98" s="2"/>
      <c r="XBJ98" s="1"/>
      <c r="XBK98" s="2"/>
      <c r="XBL98" s="2"/>
      <c r="XBM98" s="2"/>
      <c r="XBN98" s="2"/>
      <c r="XBO98" s="2"/>
      <c r="XBP98" s="2"/>
      <c r="XBQ98" s="2"/>
      <c r="XBR98" s="2"/>
      <c r="XBS98" s="2"/>
      <c r="XBT98" s="2"/>
      <c r="XBU98" s="2"/>
      <c r="XBV98" s="2"/>
      <c r="XBX98" s="2"/>
      <c r="XBY98" s="2"/>
      <c r="XCA98" s="2"/>
      <c r="XCD98" s="2"/>
      <c r="XCE98" s="2"/>
      <c r="XCF98" s="2"/>
      <c r="XCG98" s="2"/>
      <c r="XCH98" s="2"/>
      <c r="XCI98" s="2"/>
      <c r="XCJ98" s="2"/>
      <c r="XCP98" s="1"/>
      <c r="XCQ98" s="2"/>
      <c r="XCR98" s="2"/>
      <c r="XCS98" s="2"/>
      <c r="XCT98" s="2"/>
      <c r="XCU98" s="2"/>
      <c r="XCV98" s="2"/>
      <c r="XCW98" s="2"/>
      <c r="XCX98" s="2"/>
      <c r="XCY98" s="2"/>
      <c r="XCZ98" s="2"/>
      <c r="XDA98" s="2"/>
      <c r="XDB98" s="2"/>
      <c r="XDD98" s="2"/>
      <c r="XDE98" s="2"/>
      <c r="XDG98" s="2"/>
      <c r="XDJ98" s="2"/>
      <c r="XDK98" s="2"/>
      <c r="XDL98" s="2"/>
      <c r="XDM98" s="2"/>
      <c r="XDN98" s="2"/>
      <c r="XDO98" s="2"/>
      <c r="XDP98" s="2"/>
      <c r="XDV98" s="1"/>
      <c r="XDW98" s="2"/>
      <c r="XDX98" s="2"/>
      <c r="XDY98" s="2"/>
      <c r="XDZ98" s="2"/>
      <c r="XEA98" s="2"/>
      <c r="XEB98" s="2"/>
      <c r="XEC98" s="2"/>
      <c r="XED98" s="2"/>
      <c r="XEE98" s="2"/>
      <c r="XEF98" s="2"/>
      <c r="XEG98" s="2"/>
      <c r="XEH98" s="2"/>
      <c r="XEJ98" s="2"/>
      <c r="XEK98" s="2"/>
      <c r="XEM98" s="2"/>
      <c r="XEP98" s="2"/>
      <c r="XEQ98" s="2"/>
      <c r="XER98" s="2"/>
      <c r="XES98" s="2"/>
      <c r="XET98" s="2"/>
      <c r="XEU98" s="2"/>
      <c r="XEV98" s="2"/>
    </row>
    <row r="99" spans="2:16379">
      <c r="B99" s="1" t="s">
        <v>212</v>
      </c>
      <c r="C99" s="1" t="s">
        <v>199</v>
      </c>
      <c r="D99" s="8">
        <v>4</v>
      </c>
      <c r="E99" s="1" t="s">
        <v>170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2</v>
      </c>
      <c r="N99" s="2">
        <v>8.8657199999999996</v>
      </c>
      <c r="O99" s="2">
        <v>5.9278599999999999</v>
      </c>
      <c r="P99">
        <f t="shared" si="18"/>
        <v>0.66862702634416604</v>
      </c>
      <c r="Q99" s="2">
        <f>156.75-5.75</f>
        <v>151</v>
      </c>
      <c r="R99">
        <f>126.24-118.64</f>
        <v>7.5999999999999943</v>
      </c>
      <c r="S99" s="1">
        <f t="shared" si="19"/>
        <v>5.033112582781453E-2</v>
      </c>
      <c r="T99" s="2"/>
      <c r="U99" s="2"/>
      <c r="V99" s="2"/>
      <c r="W99" s="2"/>
      <c r="X99" s="2"/>
      <c r="Y99" s="2"/>
      <c r="Z99" s="2"/>
      <c r="AB99" s="2"/>
      <c r="AX99" s="2"/>
      <c r="AY99" s="2"/>
      <c r="AZ99" s="2"/>
      <c r="BA99" s="2"/>
      <c r="BB99" s="2"/>
      <c r="BC99" s="2"/>
      <c r="BD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X99" s="2"/>
      <c r="BY99" s="2"/>
      <c r="CD99" s="2"/>
      <c r="CE99" s="2"/>
      <c r="CF99" s="2"/>
      <c r="CG99" s="2"/>
      <c r="CH99" s="2"/>
      <c r="CI99" s="2"/>
      <c r="CJ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D99" s="2"/>
      <c r="DE99" s="2"/>
      <c r="DJ99" s="2"/>
      <c r="DK99" s="2"/>
      <c r="DL99" s="2"/>
      <c r="DM99" s="2"/>
      <c r="DN99" s="2"/>
      <c r="DO99" s="2"/>
      <c r="DP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J99" s="2"/>
      <c r="EK99" s="2"/>
      <c r="EP99" s="2"/>
      <c r="EQ99" s="2"/>
      <c r="ER99" s="2"/>
      <c r="ES99" s="2"/>
      <c r="ET99" s="2"/>
      <c r="EU99" s="2"/>
      <c r="EV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P99" s="2"/>
      <c r="FQ99" s="2"/>
      <c r="FV99" s="2"/>
      <c r="FW99" s="2"/>
      <c r="FX99" s="2"/>
      <c r="FY99" s="2"/>
      <c r="FZ99" s="2"/>
      <c r="GA99" s="2"/>
      <c r="GB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V99" s="2"/>
      <c r="GW99" s="2"/>
      <c r="HB99" s="2"/>
      <c r="HC99" s="2"/>
      <c r="HD99" s="2"/>
      <c r="HE99" s="2"/>
      <c r="HF99" s="2"/>
      <c r="HG99" s="2"/>
      <c r="HH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B99" s="2"/>
      <c r="IC99" s="2"/>
      <c r="IH99" s="2"/>
      <c r="II99" s="2"/>
      <c r="IJ99" s="2"/>
      <c r="IK99" s="2"/>
      <c r="IL99" s="2"/>
      <c r="IM99" s="2"/>
      <c r="IN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H99" s="2"/>
      <c r="JI99" s="2"/>
      <c r="JN99" s="2"/>
      <c r="JO99" s="2"/>
      <c r="JP99" s="2"/>
      <c r="JQ99" s="2"/>
      <c r="JR99" s="2"/>
      <c r="JS99" s="2"/>
      <c r="JT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N99" s="2"/>
      <c r="KO99" s="2"/>
      <c r="KT99" s="2"/>
      <c r="KU99" s="2"/>
      <c r="KV99" s="2"/>
      <c r="KW99" s="2"/>
      <c r="KX99" s="2"/>
      <c r="KY99" s="2"/>
      <c r="KZ99" s="2"/>
      <c r="LG99" s="2"/>
      <c r="LH99" s="2"/>
      <c r="LI99" s="2"/>
      <c r="LJ99" s="2"/>
      <c r="LK99" s="2"/>
      <c r="LL99" s="2"/>
      <c r="LM99" s="2"/>
      <c r="LN99" s="2"/>
      <c r="LO99" s="2"/>
      <c r="LP99" s="2"/>
      <c r="LQ99" s="2"/>
      <c r="LR99" s="2"/>
      <c r="LT99" s="2"/>
      <c r="LU99" s="2"/>
      <c r="LZ99" s="2"/>
      <c r="MA99" s="2"/>
      <c r="MB99" s="2"/>
      <c r="MC99" s="2"/>
      <c r="MD99" s="2"/>
      <c r="ME99" s="2"/>
      <c r="MF99" s="2"/>
      <c r="MM99" s="2"/>
      <c r="MN99" s="2"/>
      <c r="MO99" s="2"/>
      <c r="MP99" s="2"/>
      <c r="MQ99" s="2"/>
      <c r="MR99" s="2"/>
      <c r="MS99" s="2"/>
      <c r="MT99" s="2"/>
      <c r="MU99" s="2"/>
      <c r="MV99" s="2"/>
      <c r="MW99" s="2"/>
      <c r="MX99" s="2"/>
      <c r="MZ99" s="2"/>
      <c r="NA99" s="2"/>
      <c r="NF99" s="2"/>
      <c r="NG99" s="2"/>
      <c r="NH99" s="2"/>
      <c r="NI99" s="2"/>
      <c r="NJ99" s="2"/>
      <c r="NK99" s="2"/>
      <c r="NL99" s="2"/>
      <c r="NS99" s="2"/>
      <c r="NT99" s="2"/>
      <c r="NU99" s="2"/>
      <c r="NV99" s="2"/>
      <c r="NW99" s="2"/>
      <c r="NX99" s="2"/>
      <c r="NY99" s="2"/>
      <c r="NZ99" s="2"/>
      <c r="OA99" s="2"/>
      <c r="OB99" s="2"/>
      <c r="OC99" s="2"/>
      <c r="OD99" s="2"/>
      <c r="OF99" s="2"/>
      <c r="OG99" s="2"/>
      <c r="OL99" s="2"/>
      <c r="OM99" s="2"/>
      <c r="ON99" s="2"/>
      <c r="OO99" s="2"/>
      <c r="OP99" s="2"/>
      <c r="OQ99" s="2"/>
      <c r="OR99" s="2"/>
      <c r="OY99" s="2"/>
      <c r="OZ99" s="2"/>
      <c r="PA99" s="2"/>
      <c r="PB99" s="2"/>
      <c r="PC99" s="2"/>
      <c r="PD99" s="2"/>
      <c r="PE99" s="2"/>
      <c r="PF99" s="2"/>
      <c r="PG99" s="2"/>
      <c r="PH99" s="2"/>
      <c r="PI99" s="2"/>
      <c r="PJ99" s="2"/>
      <c r="PL99" s="2"/>
      <c r="PM99" s="2"/>
      <c r="PR99" s="2"/>
      <c r="PS99" s="2"/>
      <c r="PT99" s="2"/>
      <c r="PU99" s="2"/>
      <c r="PV99" s="2"/>
      <c r="PW99" s="2"/>
      <c r="PX99" s="2"/>
      <c r="QE99" s="2"/>
      <c r="QF99" s="2"/>
      <c r="QG99" s="2"/>
      <c r="QH99" s="2"/>
      <c r="QI99" s="2"/>
      <c r="QJ99" s="2"/>
      <c r="QK99" s="2"/>
      <c r="QL99" s="2"/>
      <c r="QM99" s="2"/>
      <c r="QN99" s="2"/>
      <c r="QO99" s="2"/>
      <c r="QP99" s="2"/>
      <c r="QR99" s="2"/>
      <c r="QS99" s="2"/>
      <c r="QX99" s="2"/>
      <c r="QY99" s="2"/>
      <c r="QZ99" s="2"/>
      <c r="RA99" s="2"/>
      <c r="RB99" s="2"/>
      <c r="RC99" s="2"/>
      <c r="RD99" s="2"/>
      <c r="RK99" s="2"/>
      <c r="RL99" s="2"/>
      <c r="RM99" s="2"/>
      <c r="RN99" s="2"/>
      <c r="RO99" s="2"/>
      <c r="RP99" s="2"/>
      <c r="RQ99" s="2"/>
      <c r="RR99" s="2"/>
      <c r="RS99" s="2"/>
      <c r="RT99" s="2"/>
      <c r="RU99" s="2"/>
      <c r="RV99" s="2"/>
      <c r="RX99" s="2"/>
      <c r="RY99" s="2"/>
      <c r="SD99" s="2"/>
      <c r="SE99" s="2"/>
      <c r="SF99" s="2"/>
      <c r="SG99" s="2"/>
      <c r="SH99" s="2"/>
      <c r="SI99" s="2"/>
      <c r="SJ99" s="2"/>
      <c r="SQ99" s="2"/>
      <c r="SR99" s="2"/>
      <c r="SS99" s="2"/>
      <c r="ST99" s="2"/>
      <c r="SU99" s="2"/>
      <c r="SV99" s="2"/>
      <c r="SW99" s="2"/>
      <c r="SX99" s="2"/>
      <c r="SY99" s="2"/>
      <c r="SZ99" s="2"/>
      <c r="TA99" s="2"/>
      <c r="TB99" s="2"/>
      <c r="TD99" s="2"/>
      <c r="TE99" s="2"/>
      <c r="TJ99" s="2"/>
      <c r="TK99" s="2"/>
      <c r="TL99" s="2"/>
      <c r="TM99" s="2"/>
      <c r="TN99" s="2"/>
      <c r="TO99" s="2"/>
      <c r="TP99" s="2"/>
      <c r="TW99" s="2"/>
      <c r="TX99" s="2"/>
      <c r="TY99" s="2"/>
      <c r="TZ99" s="2"/>
      <c r="UA99" s="2"/>
      <c r="UB99" s="2"/>
      <c r="UC99" s="2"/>
      <c r="UD99" s="2"/>
      <c r="UE99" s="2"/>
      <c r="UF99" s="2"/>
      <c r="UG99" s="2"/>
      <c r="UH99" s="2"/>
      <c r="UJ99" s="2"/>
      <c r="UK99" s="2"/>
      <c r="UP99" s="2"/>
      <c r="UQ99" s="2"/>
      <c r="UR99" s="2"/>
      <c r="US99" s="2"/>
      <c r="UT99" s="2"/>
      <c r="UU99" s="2"/>
      <c r="UV99" s="2"/>
      <c r="VC99" s="2"/>
      <c r="VD99" s="2"/>
      <c r="VE99" s="2"/>
      <c r="VF99" s="2"/>
      <c r="VG99" s="2"/>
      <c r="VH99" s="2"/>
      <c r="VI99" s="2"/>
      <c r="VJ99" s="2"/>
      <c r="VK99" s="2"/>
      <c r="VL99" s="2"/>
      <c r="VM99" s="2"/>
      <c r="VN99" s="2"/>
      <c r="VP99" s="2"/>
      <c r="VQ99" s="2"/>
      <c r="VV99" s="2"/>
      <c r="VW99" s="2"/>
      <c r="VX99" s="2"/>
      <c r="VY99" s="2"/>
      <c r="VZ99" s="2"/>
      <c r="WA99" s="2"/>
      <c r="WB99" s="2"/>
      <c r="WI99" s="2"/>
      <c r="WJ99" s="2"/>
      <c r="WK99" s="2"/>
      <c r="WL99" s="2"/>
      <c r="WM99" s="2"/>
      <c r="WN99" s="2"/>
      <c r="WO99" s="2"/>
      <c r="WP99" s="2"/>
      <c r="WQ99" s="2"/>
      <c r="WR99" s="2"/>
      <c r="WS99" s="2"/>
      <c r="WT99" s="2"/>
      <c r="WV99" s="2"/>
      <c r="WW99" s="2"/>
      <c r="XB99" s="2"/>
      <c r="XC99" s="2"/>
      <c r="XD99" s="2"/>
      <c r="XE99" s="2"/>
      <c r="XF99" s="2"/>
      <c r="XG99" s="2"/>
      <c r="XH99" s="2"/>
      <c r="XO99" s="2"/>
      <c r="XP99" s="2"/>
      <c r="XQ99" s="2"/>
      <c r="XR99" s="2"/>
      <c r="XS99" s="2"/>
      <c r="XT99" s="2"/>
      <c r="XU99" s="2"/>
      <c r="XV99" s="2"/>
      <c r="XW99" s="2"/>
      <c r="XX99" s="2"/>
      <c r="XY99" s="2"/>
      <c r="XZ99" s="2"/>
      <c r="YB99" s="2"/>
      <c r="YC99" s="2"/>
      <c r="YH99" s="2"/>
      <c r="YI99" s="2"/>
      <c r="YJ99" s="2"/>
      <c r="YK99" s="2"/>
      <c r="YL99" s="2"/>
      <c r="YM99" s="2"/>
      <c r="YN99" s="2"/>
      <c r="YU99" s="2"/>
      <c r="YV99" s="2"/>
      <c r="YW99" s="2"/>
      <c r="YX99" s="2"/>
      <c r="YY99" s="2"/>
      <c r="YZ99" s="2"/>
      <c r="ZA99" s="2"/>
      <c r="ZB99" s="2"/>
      <c r="ZC99" s="2"/>
      <c r="ZD99" s="2"/>
      <c r="ZE99" s="2"/>
      <c r="ZF99" s="2"/>
      <c r="ZH99" s="2"/>
      <c r="ZI99" s="2"/>
      <c r="ZN99" s="2"/>
      <c r="ZO99" s="2"/>
      <c r="ZP99" s="2"/>
      <c r="ZQ99" s="2"/>
      <c r="ZR99" s="2"/>
      <c r="ZS99" s="2"/>
      <c r="ZT99" s="2"/>
      <c r="AAA99" s="2"/>
      <c r="AAB99" s="2"/>
      <c r="AAC99" s="2"/>
      <c r="AAD99" s="2"/>
      <c r="AAE99" s="2"/>
      <c r="AAF99" s="2"/>
      <c r="AAG99" s="2"/>
      <c r="AAH99" s="2"/>
      <c r="AAI99" s="2"/>
      <c r="AAJ99" s="2"/>
      <c r="AAK99" s="2"/>
      <c r="AAL99" s="2"/>
      <c r="AAN99" s="2"/>
      <c r="AAO99" s="2"/>
      <c r="AAT99" s="2"/>
      <c r="AAU99" s="2"/>
      <c r="AAV99" s="2"/>
      <c r="AAW99" s="2"/>
      <c r="AAX99" s="2"/>
      <c r="AAY99" s="2"/>
      <c r="AAZ99" s="2"/>
      <c r="ABG99" s="2"/>
      <c r="ABH99" s="2"/>
      <c r="ABI99" s="2"/>
      <c r="ABJ99" s="2"/>
      <c r="ABK99" s="2"/>
      <c r="ABL99" s="2"/>
      <c r="ABM99" s="2"/>
      <c r="ABN99" s="2"/>
      <c r="ABO99" s="2"/>
      <c r="ABP99" s="2"/>
      <c r="ABQ99" s="2"/>
      <c r="ABR99" s="2"/>
      <c r="ABT99" s="2"/>
      <c r="ABU99" s="2"/>
      <c r="ABZ99" s="2"/>
      <c r="ACA99" s="2"/>
      <c r="ACB99" s="2"/>
      <c r="ACC99" s="2"/>
      <c r="ACD99" s="2"/>
      <c r="ACE99" s="2"/>
      <c r="ACF99" s="2"/>
      <c r="ACM99" s="2"/>
      <c r="ACN99" s="2"/>
      <c r="ACO99" s="2"/>
      <c r="ACP99" s="2"/>
      <c r="ACQ99" s="2"/>
      <c r="ACR99" s="2"/>
      <c r="ACS99" s="2"/>
      <c r="ACT99" s="2"/>
      <c r="ACU99" s="2"/>
      <c r="ACV99" s="2"/>
      <c r="ACW99" s="2"/>
      <c r="ACX99" s="2"/>
      <c r="ACZ99" s="2"/>
      <c r="ADA99" s="2"/>
      <c r="ADF99" s="2"/>
      <c r="ADG99" s="2"/>
      <c r="ADH99" s="2"/>
      <c r="ADI99" s="2"/>
      <c r="ADJ99" s="2"/>
      <c r="ADK99" s="2"/>
      <c r="ADL99" s="2"/>
      <c r="ADS99" s="2"/>
      <c r="ADT99" s="2"/>
      <c r="ADU99" s="2"/>
      <c r="ADV99" s="2"/>
      <c r="ADW99" s="2"/>
      <c r="ADX99" s="2"/>
      <c r="ADY99" s="2"/>
      <c r="ADZ99" s="2"/>
      <c r="AEA99" s="2"/>
      <c r="AEB99" s="2"/>
      <c r="AEC99" s="2"/>
      <c r="AED99" s="2"/>
      <c r="AEF99" s="2"/>
      <c r="AEG99" s="2"/>
      <c r="AEL99" s="2"/>
      <c r="AEM99" s="2"/>
      <c r="AEN99" s="2"/>
      <c r="AEO99" s="2"/>
      <c r="AEP99" s="2"/>
      <c r="AEQ99" s="2"/>
      <c r="AER99" s="2"/>
      <c r="AEY99" s="2"/>
      <c r="AEZ99" s="2"/>
      <c r="AFA99" s="2"/>
      <c r="AFB99" s="2"/>
      <c r="AFC99" s="2"/>
      <c r="AFD99" s="2"/>
      <c r="AFE99" s="2"/>
      <c r="AFF99" s="2"/>
      <c r="AFG99" s="2"/>
      <c r="AFH99" s="2"/>
      <c r="AFI99" s="2"/>
      <c r="AFJ99" s="2"/>
      <c r="AFL99" s="2"/>
      <c r="AFM99" s="2"/>
      <c r="AFR99" s="2"/>
      <c r="AFS99" s="2"/>
      <c r="AFT99" s="2"/>
      <c r="AFU99" s="2"/>
      <c r="AFV99" s="2"/>
      <c r="AFW99" s="2"/>
      <c r="AFX99" s="2"/>
      <c r="AGE99" s="2"/>
      <c r="AGF99" s="2"/>
      <c r="AGG99" s="2"/>
      <c r="AGH99" s="2"/>
      <c r="AGI99" s="2"/>
      <c r="AGJ99" s="2"/>
      <c r="AGK99" s="2"/>
      <c r="AGL99" s="2"/>
      <c r="AGM99" s="2"/>
      <c r="AGN99" s="2"/>
      <c r="AGO99" s="2"/>
      <c r="AGP99" s="2"/>
      <c r="AGR99" s="2"/>
      <c r="AGS99" s="2"/>
      <c r="AGX99" s="2"/>
      <c r="AGY99" s="2"/>
      <c r="AGZ99" s="2"/>
      <c r="AHA99" s="2"/>
      <c r="AHB99" s="2"/>
      <c r="AHC99" s="2"/>
      <c r="AHD99" s="2"/>
      <c r="AHK99" s="2"/>
      <c r="AHL99" s="2"/>
      <c r="AHM99" s="2"/>
      <c r="AHN99" s="2"/>
      <c r="AHO99" s="2"/>
      <c r="AHP99" s="2"/>
      <c r="AHQ99" s="2"/>
      <c r="AHR99" s="2"/>
      <c r="AHS99" s="2"/>
      <c r="AHT99" s="2"/>
      <c r="AHU99" s="2"/>
      <c r="AHV99" s="2"/>
      <c r="AHX99" s="2"/>
      <c r="AHY99" s="2"/>
      <c r="AID99" s="2"/>
      <c r="AIE99" s="2"/>
      <c r="AIF99" s="2"/>
      <c r="AIG99" s="2"/>
      <c r="AIH99" s="2"/>
      <c r="AII99" s="2"/>
      <c r="AIJ99" s="2"/>
      <c r="AIQ99" s="2"/>
      <c r="AIR99" s="2"/>
      <c r="AIS99" s="2"/>
      <c r="AIT99" s="2"/>
      <c r="AIU99" s="2"/>
      <c r="AIV99" s="2"/>
      <c r="AIW99" s="2"/>
      <c r="AIX99" s="2"/>
      <c r="AIY99" s="2"/>
      <c r="AIZ99" s="2"/>
      <c r="AJA99" s="2"/>
      <c r="AJB99" s="2"/>
      <c r="AJD99" s="2"/>
      <c r="AJE99" s="2"/>
      <c r="AJJ99" s="2"/>
      <c r="AJK99" s="2"/>
      <c r="AJL99" s="2"/>
      <c r="AJM99" s="2"/>
      <c r="AJN99" s="2"/>
      <c r="AJO99" s="2"/>
      <c r="AJP99" s="2"/>
      <c r="AJW99" s="2"/>
      <c r="AJX99" s="2"/>
      <c r="AJY99" s="2"/>
      <c r="AJZ99" s="2"/>
      <c r="AKA99" s="2"/>
      <c r="AKB99" s="2"/>
      <c r="AKC99" s="2"/>
      <c r="AKD99" s="2"/>
      <c r="AKE99" s="2"/>
      <c r="AKF99" s="2"/>
      <c r="AKG99" s="2"/>
      <c r="AKH99" s="2"/>
      <c r="AKJ99" s="2"/>
      <c r="AKK99" s="2"/>
      <c r="AKP99" s="2"/>
      <c r="AKQ99" s="2"/>
      <c r="AKR99" s="2"/>
      <c r="AKS99" s="2"/>
      <c r="AKT99" s="2"/>
      <c r="AKU99" s="2"/>
      <c r="AKV99" s="2"/>
      <c r="ALC99" s="2"/>
      <c r="ALD99" s="2"/>
      <c r="ALE99" s="2"/>
      <c r="ALF99" s="2"/>
      <c r="ALG99" s="2"/>
      <c r="ALH99" s="2"/>
      <c r="ALI99" s="2"/>
      <c r="ALJ99" s="2"/>
      <c r="ALK99" s="2"/>
      <c r="ALL99" s="2"/>
      <c r="ALM99" s="2"/>
      <c r="ALN99" s="2"/>
      <c r="ALP99" s="2"/>
      <c r="ALQ99" s="2"/>
      <c r="ALV99" s="2"/>
      <c r="ALW99" s="2"/>
      <c r="ALX99" s="2"/>
      <c r="ALY99" s="2"/>
      <c r="ALZ99" s="2"/>
      <c r="AMA99" s="2"/>
      <c r="AMB99" s="2"/>
      <c r="AMI99" s="2"/>
      <c r="AMJ99" s="2"/>
      <c r="AMK99" s="2"/>
      <c r="AML99" s="2"/>
      <c r="AMM99" s="2"/>
      <c r="AMN99" s="2"/>
      <c r="AMO99" s="2"/>
      <c r="AMP99" s="2"/>
      <c r="AMQ99" s="2"/>
      <c r="AMR99" s="2"/>
      <c r="AMS99" s="2"/>
      <c r="AMT99" s="2"/>
      <c r="AMV99" s="2"/>
      <c r="AMW99" s="2"/>
      <c r="ANB99" s="2"/>
      <c r="ANC99" s="2"/>
      <c r="AND99" s="2"/>
      <c r="ANE99" s="2"/>
      <c r="ANF99" s="2"/>
      <c r="ANG99" s="2"/>
      <c r="ANH99" s="2"/>
      <c r="ANO99" s="2"/>
      <c r="ANP99" s="2"/>
      <c r="ANQ99" s="2"/>
      <c r="ANR99" s="2"/>
      <c r="ANS99" s="2"/>
      <c r="ANT99" s="2"/>
      <c r="ANU99" s="2"/>
      <c r="ANV99" s="2"/>
      <c r="ANW99" s="2"/>
      <c r="ANX99" s="2"/>
      <c r="ANY99" s="2"/>
      <c r="ANZ99" s="2"/>
      <c r="AOB99" s="2"/>
      <c r="AOC99" s="2"/>
      <c r="AOH99" s="2"/>
      <c r="AOI99" s="2"/>
      <c r="AOJ99" s="2"/>
      <c r="AOK99" s="2"/>
      <c r="AOL99" s="2"/>
      <c r="AOM99" s="2"/>
      <c r="AON99" s="2"/>
      <c r="AOU99" s="2"/>
      <c r="AOV99" s="2"/>
      <c r="AOW99" s="2"/>
      <c r="AOX99" s="2"/>
      <c r="AOY99" s="2"/>
      <c r="AOZ99" s="2"/>
      <c r="APA99" s="2"/>
      <c r="APB99" s="2"/>
      <c r="APC99" s="2"/>
      <c r="APD99" s="2"/>
      <c r="APE99" s="2"/>
      <c r="APF99" s="2"/>
      <c r="APH99" s="2"/>
      <c r="API99" s="2"/>
      <c r="APN99" s="2"/>
      <c r="APO99" s="2"/>
      <c r="APP99" s="2"/>
      <c r="APQ99" s="2"/>
      <c r="APR99" s="2"/>
      <c r="APS99" s="2"/>
      <c r="APT99" s="2"/>
      <c r="AQA99" s="2"/>
      <c r="AQB99" s="2"/>
      <c r="AQC99" s="2"/>
      <c r="AQD99" s="2"/>
      <c r="AQE99" s="2"/>
      <c r="AQF99" s="2"/>
      <c r="AQG99" s="2"/>
      <c r="AQH99" s="2"/>
      <c r="AQI99" s="2"/>
      <c r="AQJ99" s="2"/>
      <c r="AQK99" s="2"/>
      <c r="AQL99" s="2"/>
      <c r="AQN99" s="2"/>
      <c r="AQO99" s="2"/>
      <c r="AQT99" s="2"/>
      <c r="AQU99" s="2"/>
      <c r="AQV99" s="2"/>
      <c r="AQW99" s="2"/>
      <c r="AQX99" s="2"/>
      <c r="AQY99" s="2"/>
      <c r="AQZ99" s="2"/>
      <c r="ARG99" s="2"/>
      <c r="ARH99" s="2"/>
      <c r="ARI99" s="2"/>
      <c r="ARJ99" s="2"/>
      <c r="ARK99" s="2"/>
      <c r="ARL99" s="2"/>
      <c r="ARM99" s="2"/>
      <c r="ARN99" s="2"/>
      <c r="ARO99" s="2"/>
      <c r="ARP99" s="2"/>
      <c r="ARQ99" s="2"/>
      <c r="ARR99" s="2"/>
      <c r="ART99" s="2"/>
      <c r="ARU99" s="2"/>
      <c r="ARZ99" s="2"/>
      <c r="ASA99" s="2"/>
      <c r="ASB99" s="2"/>
      <c r="ASC99" s="2"/>
      <c r="ASD99" s="2"/>
      <c r="ASE99" s="2"/>
      <c r="ASF99" s="2"/>
      <c r="ASM99" s="2"/>
      <c r="ASN99" s="2"/>
      <c r="ASO99" s="2"/>
      <c r="ASP99" s="2"/>
      <c r="ASQ99" s="2"/>
      <c r="ASR99" s="2"/>
      <c r="ASS99" s="2"/>
      <c r="AST99" s="2"/>
      <c r="ASU99" s="2"/>
      <c r="ASV99" s="2"/>
      <c r="ASW99" s="2"/>
      <c r="ASX99" s="2"/>
      <c r="ASZ99" s="2"/>
      <c r="ATA99" s="2"/>
      <c r="ATF99" s="2"/>
      <c r="ATG99" s="2"/>
      <c r="ATH99" s="2"/>
      <c r="ATI99" s="2"/>
      <c r="ATJ99" s="2"/>
      <c r="ATK99" s="2"/>
      <c r="ATL99" s="2"/>
      <c r="ATS99" s="2"/>
      <c r="ATT99" s="2"/>
      <c r="ATU99" s="2"/>
      <c r="ATV99" s="2"/>
      <c r="ATW99" s="2"/>
      <c r="ATX99" s="2"/>
      <c r="ATY99" s="2"/>
      <c r="ATZ99" s="2"/>
      <c r="AUA99" s="2"/>
      <c r="AUB99" s="2"/>
      <c r="AUC99" s="2"/>
      <c r="AUD99" s="2"/>
      <c r="AUF99" s="2"/>
      <c r="AUG99" s="2"/>
      <c r="AUL99" s="2"/>
      <c r="AUM99" s="2"/>
      <c r="AUN99" s="2"/>
      <c r="AUO99" s="2"/>
      <c r="AUP99" s="2"/>
      <c r="AUQ99" s="2"/>
      <c r="AUR99" s="2"/>
      <c r="AUY99" s="2"/>
      <c r="AUZ99" s="2"/>
      <c r="AVA99" s="2"/>
      <c r="AVB99" s="2"/>
      <c r="AVC99" s="2"/>
      <c r="AVD99" s="2"/>
      <c r="AVE99" s="2"/>
      <c r="AVF99" s="2"/>
      <c r="AVG99" s="2"/>
      <c r="AVH99" s="2"/>
      <c r="AVI99" s="2"/>
      <c r="AVJ99" s="2"/>
      <c r="AVL99" s="2"/>
      <c r="AVM99" s="2"/>
      <c r="AVR99" s="2"/>
      <c r="AVS99" s="2"/>
      <c r="AVT99" s="2"/>
      <c r="AVU99" s="2"/>
      <c r="AVV99" s="2"/>
      <c r="AVW99" s="2"/>
      <c r="AVX99" s="2"/>
      <c r="AWE99" s="2"/>
      <c r="AWF99" s="2"/>
      <c r="AWG99" s="2"/>
      <c r="AWH99" s="2"/>
      <c r="AWI99" s="2"/>
      <c r="AWJ99" s="2"/>
      <c r="AWK99" s="2"/>
      <c r="AWL99" s="2"/>
      <c r="AWM99" s="2"/>
      <c r="AWN99" s="2"/>
      <c r="AWO99" s="2"/>
      <c r="AWP99" s="2"/>
      <c r="AWR99" s="2"/>
      <c r="AWS99" s="2"/>
      <c r="AWX99" s="2"/>
      <c r="AWY99" s="2"/>
      <c r="AWZ99" s="2"/>
      <c r="AXA99" s="2"/>
      <c r="AXB99" s="2"/>
      <c r="AXC99" s="2"/>
      <c r="AXD99" s="2"/>
      <c r="AXK99" s="2"/>
      <c r="AXL99" s="2"/>
      <c r="AXM99" s="2"/>
      <c r="AXN99" s="2"/>
      <c r="AXO99" s="2"/>
      <c r="AXP99" s="2"/>
      <c r="AXQ99" s="2"/>
      <c r="AXR99" s="2"/>
      <c r="AXS99" s="2"/>
      <c r="AXT99" s="2"/>
      <c r="AXU99" s="2"/>
      <c r="AXV99" s="2"/>
      <c r="AXX99" s="2"/>
      <c r="AXY99" s="2"/>
      <c r="AYD99" s="2"/>
      <c r="AYE99" s="2"/>
      <c r="AYF99" s="2"/>
      <c r="AYG99" s="2"/>
      <c r="AYH99" s="2"/>
      <c r="AYI99" s="2"/>
      <c r="AYJ99" s="2"/>
      <c r="AYQ99" s="2"/>
      <c r="AYR99" s="2"/>
      <c r="AYS99" s="2"/>
      <c r="AYT99" s="2"/>
      <c r="AYU99" s="2"/>
      <c r="AYV99" s="2"/>
      <c r="AYW99" s="2"/>
      <c r="AYX99" s="2"/>
      <c r="AYY99" s="2"/>
      <c r="AYZ99" s="2"/>
      <c r="AZA99" s="2"/>
      <c r="AZB99" s="2"/>
      <c r="AZD99" s="2"/>
      <c r="AZE99" s="2"/>
      <c r="AZJ99" s="2"/>
      <c r="AZK99" s="2"/>
      <c r="AZL99" s="2"/>
      <c r="AZM99" s="2"/>
      <c r="AZN99" s="2"/>
      <c r="AZO99" s="2"/>
      <c r="AZP99" s="2"/>
      <c r="AZW99" s="2"/>
      <c r="AZX99" s="2"/>
      <c r="AZY99" s="2"/>
      <c r="AZZ99" s="2"/>
      <c r="BAA99" s="2"/>
      <c r="BAB99" s="2"/>
      <c r="BAC99" s="2"/>
      <c r="BAD99" s="2"/>
      <c r="BAE99" s="2"/>
      <c r="BAF99" s="2"/>
      <c r="BAG99" s="2"/>
      <c r="BAH99" s="2"/>
      <c r="BAJ99" s="2"/>
      <c r="BAK99" s="2"/>
      <c r="BAP99" s="2"/>
      <c r="BAQ99" s="2"/>
      <c r="BAR99" s="2"/>
      <c r="BAS99" s="2"/>
      <c r="BAT99" s="2"/>
      <c r="BAU99" s="2"/>
      <c r="BAV99" s="2"/>
      <c r="BBC99" s="2"/>
      <c r="BBD99" s="2"/>
      <c r="BBE99" s="2"/>
      <c r="BBF99" s="2"/>
      <c r="BBG99" s="2"/>
      <c r="BBH99" s="2"/>
      <c r="BBI99" s="2"/>
      <c r="BBJ99" s="2"/>
      <c r="BBK99" s="2"/>
      <c r="BBL99" s="2"/>
      <c r="BBM99" s="2"/>
      <c r="BBN99" s="2"/>
      <c r="BBP99" s="2"/>
      <c r="BBQ99" s="2"/>
      <c r="BBV99" s="2"/>
      <c r="BBW99" s="2"/>
      <c r="BBX99" s="2"/>
      <c r="BBY99" s="2"/>
      <c r="BBZ99" s="2"/>
      <c r="BCA99" s="2"/>
      <c r="BCB99" s="2"/>
      <c r="BCI99" s="2"/>
      <c r="BCJ99" s="2"/>
      <c r="BCK99" s="2"/>
      <c r="BCL99" s="2"/>
      <c r="BCM99" s="2"/>
      <c r="BCN99" s="2"/>
      <c r="BCO99" s="2"/>
      <c r="BCP99" s="2"/>
      <c r="BCQ99" s="2"/>
      <c r="BCR99" s="2"/>
      <c r="BCS99" s="2"/>
      <c r="BCT99" s="2"/>
      <c r="BCV99" s="2"/>
      <c r="BCW99" s="2"/>
      <c r="BDB99" s="2"/>
      <c r="BDC99" s="2"/>
      <c r="BDD99" s="2"/>
      <c r="BDE99" s="2"/>
      <c r="BDF99" s="2"/>
      <c r="BDG99" s="2"/>
      <c r="BDH99" s="2"/>
      <c r="BDO99" s="2"/>
      <c r="BDP99" s="2"/>
      <c r="BDQ99" s="2"/>
      <c r="BDR99" s="2"/>
      <c r="BDS99" s="2"/>
      <c r="BDT99" s="2"/>
      <c r="BDU99" s="2"/>
      <c r="BDV99" s="2"/>
      <c r="BDW99" s="2"/>
      <c r="BDX99" s="2"/>
      <c r="BDY99" s="2"/>
      <c r="BDZ99" s="2"/>
      <c r="BEB99" s="2"/>
      <c r="BEC99" s="2"/>
      <c r="BEH99" s="2"/>
      <c r="BEI99" s="2"/>
      <c r="BEJ99" s="2"/>
      <c r="BEK99" s="2"/>
      <c r="BEL99" s="2"/>
      <c r="BEM99" s="2"/>
      <c r="BEN99" s="2"/>
      <c r="BEU99" s="2"/>
      <c r="BEV99" s="2"/>
      <c r="BEW99" s="2"/>
      <c r="BEX99" s="2"/>
      <c r="BEY99" s="2"/>
      <c r="BEZ99" s="2"/>
      <c r="BFA99" s="2"/>
      <c r="BFB99" s="2"/>
      <c r="BFC99" s="2"/>
      <c r="BFD99" s="2"/>
      <c r="BFE99" s="2"/>
      <c r="BFF99" s="2"/>
      <c r="BFH99" s="2"/>
      <c r="BFI99" s="2"/>
      <c r="BFN99" s="2"/>
      <c r="BFO99" s="2"/>
      <c r="BFP99" s="2"/>
      <c r="BFQ99" s="2"/>
      <c r="BFR99" s="2"/>
      <c r="BFS99" s="2"/>
      <c r="BFT99" s="2"/>
      <c r="BGA99" s="2"/>
      <c r="BGB99" s="2"/>
      <c r="BGC99" s="2"/>
      <c r="BGD99" s="2"/>
      <c r="BGE99" s="2"/>
      <c r="BGF99" s="2"/>
      <c r="BGG99" s="2"/>
      <c r="BGH99" s="2"/>
      <c r="BGI99" s="2"/>
      <c r="BGJ99" s="2"/>
      <c r="BGK99" s="2"/>
      <c r="BGL99" s="2"/>
      <c r="BGN99" s="2"/>
      <c r="BGO99" s="2"/>
      <c r="BGT99" s="2"/>
      <c r="BGU99" s="2"/>
      <c r="BGV99" s="2"/>
      <c r="BGW99" s="2"/>
      <c r="BGX99" s="2"/>
      <c r="BGY99" s="2"/>
      <c r="BGZ99" s="2"/>
      <c r="BHG99" s="2"/>
      <c r="BHH99" s="2"/>
      <c r="BHI99" s="2"/>
      <c r="BHJ99" s="2"/>
      <c r="BHK99" s="2"/>
      <c r="BHL99" s="2"/>
      <c r="BHM99" s="2"/>
      <c r="BHN99" s="2"/>
      <c r="BHO99" s="2"/>
      <c r="BHP99" s="2"/>
      <c r="BHQ99" s="2"/>
      <c r="BHR99" s="2"/>
      <c r="BHT99" s="2"/>
      <c r="BHU99" s="2"/>
      <c r="BHZ99" s="2"/>
      <c r="BIA99" s="2"/>
      <c r="BIB99" s="2"/>
      <c r="BIC99" s="2"/>
      <c r="BID99" s="2"/>
      <c r="BIE99" s="2"/>
      <c r="BIF99" s="2"/>
      <c r="BIM99" s="2"/>
      <c r="BIN99" s="2"/>
      <c r="BIO99" s="2"/>
      <c r="BIP99" s="2"/>
      <c r="BIQ99" s="2"/>
      <c r="BIR99" s="2"/>
      <c r="BIS99" s="2"/>
      <c r="BIT99" s="2"/>
      <c r="BIU99" s="2"/>
      <c r="BIV99" s="2"/>
      <c r="BIW99" s="2"/>
      <c r="BIX99" s="2"/>
      <c r="BIZ99" s="2"/>
      <c r="BJA99" s="2"/>
      <c r="BJF99" s="2"/>
      <c r="BJG99" s="2"/>
      <c r="BJH99" s="2"/>
      <c r="BJI99" s="2"/>
      <c r="BJJ99" s="2"/>
      <c r="BJK99" s="2"/>
      <c r="BJL99" s="2"/>
      <c r="BJS99" s="2"/>
      <c r="BJT99" s="2"/>
      <c r="BJU99" s="2"/>
      <c r="BJV99" s="2"/>
      <c r="BJW99" s="2"/>
      <c r="BJX99" s="2"/>
      <c r="BJY99" s="2"/>
      <c r="BJZ99" s="2"/>
      <c r="BKA99" s="2"/>
      <c r="BKB99" s="2"/>
      <c r="BKC99" s="2"/>
      <c r="BKD99" s="2"/>
      <c r="BKF99" s="2"/>
      <c r="BKG99" s="2"/>
      <c r="BKL99" s="2"/>
      <c r="BKM99" s="2"/>
      <c r="BKN99" s="2"/>
      <c r="BKO99" s="2"/>
      <c r="BKP99" s="2"/>
      <c r="BKQ99" s="2"/>
      <c r="BKR99" s="2"/>
      <c r="BKY99" s="2"/>
      <c r="BKZ99" s="2"/>
      <c r="BLA99" s="2"/>
      <c r="BLB99" s="2"/>
      <c r="BLC99" s="2"/>
      <c r="BLD99" s="2"/>
      <c r="BLE99" s="2"/>
      <c r="BLF99" s="2"/>
      <c r="BLG99" s="2"/>
      <c r="BLH99" s="2"/>
      <c r="BLI99" s="2"/>
      <c r="BLJ99" s="2"/>
      <c r="BLL99" s="2"/>
      <c r="BLM99" s="2"/>
      <c r="BLR99" s="2"/>
      <c r="BLS99" s="2"/>
      <c r="BLT99" s="2"/>
      <c r="BLU99" s="2"/>
      <c r="BLV99" s="2"/>
      <c r="BLW99" s="2"/>
      <c r="BLX99" s="2"/>
      <c r="BME99" s="2"/>
      <c r="BMF99" s="2"/>
      <c r="BMG99" s="2"/>
      <c r="BMH99" s="2"/>
      <c r="BMI99" s="2"/>
      <c r="BMJ99" s="2"/>
      <c r="BMK99" s="2"/>
      <c r="BML99" s="2"/>
      <c r="BMM99" s="2"/>
      <c r="BMN99" s="2"/>
      <c r="BMO99" s="2"/>
      <c r="BMP99" s="2"/>
      <c r="BMR99" s="2"/>
      <c r="BMS99" s="2"/>
      <c r="BMX99" s="2"/>
      <c r="BMY99" s="2"/>
      <c r="BMZ99" s="2"/>
      <c r="BNA99" s="2"/>
      <c r="BNB99" s="2"/>
      <c r="BNC99" s="2"/>
      <c r="BND99" s="2"/>
      <c r="BNK99" s="2"/>
      <c r="BNL99" s="2"/>
      <c r="BNM99" s="2"/>
      <c r="BNN99" s="2"/>
      <c r="BNO99" s="2"/>
      <c r="BNP99" s="2"/>
      <c r="BNQ99" s="2"/>
      <c r="BNR99" s="2"/>
      <c r="BNS99" s="2"/>
      <c r="BNT99" s="2"/>
      <c r="BNU99" s="2"/>
      <c r="BNV99" s="2"/>
      <c r="BNX99" s="2"/>
      <c r="BNY99" s="2"/>
      <c r="BOD99" s="2"/>
      <c r="BOE99" s="2"/>
      <c r="BOF99" s="2"/>
      <c r="BOG99" s="2"/>
      <c r="BOH99" s="2"/>
      <c r="BOI99" s="2"/>
      <c r="BOJ99" s="2"/>
      <c r="BOQ99" s="2"/>
      <c r="BOR99" s="2"/>
      <c r="BOS99" s="2"/>
      <c r="BOT99" s="2"/>
      <c r="BOU99" s="2"/>
      <c r="BOV99" s="2"/>
      <c r="BOW99" s="2"/>
      <c r="BOX99" s="2"/>
      <c r="BOY99" s="2"/>
      <c r="BOZ99" s="2"/>
      <c r="BPA99" s="2"/>
      <c r="BPB99" s="2"/>
      <c r="BPD99" s="2"/>
      <c r="BPE99" s="2"/>
      <c r="BPJ99" s="2"/>
      <c r="BPK99" s="2"/>
      <c r="BPL99" s="2"/>
      <c r="BPM99" s="2"/>
      <c r="BPN99" s="2"/>
      <c r="BPO99" s="2"/>
      <c r="BPP99" s="2"/>
      <c r="BPW99" s="2"/>
      <c r="BPX99" s="2"/>
      <c r="BPY99" s="2"/>
      <c r="BPZ99" s="2"/>
      <c r="BQA99" s="2"/>
      <c r="BQB99" s="2"/>
      <c r="BQC99" s="2"/>
      <c r="BQD99" s="2"/>
      <c r="BQE99" s="2"/>
      <c r="BQF99" s="2"/>
      <c r="BQG99" s="2"/>
      <c r="BQH99" s="2"/>
      <c r="BQJ99" s="2"/>
      <c r="BQK99" s="2"/>
      <c r="BQP99" s="2"/>
      <c r="BQQ99" s="2"/>
      <c r="BQR99" s="2"/>
      <c r="BQS99" s="2"/>
      <c r="BQT99" s="2"/>
      <c r="BQU99" s="2"/>
      <c r="BQV99" s="2"/>
      <c r="BRC99" s="2"/>
      <c r="BRD99" s="2"/>
      <c r="BRE99" s="2"/>
      <c r="BRF99" s="2"/>
      <c r="BRG99" s="2"/>
      <c r="BRH99" s="2"/>
      <c r="BRI99" s="2"/>
      <c r="BRJ99" s="2"/>
      <c r="BRK99" s="2"/>
      <c r="BRL99" s="2"/>
      <c r="BRM99" s="2"/>
      <c r="BRN99" s="2"/>
      <c r="BRP99" s="2"/>
      <c r="BRQ99" s="2"/>
      <c r="BRV99" s="2"/>
      <c r="BRW99" s="2"/>
      <c r="BRX99" s="2"/>
      <c r="BRY99" s="2"/>
      <c r="BRZ99" s="2"/>
      <c r="BSA99" s="2"/>
      <c r="BSB99" s="2"/>
      <c r="BSI99" s="2"/>
      <c r="BSJ99" s="2"/>
      <c r="BSK99" s="2"/>
      <c r="BSL99" s="2"/>
      <c r="BSM99" s="2"/>
      <c r="BSN99" s="2"/>
      <c r="BSO99" s="2"/>
      <c r="BSP99" s="2"/>
      <c r="BSQ99" s="2"/>
      <c r="BSR99" s="2"/>
      <c r="BSS99" s="2"/>
      <c r="BST99" s="2"/>
      <c r="BSV99" s="2"/>
      <c r="BSW99" s="2"/>
      <c r="BTB99" s="2"/>
      <c r="BTC99" s="2"/>
      <c r="BTD99" s="2"/>
      <c r="BTE99" s="2"/>
      <c r="BTF99" s="2"/>
      <c r="BTG99" s="2"/>
      <c r="BTH99" s="2"/>
      <c r="BTO99" s="2"/>
      <c r="BTP99" s="2"/>
      <c r="BTQ99" s="2"/>
      <c r="BTR99" s="2"/>
      <c r="BTS99" s="2"/>
      <c r="BTT99" s="2"/>
      <c r="BTU99" s="2"/>
      <c r="BTV99" s="2"/>
      <c r="BTW99" s="2"/>
      <c r="BTX99" s="2"/>
      <c r="BTY99" s="2"/>
      <c r="BTZ99" s="2"/>
      <c r="BUB99" s="2"/>
      <c r="BUC99" s="2"/>
      <c r="BUH99" s="2"/>
      <c r="BUI99" s="2"/>
      <c r="BUJ99" s="2"/>
      <c r="BUK99" s="2"/>
      <c r="BUL99" s="2"/>
      <c r="BUM99" s="2"/>
      <c r="BUN99" s="2"/>
      <c r="BUU99" s="2"/>
      <c r="BUV99" s="2"/>
      <c r="BUW99" s="2"/>
      <c r="BUX99" s="2"/>
      <c r="BUY99" s="2"/>
      <c r="BUZ99" s="2"/>
      <c r="BVA99" s="2"/>
      <c r="BVB99" s="2"/>
      <c r="BVC99" s="2"/>
      <c r="BVD99" s="2"/>
      <c r="BVE99" s="2"/>
      <c r="BVF99" s="2"/>
      <c r="BVH99" s="2"/>
      <c r="BVI99" s="2"/>
      <c r="BVN99" s="2"/>
      <c r="BVO99" s="2"/>
      <c r="BVP99" s="2"/>
      <c r="BVQ99" s="2"/>
      <c r="BVR99" s="2"/>
      <c r="BVS99" s="2"/>
      <c r="BVT99" s="2"/>
      <c r="BWA99" s="2"/>
      <c r="BWB99" s="2"/>
      <c r="BWC99" s="2"/>
      <c r="BWD99" s="2"/>
      <c r="BWE99" s="2"/>
      <c r="BWF99" s="2"/>
      <c r="BWG99" s="2"/>
      <c r="BWH99" s="2"/>
      <c r="BWI99" s="2"/>
      <c r="BWJ99" s="2"/>
      <c r="BWK99" s="2"/>
      <c r="BWL99" s="2"/>
      <c r="BWN99" s="2"/>
      <c r="BWO99" s="2"/>
      <c r="BWT99" s="2"/>
      <c r="BWU99" s="2"/>
      <c r="BWV99" s="2"/>
      <c r="BWW99" s="2"/>
      <c r="BWX99" s="2"/>
      <c r="BWY99" s="2"/>
      <c r="BWZ99" s="2"/>
      <c r="BXG99" s="2"/>
      <c r="BXH99" s="2"/>
      <c r="BXI99" s="2"/>
      <c r="BXJ99" s="2"/>
      <c r="BXK99" s="2"/>
      <c r="BXL99" s="2"/>
      <c r="BXM99" s="2"/>
      <c r="BXN99" s="2"/>
      <c r="BXO99" s="2"/>
      <c r="BXP99" s="2"/>
      <c r="BXQ99" s="2"/>
      <c r="BXR99" s="2"/>
      <c r="BXT99" s="2"/>
      <c r="BXU99" s="2"/>
      <c r="BXZ99" s="2"/>
      <c r="BYA99" s="2"/>
      <c r="BYB99" s="2"/>
      <c r="BYC99" s="2"/>
      <c r="BYD99" s="2"/>
      <c r="BYE99" s="2"/>
      <c r="BYF99" s="2"/>
      <c r="BYM99" s="2"/>
      <c r="BYN99" s="2"/>
      <c r="BYO99" s="2"/>
      <c r="BYP99" s="2"/>
      <c r="BYQ99" s="2"/>
      <c r="BYR99" s="2"/>
      <c r="BYS99" s="2"/>
      <c r="BYT99" s="2"/>
      <c r="BYU99" s="2"/>
      <c r="BYV99" s="2"/>
      <c r="BYW99" s="2"/>
      <c r="BYX99" s="2"/>
      <c r="BYZ99" s="2"/>
      <c r="BZA99" s="2"/>
      <c r="BZF99" s="2"/>
      <c r="BZG99" s="2"/>
      <c r="BZH99" s="2"/>
      <c r="BZI99" s="2"/>
      <c r="BZJ99" s="2"/>
      <c r="BZK99" s="2"/>
      <c r="BZL99" s="2"/>
      <c r="BZS99" s="2"/>
      <c r="BZT99" s="2"/>
      <c r="BZU99" s="2"/>
      <c r="BZV99" s="2"/>
      <c r="BZW99" s="2"/>
      <c r="BZX99" s="2"/>
      <c r="BZY99" s="2"/>
      <c r="BZZ99" s="2"/>
      <c r="CAA99" s="2"/>
      <c r="CAB99" s="2"/>
      <c r="CAC99" s="2"/>
      <c r="CAD99" s="2"/>
      <c r="CAF99" s="2"/>
      <c r="CAG99" s="2"/>
      <c r="CAL99" s="2"/>
      <c r="CAM99" s="2"/>
      <c r="CAN99" s="2"/>
      <c r="CAO99" s="2"/>
      <c r="CAP99" s="2"/>
      <c r="CAQ99" s="2"/>
      <c r="CAR99" s="2"/>
      <c r="CAY99" s="2"/>
      <c r="CAZ99" s="2"/>
      <c r="CBA99" s="2"/>
      <c r="CBB99" s="2"/>
      <c r="CBC99" s="2"/>
      <c r="CBD99" s="2"/>
      <c r="CBE99" s="2"/>
      <c r="CBF99" s="2"/>
      <c r="CBG99" s="2"/>
      <c r="CBH99" s="2"/>
      <c r="CBI99" s="2"/>
      <c r="CBJ99" s="2"/>
      <c r="CBL99" s="2"/>
      <c r="CBM99" s="2"/>
      <c r="CBR99" s="2"/>
      <c r="CBS99" s="2"/>
      <c r="CBT99" s="2"/>
      <c r="CBU99" s="2"/>
      <c r="CBV99" s="2"/>
      <c r="CBW99" s="2"/>
      <c r="CBX99" s="2"/>
      <c r="CCE99" s="2"/>
      <c r="CCF99" s="2"/>
      <c r="CCG99" s="2"/>
      <c r="CCH99" s="2"/>
      <c r="CCI99" s="2"/>
      <c r="CCJ99" s="2"/>
      <c r="CCK99" s="2"/>
      <c r="CCL99" s="2"/>
      <c r="CCM99" s="2"/>
      <c r="CCN99" s="2"/>
      <c r="CCO99" s="2"/>
      <c r="CCP99" s="2"/>
      <c r="CCR99" s="2"/>
      <c r="CCS99" s="2"/>
      <c r="CCX99" s="2"/>
      <c r="CCY99" s="2"/>
      <c r="CCZ99" s="2"/>
      <c r="CDA99" s="2"/>
      <c r="CDB99" s="2"/>
      <c r="CDC99" s="2"/>
      <c r="CDD99" s="2"/>
      <c r="CDK99" s="2"/>
      <c r="CDL99" s="2"/>
      <c r="CDM99" s="2"/>
      <c r="CDN99" s="2"/>
      <c r="CDO99" s="2"/>
      <c r="CDP99" s="2"/>
      <c r="CDQ99" s="2"/>
      <c r="CDR99" s="2"/>
      <c r="CDS99" s="2"/>
      <c r="CDT99" s="2"/>
      <c r="CDU99" s="2"/>
      <c r="CDV99" s="2"/>
      <c r="CDX99" s="2"/>
      <c r="CDY99" s="2"/>
      <c r="CED99" s="2"/>
      <c r="CEE99" s="2"/>
      <c r="CEF99" s="2"/>
      <c r="CEG99" s="2"/>
      <c r="CEH99" s="2"/>
      <c r="CEI99" s="2"/>
      <c r="CEJ99" s="2"/>
      <c r="CEQ99" s="2"/>
      <c r="CER99" s="2"/>
      <c r="CES99" s="2"/>
      <c r="CET99" s="2"/>
      <c r="CEU99" s="2"/>
      <c r="CEV99" s="2"/>
      <c r="CEW99" s="2"/>
      <c r="CEX99" s="2"/>
      <c r="CEY99" s="2"/>
      <c r="CEZ99" s="2"/>
      <c r="CFA99" s="2"/>
      <c r="CFB99" s="2"/>
      <c r="CFD99" s="2"/>
      <c r="CFE99" s="2"/>
      <c r="CFJ99" s="2"/>
      <c r="CFK99" s="2"/>
      <c r="CFL99" s="2"/>
      <c r="CFM99" s="2"/>
      <c r="CFN99" s="2"/>
      <c r="CFO99" s="2"/>
      <c r="CFP99" s="2"/>
      <c r="CFW99" s="2"/>
      <c r="CFX99" s="2"/>
      <c r="CFY99" s="2"/>
      <c r="CFZ99" s="2"/>
      <c r="CGA99" s="2"/>
      <c r="CGB99" s="2"/>
      <c r="CGC99" s="2"/>
      <c r="CGD99" s="2"/>
      <c r="CGE99" s="2"/>
      <c r="CGF99" s="2"/>
      <c r="CGG99" s="2"/>
      <c r="CGH99" s="2"/>
      <c r="CGJ99" s="2"/>
      <c r="CGK99" s="2"/>
      <c r="CGP99" s="2"/>
      <c r="CGQ99" s="2"/>
      <c r="CGR99" s="2"/>
      <c r="CGS99" s="2"/>
      <c r="CGT99" s="2"/>
      <c r="CGU99" s="2"/>
      <c r="CGV99" s="2"/>
      <c r="CHC99" s="2"/>
      <c r="CHD99" s="2"/>
      <c r="CHE99" s="2"/>
      <c r="CHF99" s="2"/>
      <c r="CHG99" s="2"/>
      <c r="CHH99" s="2"/>
      <c r="CHI99" s="2"/>
      <c r="CHJ99" s="2"/>
      <c r="CHK99" s="2"/>
      <c r="CHL99" s="2"/>
      <c r="CHM99" s="2"/>
      <c r="CHN99" s="2"/>
      <c r="CHP99" s="2"/>
      <c r="CHQ99" s="2"/>
      <c r="CHV99" s="2"/>
      <c r="CHW99" s="2"/>
      <c r="CHX99" s="2"/>
      <c r="CHY99" s="2"/>
      <c r="CHZ99" s="2"/>
      <c r="CIA99" s="2"/>
      <c r="CIB99" s="2"/>
      <c r="CII99" s="2"/>
      <c r="CIJ99" s="2"/>
      <c r="CIK99" s="2"/>
      <c r="CIL99" s="2"/>
      <c r="CIM99" s="2"/>
      <c r="CIN99" s="2"/>
      <c r="CIO99" s="2"/>
      <c r="CIP99" s="2"/>
      <c r="CIQ99" s="2"/>
      <c r="CIR99" s="2"/>
      <c r="CIS99" s="2"/>
      <c r="CIT99" s="2"/>
      <c r="CIV99" s="2"/>
      <c r="CIW99" s="2"/>
      <c r="CJB99" s="2"/>
      <c r="CJC99" s="2"/>
      <c r="CJD99" s="2"/>
      <c r="CJE99" s="2"/>
      <c r="CJF99" s="2"/>
      <c r="CJG99" s="2"/>
      <c r="CJH99" s="2"/>
      <c r="CJO99" s="2"/>
      <c r="CJP99" s="2"/>
      <c r="CJQ99" s="2"/>
      <c r="CJR99" s="2"/>
      <c r="CJS99" s="2"/>
      <c r="CJT99" s="2"/>
      <c r="CJU99" s="2"/>
      <c r="CJV99" s="2"/>
      <c r="CJW99" s="2"/>
      <c r="CJX99" s="2"/>
      <c r="CJY99" s="2"/>
      <c r="CJZ99" s="2"/>
      <c r="CKB99" s="2"/>
      <c r="CKC99" s="2"/>
      <c r="CKH99" s="2"/>
      <c r="CKI99" s="2"/>
      <c r="CKJ99" s="2"/>
      <c r="CKK99" s="2"/>
      <c r="CKL99" s="2"/>
      <c r="CKM99" s="2"/>
      <c r="CKN99" s="2"/>
      <c r="CKU99" s="2"/>
      <c r="CKV99" s="2"/>
      <c r="CKW99" s="2"/>
      <c r="CKX99" s="2"/>
      <c r="CKY99" s="2"/>
      <c r="CKZ99" s="2"/>
      <c r="CLA99" s="2"/>
      <c r="CLB99" s="2"/>
      <c r="CLC99" s="2"/>
      <c r="CLD99" s="2"/>
      <c r="CLE99" s="2"/>
      <c r="CLF99" s="2"/>
      <c r="CLH99" s="2"/>
      <c r="CLI99" s="2"/>
      <c r="CLN99" s="2"/>
      <c r="CLO99" s="2"/>
      <c r="CLP99" s="2"/>
      <c r="CLQ99" s="2"/>
      <c r="CLR99" s="2"/>
      <c r="CLS99" s="2"/>
      <c r="CLT99" s="2"/>
      <c r="CMA99" s="2"/>
      <c r="CMB99" s="2"/>
      <c r="CMC99" s="2"/>
      <c r="CMD99" s="2"/>
      <c r="CME99" s="2"/>
      <c r="CMF99" s="2"/>
      <c r="CMG99" s="2"/>
      <c r="CMH99" s="2"/>
      <c r="CMI99" s="2"/>
      <c r="CMJ99" s="2"/>
      <c r="CMK99" s="2"/>
      <c r="CML99" s="2"/>
      <c r="CMN99" s="2"/>
      <c r="CMO99" s="2"/>
      <c r="CMT99" s="2"/>
      <c r="CMU99" s="2"/>
      <c r="CMV99" s="2"/>
      <c r="CMW99" s="2"/>
      <c r="CMX99" s="2"/>
      <c r="CMY99" s="2"/>
      <c r="CMZ99" s="2"/>
      <c r="CNG99" s="2"/>
      <c r="CNH99" s="2"/>
      <c r="CNI99" s="2"/>
      <c r="CNJ99" s="2"/>
      <c r="CNK99" s="2"/>
      <c r="CNL99" s="2"/>
      <c r="CNM99" s="2"/>
      <c r="CNN99" s="2"/>
      <c r="CNO99" s="2"/>
      <c r="CNP99" s="2"/>
      <c r="CNQ99" s="2"/>
      <c r="CNR99" s="2"/>
      <c r="CNT99" s="2"/>
      <c r="CNU99" s="2"/>
      <c r="CNZ99" s="2"/>
      <c r="COA99" s="2"/>
      <c r="COB99" s="2"/>
      <c r="COC99" s="2"/>
      <c r="COD99" s="2"/>
      <c r="COE99" s="2"/>
      <c r="COF99" s="2"/>
      <c r="COM99" s="2"/>
      <c r="CON99" s="2"/>
      <c r="COO99" s="2"/>
      <c r="COP99" s="2"/>
      <c r="COQ99" s="2"/>
      <c r="COR99" s="2"/>
      <c r="COS99" s="2"/>
      <c r="COT99" s="2"/>
      <c r="COU99" s="2"/>
      <c r="COV99" s="2"/>
      <c r="COW99" s="2"/>
      <c r="COX99" s="2"/>
      <c r="COZ99" s="2"/>
      <c r="CPA99" s="2"/>
      <c r="CPF99" s="2"/>
      <c r="CPG99" s="2"/>
      <c r="CPH99" s="2"/>
      <c r="CPI99" s="2"/>
      <c r="CPJ99" s="2"/>
      <c r="CPK99" s="2"/>
      <c r="CPL99" s="2"/>
      <c r="CPS99" s="2"/>
      <c r="CPT99" s="2"/>
      <c r="CPU99" s="2"/>
      <c r="CPV99" s="2"/>
      <c r="CPW99" s="2"/>
      <c r="CPX99" s="2"/>
      <c r="CPY99" s="2"/>
      <c r="CPZ99" s="2"/>
      <c r="CQA99" s="2"/>
      <c r="CQB99" s="2"/>
      <c r="CQC99" s="2"/>
      <c r="CQD99" s="2"/>
      <c r="CQF99" s="2"/>
      <c r="CQG99" s="2"/>
      <c r="CQL99" s="2"/>
      <c r="CQM99" s="2"/>
      <c r="CQN99" s="2"/>
      <c r="CQO99" s="2"/>
      <c r="CQP99" s="2"/>
      <c r="CQQ99" s="2"/>
      <c r="CQR99" s="2"/>
      <c r="CQY99" s="2"/>
      <c r="CQZ99" s="2"/>
      <c r="CRA99" s="2"/>
      <c r="CRB99" s="2"/>
      <c r="CRC99" s="2"/>
      <c r="CRD99" s="2"/>
      <c r="CRE99" s="2"/>
      <c r="CRF99" s="2"/>
      <c r="CRG99" s="2"/>
      <c r="CRH99" s="2"/>
      <c r="CRI99" s="2"/>
      <c r="CRJ99" s="2"/>
      <c r="CRL99" s="2"/>
      <c r="CRM99" s="2"/>
      <c r="CRR99" s="2"/>
      <c r="CRS99" s="2"/>
      <c r="CRT99" s="2"/>
      <c r="CRU99" s="2"/>
      <c r="CRV99" s="2"/>
      <c r="CRW99" s="2"/>
      <c r="CRX99" s="2"/>
      <c r="CSE99" s="2"/>
      <c r="CSF99" s="2"/>
      <c r="CSG99" s="2"/>
      <c r="CSH99" s="2"/>
      <c r="CSI99" s="2"/>
      <c r="CSJ99" s="2"/>
      <c r="CSK99" s="2"/>
      <c r="CSL99" s="2"/>
      <c r="CSM99" s="2"/>
      <c r="CSN99" s="2"/>
      <c r="CSO99" s="2"/>
      <c r="CSP99" s="2"/>
      <c r="CSR99" s="2"/>
      <c r="CSS99" s="2"/>
      <c r="CSX99" s="2"/>
      <c r="CSY99" s="2"/>
      <c r="CSZ99" s="2"/>
      <c r="CTA99" s="2"/>
      <c r="CTB99" s="2"/>
      <c r="CTC99" s="2"/>
      <c r="CTD99" s="2"/>
      <c r="CTK99" s="2"/>
      <c r="CTL99" s="2"/>
      <c r="CTM99" s="2"/>
      <c r="CTN99" s="2"/>
      <c r="CTO99" s="2"/>
      <c r="CTP99" s="2"/>
      <c r="CTQ99" s="2"/>
      <c r="CTR99" s="2"/>
      <c r="CTS99" s="2"/>
      <c r="CTT99" s="2"/>
      <c r="CTU99" s="2"/>
      <c r="CTV99" s="2"/>
      <c r="CTX99" s="2"/>
      <c r="CTY99" s="2"/>
      <c r="CUD99" s="2"/>
      <c r="CUE99" s="2"/>
      <c r="CUF99" s="2"/>
      <c r="CUG99" s="2"/>
      <c r="CUH99" s="2"/>
      <c r="CUI99" s="2"/>
      <c r="CUJ99" s="2"/>
      <c r="CUQ99" s="2"/>
      <c r="CUR99" s="2"/>
      <c r="CUS99" s="2"/>
      <c r="CUT99" s="2"/>
      <c r="CUU99" s="2"/>
      <c r="CUV99" s="2"/>
      <c r="CUW99" s="2"/>
      <c r="CUX99" s="2"/>
      <c r="CUY99" s="2"/>
      <c r="CUZ99" s="2"/>
      <c r="CVA99" s="2"/>
      <c r="CVB99" s="2"/>
      <c r="CVD99" s="2"/>
      <c r="CVE99" s="2"/>
      <c r="CVJ99" s="2"/>
      <c r="CVK99" s="2"/>
      <c r="CVL99" s="2"/>
      <c r="CVM99" s="2"/>
      <c r="CVN99" s="2"/>
      <c r="CVO99" s="2"/>
      <c r="CVP99" s="2"/>
      <c r="CVW99" s="2"/>
      <c r="CVX99" s="2"/>
      <c r="CVY99" s="2"/>
      <c r="CVZ99" s="2"/>
      <c r="CWA99" s="2"/>
      <c r="CWB99" s="2"/>
      <c r="CWC99" s="2"/>
      <c r="CWD99" s="2"/>
      <c r="CWE99" s="2"/>
      <c r="CWF99" s="2"/>
      <c r="CWG99" s="2"/>
      <c r="CWH99" s="2"/>
      <c r="CWJ99" s="2"/>
      <c r="CWK99" s="2"/>
      <c r="CWP99" s="2"/>
      <c r="CWQ99" s="2"/>
      <c r="CWR99" s="2"/>
      <c r="CWS99" s="2"/>
      <c r="CWT99" s="2"/>
      <c r="CWU99" s="2"/>
      <c r="CWV99" s="2"/>
      <c r="CXC99" s="2"/>
      <c r="CXD99" s="2"/>
      <c r="CXE99" s="2"/>
      <c r="CXF99" s="2"/>
      <c r="CXG99" s="2"/>
      <c r="CXH99" s="2"/>
      <c r="CXI99" s="2"/>
      <c r="CXJ99" s="2"/>
      <c r="CXK99" s="2"/>
      <c r="CXL99" s="2"/>
      <c r="CXM99" s="2"/>
      <c r="CXN99" s="2"/>
      <c r="CXP99" s="2"/>
      <c r="CXQ99" s="2"/>
      <c r="CXV99" s="2"/>
      <c r="CXW99" s="2"/>
      <c r="CXX99" s="2"/>
      <c r="CXY99" s="2"/>
      <c r="CXZ99" s="2"/>
      <c r="CYA99" s="2"/>
      <c r="CYB99" s="2"/>
      <c r="CYI99" s="2"/>
      <c r="CYJ99" s="2"/>
      <c r="CYK99" s="2"/>
      <c r="CYL99" s="2"/>
      <c r="CYM99" s="2"/>
      <c r="CYN99" s="2"/>
      <c r="CYO99" s="2"/>
      <c r="CYP99" s="2"/>
      <c r="CYQ99" s="2"/>
      <c r="CYR99" s="2"/>
      <c r="CYS99" s="2"/>
      <c r="CYT99" s="2"/>
      <c r="CYV99" s="2"/>
      <c r="CYW99" s="2"/>
      <c r="CZB99" s="2"/>
      <c r="CZC99" s="2"/>
      <c r="CZD99" s="2"/>
      <c r="CZE99" s="2"/>
      <c r="CZF99" s="2"/>
      <c r="CZG99" s="2"/>
      <c r="CZH99" s="2"/>
      <c r="CZO99" s="2"/>
      <c r="CZP99" s="2"/>
      <c r="CZQ99" s="2"/>
      <c r="CZR99" s="2"/>
      <c r="CZS99" s="2"/>
      <c r="CZT99" s="2"/>
      <c r="CZU99" s="2"/>
      <c r="CZV99" s="2"/>
      <c r="CZW99" s="2"/>
      <c r="CZX99" s="2"/>
      <c r="CZY99" s="2"/>
      <c r="CZZ99" s="2"/>
      <c r="DAB99" s="2"/>
      <c r="DAC99" s="2"/>
      <c r="DAH99" s="2"/>
      <c r="DAI99" s="2"/>
      <c r="DAJ99" s="2"/>
      <c r="DAK99" s="2"/>
      <c r="DAL99" s="2"/>
      <c r="DAM99" s="2"/>
      <c r="DAN99" s="2"/>
      <c r="DAU99" s="2"/>
      <c r="DAV99" s="2"/>
      <c r="DAW99" s="2"/>
      <c r="DAX99" s="2"/>
      <c r="DAY99" s="2"/>
      <c r="DAZ99" s="2"/>
      <c r="DBA99" s="2"/>
      <c r="DBB99" s="2"/>
      <c r="DBC99" s="2"/>
      <c r="DBD99" s="2"/>
      <c r="DBE99" s="2"/>
      <c r="DBF99" s="2"/>
      <c r="DBH99" s="2"/>
      <c r="DBI99" s="2"/>
      <c r="DBN99" s="2"/>
      <c r="DBO99" s="2"/>
      <c r="DBP99" s="2"/>
      <c r="DBQ99" s="2"/>
      <c r="DBR99" s="2"/>
      <c r="DBS99" s="2"/>
      <c r="DBT99" s="2"/>
      <c r="DCA99" s="2"/>
      <c r="DCB99" s="2"/>
      <c r="DCC99" s="2"/>
      <c r="DCD99" s="2"/>
      <c r="DCE99" s="2"/>
      <c r="DCF99" s="2"/>
      <c r="DCG99" s="2"/>
      <c r="DCH99" s="2"/>
      <c r="DCI99" s="2"/>
      <c r="DCJ99" s="2"/>
      <c r="DCK99" s="2"/>
      <c r="DCL99" s="2"/>
      <c r="DCN99" s="2"/>
      <c r="DCO99" s="2"/>
      <c r="DCT99" s="2"/>
      <c r="DCU99" s="2"/>
      <c r="DCV99" s="2"/>
      <c r="DCW99" s="2"/>
      <c r="DCX99" s="2"/>
      <c r="DCY99" s="2"/>
      <c r="DCZ99" s="2"/>
      <c r="DDG99" s="2"/>
      <c r="DDH99" s="2"/>
      <c r="DDI99" s="2"/>
      <c r="DDJ99" s="2"/>
      <c r="DDK99" s="2"/>
      <c r="DDL99" s="2"/>
      <c r="DDM99" s="2"/>
      <c r="DDN99" s="2"/>
      <c r="DDO99" s="2"/>
      <c r="DDP99" s="2"/>
      <c r="DDQ99" s="2"/>
      <c r="DDR99" s="2"/>
      <c r="DDT99" s="2"/>
      <c r="DDU99" s="2"/>
      <c r="DDZ99" s="2"/>
      <c r="DEA99" s="2"/>
      <c r="DEB99" s="2"/>
      <c r="DEC99" s="2"/>
      <c r="DED99" s="2"/>
      <c r="DEE99" s="2"/>
      <c r="DEF99" s="2"/>
      <c r="DEM99" s="2"/>
      <c r="DEN99" s="2"/>
      <c r="DEO99" s="2"/>
      <c r="DEP99" s="2"/>
      <c r="DEQ99" s="2"/>
      <c r="DER99" s="2"/>
      <c r="DES99" s="2"/>
      <c r="DET99" s="2"/>
      <c r="DEU99" s="2"/>
      <c r="DEV99" s="2"/>
      <c r="DEW99" s="2"/>
      <c r="DEX99" s="2"/>
      <c r="DEZ99" s="2"/>
      <c r="DFA99" s="2"/>
      <c r="DFF99" s="2"/>
      <c r="DFG99" s="2"/>
      <c r="DFH99" s="2"/>
      <c r="DFI99" s="2"/>
      <c r="DFJ99" s="2"/>
      <c r="DFK99" s="2"/>
      <c r="DFL99" s="2"/>
      <c r="DFS99" s="2"/>
      <c r="DFT99" s="2"/>
      <c r="DFU99" s="2"/>
      <c r="DFV99" s="2"/>
      <c r="DFW99" s="2"/>
      <c r="DFX99" s="2"/>
      <c r="DFY99" s="2"/>
      <c r="DFZ99" s="2"/>
      <c r="DGA99" s="2"/>
      <c r="DGB99" s="2"/>
      <c r="DGC99" s="2"/>
      <c r="DGD99" s="2"/>
      <c r="DGF99" s="2"/>
      <c r="DGG99" s="2"/>
      <c r="DGL99" s="2"/>
      <c r="DGM99" s="2"/>
      <c r="DGN99" s="2"/>
      <c r="DGO99" s="2"/>
      <c r="DGP99" s="2"/>
      <c r="DGQ99" s="2"/>
      <c r="DGR99" s="2"/>
      <c r="DGY99" s="2"/>
      <c r="DGZ99" s="2"/>
      <c r="DHA99" s="2"/>
      <c r="DHB99" s="2"/>
      <c r="DHC99" s="2"/>
      <c r="DHD99" s="2"/>
      <c r="DHE99" s="2"/>
      <c r="DHF99" s="2"/>
      <c r="DHG99" s="2"/>
      <c r="DHH99" s="2"/>
      <c r="DHI99" s="2"/>
      <c r="DHJ99" s="2"/>
      <c r="DHL99" s="2"/>
      <c r="DHM99" s="2"/>
      <c r="DHR99" s="2"/>
      <c r="DHS99" s="2"/>
      <c r="DHT99" s="2"/>
      <c r="DHU99" s="2"/>
      <c r="DHV99" s="2"/>
      <c r="DHW99" s="2"/>
      <c r="DHX99" s="2"/>
      <c r="DIE99" s="2"/>
      <c r="DIF99" s="2"/>
      <c r="DIG99" s="2"/>
      <c r="DIH99" s="2"/>
      <c r="DII99" s="2"/>
      <c r="DIJ99" s="2"/>
      <c r="DIK99" s="2"/>
      <c r="DIL99" s="2"/>
      <c r="DIM99" s="2"/>
      <c r="DIN99" s="2"/>
      <c r="DIO99" s="2"/>
      <c r="DIP99" s="2"/>
      <c r="DIR99" s="2"/>
      <c r="DIS99" s="2"/>
      <c r="DIX99" s="2"/>
      <c r="DIY99" s="2"/>
      <c r="DIZ99" s="2"/>
      <c r="DJA99" s="2"/>
      <c r="DJB99" s="2"/>
      <c r="DJC99" s="2"/>
      <c r="DJD99" s="2"/>
      <c r="DJK99" s="2"/>
      <c r="DJL99" s="2"/>
      <c r="DJM99" s="2"/>
      <c r="DJN99" s="2"/>
      <c r="DJO99" s="2"/>
      <c r="DJP99" s="2"/>
      <c r="DJQ99" s="2"/>
      <c r="DJR99" s="2"/>
      <c r="DJS99" s="2"/>
      <c r="DJT99" s="2"/>
      <c r="DJU99" s="2"/>
      <c r="DJV99" s="2"/>
      <c r="DJX99" s="2"/>
      <c r="DJY99" s="2"/>
      <c r="DKD99" s="2"/>
      <c r="DKE99" s="2"/>
      <c r="DKF99" s="2"/>
      <c r="DKG99" s="2"/>
      <c r="DKH99" s="2"/>
      <c r="DKI99" s="2"/>
      <c r="DKJ99" s="2"/>
      <c r="DKQ99" s="2"/>
      <c r="DKR99" s="2"/>
      <c r="DKS99" s="2"/>
      <c r="DKT99" s="2"/>
      <c r="DKU99" s="2"/>
      <c r="DKV99" s="2"/>
      <c r="DKW99" s="2"/>
      <c r="DKX99" s="2"/>
      <c r="DKY99" s="2"/>
      <c r="DKZ99" s="2"/>
      <c r="DLA99" s="2"/>
      <c r="DLB99" s="2"/>
      <c r="DLD99" s="2"/>
      <c r="DLE99" s="2"/>
      <c r="DLJ99" s="2"/>
      <c r="DLK99" s="2"/>
      <c r="DLL99" s="2"/>
      <c r="DLM99" s="2"/>
      <c r="DLN99" s="2"/>
      <c r="DLO99" s="2"/>
      <c r="DLP99" s="2"/>
      <c r="DLW99" s="2"/>
      <c r="DLX99" s="2"/>
      <c r="DLY99" s="2"/>
      <c r="DLZ99" s="2"/>
      <c r="DMA99" s="2"/>
      <c r="DMB99" s="2"/>
      <c r="DMC99" s="2"/>
      <c r="DMD99" s="2"/>
      <c r="DME99" s="2"/>
      <c r="DMF99" s="2"/>
      <c r="DMG99" s="2"/>
      <c r="DMH99" s="2"/>
      <c r="DMJ99" s="2"/>
      <c r="DMK99" s="2"/>
      <c r="DMP99" s="2"/>
      <c r="DMQ99" s="2"/>
      <c r="DMR99" s="2"/>
      <c r="DMS99" s="2"/>
      <c r="DMT99" s="2"/>
      <c r="DMU99" s="2"/>
      <c r="DMV99" s="2"/>
      <c r="DNC99" s="2"/>
      <c r="DND99" s="2"/>
      <c r="DNE99" s="2"/>
      <c r="DNF99" s="2"/>
      <c r="DNG99" s="2"/>
      <c r="DNH99" s="2"/>
      <c r="DNI99" s="2"/>
      <c r="DNJ99" s="2"/>
      <c r="DNK99" s="2"/>
      <c r="DNL99" s="2"/>
      <c r="DNM99" s="2"/>
      <c r="DNN99" s="2"/>
      <c r="DNP99" s="2"/>
      <c r="DNQ99" s="2"/>
      <c r="DNV99" s="2"/>
      <c r="DNW99" s="2"/>
      <c r="DNX99" s="2"/>
      <c r="DNY99" s="2"/>
      <c r="DNZ99" s="2"/>
      <c r="DOA99" s="2"/>
      <c r="DOB99" s="2"/>
      <c r="DOI99" s="2"/>
      <c r="DOJ99" s="2"/>
      <c r="DOK99" s="2"/>
      <c r="DOL99" s="2"/>
      <c r="DOM99" s="2"/>
      <c r="DON99" s="2"/>
      <c r="DOO99" s="2"/>
      <c r="DOP99" s="2"/>
      <c r="DOQ99" s="2"/>
      <c r="DOR99" s="2"/>
      <c r="DOS99" s="2"/>
      <c r="DOT99" s="2"/>
      <c r="DOV99" s="2"/>
      <c r="DOW99" s="2"/>
      <c r="DPB99" s="2"/>
      <c r="DPC99" s="2"/>
      <c r="DPD99" s="2"/>
      <c r="DPE99" s="2"/>
      <c r="DPF99" s="2"/>
      <c r="DPG99" s="2"/>
      <c r="DPH99" s="2"/>
      <c r="DPO99" s="2"/>
      <c r="DPP99" s="2"/>
      <c r="DPQ99" s="2"/>
      <c r="DPR99" s="2"/>
      <c r="DPS99" s="2"/>
      <c r="DPT99" s="2"/>
      <c r="DPU99" s="2"/>
      <c r="DPV99" s="2"/>
      <c r="DPW99" s="2"/>
      <c r="DPX99" s="2"/>
      <c r="DPY99" s="2"/>
      <c r="DPZ99" s="2"/>
      <c r="DQB99" s="2"/>
      <c r="DQC99" s="2"/>
      <c r="DQH99" s="2"/>
      <c r="DQI99" s="2"/>
      <c r="DQJ99" s="2"/>
      <c r="DQK99" s="2"/>
      <c r="DQL99" s="2"/>
      <c r="DQM99" s="2"/>
      <c r="DQN99" s="2"/>
      <c r="DQU99" s="2"/>
      <c r="DQV99" s="2"/>
      <c r="DQW99" s="2"/>
      <c r="DQX99" s="2"/>
      <c r="DQY99" s="2"/>
      <c r="DQZ99" s="2"/>
      <c r="DRA99" s="2"/>
      <c r="DRB99" s="2"/>
      <c r="DRC99" s="2"/>
      <c r="DRD99" s="2"/>
      <c r="DRE99" s="2"/>
      <c r="DRF99" s="2"/>
      <c r="DRH99" s="2"/>
      <c r="DRI99" s="2"/>
      <c r="DRN99" s="2"/>
      <c r="DRO99" s="2"/>
      <c r="DRP99" s="2"/>
      <c r="DRQ99" s="2"/>
      <c r="DRR99" s="2"/>
      <c r="DRS99" s="2"/>
      <c r="DRT99" s="2"/>
      <c r="DSA99" s="2"/>
      <c r="DSB99" s="2"/>
      <c r="DSC99" s="2"/>
      <c r="DSD99" s="2"/>
      <c r="DSE99" s="2"/>
      <c r="DSF99" s="2"/>
      <c r="DSG99" s="2"/>
      <c r="DSH99" s="2"/>
      <c r="DSI99" s="2"/>
      <c r="DSJ99" s="2"/>
      <c r="DSK99" s="2"/>
      <c r="DSL99" s="2"/>
      <c r="DSN99" s="2"/>
      <c r="DSO99" s="2"/>
      <c r="DST99" s="2"/>
      <c r="DSU99" s="2"/>
      <c r="DSV99" s="2"/>
      <c r="DSW99" s="2"/>
      <c r="DSX99" s="2"/>
      <c r="DSY99" s="2"/>
      <c r="DSZ99" s="2"/>
      <c r="DTG99" s="2"/>
      <c r="DTH99" s="2"/>
      <c r="DTI99" s="2"/>
      <c r="DTJ99" s="2"/>
      <c r="DTK99" s="2"/>
      <c r="DTL99" s="2"/>
      <c r="DTM99" s="2"/>
      <c r="DTN99" s="2"/>
      <c r="DTO99" s="2"/>
      <c r="DTP99" s="2"/>
      <c r="DTQ99" s="2"/>
      <c r="DTR99" s="2"/>
      <c r="DTT99" s="2"/>
      <c r="DTU99" s="2"/>
      <c r="DTZ99" s="2"/>
      <c r="DUA99" s="2"/>
      <c r="DUB99" s="2"/>
      <c r="DUC99" s="2"/>
      <c r="DUD99" s="2"/>
      <c r="DUE99" s="2"/>
      <c r="DUF99" s="2"/>
      <c r="DUM99" s="2"/>
      <c r="DUN99" s="2"/>
      <c r="DUO99" s="2"/>
      <c r="DUP99" s="2"/>
      <c r="DUQ99" s="2"/>
      <c r="DUR99" s="2"/>
      <c r="DUS99" s="2"/>
      <c r="DUT99" s="2"/>
      <c r="DUU99" s="2"/>
      <c r="DUV99" s="2"/>
      <c r="DUW99" s="2"/>
      <c r="DUX99" s="2"/>
      <c r="DUZ99" s="2"/>
      <c r="DVA99" s="2"/>
      <c r="DVF99" s="2"/>
      <c r="DVG99" s="2"/>
      <c r="DVH99" s="2"/>
      <c r="DVI99" s="2"/>
      <c r="DVJ99" s="2"/>
      <c r="DVK99" s="2"/>
      <c r="DVL99" s="2"/>
      <c r="DVS99" s="2"/>
      <c r="DVT99" s="2"/>
      <c r="DVU99" s="2"/>
      <c r="DVV99" s="2"/>
      <c r="DVW99" s="2"/>
      <c r="DVX99" s="2"/>
      <c r="DVY99" s="2"/>
      <c r="DVZ99" s="2"/>
      <c r="DWA99" s="2"/>
      <c r="DWB99" s="2"/>
      <c r="DWC99" s="2"/>
      <c r="DWD99" s="2"/>
      <c r="DWF99" s="2"/>
      <c r="DWG99" s="2"/>
      <c r="DWL99" s="2"/>
      <c r="DWM99" s="2"/>
      <c r="DWN99" s="2"/>
      <c r="DWO99" s="2"/>
      <c r="DWP99" s="2"/>
      <c r="DWQ99" s="2"/>
      <c r="DWR99" s="2"/>
      <c r="DWY99" s="2"/>
      <c r="DWZ99" s="2"/>
      <c r="DXA99" s="2"/>
      <c r="DXB99" s="2"/>
      <c r="DXC99" s="2"/>
      <c r="DXD99" s="2"/>
      <c r="DXE99" s="2"/>
      <c r="DXF99" s="2"/>
      <c r="DXG99" s="2"/>
      <c r="DXH99" s="2"/>
      <c r="DXI99" s="2"/>
      <c r="DXJ99" s="2"/>
      <c r="DXL99" s="2"/>
      <c r="DXM99" s="2"/>
      <c r="DXR99" s="2"/>
      <c r="DXS99" s="2"/>
      <c r="DXT99" s="2"/>
      <c r="DXU99" s="2"/>
      <c r="DXV99" s="2"/>
      <c r="DXW99" s="2"/>
      <c r="DXX99" s="2"/>
      <c r="DYE99" s="2"/>
      <c r="DYF99" s="2"/>
      <c r="DYG99" s="2"/>
      <c r="DYH99" s="2"/>
      <c r="DYI99" s="2"/>
      <c r="DYJ99" s="2"/>
      <c r="DYK99" s="2"/>
      <c r="DYL99" s="2"/>
      <c r="DYM99" s="2"/>
      <c r="DYN99" s="2"/>
      <c r="DYO99" s="2"/>
      <c r="DYP99" s="2"/>
      <c r="DYR99" s="2"/>
      <c r="DYS99" s="2"/>
      <c r="DYX99" s="2"/>
      <c r="DYY99" s="2"/>
      <c r="DYZ99" s="2"/>
      <c r="DZA99" s="2"/>
      <c r="DZB99" s="2"/>
      <c r="DZC99" s="2"/>
      <c r="DZD99" s="2"/>
      <c r="DZK99" s="2"/>
      <c r="DZL99" s="2"/>
      <c r="DZM99" s="2"/>
      <c r="DZN99" s="2"/>
      <c r="DZO99" s="2"/>
      <c r="DZP99" s="2"/>
      <c r="DZQ99" s="2"/>
      <c r="DZR99" s="2"/>
      <c r="DZS99" s="2"/>
      <c r="DZT99" s="2"/>
      <c r="DZU99" s="2"/>
      <c r="DZV99" s="2"/>
      <c r="DZX99" s="2"/>
      <c r="DZY99" s="2"/>
      <c r="EAD99" s="2"/>
      <c r="EAE99" s="2"/>
      <c r="EAF99" s="2"/>
      <c r="EAG99" s="2"/>
      <c r="EAH99" s="2"/>
      <c r="EAI99" s="2"/>
      <c r="EAJ99" s="2"/>
      <c r="EAQ99" s="2"/>
      <c r="EAR99" s="2"/>
      <c r="EAS99" s="2"/>
      <c r="EAT99" s="2"/>
      <c r="EAU99" s="2"/>
      <c r="EAV99" s="2"/>
      <c r="EAW99" s="2"/>
      <c r="EAX99" s="2"/>
      <c r="EAY99" s="2"/>
      <c r="EAZ99" s="2"/>
      <c r="EBA99" s="2"/>
      <c r="EBB99" s="2"/>
      <c r="EBD99" s="2"/>
      <c r="EBE99" s="2"/>
      <c r="EBJ99" s="2"/>
      <c r="EBK99" s="2"/>
      <c r="EBL99" s="2"/>
      <c r="EBM99" s="2"/>
      <c r="EBN99" s="2"/>
      <c r="EBO99" s="2"/>
      <c r="EBP99" s="2"/>
      <c r="EBW99" s="2"/>
      <c r="EBX99" s="2"/>
      <c r="EBY99" s="2"/>
      <c r="EBZ99" s="2"/>
      <c r="ECA99" s="2"/>
      <c r="ECB99" s="2"/>
      <c r="ECC99" s="2"/>
      <c r="ECD99" s="2"/>
      <c r="ECE99" s="2"/>
      <c r="ECF99" s="2"/>
      <c r="ECG99" s="2"/>
      <c r="ECH99" s="2"/>
      <c r="ECJ99" s="2"/>
      <c r="ECK99" s="2"/>
      <c r="ECP99" s="2"/>
      <c r="ECQ99" s="2"/>
      <c r="ECR99" s="2"/>
      <c r="ECS99" s="2"/>
      <c r="ECT99" s="2"/>
      <c r="ECU99" s="2"/>
      <c r="ECV99" s="2"/>
      <c r="EDC99" s="2"/>
      <c r="EDD99" s="2"/>
      <c r="EDE99" s="2"/>
      <c r="EDF99" s="2"/>
      <c r="EDG99" s="2"/>
      <c r="EDH99" s="2"/>
      <c r="EDI99" s="2"/>
      <c r="EDJ99" s="2"/>
      <c r="EDK99" s="2"/>
      <c r="EDL99" s="2"/>
      <c r="EDM99" s="2"/>
      <c r="EDN99" s="2"/>
      <c r="EDP99" s="2"/>
      <c r="EDQ99" s="2"/>
      <c r="EDV99" s="2"/>
      <c r="EDW99" s="2"/>
      <c r="EDX99" s="2"/>
      <c r="EDY99" s="2"/>
      <c r="EDZ99" s="2"/>
      <c r="EEA99" s="2"/>
      <c r="EEB99" s="2"/>
      <c r="EEI99" s="2"/>
      <c r="EEJ99" s="2"/>
      <c r="EEK99" s="2"/>
      <c r="EEL99" s="2"/>
      <c r="EEM99" s="2"/>
      <c r="EEN99" s="2"/>
      <c r="EEO99" s="2"/>
      <c r="EEP99" s="2"/>
      <c r="EEQ99" s="2"/>
      <c r="EER99" s="2"/>
      <c r="EES99" s="2"/>
      <c r="EET99" s="2"/>
      <c r="EEV99" s="2"/>
      <c r="EEW99" s="2"/>
      <c r="EFB99" s="2"/>
      <c r="EFC99" s="2"/>
      <c r="EFD99" s="2"/>
      <c r="EFE99" s="2"/>
      <c r="EFF99" s="2"/>
      <c r="EFG99" s="2"/>
      <c r="EFH99" s="2"/>
      <c r="EFO99" s="2"/>
      <c r="EFP99" s="2"/>
      <c r="EFQ99" s="2"/>
      <c r="EFR99" s="2"/>
      <c r="EFS99" s="2"/>
      <c r="EFT99" s="2"/>
      <c r="EFU99" s="2"/>
      <c r="EFV99" s="2"/>
      <c r="EFW99" s="2"/>
      <c r="EFX99" s="2"/>
      <c r="EFY99" s="2"/>
      <c r="EFZ99" s="2"/>
      <c r="EGB99" s="2"/>
      <c r="EGC99" s="2"/>
      <c r="EGH99" s="2"/>
      <c r="EGI99" s="2"/>
      <c r="EGJ99" s="2"/>
      <c r="EGK99" s="2"/>
      <c r="EGL99" s="2"/>
      <c r="EGM99" s="2"/>
      <c r="EGN99" s="2"/>
      <c r="EGU99" s="2"/>
      <c r="EGV99" s="2"/>
      <c r="EGW99" s="2"/>
      <c r="EGX99" s="2"/>
      <c r="EGY99" s="2"/>
      <c r="EGZ99" s="2"/>
      <c r="EHA99" s="2"/>
      <c r="EHB99" s="2"/>
      <c r="EHC99" s="2"/>
      <c r="EHD99" s="2"/>
      <c r="EHE99" s="2"/>
      <c r="EHF99" s="2"/>
      <c r="EHH99" s="2"/>
      <c r="EHI99" s="2"/>
      <c r="EHN99" s="2"/>
      <c r="EHO99" s="2"/>
      <c r="EHP99" s="2"/>
      <c r="EHQ99" s="2"/>
      <c r="EHR99" s="2"/>
      <c r="EHS99" s="2"/>
      <c r="EHT99" s="2"/>
      <c r="EIA99" s="2"/>
      <c r="EIB99" s="2"/>
      <c r="EIC99" s="2"/>
      <c r="EID99" s="2"/>
      <c r="EIE99" s="2"/>
      <c r="EIF99" s="2"/>
      <c r="EIG99" s="2"/>
      <c r="EIH99" s="2"/>
      <c r="EII99" s="2"/>
      <c r="EIJ99" s="2"/>
      <c r="EIK99" s="2"/>
      <c r="EIL99" s="2"/>
      <c r="EIN99" s="2"/>
      <c r="EIO99" s="2"/>
      <c r="EIT99" s="2"/>
      <c r="EIU99" s="2"/>
      <c r="EIV99" s="2"/>
      <c r="EIW99" s="2"/>
      <c r="EIX99" s="2"/>
      <c r="EIY99" s="2"/>
      <c r="EIZ99" s="2"/>
      <c r="EJG99" s="2"/>
      <c r="EJH99" s="2"/>
      <c r="EJI99" s="2"/>
      <c r="EJJ99" s="2"/>
      <c r="EJK99" s="2"/>
      <c r="EJL99" s="2"/>
      <c r="EJM99" s="2"/>
      <c r="EJN99" s="2"/>
      <c r="EJO99" s="2"/>
      <c r="EJP99" s="2"/>
      <c r="EJQ99" s="2"/>
      <c r="EJR99" s="2"/>
      <c r="EJT99" s="2"/>
      <c r="EJU99" s="2"/>
      <c r="EJZ99" s="2"/>
      <c r="EKA99" s="2"/>
      <c r="EKB99" s="2"/>
      <c r="EKC99" s="2"/>
      <c r="EKD99" s="2"/>
      <c r="EKE99" s="2"/>
      <c r="EKF99" s="2"/>
      <c r="EKM99" s="2"/>
      <c r="EKN99" s="2"/>
      <c r="EKO99" s="2"/>
      <c r="EKP99" s="2"/>
      <c r="EKQ99" s="2"/>
      <c r="EKR99" s="2"/>
      <c r="EKS99" s="2"/>
      <c r="EKT99" s="2"/>
      <c r="EKU99" s="2"/>
      <c r="EKV99" s="2"/>
      <c r="EKW99" s="2"/>
      <c r="EKX99" s="2"/>
      <c r="EKZ99" s="2"/>
      <c r="ELA99" s="2"/>
      <c r="ELF99" s="2"/>
      <c r="ELG99" s="2"/>
      <c r="ELH99" s="2"/>
      <c r="ELI99" s="2"/>
      <c r="ELJ99" s="2"/>
      <c r="ELK99" s="2"/>
      <c r="ELL99" s="2"/>
      <c r="ELS99" s="2"/>
      <c r="ELT99" s="2"/>
      <c r="ELU99" s="2"/>
      <c r="ELV99" s="2"/>
      <c r="ELW99" s="2"/>
      <c r="ELX99" s="2"/>
      <c r="ELY99" s="2"/>
      <c r="ELZ99" s="2"/>
      <c r="EMA99" s="2"/>
      <c r="EMB99" s="2"/>
      <c r="EMC99" s="2"/>
      <c r="EMD99" s="2"/>
      <c r="EMF99" s="2"/>
      <c r="EMG99" s="2"/>
      <c r="EML99" s="2"/>
      <c r="EMM99" s="2"/>
      <c r="EMN99" s="2"/>
      <c r="EMO99" s="2"/>
      <c r="EMP99" s="2"/>
      <c r="EMQ99" s="2"/>
      <c r="EMR99" s="2"/>
      <c r="EMY99" s="2"/>
      <c r="EMZ99" s="2"/>
      <c r="ENA99" s="2"/>
      <c r="ENB99" s="2"/>
      <c r="ENC99" s="2"/>
      <c r="END99" s="2"/>
      <c r="ENE99" s="2"/>
      <c r="ENF99" s="2"/>
      <c r="ENG99" s="2"/>
      <c r="ENH99" s="2"/>
      <c r="ENI99" s="2"/>
      <c r="ENJ99" s="2"/>
      <c r="ENL99" s="2"/>
      <c r="ENM99" s="2"/>
      <c r="ENR99" s="2"/>
      <c r="ENS99" s="2"/>
      <c r="ENT99" s="2"/>
      <c r="ENU99" s="2"/>
      <c r="ENV99" s="2"/>
      <c r="ENW99" s="2"/>
      <c r="ENX99" s="2"/>
      <c r="EOE99" s="2"/>
      <c r="EOF99" s="2"/>
      <c r="EOG99" s="2"/>
      <c r="EOH99" s="2"/>
      <c r="EOI99" s="2"/>
      <c r="EOJ99" s="2"/>
      <c r="EOK99" s="2"/>
      <c r="EOL99" s="2"/>
      <c r="EOM99" s="2"/>
      <c r="EON99" s="2"/>
      <c r="EOO99" s="2"/>
      <c r="EOP99" s="2"/>
      <c r="EOR99" s="2"/>
      <c r="EOS99" s="2"/>
      <c r="EOX99" s="2"/>
      <c r="EOY99" s="2"/>
      <c r="EOZ99" s="2"/>
      <c r="EPA99" s="2"/>
      <c r="EPB99" s="2"/>
      <c r="EPC99" s="2"/>
      <c r="EPD99" s="2"/>
      <c r="EPK99" s="2"/>
      <c r="EPL99" s="2"/>
      <c r="EPM99" s="2"/>
      <c r="EPN99" s="2"/>
      <c r="EPO99" s="2"/>
      <c r="EPP99" s="2"/>
      <c r="EPQ99" s="2"/>
      <c r="EPR99" s="2"/>
      <c r="EPS99" s="2"/>
      <c r="EPT99" s="2"/>
      <c r="EPU99" s="2"/>
      <c r="EPV99" s="2"/>
      <c r="EPX99" s="2"/>
      <c r="EPY99" s="2"/>
      <c r="EQD99" s="2"/>
      <c r="EQE99" s="2"/>
      <c r="EQF99" s="2"/>
      <c r="EQG99" s="2"/>
      <c r="EQH99" s="2"/>
      <c r="EQI99" s="2"/>
      <c r="EQJ99" s="2"/>
      <c r="EQQ99" s="2"/>
      <c r="EQR99" s="2"/>
      <c r="EQS99" s="2"/>
      <c r="EQT99" s="2"/>
      <c r="EQU99" s="2"/>
      <c r="EQV99" s="2"/>
      <c r="EQW99" s="2"/>
      <c r="EQX99" s="2"/>
      <c r="EQY99" s="2"/>
      <c r="EQZ99" s="2"/>
      <c r="ERA99" s="2"/>
      <c r="ERB99" s="2"/>
      <c r="ERD99" s="2"/>
      <c r="ERE99" s="2"/>
      <c r="ERJ99" s="2"/>
      <c r="ERK99" s="2"/>
      <c r="ERL99" s="2"/>
      <c r="ERM99" s="2"/>
      <c r="ERN99" s="2"/>
      <c r="ERO99" s="2"/>
      <c r="ERP99" s="2"/>
      <c r="ERW99" s="2"/>
      <c r="ERX99" s="2"/>
      <c r="ERY99" s="2"/>
      <c r="ERZ99" s="2"/>
      <c r="ESA99" s="2"/>
      <c r="ESB99" s="2"/>
      <c r="ESC99" s="2"/>
      <c r="ESD99" s="2"/>
      <c r="ESE99" s="2"/>
      <c r="ESF99" s="2"/>
      <c r="ESG99" s="2"/>
      <c r="ESH99" s="2"/>
      <c r="ESJ99" s="2"/>
      <c r="ESK99" s="2"/>
      <c r="ESP99" s="2"/>
      <c r="ESQ99" s="2"/>
      <c r="ESR99" s="2"/>
      <c r="ESS99" s="2"/>
      <c r="EST99" s="2"/>
      <c r="ESU99" s="2"/>
      <c r="ESV99" s="2"/>
      <c r="ETC99" s="2"/>
      <c r="ETD99" s="2"/>
      <c r="ETE99" s="2"/>
      <c r="ETF99" s="2"/>
      <c r="ETG99" s="2"/>
      <c r="ETH99" s="2"/>
      <c r="ETI99" s="2"/>
      <c r="ETJ99" s="2"/>
      <c r="ETK99" s="2"/>
      <c r="ETL99" s="2"/>
      <c r="ETM99" s="2"/>
      <c r="ETN99" s="2"/>
      <c r="ETP99" s="2"/>
      <c r="ETQ99" s="2"/>
      <c r="ETV99" s="2"/>
      <c r="ETW99" s="2"/>
      <c r="ETX99" s="2"/>
      <c r="ETY99" s="2"/>
      <c r="ETZ99" s="2"/>
      <c r="EUA99" s="2"/>
      <c r="EUB99" s="2"/>
      <c r="EUI99" s="2"/>
      <c r="EUJ99" s="2"/>
      <c r="EUK99" s="2"/>
      <c r="EUL99" s="2"/>
      <c r="EUM99" s="2"/>
      <c r="EUN99" s="2"/>
      <c r="EUO99" s="2"/>
      <c r="EUP99" s="2"/>
      <c r="EUQ99" s="2"/>
      <c r="EUR99" s="2"/>
      <c r="EUS99" s="2"/>
      <c r="EUT99" s="2"/>
      <c r="EUV99" s="2"/>
      <c r="EUW99" s="2"/>
      <c r="EVB99" s="2"/>
      <c r="EVC99" s="2"/>
      <c r="EVD99" s="2"/>
      <c r="EVE99" s="2"/>
      <c r="EVF99" s="2"/>
      <c r="EVG99" s="2"/>
      <c r="EVH99" s="2"/>
      <c r="EVO99" s="2"/>
      <c r="EVP99" s="2"/>
      <c r="EVQ99" s="2"/>
      <c r="EVR99" s="2"/>
      <c r="EVS99" s="2"/>
      <c r="EVT99" s="2"/>
      <c r="EVU99" s="2"/>
      <c r="EVV99" s="2"/>
      <c r="EVW99" s="2"/>
      <c r="EVX99" s="2"/>
      <c r="EVY99" s="2"/>
      <c r="EVZ99" s="2"/>
      <c r="EWB99" s="2"/>
      <c r="EWC99" s="2"/>
      <c r="EWH99" s="2"/>
      <c r="EWI99" s="2"/>
      <c r="EWJ99" s="2"/>
      <c r="EWK99" s="2"/>
      <c r="EWL99" s="2"/>
      <c r="EWM99" s="2"/>
      <c r="EWN99" s="2"/>
      <c r="EWU99" s="2"/>
      <c r="EWV99" s="2"/>
      <c r="EWW99" s="2"/>
      <c r="EWX99" s="2"/>
      <c r="EWY99" s="2"/>
      <c r="EWZ99" s="2"/>
      <c r="EXA99" s="2"/>
      <c r="EXB99" s="2"/>
      <c r="EXC99" s="2"/>
      <c r="EXD99" s="2"/>
      <c r="EXE99" s="2"/>
      <c r="EXF99" s="2"/>
      <c r="EXH99" s="2"/>
      <c r="EXI99" s="2"/>
      <c r="EXN99" s="2"/>
      <c r="EXO99" s="2"/>
      <c r="EXP99" s="2"/>
      <c r="EXQ99" s="2"/>
      <c r="EXR99" s="2"/>
      <c r="EXS99" s="2"/>
      <c r="EXT99" s="2"/>
      <c r="EYA99" s="2"/>
      <c r="EYB99" s="2"/>
      <c r="EYC99" s="2"/>
      <c r="EYD99" s="2"/>
      <c r="EYE99" s="2"/>
      <c r="EYF99" s="2"/>
      <c r="EYG99" s="2"/>
      <c r="EYH99" s="2"/>
      <c r="EYI99" s="2"/>
      <c r="EYJ99" s="2"/>
      <c r="EYK99" s="2"/>
      <c r="EYL99" s="2"/>
      <c r="EYN99" s="2"/>
      <c r="EYO99" s="2"/>
      <c r="EYT99" s="2"/>
      <c r="EYU99" s="2"/>
      <c r="EYV99" s="2"/>
      <c r="EYW99" s="2"/>
      <c r="EYX99" s="2"/>
      <c r="EYY99" s="2"/>
      <c r="EYZ99" s="2"/>
      <c r="EZG99" s="2"/>
      <c r="EZH99" s="2"/>
      <c r="EZI99" s="2"/>
      <c r="EZJ99" s="2"/>
      <c r="EZK99" s="2"/>
      <c r="EZL99" s="2"/>
      <c r="EZM99" s="2"/>
      <c r="EZN99" s="2"/>
      <c r="EZO99" s="2"/>
      <c r="EZP99" s="2"/>
      <c r="EZQ99" s="2"/>
      <c r="EZR99" s="2"/>
      <c r="EZT99" s="2"/>
      <c r="EZU99" s="2"/>
      <c r="EZZ99" s="2"/>
      <c r="FAA99" s="2"/>
      <c r="FAB99" s="2"/>
      <c r="FAC99" s="2"/>
      <c r="FAD99" s="2"/>
      <c r="FAE99" s="2"/>
      <c r="FAF99" s="2"/>
      <c r="FAM99" s="2"/>
      <c r="FAN99" s="2"/>
      <c r="FAO99" s="2"/>
      <c r="FAP99" s="2"/>
      <c r="FAQ99" s="2"/>
      <c r="FAR99" s="2"/>
      <c r="FAS99" s="2"/>
      <c r="FAT99" s="2"/>
      <c r="FAU99" s="2"/>
      <c r="FAV99" s="2"/>
      <c r="FAW99" s="2"/>
      <c r="FAX99" s="2"/>
      <c r="FAZ99" s="2"/>
      <c r="FBA99" s="2"/>
      <c r="FBF99" s="2"/>
      <c r="FBG99" s="2"/>
      <c r="FBH99" s="2"/>
      <c r="FBI99" s="2"/>
      <c r="FBJ99" s="2"/>
      <c r="FBK99" s="2"/>
      <c r="FBL99" s="2"/>
      <c r="FBS99" s="2"/>
      <c r="FBT99" s="2"/>
      <c r="FBU99" s="2"/>
      <c r="FBV99" s="2"/>
      <c r="FBW99" s="2"/>
      <c r="FBX99" s="2"/>
      <c r="FBY99" s="2"/>
      <c r="FBZ99" s="2"/>
      <c r="FCA99" s="2"/>
      <c r="FCB99" s="2"/>
      <c r="FCC99" s="2"/>
      <c r="FCD99" s="2"/>
      <c r="FCF99" s="2"/>
      <c r="FCG99" s="2"/>
      <c r="FCL99" s="2"/>
      <c r="FCM99" s="2"/>
      <c r="FCN99" s="2"/>
      <c r="FCO99" s="2"/>
      <c r="FCP99" s="2"/>
      <c r="FCQ99" s="2"/>
      <c r="FCR99" s="2"/>
      <c r="FCY99" s="2"/>
      <c r="FCZ99" s="2"/>
      <c r="FDA99" s="2"/>
      <c r="FDB99" s="2"/>
      <c r="FDC99" s="2"/>
      <c r="FDD99" s="2"/>
      <c r="FDE99" s="2"/>
      <c r="FDF99" s="2"/>
      <c r="FDG99" s="2"/>
      <c r="FDH99" s="2"/>
      <c r="FDI99" s="2"/>
      <c r="FDJ99" s="2"/>
      <c r="FDL99" s="2"/>
      <c r="FDM99" s="2"/>
      <c r="FDR99" s="2"/>
      <c r="FDS99" s="2"/>
      <c r="FDT99" s="2"/>
      <c r="FDU99" s="2"/>
      <c r="FDV99" s="2"/>
      <c r="FDW99" s="2"/>
      <c r="FDX99" s="2"/>
      <c r="FEE99" s="2"/>
      <c r="FEF99" s="2"/>
      <c r="FEG99" s="2"/>
      <c r="FEH99" s="2"/>
      <c r="FEI99" s="2"/>
      <c r="FEJ99" s="2"/>
      <c r="FEK99" s="2"/>
      <c r="FEL99" s="2"/>
      <c r="FEM99" s="2"/>
      <c r="FEN99" s="2"/>
      <c r="FEO99" s="2"/>
      <c r="FEP99" s="2"/>
      <c r="FER99" s="2"/>
      <c r="FES99" s="2"/>
      <c r="FEX99" s="2"/>
      <c r="FEY99" s="2"/>
      <c r="FEZ99" s="2"/>
      <c r="FFA99" s="2"/>
      <c r="FFB99" s="2"/>
      <c r="FFC99" s="2"/>
      <c r="FFD99" s="2"/>
      <c r="FFK99" s="2"/>
      <c r="FFL99" s="2"/>
      <c r="FFM99" s="2"/>
      <c r="FFN99" s="2"/>
      <c r="FFO99" s="2"/>
      <c r="FFP99" s="2"/>
      <c r="FFQ99" s="2"/>
      <c r="FFR99" s="2"/>
      <c r="FFS99" s="2"/>
      <c r="FFT99" s="2"/>
      <c r="FFU99" s="2"/>
      <c r="FFV99" s="2"/>
      <c r="FFX99" s="2"/>
      <c r="FFY99" s="2"/>
      <c r="FGD99" s="2"/>
      <c r="FGE99" s="2"/>
      <c r="FGF99" s="2"/>
      <c r="FGG99" s="2"/>
      <c r="FGH99" s="2"/>
      <c r="FGI99" s="2"/>
      <c r="FGJ99" s="2"/>
      <c r="FGQ99" s="2"/>
      <c r="FGR99" s="2"/>
      <c r="FGS99" s="2"/>
      <c r="FGT99" s="2"/>
      <c r="FGU99" s="2"/>
      <c r="FGV99" s="2"/>
      <c r="FGW99" s="2"/>
      <c r="FGX99" s="2"/>
      <c r="FGY99" s="2"/>
      <c r="FGZ99" s="2"/>
      <c r="FHA99" s="2"/>
      <c r="FHB99" s="2"/>
      <c r="FHD99" s="2"/>
      <c r="FHE99" s="2"/>
      <c r="FHJ99" s="2"/>
      <c r="FHK99" s="2"/>
      <c r="FHL99" s="2"/>
      <c r="FHM99" s="2"/>
      <c r="FHN99" s="2"/>
      <c r="FHO99" s="2"/>
      <c r="FHP99" s="2"/>
      <c r="FHW99" s="2"/>
      <c r="FHX99" s="2"/>
      <c r="FHY99" s="2"/>
      <c r="FHZ99" s="2"/>
      <c r="FIA99" s="2"/>
      <c r="FIB99" s="2"/>
      <c r="FIC99" s="2"/>
      <c r="FID99" s="2"/>
      <c r="FIE99" s="2"/>
      <c r="FIF99" s="2"/>
      <c r="FIG99" s="2"/>
      <c r="FIH99" s="2"/>
      <c r="FIJ99" s="2"/>
      <c r="FIK99" s="2"/>
      <c r="FIP99" s="2"/>
      <c r="FIQ99" s="2"/>
      <c r="FIR99" s="2"/>
      <c r="FIS99" s="2"/>
      <c r="FIT99" s="2"/>
      <c r="FIU99" s="2"/>
      <c r="FIV99" s="2"/>
      <c r="FJC99" s="2"/>
      <c r="FJD99" s="2"/>
      <c r="FJE99" s="2"/>
      <c r="FJF99" s="2"/>
      <c r="FJG99" s="2"/>
      <c r="FJH99" s="2"/>
      <c r="FJI99" s="2"/>
      <c r="FJJ99" s="2"/>
      <c r="FJK99" s="2"/>
      <c r="FJL99" s="2"/>
      <c r="FJM99" s="2"/>
      <c r="FJN99" s="2"/>
      <c r="FJP99" s="2"/>
      <c r="FJQ99" s="2"/>
      <c r="FJV99" s="2"/>
      <c r="FJW99" s="2"/>
      <c r="FJX99" s="2"/>
      <c r="FJY99" s="2"/>
      <c r="FJZ99" s="2"/>
      <c r="FKA99" s="2"/>
      <c r="FKB99" s="2"/>
      <c r="FKI99" s="2"/>
      <c r="FKJ99" s="2"/>
      <c r="FKK99" s="2"/>
      <c r="FKL99" s="2"/>
      <c r="FKM99" s="2"/>
      <c r="FKN99" s="2"/>
      <c r="FKO99" s="2"/>
      <c r="FKP99" s="2"/>
      <c r="FKQ99" s="2"/>
      <c r="FKR99" s="2"/>
      <c r="FKS99" s="2"/>
      <c r="FKT99" s="2"/>
      <c r="FKV99" s="2"/>
      <c r="FKW99" s="2"/>
      <c r="FLB99" s="2"/>
      <c r="FLC99" s="2"/>
      <c r="FLD99" s="2"/>
      <c r="FLE99" s="2"/>
      <c r="FLF99" s="2"/>
      <c r="FLG99" s="2"/>
      <c r="FLH99" s="2"/>
      <c r="FLO99" s="2"/>
      <c r="FLP99" s="2"/>
      <c r="FLQ99" s="2"/>
      <c r="FLR99" s="2"/>
      <c r="FLS99" s="2"/>
      <c r="FLT99" s="2"/>
      <c r="FLU99" s="2"/>
      <c r="FLV99" s="2"/>
      <c r="FLW99" s="2"/>
      <c r="FLX99" s="2"/>
      <c r="FLY99" s="2"/>
      <c r="FLZ99" s="2"/>
      <c r="FMB99" s="2"/>
      <c r="FMC99" s="2"/>
      <c r="FMH99" s="2"/>
      <c r="FMI99" s="2"/>
      <c r="FMJ99" s="2"/>
      <c r="FMK99" s="2"/>
      <c r="FML99" s="2"/>
      <c r="FMM99" s="2"/>
      <c r="FMN99" s="2"/>
      <c r="FMU99" s="2"/>
      <c r="FMV99" s="2"/>
      <c r="FMW99" s="2"/>
      <c r="FMX99" s="2"/>
      <c r="FMY99" s="2"/>
      <c r="FMZ99" s="2"/>
      <c r="FNA99" s="2"/>
      <c r="FNB99" s="2"/>
      <c r="FNC99" s="2"/>
      <c r="FND99" s="2"/>
      <c r="FNE99" s="2"/>
      <c r="FNF99" s="2"/>
      <c r="FNH99" s="2"/>
      <c r="FNI99" s="2"/>
      <c r="FNN99" s="2"/>
      <c r="FNO99" s="2"/>
      <c r="FNP99" s="2"/>
      <c r="FNQ99" s="2"/>
      <c r="FNR99" s="2"/>
      <c r="FNS99" s="2"/>
      <c r="FNT99" s="2"/>
      <c r="FOA99" s="2"/>
      <c r="FOB99" s="2"/>
      <c r="FOC99" s="2"/>
      <c r="FOD99" s="2"/>
      <c r="FOE99" s="2"/>
      <c r="FOF99" s="2"/>
      <c r="FOG99" s="2"/>
      <c r="FOH99" s="2"/>
      <c r="FOI99" s="2"/>
      <c r="FOJ99" s="2"/>
      <c r="FOK99" s="2"/>
      <c r="FOL99" s="2"/>
      <c r="FON99" s="2"/>
      <c r="FOO99" s="2"/>
      <c r="FOT99" s="2"/>
      <c r="FOU99" s="2"/>
      <c r="FOV99" s="2"/>
      <c r="FOW99" s="2"/>
      <c r="FOX99" s="2"/>
      <c r="FOY99" s="2"/>
      <c r="FOZ99" s="2"/>
      <c r="FPG99" s="2"/>
      <c r="FPH99" s="2"/>
      <c r="FPI99" s="2"/>
      <c r="FPJ99" s="2"/>
      <c r="FPK99" s="2"/>
      <c r="FPL99" s="2"/>
      <c r="FPM99" s="2"/>
      <c r="FPN99" s="2"/>
      <c r="FPO99" s="2"/>
      <c r="FPP99" s="2"/>
      <c r="FPQ99" s="2"/>
      <c r="FPR99" s="2"/>
      <c r="FPT99" s="2"/>
      <c r="FPU99" s="2"/>
      <c r="FPZ99" s="2"/>
      <c r="FQA99" s="2"/>
      <c r="FQB99" s="2"/>
      <c r="FQC99" s="2"/>
      <c r="FQD99" s="2"/>
      <c r="FQE99" s="2"/>
      <c r="FQF99" s="2"/>
      <c r="FQM99" s="2"/>
      <c r="FQN99" s="2"/>
      <c r="FQO99" s="2"/>
      <c r="FQP99" s="2"/>
      <c r="FQQ99" s="2"/>
      <c r="FQR99" s="2"/>
      <c r="FQS99" s="2"/>
      <c r="FQT99" s="2"/>
      <c r="FQU99" s="2"/>
      <c r="FQV99" s="2"/>
      <c r="FQW99" s="2"/>
      <c r="FQX99" s="2"/>
      <c r="FQZ99" s="2"/>
      <c r="FRA99" s="2"/>
      <c r="FRF99" s="2"/>
      <c r="FRG99" s="2"/>
      <c r="FRH99" s="2"/>
      <c r="FRI99" s="2"/>
      <c r="FRJ99" s="2"/>
      <c r="FRK99" s="2"/>
      <c r="FRL99" s="2"/>
      <c r="FRS99" s="2"/>
      <c r="FRT99" s="2"/>
      <c r="FRU99" s="2"/>
      <c r="FRV99" s="2"/>
      <c r="FRW99" s="2"/>
      <c r="FRX99" s="2"/>
      <c r="FRY99" s="2"/>
      <c r="FRZ99" s="2"/>
      <c r="FSA99" s="2"/>
      <c r="FSB99" s="2"/>
      <c r="FSC99" s="2"/>
      <c r="FSD99" s="2"/>
      <c r="FSF99" s="2"/>
      <c r="FSG99" s="2"/>
      <c r="FSL99" s="2"/>
      <c r="FSM99" s="2"/>
      <c r="FSN99" s="2"/>
      <c r="FSO99" s="2"/>
      <c r="FSP99" s="2"/>
      <c r="FSQ99" s="2"/>
      <c r="FSR99" s="2"/>
      <c r="FSY99" s="2"/>
      <c r="FSZ99" s="2"/>
      <c r="FTA99" s="2"/>
      <c r="FTB99" s="2"/>
      <c r="FTC99" s="2"/>
      <c r="FTD99" s="2"/>
      <c r="FTE99" s="2"/>
      <c r="FTF99" s="2"/>
      <c r="FTG99" s="2"/>
      <c r="FTH99" s="2"/>
      <c r="FTI99" s="2"/>
      <c r="FTJ99" s="2"/>
      <c r="FTL99" s="2"/>
      <c r="FTM99" s="2"/>
      <c r="FTR99" s="2"/>
      <c r="FTS99" s="2"/>
      <c r="FTT99" s="2"/>
      <c r="FTU99" s="2"/>
      <c r="FTV99" s="2"/>
      <c r="FTW99" s="2"/>
      <c r="FTX99" s="2"/>
      <c r="FUE99" s="2"/>
      <c r="FUF99" s="2"/>
      <c r="FUG99" s="2"/>
      <c r="FUH99" s="2"/>
      <c r="FUI99" s="2"/>
      <c r="FUJ99" s="2"/>
      <c r="FUK99" s="2"/>
      <c r="FUL99" s="2"/>
      <c r="FUM99" s="2"/>
      <c r="FUN99" s="2"/>
      <c r="FUO99" s="2"/>
      <c r="FUP99" s="2"/>
      <c r="FUR99" s="2"/>
      <c r="FUS99" s="2"/>
      <c r="FUX99" s="2"/>
      <c r="FUY99" s="2"/>
      <c r="FUZ99" s="2"/>
      <c r="FVA99" s="2"/>
      <c r="FVB99" s="2"/>
      <c r="FVC99" s="2"/>
      <c r="FVD99" s="2"/>
      <c r="FVK99" s="2"/>
      <c r="FVL99" s="2"/>
      <c r="FVM99" s="2"/>
      <c r="FVN99" s="2"/>
      <c r="FVO99" s="2"/>
      <c r="FVP99" s="2"/>
      <c r="FVQ99" s="2"/>
      <c r="FVR99" s="2"/>
      <c r="FVS99" s="2"/>
      <c r="FVT99" s="2"/>
      <c r="FVU99" s="2"/>
      <c r="FVV99" s="2"/>
      <c r="FVX99" s="2"/>
      <c r="FVY99" s="2"/>
      <c r="FWD99" s="2"/>
      <c r="FWE99" s="2"/>
      <c r="FWF99" s="2"/>
      <c r="FWG99" s="2"/>
      <c r="FWH99" s="2"/>
      <c r="FWI99" s="2"/>
      <c r="FWJ99" s="2"/>
      <c r="FWQ99" s="2"/>
      <c r="FWR99" s="2"/>
      <c r="FWS99" s="2"/>
      <c r="FWT99" s="2"/>
      <c r="FWU99" s="2"/>
      <c r="FWV99" s="2"/>
      <c r="FWW99" s="2"/>
      <c r="FWX99" s="2"/>
      <c r="FWY99" s="2"/>
      <c r="FWZ99" s="2"/>
      <c r="FXA99" s="2"/>
      <c r="FXB99" s="2"/>
      <c r="FXD99" s="2"/>
      <c r="FXE99" s="2"/>
      <c r="FXJ99" s="2"/>
      <c r="FXK99" s="2"/>
      <c r="FXL99" s="2"/>
      <c r="FXM99" s="2"/>
      <c r="FXN99" s="2"/>
      <c r="FXO99" s="2"/>
      <c r="FXP99" s="2"/>
      <c r="FXW99" s="2"/>
      <c r="FXX99" s="2"/>
      <c r="FXY99" s="2"/>
      <c r="FXZ99" s="2"/>
      <c r="FYA99" s="2"/>
      <c r="FYB99" s="2"/>
      <c r="FYC99" s="2"/>
      <c r="FYD99" s="2"/>
      <c r="FYE99" s="2"/>
      <c r="FYF99" s="2"/>
      <c r="FYG99" s="2"/>
      <c r="FYH99" s="2"/>
      <c r="FYJ99" s="2"/>
      <c r="FYK99" s="2"/>
      <c r="FYP99" s="2"/>
      <c r="FYQ99" s="2"/>
      <c r="FYR99" s="2"/>
      <c r="FYS99" s="2"/>
      <c r="FYT99" s="2"/>
      <c r="FYU99" s="2"/>
      <c r="FYV99" s="2"/>
      <c r="FZC99" s="2"/>
      <c r="FZD99" s="2"/>
      <c r="FZE99" s="2"/>
      <c r="FZF99" s="2"/>
      <c r="FZG99" s="2"/>
      <c r="FZH99" s="2"/>
      <c r="FZI99" s="2"/>
      <c r="FZJ99" s="2"/>
      <c r="FZK99" s="2"/>
      <c r="FZL99" s="2"/>
      <c r="FZM99" s="2"/>
      <c r="FZN99" s="2"/>
      <c r="FZP99" s="2"/>
      <c r="FZQ99" s="2"/>
      <c r="FZV99" s="2"/>
      <c r="FZW99" s="2"/>
      <c r="FZX99" s="2"/>
      <c r="FZY99" s="2"/>
      <c r="FZZ99" s="2"/>
      <c r="GAA99" s="2"/>
      <c r="GAB99" s="2"/>
      <c r="GAI99" s="2"/>
      <c r="GAJ99" s="2"/>
      <c r="GAK99" s="2"/>
      <c r="GAL99" s="2"/>
      <c r="GAM99" s="2"/>
      <c r="GAN99" s="2"/>
      <c r="GAO99" s="2"/>
      <c r="GAP99" s="2"/>
      <c r="GAQ99" s="2"/>
      <c r="GAR99" s="2"/>
      <c r="GAS99" s="2"/>
      <c r="GAT99" s="2"/>
      <c r="GAV99" s="2"/>
      <c r="GAW99" s="2"/>
      <c r="GBB99" s="2"/>
      <c r="GBC99" s="2"/>
      <c r="GBD99" s="2"/>
      <c r="GBE99" s="2"/>
      <c r="GBF99" s="2"/>
      <c r="GBG99" s="2"/>
      <c r="GBH99" s="2"/>
      <c r="GBO99" s="2"/>
      <c r="GBP99" s="2"/>
      <c r="GBQ99" s="2"/>
      <c r="GBR99" s="2"/>
      <c r="GBS99" s="2"/>
      <c r="GBT99" s="2"/>
      <c r="GBU99" s="2"/>
      <c r="GBV99" s="2"/>
      <c r="GBW99" s="2"/>
      <c r="GBX99" s="2"/>
      <c r="GBY99" s="2"/>
      <c r="GBZ99" s="2"/>
      <c r="GCB99" s="2"/>
      <c r="GCC99" s="2"/>
      <c r="GCH99" s="2"/>
      <c r="GCI99" s="2"/>
      <c r="GCJ99" s="2"/>
      <c r="GCK99" s="2"/>
      <c r="GCL99" s="2"/>
      <c r="GCM99" s="2"/>
      <c r="GCN99" s="2"/>
      <c r="GCU99" s="2"/>
      <c r="GCV99" s="2"/>
      <c r="GCW99" s="2"/>
      <c r="GCX99" s="2"/>
      <c r="GCY99" s="2"/>
      <c r="GCZ99" s="2"/>
      <c r="GDA99" s="2"/>
      <c r="GDB99" s="2"/>
      <c r="GDC99" s="2"/>
      <c r="GDD99" s="2"/>
      <c r="GDE99" s="2"/>
      <c r="GDF99" s="2"/>
      <c r="GDH99" s="2"/>
      <c r="GDI99" s="2"/>
      <c r="GDN99" s="2"/>
      <c r="GDO99" s="2"/>
      <c r="GDP99" s="2"/>
      <c r="GDQ99" s="2"/>
      <c r="GDR99" s="2"/>
      <c r="GDS99" s="2"/>
      <c r="GDT99" s="2"/>
      <c r="GEA99" s="2"/>
      <c r="GEB99" s="2"/>
      <c r="GEC99" s="2"/>
      <c r="GED99" s="2"/>
      <c r="GEE99" s="2"/>
      <c r="GEF99" s="2"/>
      <c r="GEG99" s="2"/>
      <c r="GEH99" s="2"/>
      <c r="GEI99" s="2"/>
      <c r="GEJ99" s="2"/>
      <c r="GEK99" s="2"/>
      <c r="GEL99" s="2"/>
      <c r="GEN99" s="2"/>
      <c r="GEO99" s="2"/>
      <c r="GET99" s="2"/>
      <c r="GEU99" s="2"/>
      <c r="GEV99" s="2"/>
      <c r="GEW99" s="2"/>
      <c r="GEX99" s="2"/>
      <c r="GEY99" s="2"/>
      <c r="GEZ99" s="2"/>
      <c r="GFG99" s="2"/>
      <c r="GFH99" s="2"/>
      <c r="GFI99" s="2"/>
      <c r="GFJ99" s="2"/>
      <c r="GFK99" s="2"/>
      <c r="GFL99" s="2"/>
      <c r="GFM99" s="2"/>
      <c r="GFN99" s="2"/>
      <c r="GFO99" s="2"/>
      <c r="GFP99" s="2"/>
      <c r="GFQ99" s="2"/>
      <c r="GFR99" s="2"/>
      <c r="GFT99" s="2"/>
      <c r="GFU99" s="2"/>
      <c r="GFZ99" s="2"/>
      <c r="GGA99" s="2"/>
      <c r="GGB99" s="2"/>
      <c r="GGC99" s="2"/>
      <c r="GGD99" s="2"/>
      <c r="GGE99" s="2"/>
      <c r="GGF99" s="2"/>
      <c r="GGM99" s="2"/>
      <c r="GGN99" s="2"/>
      <c r="GGO99" s="2"/>
      <c r="GGP99" s="2"/>
      <c r="GGQ99" s="2"/>
      <c r="GGR99" s="2"/>
      <c r="GGS99" s="2"/>
      <c r="GGT99" s="2"/>
      <c r="GGU99" s="2"/>
      <c r="GGV99" s="2"/>
      <c r="GGW99" s="2"/>
      <c r="GGX99" s="2"/>
      <c r="GGZ99" s="2"/>
      <c r="GHA99" s="2"/>
      <c r="GHF99" s="2"/>
      <c r="GHG99" s="2"/>
      <c r="GHH99" s="2"/>
      <c r="GHI99" s="2"/>
      <c r="GHJ99" s="2"/>
      <c r="GHK99" s="2"/>
      <c r="GHL99" s="2"/>
      <c r="GHS99" s="2"/>
      <c r="GHT99" s="2"/>
      <c r="GHU99" s="2"/>
      <c r="GHV99" s="2"/>
      <c r="GHW99" s="2"/>
      <c r="GHX99" s="2"/>
      <c r="GHY99" s="2"/>
      <c r="GHZ99" s="2"/>
      <c r="GIA99" s="2"/>
      <c r="GIB99" s="2"/>
      <c r="GIC99" s="2"/>
      <c r="GID99" s="2"/>
      <c r="GIF99" s="2"/>
      <c r="GIG99" s="2"/>
      <c r="GIL99" s="2"/>
      <c r="GIM99" s="2"/>
      <c r="GIN99" s="2"/>
      <c r="GIO99" s="2"/>
      <c r="GIP99" s="2"/>
      <c r="GIQ99" s="2"/>
      <c r="GIR99" s="2"/>
      <c r="GIY99" s="2"/>
      <c r="GIZ99" s="2"/>
      <c r="GJA99" s="2"/>
      <c r="GJB99" s="2"/>
      <c r="GJC99" s="2"/>
      <c r="GJD99" s="2"/>
      <c r="GJE99" s="2"/>
      <c r="GJF99" s="2"/>
      <c r="GJG99" s="2"/>
      <c r="GJH99" s="2"/>
      <c r="GJI99" s="2"/>
      <c r="GJJ99" s="2"/>
      <c r="GJL99" s="2"/>
      <c r="GJM99" s="2"/>
      <c r="GJR99" s="2"/>
      <c r="GJS99" s="2"/>
      <c r="GJT99" s="2"/>
      <c r="GJU99" s="2"/>
      <c r="GJV99" s="2"/>
      <c r="GJW99" s="2"/>
      <c r="GJX99" s="2"/>
      <c r="GKE99" s="2"/>
      <c r="GKF99" s="2"/>
      <c r="GKG99" s="2"/>
      <c r="GKH99" s="2"/>
      <c r="GKI99" s="2"/>
      <c r="GKJ99" s="2"/>
      <c r="GKK99" s="2"/>
      <c r="GKL99" s="2"/>
      <c r="GKM99" s="2"/>
      <c r="GKN99" s="2"/>
      <c r="GKO99" s="2"/>
      <c r="GKP99" s="2"/>
      <c r="GKR99" s="2"/>
      <c r="GKS99" s="2"/>
      <c r="GKX99" s="2"/>
      <c r="GKY99" s="2"/>
      <c r="GKZ99" s="2"/>
      <c r="GLA99" s="2"/>
      <c r="GLB99" s="2"/>
      <c r="GLC99" s="2"/>
      <c r="GLD99" s="2"/>
      <c r="GLK99" s="2"/>
      <c r="GLL99" s="2"/>
      <c r="GLM99" s="2"/>
      <c r="GLN99" s="2"/>
      <c r="GLO99" s="2"/>
      <c r="GLP99" s="2"/>
      <c r="GLQ99" s="2"/>
      <c r="GLR99" s="2"/>
      <c r="GLS99" s="2"/>
      <c r="GLT99" s="2"/>
      <c r="GLU99" s="2"/>
      <c r="GLV99" s="2"/>
      <c r="GLX99" s="2"/>
      <c r="GLY99" s="2"/>
      <c r="GMD99" s="2"/>
      <c r="GME99" s="2"/>
      <c r="GMF99" s="2"/>
      <c r="GMG99" s="2"/>
      <c r="GMH99" s="2"/>
      <c r="GMI99" s="2"/>
      <c r="GMJ99" s="2"/>
      <c r="GMQ99" s="2"/>
      <c r="GMR99" s="2"/>
      <c r="GMS99" s="2"/>
      <c r="GMT99" s="2"/>
      <c r="GMU99" s="2"/>
      <c r="GMV99" s="2"/>
      <c r="GMW99" s="2"/>
      <c r="GMX99" s="2"/>
      <c r="GMY99" s="2"/>
      <c r="GMZ99" s="2"/>
      <c r="GNA99" s="2"/>
      <c r="GNB99" s="2"/>
      <c r="GND99" s="2"/>
      <c r="GNE99" s="2"/>
      <c r="GNJ99" s="2"/>
      <c r="GNK99" s="2"/>
      <c r="GNL99" s="2"/>
      <c r="GNM99" s="2"/>
      <c r="GNN99" s="2"/>
      <c r="GNO99" s="2"/>
      <c r="GNP99" s="2"/>
      <c r="GNW99" s="2"/>
      <c r="GNX99" s="2"/>
      <c r="GNY99" s="2"/>
      <c r="GNZ99" s="2"/>
      <c r="GOA99" s="2"/>
      <c r="GOB99" s="2"/>
      <c r="GOC99" s="2"/>
      <c r="GOD99" s="2"/>
      <c r="GOE99" s="2"/>
      <c r="GOF99" s="2"/>
      <c r="GOG99" s="2"/>
      <c r="GOH99" s="2"/>
      <c r="GOJ99" s="2"/>
      <c r="GOK99" s="2"/>
      <c r="GOP99" s="2"/>
      <c r="GOQ99" s="2"/>
      <c r="GOR99" s="2"/>
      <c r="GOS99" s="2"/>
      <c r="GOT99" s="2"/>
      <c r="GOU99" s="2"/>
      <c r="GOV99" s="2"/>
      <c r="GPC99" s="2"/>
      <c r="GPD99" s="2"/>
      <c r="GPE99" s="2"/>
      <c r="GPF99" s="2"/>
      <c r="GPG99" s="2"/>
      <c r="GPH99" s="2"/>
      <c r="GPI99" s="2"/>
      <c r="GPJ99" s="2"/>
      <c r="GPK99" s="2"/>
      <c r="GPL99" s="2"/>
      <c r="GPM99" s="2"/>
      <c r="GPN99" s="2"/>
      <c r="GPP99" s="2"/>
      <c r="GPQ99" s="2"/>
      <c r="GPV99" s="2"/>
      <c r="GPW99" s="2"/>
      <c r="GPX99" s="2"/>
      <c r="GPY99" s="2"/>
      <c r="GPZ99" s="2"/>
      <c r="GQA99" s="2"/>
      <c r="GQB99" s="2"/>
      <c r="GQI99" s="2"/>
      <c r="GQJ99" s="2"/>
      <c r="GQK99" s="2"/>
      <c r="GQL99" s="2"/>
      <c r="GQM99" s="2"/>
      <c r="GQN99" s="2"/>
      <c r="GQO99" s="2"/>
      <c r="GQP99" s="2"/>
      <c r="GQQ99" s="2"/>
      <c r="GQR99" s="2"/>
      <c r="GQS99" s="2"/>
      <c r="GQT99" s="2"/>
      <c r="GQV99" s="2"/>
      <c r="GQW99" s="2"/>
      <c r="GRB99" s="2"/>
      <c r="GRC99" s="2"/>
      <c r="GRD99" s="2"/>
      <c r="GRE99" s="2"/>
      <c r="GRF99" s="2"/>
      <c r="GRG99" s="2"/>
      <c r="GRH99" s="2"/>
      <c r="GRO99" s="2"/>
      <c r="GRP99" s="2"/>
      <c r="GRQ99" s="2"/>
      <c r="GRR99" s="2"/>
      <c r="GRS99" s="2"/>
      <c r="GRT99" s="2"/>
      <c r="GRU99" s="2"/>
      <c r="GRV99" s="2"/>
      <c r="GRW99" s="2"/>
      <c r="GRX99" s="2"/>
      <c r="GRY99" s="2"/>
      <c r="GRZ99" s="2"/>
      <c r="GSB99" s="2"/>
      <c r="GSC99" s="2"/>
      <c r="GSH99" s="2"/>
      <c r="GSI99" s="2"/>
      <c r="GSJ99" s="2"/>
      <c r="GSK99" s="2"/>
      <c r="GSL99" s="2"/>
      <c r="GSM99" s="2"/>
      <c r="GSN99" s="2"/>
      <c r="GSU99" s="2"/>
      <c r="GSV99" s="2"/>
      <c r="GSW99" s="2"/>
      <c r="GSX99" s="2"/>
      <c r="GSY99" s="2"/>
      <c r="GSZ99" s="2"/>
      <c r="GTA99" s="2"/>
      <c r="GTB99" s="2"/>
      <c r="GTC99" s="2"/>
      <c r="GTD99" s="2"/>
      <c r="GTE99" s="2"/>
      <c r="GTF99" s="2"/>
      <c r="GTH99" s="2"/>
      <c r="GTI99" s="2"/>
      <c r="GTN99" s="2"/>
      <c r="GTO99" s="2"/>
      <c r="GTP99" s="2"/>
      <c r="GTQ99" s="2"/>
      <c r="GTR99" s="2"/>
      <c r="GTS99" s="2"/>
      <c r="GTT99" s="2"/>
      <c r="GUA99" s="2"/>
      <c r="GUB99" s="2"/>
      <c r="GUC99" s="2"/>
      <c r="GUD99" s="2"/>
      <c r="GUE99" s="2"/>
      <c r="GUF99" s="2"/>
      <c r="GUG99" s="2"/>
      <c r="GUH99" s="2"/>
      <c r="GUI99" s="2"/>
      <c r="GUJ99" s="2"/>
      <c r="GUK99" s="2"/>
      <c r="GUL99" s="2"/>
      <c r="GUN99" s="2"/>
      <c r="GUO99" s="2"/>
      <c r="GUT99" s="2"/>
      <c r="GUU99" s="2"/>
      <c r="GUV99" s="2"/>
      <c r="GUW99" s="2"/>
      <c r="GUX99" s="2"/>
      <c r="GUY99" s="2"/>
      <c r="GUZ99" s="2"/>
      <c r="GVG99" s="2"/>
      <c r="GVH99" s="2"/>
      <c r="GVI99" s="2"/>
      <c r="GVJ99" s="2"/>
      <c r="GVK99" s="2"/>
      <c r="GVL99" s="2"/>
      <c r="GVM99" s="2"/>
      <c r="GVN99" s="2"/>
      <c r="GVO99" s="2"/>
      <c r="GVP99" s="2"/>
      <c r="GVQ99" s="2"/>
      <c r="GVR99" s="2"/>
      <c r="GVT99" s="2"/>
      <c r="GVU99" s="2"/>
      <c r="GVZ99" s="2"/>
      <c r="GWA99" s="2"/>
      <c r="GWB99" s="2"/>
      <c r="GWC99" s="2"/>
      <c r="GWD99" s="2"/>
      <c r="GWE99" s="2"/>
      <c r="GWF99" s="2"/>
      <c r="GWM99" s="2"/>
      <c r="GWN99" s="2"/>
      <c r="GWO99" s="2"/>
      <c r="GWP99" s="2"/>
      <c r="GWQ99" s="2"/>
      <c r="GWR99" s="2"/>
      <c r="GWS99" s="2"/>
      <c r="GWT99" s="2"/>
      <c r="GWU99" s="2"/>
      <c r="GWV99" s="2"/>
      <c r="GWW99" s="2"/>
      <c r="GWX99" s="2"/>
      <c r="GWZ99" s="2"/>
      <c r="GXA99" s="2"/>
      <c r="GXF99" s="2"/>
      <c r="GXG99" s="2"/>
      <c r="GXH99" s="2"/>
      <c r="GXI99" s="2"/>
      <c r="GXJ99" s="2"/>
      <c r="GXK99" s="2"/>
      <c r="GXL99" s="2"/>
      <c r="GXS99" s="2"/>
      <c r="GXT99" s="2"/>
      <c r="GXU99" s="2"/>
      <c r="GXV99" s="2"/>
      <c r="GXW99" s="2"/>
      <c r="GXX99" s="2"/>
      <c r="GXY99" s="2"/>
      <c r="GXZ99" s="2"/>
      <c r="GYA99" s="2"/>
      <c r="GYB99" s="2"/>
      <c r="GYC99" s="2"/>
      <c r="GYD99" s="2"/>
      <c r="GYF99" s="2"/>
      <c r="GYG99" s="2"/>
      <c r="GYL99" s="2"/>
      <c r="GYM99" s="2"/>
      <c r="GYN99" s="2"/>
      <c r="GYO99" s="2"/>
      <c r="GYP99" s="2"/>
      <c r="GYQ99" s="2"/>
      <c r="GYR99" s="2"/>
      <c r="GYY99" s="2"/>
      <c r="GYZ99" s="2"/>
      <c r="GZA99" s="2"/>
      <c r="GZB99" s="2"/>
      <c r="GZC99" s="2"/>
      <c r="GZD99" s="2"/>
      <c r="GZE99" s="2"/>
      <c r="GZF99" s="2"/>
      <c r="GZG99" s="2"/>
      <c r="GZH99" s="2"/>
      <c r="GZI99" s="2"/>
      <c r="GZJ99" s="2"/>
      <c r="GZL99" s="2"/>
      <c r="GZM99" s="2"/>
      <c r="GZR99" s="2"/>
      <c r="GZS99" s="2"/>
      <c r="GZT99" s="2"/>
      <c r="GZU99" s="2"/>
      <c r="GZV99" s="2"/>
      <c r="GZW99" s="2"/>
      <c r="GZX99" s="2"/>
      <c r="HAE99" s="2"/>
      <c r="HAF99" s="2"/>
      <c r="HAG99" s="2"/>
      <c r="HAH99" s="2"/>
      <c r="HAI99" s="2"/>
      <c r="HAJ99" s="2"/>
      <c r="HAK99" s="2"/>
      <c r="HAL99" s="2"/>
      <c r="HAM99" s="2"/>
      <c r="HAN99" s="2"/>
      <c r="HAO99" s="2"/>
      <c r="HAP99" s="2"/>
      <c r="HAR99" s="2"/>
      <c r="HAS99" s="2"/>
      <c r="HAX99" s="2"/>
      <c r="HAY99" s="2"/>
      <c r="HAZ99" s="2"/>
      <c r="HBA99" s="2"/>
      <c r="HBB99" s="2"/>
      <c r="HBC99" s="2"/>
      <c r="HBD99" s="2"/>
      <c r="HBK99" s="2"/>
      <c r="HBL99" s="2"/>
      <c r="HBM99" s="2"/>
      <c r="HBN99" s="2"/>
      <c r="HBO99" s="2"/>
      <c r="HBP99" s="2"/>
      <c r="HBQ99" s="2"/>
      <c r="HBR99" s="2"/>
      <c r="HBS99" s="2"/>
      <c r="HBT99" s="2"/>
      <c r="HBU99" s="2"/>
      <c r="HBV99" s="2"/>
      <c r="HBX99" s="2"/>
      <c r="HBY99" s="2"/>
      <c r="HCD99" s="2"/>
      <c r="HCE99" s="2"/>
      <c r="HCF99" s="2"/>
      <c r="HCG99" s="2"/>
      <c r="HCH99" s="2"/>
      <c r="HCI99" s="2"/>
      <c r="HCJ99" s="2"/>
      <c r="HCQ99" s="2"/>
      <c r="HCR99" s="2"/>
      <c r="HCS99" s="2"/>
      <c r="HCT99" s="2"/>
      <c r="HCU99" s="2"/>
      <c r="HCV99" s="2"/>
      <c r="HCW99" s="2"/>
      <c r="HCX99" s="2"/>
      <c r="HCY99" s="2"/>
      <c r="HCZ99" s="2"/>
      <c r="HDA99" s="2"/>
      <c r="HDB99" s="2"/>
      <c r="HDD99" s="2"/>
      <c r="HDE99" s="2"/>
      <c r="HDJ99" s="2"/>
      <c r="HDK99" s="2"/>
      <c r="HDL99" s="2"/>
      <c r="HDM99" s="2"/>
      <c r="HDN99" s="2"/>
      <c r="HDO99" s="2"/>
      <c r="HDP99" s="2"/>
      <c r="HDW99" s="2"/>
      <c r="HDX99" s="2"/>
      <c r="HDY99" s="2"/>
      <c r="HDZ99" s="2"/>
      <c r="HEA99" s="2"/>
      <c r="HEB99" s="2"/>
      <c r="HEC99" s="2"/>
      <c r="HED99" s="2"/>
      <c r="HEE99" s="2"/>
      <c r="HEF99" s="2"/>
      <c r="HEG99" s="2"/>
      <c r="HEH99" s="2"/>
      <c r="HEJ99" s="2"/>
      <c r="HEK99" s="2"/>
      <c r="HEP99" s="2"/>
      <c r="HEQ99" s="2"/>
      <c r="HER99" s="2"/>
      <c r="HES99" s="2"/>
      <c r="HET99" s="2"/>
      <c r="HEU99" s="2"/>
      <c r="HEV99" s="2"/>
      <c r="HFC99" s="2"/>
      <c r="HFD99" s="2"/>
      <c r="HFE99" s="2"/>
      <c r="HFF99" s="2"/>
      <c r="HFG99" s="2"/>
      <c r="HFH99" s="2"/>
      <c r="HFI99" s="2"/>
      <c r="HFJ99" s="2"/>
      <c r="HFK99" s="2"/>
      <c r="HFL99" s="2"/>
      <c r="HFM99" s="2"/>
      <c r="HFN99" s="2"/>
      <c r="HFP99" s="2"/>
      <c r="HFQ99" s="2"/>
      <c r="HFV99" s="2"/>
      <c r="HFW99" s="2"/>
      <c r="HFX99" s="2"/>
      <c r="HFY99" s="2"/>
      <c r="HFZ99" s="2"/>
      <c r="HGA99" s="2"/>
      <c r="HGB99" s="2"/>
      <c r="HGI99" s="2"/>
      <c r="HGJ99" s="2"/>
      <c r="HGK99" s="2"/>
      <c r="HGL99" s="2"/>
      <c r="HGM99" s="2"/>
      <c r="HGN99" s="2"/>
      <c r="HGO99" s="2"/>
      <c r="HGP99" s="2"/>
      <c r="HGQ99" s="2"/>
      <c r="HGR99" s="2"/>
      <c r="HGS99" s="2"/>
      <c r="HGT99" s="2"/>
      <c r="HGV99" s="2"/>
      <c r="HGW99" s="2"/>
      <c r="HHB99" s="2"/>
      <c r="HHC99" s="2"/>
      <c r="HHD99" s="2"/>
      <c r="HHE99" s="2"/>
      <c r="HHF99" s="2"/>
      <c r="HHG99" s="2"/>
      <c r="HHH99" s="2"/>
      <c r="HHO99" s="2"/>
      <c r="HHP99" s="2"/>
      <c r="HHQ99" s="2"/>
      <c r="HHR99" s="2"/>
      <c r="HHS99" s="2"/>
      <c r="HHT99" s="2"/>
      <c r="HHU99" s="2"/>
      <c r="HHV99" s="2"/>
      <c r="HHW99" s="2"/>
      <c r="HHX99" s="2"/>
      <c r="HHY99" s="2"/>
      <c r="HHZ99" s="2"/>
      <c r="HIB99" s="2"/>
      <c r="HIC99" s="2"/>
      <c r="HIH99" s="2"/>
      <c r="HII99" s="2"/>
      <c r="HIJ99" s="2"/>
      <c r="HIK99" s="2"/>
      <c r="HIL99" s="2"/>
      <c r="HIM99" s="2"/>
      <c r="HIN99" s="2"/>
      <c r="HIU99" s="2"/>
      <c r="HIV99" s="2"/>
      <c r="HIW99" s="2"/>
      <c r="HIX99" s="2"/>
      <c r="HIY99" s="2"/>
      <c r="HIZ99" s="2"/>
      <c r="HJA99" s="2"/>
      <c r="HJB99" s="2"/>
      <c r="HJC99" s="2"/>
      <c r="HJD99" s="2"/>
      <c r="HJE99" s="2"/>
      <c r="HJF99" s="2"/>
      <c r="HJH99" s="2"/>
      <c r="HJI99" s="2"/>
      <c r="HJN99" s="2"/>
      <c r="HJO99" s="2"/>
      <c r="HJP99" s="2"/>
      <c r="HJQ99" s="2"/>
      <c r="HJR99" s="2"/>
      <c r="HJS99" s="2"/>
      <c r="HJT99" s="2"/>
      <c r="HKA99" s="2"/>
      <c r="HKB99" s="2"/>
      <c r="HKC99" s="2"/>
      <c r="HKD99" s="2"/>
      <c r="HKE99" s="2"/>
      <c r="HKF99" s="2"/>
      <c r="HKG99" s="2"/>
      <c r="HKH99" s="2"/>
      <c r="HKI99" s="2"/>
      <c r="HKJ99" s="2"/>
      <c r="HKK99" s="2"/>
      <c r="HKL99" s="2"/>
      <c r="HKN99" s="2"/>
      <c r="HKO99" s="2"/>
      <c r="HKT99" s="2"/>
      <c r="HKU99" s="2"/>
      <c r="HKV99" s="2"/>
      <c r="HKW99" s="2"/>
      <c r="HKX99" s="2"/>
      <c r="HKY99" s="2"/>
      <c r="HKZ99" s="2"/>
      <c r="HLG99" s="2"/>
      <c r="HLH99" s="2"/>
      <c r="HLI99" s="2"/>
      <c r="HLJ99" s="2"/>
      <c r="HLK99" s="2"/>
      <c r="HLL99" s="2"/>
      <c r="HLM99" s="2"/>
      <c r="HLN99" s="2"/>
      <c r="HLO99" s="2"/>
      <c r="HLP99" s="2"/>
      <c r="HLQ99" s="2"/>
      <c r="HLR99" s="2"/>
      <c r="HLT99" s="2"/>
      <c r="HLU99" s="2"/>
      <c r="HLZ99" s="2"/>
      <c r="HMA99" s="2"/>
      <c r="HMB99" s="2"/>
      <c r="HMC99" s="2"/>
      <c r="HMD99" s="2"/>
      <c r="HME99" s="2"/>
      <c r="HMF99" s="2"/>
      <c r="HMM99" s="2"/>
      <c r="HMN99" s="2"/>
      <c r="HMO99" s="2"/>
      <c r="HMP99" s="2"/>
      <c r="HMQ99" s="2"/>
      <c r="HMR99" s="2"/>
      <c r="HMS99" s="2"/>
      <c r="HMT99" s="2"/>
      <c r="HMU99" s="2"/>
      <c r="HMV99" s="2"/>
      <c r="HMW99" s="2"/>
      <c r="HMX99" s="2"/>
      <c r="HMZ99" s="2"/>
      <c r="HNA99" s="2"/>
      <c r="HNF99" s="2"/>
      <c r="HNG99" s="2"/>
      <c r="HNH99" s="2"/>
      <c r="HNI99" s="2"/>
      <c r="HNJ99" s="2"/>
      <c r="HNK99" s="2"/>
      <c r="HNL99" s="2"/>
      <c r="HNS99" s="2"/>
      <c r="HNT99" s="2"/>
      <c r="HNU99" s="2"/>
      <c r="HNV99" s="2"/>
      <c r="HNW99" s="2"/>
      <c r="HNX99" s="2"/>
      <c r="HNY99" s="2"/>
      <c r="HNZ99" s="2"/>
      <c r="HOA99" s="2"/>
      <c r="HOB99" s="2"/>
      <c r="HOC99" s="2"/>
      <c r="HOD99" s="2"/>
      <c r="HOF99" s="2"/>
      <c r="HOG99" s="2"/>
      <c r="HOL99" s="2"/>
      <c r="HOM99" s="2"/>
      <c r="HON99" s="2"/>
      <c r="HOO99" s="2"/>
      <c r="HOP99" s="2"/>
      <c r="HOQ99" s="2"/>
      <c r="HOR99" s="2"/>
      <c r="HOY99" s="2"/>
      <c r="HOZ99" s="2"/>
      <c r="HPA99" s="2"/>
      <c r="HPB99" s="2"/>
      <c r="HPC99" s="2"/>
      <c r="HPD99" s="2"/>
      <c r="HPE99" s="2"/>
      <c r="HPF99" s="2"/>
      <c r="HPG99" s="2"/>
      <c r="HPH99" s="2"/>
      <c r="HPI99" s="2"/>
      <c r="HPJ99" s="2"/>
      <c r="HPL99" s="2"/>
      <c r="HPM99" s="2"/>
      <c r="HPR99" s="2"/>
      <c r="HPS99" s="2"/>
      <c r="HPT99" s="2"/>
      <c r="HPU99" s="2"/>
      <c r="HPV99" s="2"/>
      <c r="HPW99" s="2"/>
      <c r="HPX99" s="2"/>
      <c r="HQE99" s="2"/>
      <c r="HQF99" s="2"/>
      <c r="HQG99" s="2"/>
      <c r="HQH99" s="2"/>
      <c r="HQI99" s="2"/>
      <c r="HQJ99" s="2"/>
      <c r="HQK99" s="2"/>
      <c r="HQL99" s="2"/>
      <c r="HQM99" s="2"/>
      <c r="HQN99" s="2"/>
      <c r="HQO99" s="2"/>
      <c r="HQP99" s="2"/>
      <c r="HQR99" s="2"/>
      <c r="HQS99" s="2"/>
      <c r="HQX99" s="2"/>
      <c r="HQY99" s="2"/>
      <c r="HQZ99" s="2"/>
      <c r="HRA99" s="2"/>
      <c r="HRB99" s="2"/>
      <c r="HRC99" s="2"/>
      <c r="HRD99" s="2"/>
      <c r="HRK99" s="2"/>
      <c r="HRL99" s="2"/>
      <c r="HRM99" s="2"/>
      <c r="HRN99" s="2"/>
      <c r="HRO99" s="2"/>
      <c r="HRP99" s="2"/>
      <c r="HRQ99" s="2"/>
      <c r="HRR99" s="2"/>
      <c r="HRS99" s="2"/>
      <c r="HRT99" s="2"/>
      <c r="HRU99" s="2"/>
      <c r="HRV99" s="2"/>
      <c r="HRX99" s="2"/>
      <c r="HRY99" s="2"/>
      <c r="HSD99" s="2"/>
      <c r="HSE99" s="2"/>
      <c r="HSF99" s="2"/>
      <c r="HSG99" s="2"/>
      <c r="HSH99" s="2"/>
      <c r="HSI99" s="2"/>
      <c r="HSJ99" s="2"/>
      <c r="HSQ99" s="2"/>
      <c r="HSR99" s="2"/>
      <c r="HSS99" s="2"/>
      <c r="HST99" s="2"/>
      <c r="HSU99" s="2"/>
      <c r="HSV99" s="2"/>
      <c r="HSW99" s="2"/>
      <c r="HSX99" s="2"/>
      <c r="HSY99" s="2"/>
      <c r="HSZ99" s="2"/>
      <c r="HTA99" s="2"/>
      <c r="HTB99" s="2"/>
      <c r="HTD99" s="2"/>
      <c r="HTE99" s="2"/>
      <c r="HTJ99" s="2"/>
      <c r="HTK99" s="2"/>
      <c r="HTL99" s="2"/>
      <c r="HTM99" s="2"/>
      <c r="HTN99" s="2"/>
      <c r="HTO99" s="2"/>
      <c r="HTP99" s="2"/>
      <c r="HTW99" s="2"/>
      <c r="HTX99" s="2"/>
      <c r="HTY99" s="2"/>
      <c r="HTZ99" s="2"/>
      <c r="HUA99" s="2"/>
      <c r="HUB99" s="2"/>
      <c r="HUC99" s="2"/>
      <c r="HUD99" s="2"/>
      <c r="HUE99" s="2"/>
      <c r="HUF99" s="2"/>
      <c r="HUG99" s="2"/>
      <c r="HUH99" s="2"/>
      <c r="HUJ99" s="2"/>
      <c r="HUK99" s="2"/>
      <c r="HUP99" s="2"/>
      <c r="HUQ99" s="2"/>
      <c r="HUR99" s="2"/>
      <c r="HUS99" s="2"/>
      <c r="HUT99" s="2"/>
      <c r="HUU99" s="2"/>
      <c r="HUV99" s="2"/>
      <c r="HVC99" s="2"/>
      <c r="HVD99" s="2"/>
      <c r="HVE99" s="2"/>
      <c r="HVF99" s="2"/>
      <c r="HVG99" s="2"/>
      <c r="HVH99" s="2"/>
      <c r="HVI99" s="2"/>
      <c r="HVJ99" s="2"/>
      <c r="HVK99" s="2"/>
      <c r="HVL99" s="2"/>
      <c r="HVM99" s="2"/>
      <c r="HVN99" s="2"/>
      <c r="HVP99" s="2"/>
      <c r="HVQ99" s="2"/>
      <c r="HVV99" s="2"/>
      <c r="HVW99" s="2"/>
      <c r="HVX99" s="2"/>
      <c r="HVY99" s="2"/>
      <c r="HVZ99" s="2"/>
      <c r="HWA99" s="2"/>
      <c r="HWB99" s="2"/>
      <c r="HWI99" s="2"/>
      <c r="HWJ99" s="2"/>
      <c r="HWK99" s="2"/>
      <c r="HWL99" s="2"/>
      <c r="HWM99" s="2"/>
      <c r="HWN99" s="2"/>
      <c r="HWO99" s="2"/>
      <c r="HWP99" s="2"/>
      <c r="HWQ99" s="2"/>
      <c r="HWR99" s="2"/>
      <c r="HWS99" s="2"/>
      <c r="HWT99" s="2"/>
      <c r="HWV99" s="2"/>
      <c r="HWW99" s="2"/>
      <c r="HXB99" s="2"/>
      <c r="HXC99" s="2"/>
      <c r="HXD99" s="2"/>
      <c r="HXE99" s="2"/>
      <c r="HXF99" s="2"/>
      <c r="HXG99" s="2"/>
      <c r="HXH99" s="2"/>
      <c r="HXO99" s="2"/>
      <c r="HXP99" s="2"/>
      <c r="HXQ99" s="2"/>
      <c r="HXR99" s="2"/>
      <c r="HXS99" s="2"/>
      <c r="HXT99" s="2"/>
      <c r="HXU99" s="2"/>
      <c r="HXV99" s="2"/>
      <c r="HXW99" s="2"/>
      <c r="HXX99" s="2"/>
      <c r="HXY99" s="2"/>
      <c r="HXZ99" s="2"/>
      <c r="HYB99" s="2"/>
      <c r="HYC99" s="2"/>
      <c r="HYH99" s="2"/>
      <c r="HYI99" s="2"/>
      <c r="HYJ99" s="2"/>
      <c r="HYK99" s="2"/>
      <c r="HYL99" s="2"/>
      <c r="HYM99" s="2"/>
      <c r="HYN99" s="2"/>
      <c r="HYU99" s="2"/>
      <c r="HYV99" s="2"/>
      <c r="HYW99" s="2"/>
      <c r="HYX99" s="2"/>
      <c r="HYY99" s="2"/>
      <c r="HYZ99" s="2"/>
      <c r="HZA99" s="2"/>
      <c r="HZB99" s="2"/>
      <c r="HZC99" s="2"/>
      <c r="HZD99" s="2"/>
      <c r="HZE99" s="2"/>
      <c r="HZF99" s="2"/>
      <c r="HZH99" s="2"/>
      <c r="HZI99" s="2"/>
      <c r="HZN99" s="2"/>
      <c r="HZO99" s="2"/>
      <c r="HZP99" s="2"/>
      <c r="HZQ99" s="2"/>
      <c r="HZR99" s="2"/>
      <c r="HZS99" s="2"/>
      <c r="HZT99" s="2"/>
      <c r="IAA99" s="2"/>
      <c r="IAB99" s="2"/>
      <c r="IAC99" s="2"/>
      <c r="IAD99" s="2"/>
      <c r="IAE99" s="2"/>
      <c r="IAF99" s="2"/>
      <c r="IAG99" s="2"/>
      <c r="IAH99" s="2"/>
      <c r="IAI99" s="2"/>
      <c r="IAJ99" s="2"/>
      <c r="IAK99" s="2"/>
      <c r="IAL99" s="2"/>
      <c r="IAN99" s="2"/>
      <c r="IAO99" s="2"/>
      <c r="IAT99" s="2"/>
      <c r="IAU99" s="2"/>
      <c r="IAV99" s="2"/>
      <c r="IAW99" s="2"/>
      <c r="IAX99" s="2"/>
      <c r="IAY99" s="2"/>
      <c r="IAZ99" s="2"/>
      <c r="IBG99" s="2"/>
      <c r="IBH99" s="2"/>
      <c r="IBI99" s="2"/>
      <c r="IBJ99" s="2"/>
      <c r="IBK99" s="2"/>
      <c r="IBL99" s="2"/>
      <c r="IBM99" s="2"/>
      <c r="IBN99" s="2"/>
      <c r="IBO99" s="2"/>
      <c r="IBP99" s="2"/>
      <c r="IBQ99" s="2"/>
      <c r="IBR99" s="2"/>
      <c r="IBT99" s="2"/>
      <c r="IBU99" s="2"/>
      <c r="IBZ99" s="2"/>
      <c r="ICA99" s="2"/>
      <c r="ICB99" s="2"/>
      <c r="ICC99" s="2"/>
      <c r="ICD99" s="2"/>
      <c r="ICE99" s="2"/>
      <c r="ICF99" s="2"/>
      <c r="ICM99" s="2"/>
      <c r="ICN99" s="2"/>
      <c r="ICO99" s="2"/>
      <c r="ICP99" s="2"/>
      <c r="ICQ99" s="2"/>
      <c r="ICR99" s="2"/>
      <c r="ICS99" s="2"/>
      <c r="ICT99" s="2"/>
      <c r="ICU99" s="2"/>
      <c r="ICV99" s="2"/>
      <c r="ICW99" s="2"/>
      <c r="ICX99" s="2"/>
      <c r="ICZ99" s="2"/>
      <c r="IDA99" s="2"/>
      <c r="IDF99" s="2"/>
      <c r="IDG99" s="2"/>
      <c r="IDH99" s="2"/>
      <c r="IDI99" s="2"/>
      <c r="IDJ99" s="2"/>
      <c r="IDK99" s="2"/>
      <c r="IDL99" s="2"/>
      <c r="IDS99" s="2"/>
      <c r="IDT99" s="2"/>
      <c r="IDU99" s="2"/>
      <c r="IDV99" s="2"/>
      <c r="IDW99" s="2"/>
      <c r="IDX99" s="2"/>
      <c r="IDY99" s="2"/>
      <c r="IDZ99" s="2"/>
      <c r="IEA99" s="2"/>
      <c r="IEB99" s="2"/>
      <c r="IEC99" s="2"/>
      <c r="IED99" s="2"/>
      <c r="IEF99" s="2"/>
      <c r="IEG99" s="2"/>
      <c r="IEL99" s="2"/>
      <c r="IEM99" s="2"/>
      <c r="IEN99" s="2"/>
      <c r="IEO99" s="2"/>
      <c r="IEP99" s="2"/>
      <c r="IEQ99" s="2"/>
      <c r="IER99" s="2"/>
      <c r="IEY99" s="2"/>
      <c r="IEZ99" s="2"/>
      <c r="IFA99" s="2"/>
      <c r="IFB99" s="2"/>
      <c r="IFC99" s="2"/>
      <c r="IFD99" s="2"/>
      <c r="IFE99" s="2"/>
      <c r="IFF99" s="2"/>
      <c r="IFG99" s="2"/>
      <c r="IFH99" s="2"/>
      <c r="IFI99" s="2"/>
      <c r="IFJ99" s="2"/>
      <c r="IFL99" s="2"/>
      <c r="IFM99" s="2"/>
      <c r="IFR99" s="2"/>
      <c r="IFS99" s="2"/>
      <c r="IFT99" s="2"/>
      <c r="IFU99" s="2"/>
      <c r="IFV99" s="2"/>
      <c r="IFW99" s="2"/>
      <c r="IFX99" s="2"/>
      <c r="IGE99" s="2"/>
      <c r="IGF99" s="2"/>
      <c r="IGG99" s="2"/>
      <c r="IGH99" s="2"/>
      <c r="IGI99" s="2"/>
      <c r="IGJ99" s="2"/>
      <c r="IGK99" s="2"/>
      <c r="IGL99" s="2"/>
      <c r="IGM99" s="2"/>
      <c r="IGN99" s="2"/>
      <c r="IGO99" s="2"/>
      <c r="IGP99" s="2"/>
      <c r="IGR99" s="2"/>
      <c r="IGS99" s="2"/>
      <c r="IGX99" s="2"/>
      <c r="IGY99" s="2"/>
      <c r="IGZ99" s="2"/>
      <c r="IHA99" s="2"/>
      <c r="IHB99" s="2"/>
      <c r="IHC99" s="2"/>
      <c r="IHD99" s="2"/>
      <c r="IHK99" s="2"/>
      <c r="IHL99" s="2"/>
      <c r="IHM99" s="2"/>
      <c r="IHN99" s="2"/>
      <c r="IHO99" s="2"/>
      <c r="IHP99" s="2"/>
      <c r="IHQ99" s="2"/>
      <c r="IHR99" s="2"/>
      <c r="IHS99" s="2"/>
      <c r="IHT99" s="2"/>
      <c r="IHU99" s="2"/>
      <c r="IHV99" s="2"/>
      <c r="IHX99" s="2"/>
      <c r="IHY99" s="2"/>
      <c r="IID99" s="2"/>
      <c r="IIE99" s="2"/>
      <c r="IIF99" s="2"/>
      <c r="IIG99" s="2"/>
      <c r="IIH99" s="2"/>
      <c r="III99" s="2"/>
      <c r="IIJ99" s="2"/>
      <c r="IIQ99" s="2"/>
      <c r="IIR99" s="2"/>
      <c r="IIS99" s="2"/>
      <c r="IIT99" s="2"/>
      <c r="IIU99" s="2"/>
      <c r="IIV99" s="2"/>
      <c r="IIW99" s="2"/>
      <c r="IIX99" s="2"/>
      <c r="IIY99" s="2"/>
      <c r="IIZ99" s="2"/>
      <c r="IJA99" s="2"/>
      <c r="IJB99" s="2"/>
      <c r="IJD99" s="2"/>
      <c r="IJE99" s="2"/>
      <c r="IJJ99" s="2"/>
      <c r="IJK99" s="2"/>
      <c r="IJL99" s="2"/>
      <c r="IJM99" s="2"/>
      <c r="IJN99" s="2"/>
      <c r="IJO99" s="2"/>
      <c r="IJP99" s="2"/>
      <c r="IJW99" s="2"/>
      <c r="IJX99" s="2"/>
      <c r="IJY99" s="2"/>
      <c r="IJZ99" s="2"/>
      <c r="IKA99" s="2"/>
      <c r="IKB99" s="2"/>
      <c r="IKC99" s="2"/>
      <c r="IKD99" s="2"/>
      <c r="IKE99" s="2"/>
      <c r="IKF99" s="2"/>
      <c r="IKG99" s="2"/>
      <c r="IKH99" s="2"/>
      <c r="IKJ99" s="2"/>
      <c r="IKK99" s="2"/>
      <c r="IKP99" s="2"/>
      <c r="IKQ99" s="2"/>
      <c r="IKR99" s="2"/>
      <c r="IKS99" s="2"/>
      <c r="IKT99" s="2"/>
      <c r="IKU99" s="2"/>
      <c r="IKV99" s="2"/>
      <c r="ILC99" s="2"/>
      <c r="ILD99" s="2"/>
      <c r="ILE99" s="2"/>
      <c r="ILF99" s="2"/>
      <c r="ILG99" s="2"/>
      <c r="ILH99" s="2"/>
      <c r="ILI99" s="2"/>
      <c r="ILJ99" s="2"/>
      <c r="ILK99" s="2"/>
      <c r="ILL99" s="2"/>
      <c r="ILM99" s="2"/>
      <c r="ILN99" s="2"/>
      <c r="ILP99" s="2"/>
      <c r="ILQ99" s="2"/>
      <c r="ILV99" s="2"/>
      <c r="ILW99" s="2"/>
      <c r="ILX99" s="2"/>
      <c r="ILY99" s="2"/>
      <c r="ILZ99" s="2"/>
      <c r="IMA99" s="2"/>
      <c r="IMB99" s="2"/>
      <c r="IMI99" s="2"/>
      <c r="IMJ99" s="2"/>
      <c r="IMK99" s="2"/>
      <c r="IML99" s="2"/>
      <c r="IMM99" s="2"/>
      <c r="IMN99" s="2"/>
      <c r="IMO99" s="2"/>
      <c r="IMP99" s="2"/>
      <c r="IMQ99" s="2"/>
      <c r="IMR99" s="2"/>
      <c r="IMS99" s="2"/>
      <c r="IMT99" s="2"/>
      <c r="IMV99" s="2"/>
      <c r="IMW99" s="2"/>
      <c r="INB99" s="2"/>
      <c r="INC99" s="2"/>
      <c r="IND99" s="2"/>
      <c r="INE99" s="2"/>
      <c r="INF99" s="2"/>
      <c r="ING99" s="2"/>
      <c r="INH99" s="2"/>
      <c r="INO99" s="2"/>
      <c r="INP99" s="2"/>
      <c r="INQ99" s="2"/>
      <c r="INR99" s="2"/>
      <c r="INS99" s="2"/>
      <c r="INT99" s="2"/>
      <c r="INU99" s="2"/>
      <c r="INV99" s="2"/>
      <c r="INW99" s="2"/>
      <c r="INX99" s="2"/>
      <c r="INY99" s="2"/>
      <c r="INZ99" s="2"/>
      <c r="IOB99" s="2"/>
      <c r="IOC99" s="2"/>
      <c r="IOH99" s="2"/>
      <c r="IOI99" s="2"/>
      <c r="IOJ99" s="2"/>
      <c r="IOK99" s="2"/>
      <c r="IOL99" s="2"/>
      <c r="IOM99" s="2"/>
      <c r="ION99" s="2"/>
      <c r="IOU99" s="2"/>
      <c r="IOV99" s="2"/>
      <c r="IOW99" s="2"/>
      <c r="IOX99" s="2"/>
      <c r="IOY99" s="2"/>
      <c r="IOZ99" s="2"/>
      <c r="IPA99" s="2"/>
      <c r="IPB99" s="2"/>
      <c r="IPC99" s="2"/>
      <c r="IPD99" s="2"/>
      <c r="IPE99" s="2"/>
      <c r="IPF99" s="2"/>
      <c r="IPH99" s="2"/>
      <c r="IPI99" s="2"/>
      <c r="IPN99" s="2"/>
      <c r="IPO99" s="2"/>
      <c r="IPP99" s="2"/>
      <c r="IPQ99" s="2"/>
      <c r="IPR99" s="2"/>
      <c r="IPS99" s="2"/>
      <c r="IPT99" s="2"/>
      <c r="IQA99" s="2"/>
      <c r="IQB99" s="2"/>
      <c r="IQC99" s="2"/>
      <c r="IQD99" s="2"/>
      <c r="IQE99" s="2"/>
      <c r="IQF99" s="2"/>
      <c r="IQG99" s="2"/>
      <c r="IQH99" s="2"/>
      <c r="IQI99" s="2"/>
      <c r="IQJ99" s="2"/>
      <c r="IQK99" s="2"/>
      <c r="IQL99" s="2"/>
      <c r="IQN99" s="2"/>
      <c r="IQO99" s="2"/>
      <c r="IQT99" s="2"/>
      <c r="IQU99" s="2"/>
      <c r="IQV99" s="2"/>
      <c r="IQW99" s="2"/>
      <c r="IQX99" s="2"/>
      <c r="IQY99" s="2"/>
      <c r="IQZ99" s="2"/>
      <c r="IRG99" s="2"/>
      <c r="IRH99" s="2"/>
      <c r="IRI99" s="2"/>
      <c r="IRJ99" s="2"/>
      <c r="IRK99" s="2"/>
      <c r="IRL99" s="2"/>
      <c r="IRM99" s="2"/>
      <c r="IRN99" s="2"/>
      <c r="IRO99" s="2"/>
      <c r="IRP99" s="2"/>
      <c r="IRQ99" s="2"/>
      <c r="IRR99" s="2"/>
      <c r="IRT99" s="2"/>
      <c r="IRU99" s="2"/>
      <c r="IRZ99" s="2"/>
      <c r="ISA99" s="2"/>
      <c r="ISB99" s="2"/>
      <c r="ISC99" s="2"/>
      <c r="ISD99" s="2"/>
      <c r="ISE99" s="2"/>
      <c r="ISF99" s="2"/>
      <c r="ISM99" s="2"/>
      <c r="ISN99" s="2"/>
      <c r="ISO99" s="2"/>
      <c r="ISP99" s="2"/>
      <c r="ISQ99" s="2"/>
      <c r="ISR99" s="2"/>
      <c r="ISS99" s="2"/>
      <c r="IST99" s="2"/>
      <c r="ISU99" s="2"/>
      <c r="ISV99" s="2"/>
      <c r="ISW99" s="2"/>
      <c r="ISX99" s="2"/>
      <c r="ISZ99" s="2"/>
      <c r="ITA99" s="2"/>
      <c r="ITF99" s="2"/>
      <c r="ITG99" s="2"/>
      <c r="ITH99" s="2"/>
      <c r="ITI99" s="2"/>
      <c r="ITJ99" s="2"/>
      <c r="ITK99" s="2"/>
      <c r="ITL99" s="2"/>
      <c r="ITS99" s="2"/>
      <c r="ITT99" s="2"/>
      <c r="ITU99" s="2"/>
      <c r="ITV99" s="2"/>
      <c r="ITW99" s="2"/>
      <c r="ITX99" s="2"/>
      <c r="ITY99" s="2"/>
      <c r="ITZ99" s="2"/>
      <c r="IUA99" s="2"/>
      <c r="IUB99" s="2"/>
      <c r="IUC99" s="2"/>
      <c r="IUD99" s="2"/>
      <c r="IUF99" s="2"/>
      <c r="IUG99" s="2"/>
      <c r="IUL99" s="2"/>
      <c r="IUM99" s="2"/>
      <c r="IUN99" s="2"/>
      <c r="IUO99" s="2"/>
      <c r="IUP99" s="2"/>
      <c r="IUQ99" s="2"/>
      <c r="IUR99" s="2"/>
      <c r="IUY99" s="2"/>
      <c r="IUZ99" s="2"/>
      <c r="IVA99" s="2"/>
      <c r="IVB99" s="2"/>
      <c r="IVC99" s="2"/>
      <c r="IVD99" s="2"/>
      <c r="IVE99" s="2"/>
      <c r="IVF99" s="2"/>
      <c r="IVG99" s="2"/>
      <c r="IVH99" s="2"/>
      <c r="IVI99" s="2"/>
      <c r="IVJ99" s="2"/>
      <c r="IVL99" s="2"/>
      <c r="IVM99" s="2"/>
      <c r="IVR99" s="2"/>
      <c r="IVS99" s="2"/>
      <c r="IVT99" s="2"/>
      <c r="IVU99" s="2"/>
      <c r="IVV99" s="2"/>
      <c r="IVW99" s="2"/>
      <c r="IVX99" s="2"/>
      <c r="IWE99" s="2"/>
      <c r="IWF99" s="2"/>
      <c r="IWG99" s="2"/>
      <c r="IWH99" s="2"/>
      <c r="IWI99" s="2"/>
      <c r="IWJ99" s="2"/>
      <c r="IWK99" s="2"/>
      <c r="IWL99" s="2"/>
      <c r="IWM99" s="2"/>
      <c r="IWN99" s="2"/>
      <c r="IWO99" s="2"/>
      <c r="IWP99" s="2"/>
      <c r="IWR99" s="2"/>
      <c r="IWS99" s="2"/>
      <c r="IWX99" s="2"/>
      <c r="IWY99" s="2"/>
      <c r="IWZ99" s="2"/>
      <c r="IXA99" s="2"/>
      <c r="IXB99" s="2"/>
      <c r="IXC99" s="2"/>
      <c r="IXD99" s="2"/>
      <c r="IXK99" s="2"/>
      <c r="IXL99" s="2"/>
      <c r="IXM99" s="2"/>
      <c r="IXN99" s="2"/>
      <c r="IXO99" s="2"/>
      <c r="IXP99" s="2"/>
      <c r="IXQ99" s="2"/>
      <c r="IXR99" s="2"/>
      <c r="IXS99" s="2"/>
      <c r="IXT99" s="2"/>
      <c r="IXU99" s="2"/>
      <c r="IXV99" s="2"/>
      <c r="IXX99" s="2"/>
      <c r="IXY99" s="2"/>
      <c r="IYD99" s="2"/>
      <c r="IYE99" s="2"/>
      <c r="IYF99" s="2"/>
      <c r="IYG99" s="2"/>
      <c r="IYH99" s="2"/>
      <c r="IYI99" s="2"/>
      <c r="IYJ99" s="2"/>
      <c r="IYQ99" s="2"/>
      <c r="IYR99" s="2"/>
      <c r="IYS99" s="2"/>
      <c r="IYT99" s="2"/>
      <c r="IYU99" s="2"/>
      <c r="IYV99" s="2"/>
      <c r="IYW99" s="2"/>
      <c r="IYX99" s="2"/>
      <c r="IYY99" s="2"/>
      <c r="IYZ99" s="2"/>
      <c r="IZA99" s="2"/>
      <c r="IZB99" s="2"/>
      <c r="IZD99" s="2"/>
      <c r="IZE99" s="2"/>
      <c r="IZJ99" s="2"/>
      <c r="IZK99" s="2"/>
      <c r="IZL99" s="2"/>
      <c r="IZM99" s="2"/>
      <c r="IZN99" s="2"/>
      <c r="IZO99" s="2"/>
      <c r="IZP99" s="2"/>
      <c r="IZW99" s="2"/>
      <c r="IZX99" s="2"/>
      <c r="IZY99" s="2"/>
      <c r="IZZ99" s="2"/>
      <c r="JAA99" s="2"/>
      <c r="JAB99" s="2"/>
      <c r="JAC99" s="2"/>
      <c r="JAD99" s="2"/>
      <c r="JAE99" s="2"/>
      <c r="JAF99" s="2"/>
      <c r="JAG99" s="2"/>
      <c r="JAH99" s="2"/>
      <c r="JAJ99" s="2"/>
      <c r="JAK99" s="2"/>
      <c r="JAP99" s="2"/>
      <c r="JAQ99" s="2"/>
      <c r="JAR99" s="2"/>
      <c r="JAS99" s="2"/>
      <c r="JAT99" s="2"/>
      <c r="JAU99" s="2"/>
      <c r="JAV99" s="2"/>
      <c r="JBC99" s="2"/>
      <c r="JBD99" s="2"/>
      <c r="JBE99" s="2"/>
      <c r="JBF99" s="2"/>
      <c r="JBG99" s="2"/>
      <c r="JBH99" s="2"/>
      <c r="JBI99" s="2"/>
      <c r="JBJ99" s="2"/>
      <c r="JBK99" s="2"/>
      <c r="JBL99" s="2"/>
      <c r="JBM99" s="2"/>
      <c r="JBN99" s="2"/>
      <c r="JBP99" s="2"/>
      <c r="JBQ99" s="2"/>
      <c r="JBV99" s="2"/>
      <c r="JBW99" s="2"/>
      <c r="JBX99" s="2"/>
      <c r="JBY99" s="2"/>
      <c r="JBZ99" s="2"/>
      <c r="JCA99" s="2"/>
      <c r="JCB99" s="2"/>
      <c r="JCI99" s="2"/>
      <c r="JCJ99" s="2"/>
      <c r="JCK99" s="2"/>
      <c r="JCL99" s="2"/>
      <c r="JCM99" s="2"/>
      <c r="JCN99" s="2"/>
      <c r="JCO99" s="2"/>
      <c r="JCP99" s="2"/>
      <c r="JCQ99" s="2"/>
      <c r="JCR99" s="2"/>
      <c r="JCS99" s="2"/>
      <c r="JCT99" s="2"/>
      <c r="JCV99" s="2"/>
      <c r="JCW99" s="2"/>
      <c r="JDB99" s="2"/>
      <c r="JDC99" s="2"/>
      <c r="JDD99" s="2"/>
      <c r="JDE99" s="2"/>
      <c r="JDF99" s="2"/>
      <c r="JDG99" s="2"/>
      <c r="JDH99" s="2"/>
      <c r="JDO99" s="2"/>
      <c r="JDP99" s="2"/>
      <c r="JDQ99" s="2"/>
      <c r="JDR99" s="2"/>
      <c r="JDS99" s="2"/>
      <c r="JDT99" s="2"/>
      <c r="JDU99" s="2"/>
      <c r="JDV99" s="2"/>
      <c r="JDW99" s="2"/>
      <c r="JDX99" s="2"/>
      <c r="JDY99" s="2"/>
      <c r="JDZ99" s="2"/>
      <c r="JEB99" s="2"/>
      <c r="JEC99" s="2"/>
      <c r="JEH99" s="2"/>
      <c r="JEI99" s="2"/>
      <c r="JEJ99" s="2"/>
      <c r="JEK99" s="2"/>
      <c r="JEL99" s="2"/>
      <c r="JEM99" s="2"/>
      <c r="JEN99" s="2"/>
      <c r="JEU99" s="2"/>
      <c r="JEV99" s="2"/>
      <c r="JEW99" s="2"/>
      <c r="JEX99" s="2"/>
      <c r="JEY99" s="2"/>
      <c r="JEZ99" s="2"/>
      <c r="JFA99" s="2"/>
      <c r="JFB99" s="2"/>
      <c r="JFC99" s="2"/>
      <c r="JFD99" s="2"/>
      <c r="JFE99" s="2"/>
      <c r="JFF99" s="2"/>
      <c r="JFH99" s="2"/>
      <c r="JFI99" s="2"/>
      <c r="JFN99" s="2"/>
      <c r="JFO99" s="2"/>
      <c r="JFP99" s="2"/>
      <c r="JFQ99" s="2"/>
      <c r="JFR99" s="2"/>
      <c r="JFS99" s="2"/>
      <c r="JFT99" s="2"/>
      <c r="JGA99" s="2"/>
      <c r="JGB99" s="2"/>
      <c r="JGC99" s="2"/>
      <c r="JGD99" s="2"/>
      <c r="JGE99" s="2"/>
      <c r="JGF99" s="2"/>
      <c r="JGG99" s="2"/>
      <c r="JGH99" s="2"/>
      <c r="JGI99" s="2"/>
      <c r="JGJ99" s="2"/>
      <c r="JGK99" s="2"/>
      <c r="JGL99" s="2"/>
      <c r="JGN99" s="2"/>
      <c r="JGO99" s="2"/>
      <c r="JGT99" s="2"/>
      <c r="JGU99" s="2"/>
      <c r="JGV99" s="2"/>
      <c r="JGW99" s="2"/>
      <c r="JGX99" s="2"/>
      <c r="JGY99" s="2"/>
      <c r="JGZ99" s="2"/>
      <c r="JHG99" s="2"/>
      <c r="JHH99" s="2"/>
      <c r="JHI99" s="2"/>
      <c r="JHJ99" s="2"/>
      <c r="JHK99" s="2"/>
      <c r="JHL99" s="2"/>
      <c r="JHM99" s="2"/>
      <c r="JHN99" s="2"/>
      <c r="JHO99" s="2"/>
      <c r="JHP99" s="2"/>
      <c r="JHQ99" s="2"/>
      <c r="JHR99" s="2"/>
      <c r="JHT99" s="2"/>
      <c r="JHU99" s="2"/>
      <c r="JHZ99" s="2"/>
      <c r="JIA99" s="2"/>
      <c r="JIB99" s="2"/>
      <c r="JIC99" s="2"/>
      <c r="JID99" s="2"/>
      <c r="JIE99" s="2"/>
      <c r="JIF99" s="2"/>
      <c r="JIM99" s="2"/>
      <c r="JIN99" s="2"/>
      <c r="JIO99" s="2"/>
      <c r="JIP99" s="2"/>
      <c r="JIQ99" s="2"/>
      <c r="JIR99" s="2"/>
      <c r="JIS99" s="2"/>
      <c r="JIT99" s="2"/>
      <c r="JIU99" s="2"/>
      <c r="JIV99" s="2"/>
      <c r="JIW99" s="2"/>
      <c r="JIX99" s="2"/>
      <c r="JIZ99" s="2"/>
      <c r="JJA99" s="2"/>
      <c r="JJF99" s="2"/>
      <c r="JJG99" s="2"/>
      <c r="JJH99" s="2"/>
      <c r="JJI99" s="2"/>
      <c r="JJJ99" s="2"/>
      <c r="JJK99" s="2"/>
      <c r="JJL99" s="2"/>
      <c r="JJS99" s="2"/>
      <c r="JJT99" s="2"/>
      <c r="JJU99" s="2"/>
      <c r="JJV99" s="2"/>
      <c r="JJW99" s="2"/>
      <c r="JJX99" s="2"/>
      <c r="JJY99" s="2"/>
      <c r="JJZ99" s="2"/>
      <c r="JKA99" s="2"/>
      <c r="JKB99" s="2"/>
      <c r="JKC99" s="2"/>
      <c r="JKD99" s="2"/>
      <c r="JKF99" s="2"/>
      <c r="JKG99" s="2"/>
      <c r="JKL99" s="2"/>
      <c r="JKM99" s="2"/>
      <c r="JKN99" s="2"/>
      <c r="JKO99" s="2"/>
      <c r="JKP99" s="2"/>
      <c r="JKQ99" s="2"/>
      <c r="JKR99" s="2"/>
      <c r="JKY99" s="2"/>
      <c r="JKZ99" s="2"/>
      <c r="JLA99" s="2"/>
      <c r="JLB99" s="2"/>
      <c r="JLC99" s="2"/>
      <c r="JLD99" s="2"/>
      <c r="JLE99" s="2"/>
      <c r="JLF99" s="2"/>
      <c r="JLG99" s="2"/>
      <c r="JLH99" s="2"/>
      <c r="JLI99" s="2"/>
      <c r="JLJ99" s="2"/>
      <c r="JLL99" s="2"/>
      <c r="JLM99" s="2"/>
      <c r="JLR99" s="2"/>
      <c r="JLS99" s="2"/>
      <c r="JLT99" s="2"/>
      <c r="JLU99" s="2"/>
      <c r="JLV99" s="2"/>
      <c r="JLW99" s="2"/>
      <c r="JLX99" s="2"/>
      <c r="JME99" s="2"/>
      <c r="JMF99" s="2"/>
      <c r="JMG99" s="2"/>
      <c r="JMH99" s="2"/>
      <c r="JMI99" s="2"/>
      <c r="JMJ99" s="2"/>
      <c r="JMK99" s="2"/>
      <c r="JML99" s="2"/>
      <c r="JMM99" s="2"/>
      <c r="JMN99" s="2"/>
      <c r="JMO99" s="2"/>
      <c r="JMP99" s="2"/>
      <c r="JMR99" s="2"/>
      <c r="JMS99" s="2"/>
      <c r="JMX99" s="2"/>
      <c r="JMY99" s="2"/>
      <c r="JMZ99" s="2"/>
      <c r="JNA99" s="2"/>
      <c r="JNB99" s="2"/>
      <c r="JNC99" s="2"/>
      <c r="JND99" s="2"/>
      <c r="JNK99" s="2"/>
      <c r="JNL99" s="2"/>
      <c r="JNM99" s="2"/>
      <c r="JNN99" s="2"/>
      <c r="JNO99" s="2"/>
      <c r="JNP99" s="2"/>
      <c r="JNQ99" s="2"/>
      <c r="JNR99" s="2"/>
      <c r="JNS99" s="2"/>
      <c r="JNT99" s="2"/>
      <c r="JNU99" s="2"/>
      <c r="JNV99" s="2"/>
      <c r="JNX99" s="2"/>
      <c r="JNY99" s="2"/>
      <c r="JOD99" s="2"/>
      <c r="JOE99" s="2"/>
      <c r="JOF99" s="2"/>
      <c r="JOG99" s="2"/>
      <c r="JOH99" s="2"/>
      <c r="JOI99" s="2"/>
      <c r="JOJ99" s="2"/>
      <c r="JOQ99" s="2"/>
      <c r="JOR99" s="2"/>
      <c r="JOS99" s="2"/>
      <c r="JOT99" s="2"/>
      <c r="JOU99" s="2"/>
      <c r="JOV99" s="2"/>
      <c r="JOW99" s="2"/>
      <c r="JOX99" s="2"/>
      <c r="JOY99" s="2"/>
      <c r="JOZ99" s="2"/>
      <c r="JPA99" s="2"/>
      <c r="JPB99" s="2"/>
      <c r="JPD99" s="2"/>
      <c r="JPE99" s="2"/>
      <c r="JPJ99" s="2"/>
      <c r="JPK99" s="2"/>
      <c r="JPL99" s="2"/>
      <c r="JPM99" s="2"/>
      <c r="JPN99" s="2"/>
      <c r="JPO99" s="2"/>
      <c r="JPP99" s="2"/>
      <c r="JPW99" s="2"/>
      <c r="JPX99" s="2"/>
      <c r="JPY99" s="2"/>
      <c r="JPZ99" s="2"/>
      <c r="JQA99" s="2"/>
      <c r="JQB99" s="2"/>
      <c r="JQC99" s="2"/>
      <c r="JQD99" s="2"/>
      <c r="JQE99" s="2"/>
      <c r="JQF99" s="2"/>
      <c r="JQG99" s="2"/>
      <c r="JQH99" s="2"/>
      <c r="JQJ99" s="2"/>
      <c r="JQK99" s="2"/>
      <c r="JQP99" s="2"/>
      <c r="JQQ99" s="2"/>
      <c r="JQR99" s="2"/>
      <c r="JQS99" s="2"/>
      <c r="JQT99" s="2"/>
      <c r="JQU99" s="2"/>
      <c r="JQV99" s="2"/>
      <c r="JRC99" s="2"/>
      <c r="JRD99" s="2"/>
      <c r="JRE99" s="2"/>
      <c r="JRF99" s="2"/>
      <c r="JRG99" s="2"/>
      <c r="JRH99" s="2"/>
      <c r="JRI99" s="2"/>
      <c r="JRJ99" s="2"/>
      <c r="JRK99" s="2"/>
      <c r="JRL99" s="2"/>
      <c r="JRM99" s="2"/>
      <c r="JRN99" s="2"/>
      <c r="JRP99" s="2"/>
      <c r="JRQ99" s="2"/>
      <c r="JRV99" s="2"/>
      <c r="JRW99" s="2"/>
      <c r="JRX99" s="2"/>
      <c r="JRY99" s="2"/>
      <c r="JRZ99" s="2"/>
      <c r="JSA99" s="2"/>
      <c r="JSB99" s="2"/>
      <c r="JSI99" s="2"/>
      <c r="JSJ99" s="2"/>
      <c r="JSK99" s="2"/>
      <c r="JSL99" s="2"/>
      <c r="JSM99" s="2"/>
      <c r="JSN99" s="2"/>
      <c r="JSO99" s="2"/>
      <c r="JSP99" s="2"/>
      <c r="JSQ99" s="2"/>
      <c r="JSR99" s="2"/>
      <c r="JSS99" s="2"/>
      <c r="JST99" s="2"/>
      <c r="JSV99" s="2"/>
      <c r="JSW99" s="2"/>
      <c r="JTB99" s="2"/>
      <c r="JTC99" s="2"/>
      <c r="JTD99" s="2"/>
      <c r="JTE99" s="2"/>
      <c r="JTF99" s="2"/>
      <c r="JTG99" s="2"/>
      <c r="JTH99" s="2"/>
      <c r="JTO99" s="2"/>
      <c r="JTP99" s="2"/>
      <c r="JTQ99" s="2"/>
      <c r="JTR99" s="2"/>
      <c r="JTS99" s="2"/>
      <c r="JTT99" s="2"/>
      <c r="JTU99" s="2"/>
      <c r="JTV99" s="2"/>
      <c r="JTW99" s="2"/>
      <c r="JTX99" s="2"/>
      <c r="JTY99" s="2"/>
      <c r="JTZ99" s="2"/>
      <c r="JUB99" s="2"/>
      <c r="JUC99" s="2"/>
      <c r="JUH99" s="2"/>
      <c r="JUI99" s="2"/>
      <c r="JUJ99" s="2"/>
      <c r="JUK99" s="2"/>
      <c r="JUL99" s="2"/>
      <c r="JUM99" s="2"/>
      <c r="JUN99" s="2"/>
      <c r="JUU99" s="2"/>
      <c r="JUV99" s="2"/>
      <c r="JUW99" s="2"/>
      <c r="JUX99" s="2"/>
      <c r="JUY99" s="2"/>
      <c r="JUZ99" s="2"/>
      <c r="JVA99" s="2"/>
      <c r="JVB99" s="2"/>
      <c r="JVC99" s="2"/>
      <c r="JVD99" s="2"/>
      <c r="JVE99" s="2"/>
      <c r="JVF99" s="2"/>
      <c r="JVH99" s="2"/>
      <c r="JVI99" s="2"/>
      <c r="JVN99" s="2"/>
      <c r="JVO99" s="2"/>
      <c r="JVP99" s="2"/>
      <c r="JVQ99" s="2"/>
      <c r="JVR99" s="2"/>
      <c r="JVS99" s="2"/>
      <c r="JVT99" s="2"/>
      <c r="JWA99" s="2"/>
      <c r="JWB99" s="2"/>
      <c r="JWC99" s="2"/>
      <c r="JWD99" s="2"/>
      <c r="JWE99" s="2"/>
      <c r="JWF99" s="2"/>
      <c r="JWG99" s="2"/>
      <c r="JWH99" s="2"/>
      <c r="JWI99" s="2"/>
      <c r="JWJ99" s="2"/>
      <c r="JWK99" s="2"/>
      <c r="JWL99" s="2"/>
      <c r="JWN99" s="2"/>
      <c r="JWO99" s="2"/>
      <c r="JWT99" s="2"/>
      <c r="JWU99" s="2"/>
      <c r="JWV99" s="2"/>
      <c r="JWW99" s="2"/>
      <c r="JWX99" s="2"/>
      <c r="JWY99" s="2"/>
      <c r="JWZ99" s="2"/>
      <c r="JXG99" s="2"/>
      <c r="JXH99" s="2"/>
      <c r="JXI99" s="2"/>
      <c r="JXJ99" s="2"/>
      <c r="JXK99" s="2"/>
      <c r="JXL99" s="2"/>
      <c r="JXM99" s="2"/>
      <c r="JXN99" s="2"/>
      <c r="JXO99" s="2"/>
      <c r="JXP99" s="2"/>
      <c r="JXQ99" s="2"/>
      <c r="JXR99" s="2"/>
      <c r="JXT99" s="2"/>
      <c r="JXU99" s="2"/>
      <c r="JXZ99" s="2"/>
      <c r="JYA99" s="2"/>
      <c r="JYB99" s="2"/>
      <c r="JYC99" s="2"/>
      <c r="JYD99" s="2"/>
      <c r="JYE99" s="2"/>
      <c r="JYF99" s="2"/>
      <c r="JYM99" s="2"/>
      <c r="JYN99" s="2"/>
      <c r="JYO99" s="2"/>
      <c r="JYP99" s="2"/>
      <c r="JYQ99" s="2"/>
      <c r="JYR99" s="2"/>
      <c r="JYS99" s="2"/>
      <c r="JYT99" s="2"/>
      <c r="JYU99" s="2"/>
      <c r="JYV99" s="2"/>
      <c r="JYW99" s="2"/>
      <c r="JYX99" s="2"/>
      <c r="JYZ99" s="2"/>
      <c r="JZA99" s="2"/>
      <c r="JZF99" s="2"/>
      <c r="JZG99" s="2"/>
      <c r="JZH99" s="2"/>
      <c r="JZI99" s="2"/>
      <c r="JZJ99" s="2"/>
      <c r="JZK99" s="2"/>
      <c r="JZL99" s="2"/>
      <c r="JZS99" s="2"/>
      <c r="JZT99" s="2"/>
      <c r="JZU99" s="2"/>
      <c r="JZV99" s="2"/>
      <c r="JZW99" s="2"/>
      <c r="JZX99" s="2"/>
      <c r="JZY99" s="2"/>
      <c r="JZZ99" s="2"/>
      <c r="KAA99" s="2"/>
      <c r="KAB99" s="2"/>
      <c r="KAC99" s="2"/>
      <c r="KAD99" s="2"/>
      <c r="KAF99" s="2"/>
      <c r="KAG99" s="2"/>
      <c r="KAL99" s="2"/>
      <c r="KAM99" s="2"/>
      <c r="KAN99" s="2"/>
      <c r="KAO99" s="2"/>
      <c r="KAP99" s="2"/>
      <c r="KAQ99" s="2"/>
      <c r="KAR99" s="2"/>
      <c r="KAY99" s="2"/>
      <c r="KAZ99" s="2"/>
      <c r="KBA99" s="2"/>
      <c r="KBB99" s="2"/>
      <c r="KBC99" s="2"/>
      <c r="KBD99" s="2"/>
      <c r="KBE99" s="2"/>
      <c r="KBF99" s="2"/>
      <c r="KBG99" s="2"/>
      <c r="KBH99" s="2"/>
      <c r="KBI99" s="2"/>
      <c r="KBJ99" s="2"/>
      <c r="KBL99" s="2"/>
      <c r="KBM99" s="2"/>
      <c r="KBR99" s="2"/>
      <c r="KBS99" s="2"/>
      <c r="KBT99" s="2"/>
      <c r="KBU99" s="2"/>
      <c r="KBV99" s="2"/>
      <c r="KBW99" s="2"/>
      <c r="KBX99" s="2"/>
      <c r="KCE99" s="2"/>
      <c r="KCF99" s="2"/>
      <c r="KCG99" s="2"/>
      <c r="KCH99" s="2"/>
      <c r="KCI99" s="2"/>
      <c r="KCJ99" s="2"/>
      <c r="KCK99" s="2"/>
      <c r="KCL99" s="2"/>
      <c r="KCM99" s="2"/>
      <c r="KCN99" s="2"/>
      <c r="KCO99" s="2"/>
      <c r="KCP99" s="2"/>
      <c r="KCR99" s="2"/>
      <c r="KCS99" s="2"/>
      <c r="KCX99" s="2"/>
      <c r="KCY99" s="2"/>
      <c r="KCZ99" s="2"/>
      <c r="KDA99" s="2"/>
      <c r="KDB99" s="2"/>
      <c r="KDC99" s="2"/>
      <c r="KDD99" s="2"/>
      <c r="KDK99" s="2"/>
      <c r="KDL99" s="2"/>
      <c r="KDM99" s="2"/>
      <c r="KDN99" s="2"/>
      <c r="KDO99" s="2"/>
      <c r="KDP99" s="2"/>
      <c r="KDQ99" s="2"/>
      <c r="KDR99" s="2"/>
      <c r="KDS99" s="2"/>
      <c r="KDT99" s="2"/>
      <c r="KDU99" s="2"/>
      <c r="KDV99" s="2"/>
      <c r="KDX99" s="2"/>
      <c r="KDY99" s="2"/>
      <c r="KED99" s="2"/>
      <c r="KEE99" s="2"/>
      <c r="KEF99" s="2"/>
      <c r="KEG99" s="2"/>
      <c r="KEH99" s="2"/>
      <c r="KEI99" s="2"/>
      <c r="KEJ99" s="2"/>
      <c r="KEQ99" s="2"/>
      <c r="KER99" s="2"/>
      <c r="KES99" s="2"/>
      <c r="KET99" s="2"/>
      <c r="KEU99" s="2"/>
      <c r="KEV99" s="2"/>
      <c r="KEW99" s="2"/>
      <c r="KEX99" s="2"/>
      <c r="KEY99" s="2"/>
      <c r="KEZ99" s="2"/>
      <c r="KFA99" s="2"/>
      <c r="KFB99" s="2"/>
      <c r="KFD99" s="2"/>
      <c r="KFE99" s="2"/>
      <c r="KFJ99" s="2"/>
      <c r="KFK99" s="2"/>
      <c r="KFL99" s="2"/>
      <c r="KFM99" s="2"/>
      <c r="KFN99" s="2"/>
      <c r="KFO99" s="2"/>
      <c r="KFP99" s="2"/>
      <c r="KFW99" s="2"/>
      <c r="KFX99" s="2"/>
      <c r="KFY99" s="2"/>
      <c r="KFZ99" s="2"/>
      <c r="KGA99" s="2"/>
      <c r="KGB99" s="2"/>
      <c r="KGC99" s="2"/>
      <c r="KGD99" s="2"/>
      <c r="KGE99" s="2"/>
      <c r="KGF99" s="2"/>
      <c r="KGG99" s="2"/>
      <c r="KGH99" s="2"/>
      <c r="KGJ99" s="2"/>
      <c r="KGK99" s="2"/>
      <c r="KGP99" s="2"/>
      <c r="KGQ99" s="2"/>
      <c r="KGR99" s="2"/>
      <c r="KGS99" s="2"/>
      <c r="KGT99" s="2"/>
      <c r="KGU99" s="2"/>
      <c r="KGV99" s="2"/>
      <c r="KHC99" s="2"/>
      <c r="KHD99" s="2"/>
      <c r="KHE99" s="2"/>
      <c r="KHF99" s="2"/>
      <c r="KHG99" s="2"/>
      <c r="KHH99" s="2"/>
      <c r="KHI99" s="2"/>
      <c r="KHJ99" s="2"/>
      <c r="KHK99" s="2"/>
      <c r="KHL99" s="2"/>
      <c r="KHM99" s="2"/>
      <c r="KHN99" s="2"/>
      <c r="KHP99" s="2"/>
      <c r="KHQ99" s="2"/>
      <c r="KHV99" s="2"/>
      <c r="KHW99" s="2"/>
      <c r="KHX99" s="2"/>
      <c r="KHY99" s="2"/>
      <c r="KHZ99" s="2"/>
      <c r="KIA99" s="2"/>
      <c r="KIB99" s="2"/>
      <c r="KII99" s="2"/>
      <c r="KIJ99" s="2"/>
      <c r="KIK99" s="2"/>
      <c r="KIL99" s="2"/>
      <c r="KIM99" s="2"/>
      <c r="KIN99" s="2"/>
      <c r="KIO99" s="2"/>
      <c r="KIP99" s="2"/>
      <c r="KIQ99" s="2"/>
      <c r="KIR99" s="2"/>
      <c r="KIS99" s="2"/>
      <c r="KIT99" s="2"/>
      <c r="KIV99" s="2"/>
      <c r="KIW99" s="2"/>
      <c r="KJB99" s="2"/>
      <c r="KJC99" s="2"/>
      <c r="KJD99" s="2"/>
      <c r="KJE99" s="2"/>
      <c r="KJF99" s="2"/>
      <c r="KJG99" s="2"/>
      <c r="KJH99" s="2"/>
      <c r="KJO99" s="2"/>
      <c r="KJP99" s="2"/>
      <c r="KJQ99" s="2"/>
      <c r="KJR99" s="2"/>
      <c r="KJS99" s="2"/>
      <c r="KJT99" s="2"/>
      <c r="KJU99" s="2"/>
      <c r="KJV99" s="2"/>
      <c r="KJW99" s="2"/>
      <c r="KJX99" s="2"/>
      <c r="KJY99" s="2"/>
      <c r="KJZ99" s="2"/>
      <c r="KKB99" s="2"/>
      <c r="KKC99" s="2"/>
      <c r="KKH99" s="2"/>
      <c r="KKI99" s="2"/>
      <c r="KKJ99" s="2"/>
      <c r="KKK99" s="2"/>
      <c r="KKL99" s="2"/>
      <c r="KKM99" s="2"/>
      <c r="KKN99" s="2"/>
      <c r="KKU99" s="2"/>
      <c r="KKV99" s="2"/>
      <c r="KKW99" s="2"/>
      <c r="KKX99" s="2"/>
      <c r="KKY99" s="2"/>
      <c r="KKZ99" s="2"/>
      <c r="KLA99" s="2"/>
      <c r="KLB99" s="2"/>
      <c r="KLC99" s="2"/>
      <c r="KLD99" s="2"/>
      <c r="KLE99" s="2"/>
      <c r="KLF99" s="2"/>
      <c r="KLH99" s="2"/>
      <c r="KLI99" s="2"/>
      <c r="KLN99" s="2"/>
      <c r="KLO99" s="2"/>
      <c r="KLP99" s="2"/>
      <c r="KLQ99" s="2"/>
      <c r="KLR99" s="2"/>
      <c r="KLS99" s="2"/>
      <c r="KLT99" s="2"/>
      <c r="KMA99" s="2"/>
      <c r="KMB99" s="2"/>
      <c r="KMC99" s="2"/>
      <c r="KMD99" s="2"/>
      <c r="KME99" s="2"/>
      <c r="KMF99" s="2"/>
      <c r="KMG99" s="2"/>
      <c r="KMH99" s="2"/>
      <c r="KMI99" s="2"/>
      <c r="KMJ99" s="2"/>
      <c r="KMK99" s="2"/>
      <c r="KML99" s="2"/>
      <c r="KMN99" s="2"/>
      <c r="KMO99" s="2"/>
      <c r="KMT99" s="2"/>
      <c r="KMU99" s="2"/>
      <c r="KMV99" s="2"/>
      <c r="KMW99" s="2"/>
      <c r="KMX99" s="2"/>
      <c r="KMY99" s="2"/>
      <c r="KMZ99" s="2"/>
      <c r="KNG99" s="2"/>
      <c r="KNH99" s="2"/>
      <c r="KNI99" s="2"/>
      <c r="KNJ99" s="2"/>
      <c r="KNK99" s="2"/>
      <c r="KNL99" s="2"/>
      <c r="KNM99" s="2"/>
      <c r="KNN99" s="2"/>
      <c r="KNO99" s="2"/>
      <c r="KNP99" s="2"/>
      <c r="KNQ99" s="2"/>
      <c r="KNR99" s="2"/>
      <c r="KNT99" s="2"/>
      <c r="KNU99" s="2"/>
      <c r="KNZ99" s="2"/>
      <c r="KOA99" s="2"/>
      <c r="KOB99" s="2"/>
      <c r="KOC99" s="2"/>
      <c r="KOD99" s="2"/>
      <c r="KOE99" s="2"/>
      <c r="KOF99" s="2"/>
      <c r="KOM99" s="2"/>
      <c r="KON99" s="2"/>
      <c r="KOO99" s="2"/>
      <c r="KOP99" s="2"/>
      <c r="KOQ99" s="2"/>
      <c r="KOR99" s="2"/>
      <c r="KOS99" s="2"/>
      <c r="KOT99" s="2"/>
      <c r="KOU99" s="2"/>
      <c r="KOV99" s="2"/>
      <c r="KOW99" s="2"/>
      <c r="KOX99" s="2"/>
      <c r="KOZ99" s="2"/>
      <c r="KPA99" s="2"/>
      <c r="KPF99" s="2"/>
      <c r="KPG99" s="2"/>
      <c r="KPH99" s="2"/>
      <c r="KPI99" s="2"/>
      <c r="KPJ99" s="2"/>
      <c r="KPK99" s="2"/>
      <c r="KPL99" s="2"/>
      <c r="KPS99" s="2"/>
      <c r="KPT99" s="2"/>
      <c r="KPU99" s="2"/>
      <c r="KPV99" s="2"/>
      <c r="KPW99" s="2"/>
      <c r="KPX99" s="2"/>
      <c r="KPY99" s="2"/>
      <c r="KPZ99" s="2"/>
      <c r="KQA99" s="2"/>
      <c r="KQB99" s="2"/>
      <c r="KQC99" s="2"/>
      <c r="KQD99" s="2"/>
      <c r="KQF99" s="2"/>
      <c r="KQG99" s="2"/>
      <c r="KQL99" s="2"/>
      <c r="KQM99" s="2"/>
      <c r="KQN99" s="2"/>
      <c r="KQO99" s="2"/>
      <c r="KQP99" s="2"/>
      <c r="KQQ99" s="2"/>
      <c r="KQR99" s="2"/>
      <c r="KQY99" s="2"/>
      <c r="KQZ99" s="2"/>
      <c r="KRA99" s="2"/>
      <c r="KRB99" s="2"/>
      <c r="KRC99" s="2"/>
      <c r="KRD99" s="2"/>
      <c r="KRE99" s="2"/>
      <c r="KRF99" s="2"/>
      <c r="KRG99" s="2"/>
      <c r="KRH99" s="2"/>
      <c r="KRI99" s="2"/>
      <c r="KRJ99" s="2"/>
      <c r="KRL99" s="2"/>
      <c r="KRM99" s="2"/>
      <c r="KRR99" s="2"/>
      <c r="KRS99" s="2"/>
      <c r="KRT99" s="2"/>
      <c r="KRU99" s="2"/>
      <c r="KRV99" s="2"/>
      <c r="KRW99" s="2"/>
      <c r="KRX99" s="2"/>
      <c r="KSE99" s="2"/>
      <c r="KSF99" s="2"/>
      <c r="KSG99" s="2"/>
      <c r="KSH99" s="2"/>
      <c r="KSI99" s="2"/>
      <c r="KSJ99" s="2"/>
      <c r="KSK99" s="2"/>
      <c r="KSL99" s="2"/>
      <c r="KSM99" s="2"/>
      <c r="KSN99" s="2"/>
      <c r="KSO99" s="2"/>
      <c r="KSP99" s="2"/>
      <c r="KSR99" s="2"/>
      <c r="KSS99" s="2"/>
      <c r="KSX99" s="2"/>
      <c r="KSY99" s="2"/>
      <c r="KSZ99" s="2"/>
      <c r="KTA99" s="2"/>
      <c r="KTB99" s="2"/>
      <c r="KTC99" s="2"/>
      <c r="KTD99" s="2"/>
      <c r="KTK99" s="2"/>
      <c r="KTL99" s="2"/>
      <c r="KTM99" s="2"/>
      <c r="KTN99" s="2"/>
      <c r="KTO99" s="2"/>
      <c r="KTP99" s="2"/>
      <c r="KTQ99" s="2"/>
      <c r="KTR99" s="2"/>
      <c r="KTS99" s="2"/>
      <c r="KTT99" s="2"/>
      <c r="KTU99" s="2"/>
      <c r="KTV99" s="2"/>
      <c r="KTX99" s="2"/>
      <c r="KTY99" s="2"/>
      <c r="KUD99" s="2"/>
      <c r="KUE99" s="2"/>
      <c r="KUF99" s="2"/>
      <c r="KUG99" s="2"/>
      <c r="KUH99" s="2"/>
      <c r="KUI99" s="2"/>
      <c r="KUJ99" s="2"/>
      <c r="KUQ99" s="2"/>
      <c r="KUR99" s="2"/>
      <c r="KUS99" s="2"/>
      <c r="KUT99" s="2"/>
      <c r="KUU99" s="2"/>
      <c r="KUV99" s="2"/>
      <c r="KUW99" s="2"/>
      <c r="KUX99" s="2"/>
      <c r="KUY99" s="2"/>
      <c r="KUZ99" s="2"/>
      <c r="KVA99" s="2"/>
      <c r="KVB99" s="2"/>
      <c r="KVD99" s="2"/>
      <c r="KVE99" s="2"/>
      <c r="KVJ99" s="2"/>
      <c r="KVK99" s="2"/>
      <c r="KVL99" s="2"/>
      <c r="KVM99" s="2"/>
      <c r="KVN99" s="2"/>
      <c r="KVO99" s="2"/>
      <c r="KVP99" s="2"/>
      <c r="KVW99" s="2"/>
      <c r="KVX99" s="2"/>
      <c r="KVY99" s="2"/>
      <c r="KVZ99" s="2"/>
      <c r="KWA99" s="2"/>
      <c r="KWB99" s="2"/>
      <c r="KWC99" s="2"/>
      <c r="KWD99" s="2"/>
      <c r="KWE99" s="2"/>
      <c r="KWF99" s="2"/>
      <c r="KWG99" s="2"/>
      <c r="KWH99" s="2"/>
      <c r="KWJ99" s="2"/>
      <c r="KWK99" s="2"/>
      <c r="KWP99" s="2"/>
      <c r="KWQ99" s="2"/>
      <c r="KWR99" s="2"/>
      <c r="KWS99" s="2"/>
      <c r="KWT99" s="2"/>
      <c r="KWU99" s="2"/>
      <c r="KWV99" s="2"/>
      <c r="KXC99" s="2"/>
      <c r="KXD99" s="2"/>
      <c r="KXE99" s="2"/>
      <c r="KXF99" s="2"/>
      <c r="KXG99" s="2"/>
      <c r="KXH99" s="2"/>
      <c r="KXI99" s="2"/>
      <c r="KXJ99" s="2"/>
      <c r="KXK99" s="2"/>
      <c r="KXL99" s="2"/>
      <c r="KXM99" s="2"/>
      <c r="KXN99" s="2"/>
      <c r="KXP99" s="2"/>
      <c r="KXQ99" s="2"/>
      <c r="KXV99" s="2"/>
      <c r="KXW99" s="2"/>
      <c r="KXX99" s="2"/>
      <c r="KXY99" s="2"/>
      <c r="KXZ99" s="2"/>
      <c r="KYA99" s="2"/>
      <c r="KYB99" s="2"/>
      <c r="KYI99" s="2"/>
      <c r="KYJ99" s="2"/>
      <c r="KYK99" s="2"/>
      <c r="KYL99" s="2"/>
      <c r="KYM99" s="2"/>
      <c r="KYN99" s="2"/>
      <c r="KYO99" s="2"/>
      <c r="KYP99" s="2"/>
      <c r="KYQ99" s="2"/>
      <c r="KYR99" s="2"/>
      <c r="KYS99" s="2"/>
      <c r="KYT99" s="2"/>
      <c r="KYV99" s="2"/>
      <c r="KYW99" s="2"/>
      <c r="KZB99" s="2"/>
      <c r="KZC99" s="2"/>
      <c r="KZD99" s="2"/>
      <c r="KZE99" s="2"/>
      <c r="KZF99" s="2"/>
      <c r="KZG99" s="2"/>
      <c r="KZH99" s="2"/>
      <c r="KZO99" s="2"/>
      <c r="KZP99" s="2"/>
      <c r="KZQ99" s="2"/>
      <c r="KZR99" s="2"/>
      <c r="KZS99" s="2"/>
      <c r="KZT99" s="2"/>
      <c r="KZU99" s="2"/>
      <c r="KZV99" s="2"/>
      <c r="KZW99" s="2"/>
      <c r="KZX99" s="2"/>
      <c r="KZY99" s="2"/>
      <c r="KZZ99" s="2"/>
      <c r="LAB99" s="2"/>
      <c r="LAC99" s="2"/>
      <c r="LAH99" s="2"/>
      <c r="LAI99" s="2"/>
      <c r="LAJ99" s="2"/>
      <c r="LAK99" s="2"/>
      <c r="LAL99" s="2"/>
      <c r="LAM99" s="2"/>
      <c r="LAN99" s="2"/>
      <c r="LAU99" s="2"/>
      <c r="LAV99" s="2"/>
      <c r="LAW99" s="2"/>
      <c r="LAX99" s="2"/>
      <c r="LAY99" s="2"/>
      <c r="LAZ99" s="2"/>
      <c r="LBA99" s="2"/>
      <c r="LBB99" s="2"/>
      <c r="LBC99" s="2"/>
      <c r="LBD99" s="2"/>
      <c r="LBE99" s="2"/>
      <c r="LBF99" s="2"/>
      <c r="LBH99" s="2"/>
      <c r="LBI99" s="2"/>
      <c r="LBN99" s="2"/>
      <c r="LBO99" s="2"/>
      <c r="LBP99" s="2"/>
      <c r="LBQ99" s="2"/>
      <c r="LBR99" s="2"/>
      <c r="LBS99" s="2"/>
      <c r="LBT99" s="2"/>
      <c r="LCA99" s="2"/>
      <c r="LCB99" s="2"/>
      <c r="LCC99" s="2"/>
      <c r="LCD99" s="2"/>
      <c r="LCE99" s="2"/>
      <c r="LCF99" s="2"/>
      <c r="LCG99" s="2"/>
      <c r="LCH99" s="2"/>
      <c r="LCI99" s="2"/>
      <c r="LCJ99" s="2"/>
      <c r="LCK99" s="2"/>
      <c r="LCL99" s="2"/>
      <c r="LCN99" s="2"/>
      <c r="LCO99" s="2"/>
      <c r="LCT99" s="2"/>
      <c r="LCU99" s="2"/>
      <c r="LCV99" s="2"/>
      <c r="LCW99" s="2"/>
      <c r="LCX99" s="2"/>
      <c r="LCY99" s="2"/>
      <c r="LCZ99" s="2"/>
      <c r="LDG99" s="2"/>
      <c r="LDH99" s="2"/>
      <c r="LDI99" s="2"/>
      <c r="LDJ99" s="2"/>
      <c r="LDK99" s="2"/>
      <c r="LDL99" s="2"/>
      <c r="LDM99" s="2"/>
      <c r="LDN99" s="2"/>
      <c r="LDO99" s="2"/>
      <c r="LDP99" s="2"/>
      <c r="LDQ99" s="2"/>
      <c r="LDR99" s="2"/>
      <c r="LDT99" s="2"/>
      <c r="LDU99" s="2"/>
      <c r="LDZ99" s="2"/>
      <c r="LEA99" s="2"/>
      <c r="LEB99" s="2"/>
      <c r="LEC99" s="2"/>
      <c r="LED99" s="2"/>
      <c r="LEE99" s="2"/>
      <c r="LEF99" s="2"/>
      <c r="LEM99" s="2"/>
      <c r="LEN99" s="2"/>
      <c r="LEO99" s="2"/>
      <c r="LEP99" s="2"/>
      <c r="LEQ99" s="2"/>
      <c r="LER99" s="2"/>
      <c r="LES99" s="2"/>
      <c r="LET99" s="2"/>
      <c r="LEU99" s="2"/>
      <c r="LEV99" s="2"/>
      <c r="LEW99" s="2"/>
      <c r="LEX99" s="2"/>
      <c r="LEZ99" s="2"/>
      <c r="LFA99" s="2"/>
      <c r="LFF99" s="2"/>
      <c r="LFG99" s="2"/>
      <c r="LFH99" s="2"/>
      <c r="LFI99" s="2"/>
      <c r="LFJ99" s="2"/>
      <c r="LFK99" s="2"/>
      <c r="LFL99" s="2"/>
      <c r="LFS99" s="2"/>
      <c r="LFT99" s="2"/>
      <c r="LFU99" s="2"/>
      <c r="LFV99" s="2"/>
      <c r="LFW99" s="2"/>
      <c r="LFX99" s="2"/>
      <c r="LFY99" s="2"/>
      <c r="LFZ99" s="2"/>
      <c r="LGA99" s="2"/>
      <c r="LGB99" s="2"/>
      <c r="LGC99" s="2"/>
      <c r="LGD99" s="2"/>
      <c r="LGF99" s="2"/>
      <c r="LGG99" s="2"/>
      <c r="LGL99" s="2"/>
      <c r="LGM99" s="2"/>
      <c r="LGN99" s="2"/>
      <c r="LGO99" s="2"/>
      <c r="LGP99" s="2"/>
      <c r="LGQ99" s="2"/>
      <c r="LGR99" s="2"/>
      <c r="LGY99" s="2"/>
      <c r="LGZ99" s="2"/>
      <c r="LHA99" s="2"/>
      <c r="LHB99" s="2"/>
      <c r="LHC99" s="2"/>
      <c r="LHD99" s="2"/>
      <c r="LHE99" s="2"/>
      <c r="LHF99" s="2"/>
      <c r="LHG99" s="2"/>
      <c r="LHH99" s="2"/>
      <c r="LHI99" s="2"/>
      <c r="LHJ99" s="2"/>
      <c r="LHL99" s="2"/>
      <c r="LHM99" s="2"/>
      <c r="LHR99" s="2"/>
      <c r="LHS99" s="2"/>
      <c r="LHT99" s="2"/>
      <c r="LHU99" s="2"/>
      <c r="LHV99" s="2"/>
      <c r="LHW99" s="2"/>
      <c r="LHX99" s="2"/>
      <c r="LIE99" s="2"/>
      <c r="LIF99" s="2"/>
      <c r="LIG99" s="2"/>
      <c r="LIH99" s="2"/>
      <c r="LII99" s="2"/>
      <c r="LIJ99" s="2"/>
      <c r="LIK99" s="2"/>
      <c r="LIL99" s="2"/>
      <c r="LIM99" s="2"/>
      <c r="LIN99" s="2"/>
      <c r="LIO99" s="2"/>
      <c r="LIP99" s="2"/>
      <c r="LIR99" s="2"/>
      <c r="LIS99" s="2"/>
      <c r="LIX99" s="2"/>
      <c r="LIY99" s="2"/>
      <c r="LIZ99" s="2"/>
      <c r="LJA99" s="2"/>
      <c r="LJB99" s="2"/>
      <c r="LJC99" s="2"/>
      <c r="LJD99" s="2"/>
      <c r="LJK99" s="2"/>
      <c r="LJL99" s="2"/>
      <c r="LJM99" s="2"/>
      <c r="LJN99" s="2"/>
      <c r="LJO99" s="2"/>
      <c r="LJP99" s="2"/>
      <c r="LJQ99" s="2"/>
      <c r="LJR99" s="2"/>
      <c r="LJS99" s="2"/>
      <c r="LJT99" s="2"/>
      <c r="LJU99" s="2"/>
      <c r="LJV99" s="2"/>
      <c r="LJX99" s="2"/>
      <c r="LJY99" s="2"/>
      <c r="LKD99" s="2"/>
      <c r="LKE99" s="2"/>
      <c r="LKF99" s="2"/>
      <c r="LKG99" s="2"/>
      <c r="LKH99" s="2"/>
      <c r="LKI99" s="2"/>
      <c r="LKJ99" s="2"/>
      <c r="LKQ99" s="2"/>
      <c r="LKR99" s="2"/>
      <c r="LKS99" s="2"/>
      <c r="LKT99" s="2"/>
      <c r="LKU99" s="2"/>
      <c r="LKV99" s="2"/>
      <c r="LKW99" s="2"/>
      <c r="LKX99" s="2"/>
      <c r="LKY99" s="2"/>
      <c r="LKZ99" s="2"/>
      <c r="LLA99" s="2"/>
      <c r="LLB99" s="2"/>
      <c r="LLD99" s="2"/>
      <c r="LLE99" s="2"/>
      <c r="LLJ99" s="2"/>
      <c r="LLK99" s="2"/>
      <c r="LLL99" s="2"/>
      <c r="LLM99" s="2"/>
      <c r="LLN99" s="2"/>
      <c r="LLO99" s="2"/>
      <c r="LLP99" s="2"/>
      <c r="LLW99" s="2"/>
      <c r="LLX99" s="2"/>
      <c r="LLY99" s="2"/>
      <c r="LLZ99" s="2"/>
      <c r="LMA99" s="2"/>
      <c r="LMB99" s="2"/>
      <c r="LMC99" s="2"/>
      <c r="LMD99" s="2"/>
      <c r="LME99" s="2"/>
      <c r="LMF99" s="2"/>
      <c r="LMG99" s="2"/>
      <c r="LMH99" s="2"/>
      <c r="LMJ99" s="2"/>
      <c r="LMK99" s="2"/>
      <c r="LMP99" s="2"/>
      <c r="LMQ99" s="2"/>
      <c r="LMR99" s="2"/>
      <c r="LMS99" s="2"/>
      <c r="LMT99" s="2"/>
      <c r="LMU99" s="2"/>
      <c r="LMV99" s="2"/>
      <c r="LNC99" s="2"/>
      <c r="LND99" s="2"/>
      <c r="LNE99" s="2"/>
      <c r="LNF99" s="2"/>
      <c r="LNG99" s="2"/>
      <c r="LNH99" s="2"/>
      <c r="LNI99" s="2"/>
      <c r="LNJ99" s="2"/>
      <c r="LNK99" s="2"/>
      <c r="LNL99" s="2"/>
      <c r="LNM99" s="2"/>
      <c r="LNN99" s="2"/>
      <c r="LNP99" s="2"/>
      <c r="LNQ99" s="2"/>
      <c r="LNV99" s="2"/>
      <c r="LNW99" s="2"/>
      <c r="LNX99" s="2"/>
      <c r="LNY99" s="2"/>
      <c r="LNZ99" s="2"/>
      <c r="LOA99" s="2"/>
      <c r="LOB99" s="2"/>
      <c r="LOI99" s="2"/>
      <c r="LOJ99" s="2"/>
      <c r="LOK99" s="2"/>
      <c r="LOL99" s="2"/>
      <c r="LOM99" s="2"/>
      <c r="LON99" s="2"/>
      <c r="LOO99" s="2"/>
      <c r="LOP99" s="2"/>
      <c r="LOQ99" s="2"/>
      <c r="LOR99" s="2"/>
      <c r="LOS99" s="2"/>
      <c r="LOT99" s="2"/>
      <c r="LOV99" s="2"/>
      <c r="LOW99" s="2"/>
      <c r="LPB99" s="2"/>
      <c r="LPC99" s="2"/>
      <c r="LPD99" s="2"/>
      <c r="LPE99" s="2"/>
      <c r="LPF99" s="2"/>
      <c r="LPG99" s="2"/>
      <c r="LPH99" s="2"/>
      <c r="LPO99" s="2"/>
      <c r="LPP99" s="2"/>
      <c r="LPQ99" s="2"/>
      <c r="LPR99" s="2"/>
      <c r="LPS99" s="2"/>
      <c r="LPT99" s="2"/>
      <c r="LPU99" s="2"/>
      <c r="LPV99" s="2"/>
      <c r="LPW99" s="2"/>
      <c r="LPX99" s="2"/>
      <c r="LPY99" s="2"/>
      <c r="LPZ99" s="2"/>
      <c r="LQB99" s="2"/>
      <c r="LQC99" s="2"/>
      <c r="LQH99" s="2"/>
      <c r="LQI99" s="2"/>
      <c r="LQJ99" s="2"/>
      <c r="LQK99" s="2"/>
      <c r="LQL99" s="2"/>
      <c r="LQM99" s="2"/>
      <c r="LQN99" s="2"/>
      <c r="LQU99" s="2"/>
      <c r="LQV99" s="2"/>
      <c r="LQW99" s="2"/>
      <c r="LQX99" s="2"/>
      <c r="LQY99" s="2"/>
      <c r="LQZ99" s="2"/>
      <c r="LRA99" s="2"/>
      <c r="LRB99" s="2"/>
      <c r="LRC99" s="2"/>
      <c r="LRD99" s="2"/>
      <c r="LRE99" s="2"/>
      <c r="LRF99" s="2"/>
      <c r="LRH99" s="2"/>
      <c r="LRI99" s="2"/>
      <c r="LRN99" s="2"/>
      <c r="LRO99" s="2"/>
      <c r="LRP99" s="2"/>
      <c r="LRQ99" s="2"/>
      <c r="LRR99" s="2"/>
      <c r="LRS99" s="2"/>
      <c r="LRT99" s="2"/>
      <c r="LSA99" s="2"/>
      <c r="LSB99" s="2"/>
      <c r="LSC99" s="2"/>
      <c r="LSD99" s="2"/>
      <c r="LSE99" s="2"/>
      <c r="LSF99" s="2"/>
      <c r="LSG99" s="2"/>
      <c r="LSH99" s="2"/>
      <c r="LSI99" s="2"/>
      <c r="LSJ99" s="2"/>
      <c r="LSK99" s="2"/>
      <c r="LSL99" s="2"/>
      <c r="LSN99" s="2"/>
      <c r="LSO99" s="2"/>
      <c r="LST99" s="2"/>
      <c r="LSU99" s="2"/>
      <c r="LSV99" s="2"/>
      <c r="LSW99" s="2"/>
      <c r="LSX99" s="2"/>
      <c r="LSY99" s="2"/>
      <c r="LSZ99" s="2"/>
      <c r="LTG99" s="2"/>
      <c r="LTH99" s="2"/>
      <c r="LTI99" s="2"/>
      <c r="LTJ99" s="2"/>
      <c r="LTK99" s="2"/>
      <c r="LTL99" s="2"/>
      <c r="LTM99" s="2"/>
      <c r="LTN99" s="2"/>
      <c r="LTO99" s="2"/>
      <c r="LTP99" s="2"/>
      <c r="LTQ99" s="2"/>
      <c r="LTR99" s="2"/>
      <c r="LTT99" s="2"/>
      <c r="LTU99" s="2"/>
      <c r="LTZ99" s="2"/>
      <c r="LUA99" s="2"/>
      <c r="LUB99" s="2"/>
      <c r="LUC99" s="2"/>
      <c r="LUD99" s="2"/>
      <c r="LUE99" s="2"/>
      <c r="LUF99" s="2"/>
      <c r="LUM99" s="2"/>
      <c r="LUN99" s="2"/>
      <c r="LUO99" s="2"/>
      <c r="LUP99" s="2"/>
      <c r="LUQ99" s="2"/>
      <c r="LUR99" s="2"/>
      <c r="LUS99" s="2"/>
      <c r="LUT99" s="2"/>
      <c r="LUU99" s="2"/>
      <c r="LUV99" s="2"/>
      <c r="LUW99" s="2"/>
      <c r="LUX99" s="2"/>
      <c r="LUZ99" s="2"/>
      <c r="LVA99" s="2"/>
      <c r="LVF99" s="2"/>
      <c r="LVG99" s="2"/>
      <c r="LVH99" s="2"/>
      <c r="LVI99" s="2"/>
      <c r="LVJ99" s="2"/>
      <c r="LVK99" s="2"/>
      <c r="LVL99" s="2"/>
      <c r="LVS99" s="2"/>
      <c r="LVT99" s="2"/>
      <c r="LVU99" s="2"/>
      <c r="LVV99" s="2"/>
      <c r="LVW99" s="2"/>
      <c r="LVX99" s="2"/>
      <c r="LVY99" s="2"/>
      <c r="LVZ99" s="2"/>
      <c r="LWA99" s="2"/>
      <c r="LWB99" s="2"/>
      <c r="LWC99" s="2"/>
      <c r="LWD99" s="2"/>
      <c r="LWF99" s="2"/>
      <c r="LWG99" s="2"/>
      <c r="LWL99" s="2"/>
      <c r="LWM99" s="2"/>
      <c r="LWN99" s="2"/>
      <c r="LWO99" s="2"/>
      <c r="LWP99" s="2"/>
      <c r="LWQ99" s="2"/>
      <c r="LWR99" s="2"/>
      <c r="LWY99" s="2"/>
      <c r="LWZ99" s="2"/>
      <c r="LXA99" s="2"/>
      <c r="LXB99" s="2"/>
      <c r="LXC99" s="2"/>
      <c r="LXD99" s="2"/>
      <c r="LXE99" s="2"/>
      <c r="LXF99" s="2"/>
      <c r="LXG99" s="2"/>
      <c r="LXH99" s="2"/>
      <c r="LXI99" s="2"/>
      <c r="LXJ99" s="2"/>
      <c r="LXL99" s="2"/>
      <c r="LXM99" s="2"/>
      <c r="LXR99" s="2"/>
      <c r="LXS99" s="2"/>
      <c r="LXT99" s="2"/>
      <c r="LXU99" s="2"/>
      <c r="LXV99" s="2"/>
      <c r="LXW99" s="2"/>
      <c r="LXX99" s="2"/>
      <c r="LYE99" s="2"/>
      <c r="LYF99" s="2"/>
      <c r="LYG99" s="2"/>
      <c r="LYH99" s="2"/>
      <c r="LYI99" s="2"/>
      <c r="LYJ99" s="2"/>
      <c r="LYK99" s="2"/>
      <c r="LYL99" s="2"/>
      <c r="LYM99" s="2"/>
      <c r="LYN99" s="2"/>
      <c r="LYO99" s="2"/>
      <c r="LYP99" s="2"/>
      <c r="LYR99" s="2"/>
      <c r="LYS99" s="2"/>
      <c r="LYX99" s="2"/>
      <c r="LYY99" s="2"/>
      <c r="LYZ99" s="2"/>
      <c r="LZA99" s="2"/>
      <c r="LZB99" s="2"/>
      <c r="LZC99" s="2"/>
      <c r="LZD99" s="2"/>
      <c r="LZK99" s="2"/>
      <c r="LZL99" s="2"/>
      <c r="LZM99" s="2"/>
      <c r="LZN99" s="2"/>
      <c r="LZO99" s="2"/>
      <c r="LZP99" s="2"/>
      <c r="LZQ99" s="2"/>
      <c r="LZR99" s="2"/>
      <c r="LZS99" s="2"/>
      <c r="LZT99" s="2"/>
      <c r="LZU99" s="2"/>
      <c r="LZV99" s="2"/>
      <c r="LZX99" s="2"/>
      <c r="LZY99" s="2"/>
      <c r="MAD99" s="2"/>
      <c r="MAE99" s="2"/>
      <c r="MAF99" s="2"/>
      <c r="MAG99" s="2"/>
      <c r="MAH99" s="2"/>
      <c r="MAI99" s="2"/>
      <c r="MAJ99" s="2"/>
      <c r="MAQ99" s="2"/>
      <c r="MAR99" s="2"/>
      <c r="MAS99" s="2"/>
      <c r="MAT99" s="2"/>
      <c r="MAU99" s="2"/>
      <c r="MAV99" s="2"/>
      <c r="MAW99" s="2"/>
      <c r="MAX99" s="2"/>
      <c r="MAY99" s="2"/>
      <c r="MAZ99" s="2"/>
      <c r="MBA99" s="2"/>
      <c r="MBB99" s="2"/>
      <c r="MBD99" s="2"/>
      <c r="MBE99" s="2"/>
      <c r="MBJ99" s="2"/>
      <c r="MBK99" s="2"/>
      <c r="MBL99" s="2"/>
      <c r="MBM99" s="2"/>
      <c r="MBN99" s="2"/>
      <c r="MBO99" s="2"/>
      <c r="MBP99" s="2"/>
      <c r="MBW99" s="2"/>
      <c r="MBX99" s="2"/>
      <c r="MBY99" s="2"/>
      <c r="MBZ99" s="2"/>
      <c r="MCA99" s="2"/>
      <c r="MCB99" s="2"/>
      <c r="MCC99" s="2"/>
      <c r="MCD99" s="2"/>
      <c r="MCE99" s="2"/>
      <c r="MCF99" s="2"/>
      <c r="MCG99" s="2"/>
      <c r="MCH99" s="2"/>
      <c r="MCJ99" s="2"/>
      <c r="MCK99" s="2"/>
      <c r="MCP99" s="2"/>
      <c r="MCQ99" s="2"/>
      <c r="MCR99" s="2"/>
      <c r="MCS99" s="2"/>
      <c r="MCT99" s="2"/>
      <c r="MCU99" s="2"/>
      <c r="MCV99" s="2"/>
      <c r="MDC99" s="2"/>
      <c r="MDD99" s="2"/>
      <c r="MDE99" s="2"/>
      <c r="MDF99" s="2"/>
      <c r="MDG99" s="2"/>
      <c r="MDH99" s="2"/>
      <c r="MDI99" s="2"/>
      <c r="MDJ99" s="2"/>
      <c r="MDK99" s="2"/>
      <c r="MDL99" s="2"/>
      <c r="MDM99" s="2"/>
      <c r="MDN99" s="2"/>
      <c r="MDP99" s="2"/>
      <c r="MDQ99" s="2"/>
      <c r="MDV99" s="2"/>
      <c r="MDW99" s="2"/>
      <c r="MDX99" s="2"/>
      <c r="MDY99" s="2"/>
      <c r="MDZ99" s="2"/>
      <c r="MEA99" s="2"/>
      <c r="MEB99" s="2"/>
      <c r="MEI99" s="2"/>
      <c r="MEJ99" s="2"/>
      <c r="MEK99" s="2"/>
      <c r="MEL99" s="2"/>
      <c r="MEM99" s="2"/>
      <c r="MEN99" s="2"/>
      <c r="MEO99" s="2"/>
      <c r="MEP99" s="2"/>
      <c r="MEQ99" s="2"/>
      <c r="MER99" s="2"/>
      <c r="MES99" s="2"/>
      <c r="MET99" s="2"/>
      <c r="MEV99" s="2"/>
      <c r="MEW99" s="2"/>
      <c r="MFB99" s="2"/>
      <c r="MFC99" s="2"/>
      <c r="MFD99" s="2"/>
      <c r="MFE99" s="2"/>
      <c r="MFF99" s="2"/>
      <c r="MFG99" s="2"/>
      <c r="MFH99" s="2"/>
      <c r="MFO99" s="2"/>
      <c r="MFP99" s="2"/>
      <c r="MFQ99" s="2"/>
      <c r="MFR99" s="2"/>
      <c r="MFS99" s="2"/>
      <c r="MFT99" s="2"/>
      <c r="MFU99" s="2"/>
      <c r="MFV99" s="2"/>
      <c r="MFW99" s="2"/>
      <c r="MFX99" s="2"/>
      <c r="MFY99" s="2"/>
      <c r="MFZ99" s="2"/>
      <c r="MGB99" s="2"/>
      <c r="MGC99" s="2"/>
      <c r="MGH99" s="2"/>
      <c r="MGI99" s="2"/>
      <c r="MGJ99" s="2"/>
      <c r="MGK99" s="2"/>
      <c r="MGL99" s="2"/>
      <c r="MGM99" s="2"/>
      <c r="MGN99" s="2"/>
      <c r="MGU99" s="2"/>
      <c r="MGV99" s="2"/>
      <c r="MGW99" s="2"/>
      <c r="MGX99" s="2"/>
      <c r="MGY99" s="2"/>
      <c r="MGZ99" s="2"/>
      <c r="MHA99" s="2"/>
      <c r="MHB99" s="2"/>
      <c r="MHC99" s="2"/>
      <c r="MHD99" s="2"/>
      <c r="MHE99" s="2"/>
      <c r="MHF99" s="2"/>
      <c r="MHH99" s="2"/>
      <c r="MHI99" s="2"/>
      <c r="MHN99" s="2"/>
      <c r="MHO99" s="2"/>
      <c r="MHP99" s="2"/>
      <c r="MHQ99" s="2"/>
      <c r="MHR99" s="2"/>
      <c r="MHS99" s="2"/>
      <c r="MHT99" s="2"/>
      <c r="MIA99" s="2"/>
      <c r="MIB99" s="2"/>
      <c r="MIC99" s="2"/>
      <c r="MID99" s="2"/>
      <c r="MIE99" s="2"/>
      <c r="MIF99" s="2"/>
      <c r="MIG99" s="2"/>
      <c r="MIH99" s="2"/>
      <c r="MII99" s="2"/>
      <c r="MIJ99" s="2"/>
      <c r="MIK99" s="2"/>
      <c r="MIL99" s="2"/>
      <c r="MIN99" s="2"/>
      <c r="MIO99" s="2"/>
      <c r="MIT99" s="2"/>
      <c r="MIU99" s="2"/>
      <c r="MIV99" s="2"/>
      <c r="MIW99" s="2"/>
      <c r="MIX99" s="2"/>
      <c r="MIY99" s="2"/>
      <c r="MIZ99" s="2"/>
      <c r="MJG99" s="2"/>
      <c r="MJH99" s="2"/>
      <c r="MJI99" s="2"/>
      <c r="MJJ99" s="2"/>
      <c r="MJK99" s="2"/>
      <c r="MJL99" s="2"/>
      <c r="MJM99" s="2"/>
      <c r="MJN99" s="2"/>
      <c r="MJO99" s="2"/>
      <c r="MJP99" s="2"/>
      <c r="MJQ99" s="2"/>
      <c r="MJR99" s="2"/>
      <c r="MJT99" s="2"/>
      <c r="MJU99" s="2"/>
      <c r="MJZ99" s="2"/>
      <c r="MKA99" s="2"/>
      <c r="MKB99" s="2"/>
      <c r="MKC99" s="2"/>
      <c r="MKD99" s="2"/>
      <c r="MKE99" s="2"/>
      <c r="MKF99" s="2"/>
      <c r="MKM99" s="2"/>
      <c r="MKN99" s="2"/>
      <c r="MKO99" s="2"/>
      <c r="MKP99" s="2"/>
      <c r="MKQ99" s="2"/>
      <c r="MKR99" s="2"/>
      <c r="MKS99" s="2"/>
      <c r="MKT99" s="2"/>
      <c r="MKU99" s="2"/>
      <c r="MKV99" s="2"/>
      <c r="MKW99" s="2"/>
      <c r="MKX99" s="2"/>
      <c r="MKZ99" s="2"/>
      <c r="MLA99" s="2"/>
      <c r="MLF99" s="2"/>
      <c r="MLG99" s="2"/>
      <c r="MLH99" s="2"/>
      <c r="MLI99" s="2"/>
      <c r="MLJ99" s="2"/>
      <c r="MLK99" s="2"/>
      <c r="MLL99" s="2"/>
      <c r="MLS99" s="2"/>
      <c r="MLT99" s="2"/>
      <c r="MLU99" s="2"/>
      <c r="MLV99" s="2"/>
      <c r="MLW99" s="2"/>
      <c r="MLX99" s="2"/>
      <c r="MLY99" s="2"/>
      <c r="MLZ99" s="2"/>
      <c r="MMA99" s="2"/>
      <c r="MMB99" s="2"/>
      <c r="MMC99" s="2"/>
      <c r="MMD99" s="2"/>
      <c r="MMF99" s="2"/>
      <c r="MMG99" s="2"/>
      <c r="MML99" s="2"/>
      <c r="MMM99" s="2"/>
      <c r="MMN99" s="2"/>
      <c r="MMO99" s="2"/>
      <c r="MMP99" s="2"/>
      <c r="MMQ99" s="2"/>
      <c r="MMR99" s="2"/>
      <c r="MMY99" s="2"/>
      <c r="MMZ99" s="2"/>
      <c r="MNA99" s="2"/>
      <c r="MNB99" s="2"/>
      <c r="MNC99" s="2"/>
      <c r="MND99" s="2"/>
      <c r="MNE99" s="2"/>
      <c r="MNF99" s="2"/>
      <c r="MNG99" s="2"/>
      <c r="MNH99" s="2"/>
      <c r="MNI99" s="2"/>
      <c r="MNJ99" s="2"/>
      <c r="MNL99" s="2"/>
      <c r="MNM99" s="2"/>
      <c r="MNR99" s="2"/>
      <c r="MNS99" s="2"/>
      <c r="MNT99" s="2"/>
      <c r="MNU99" s="2"/>
      <c r="MNV99" s="2"/>
      <c r="MNW99" s="2"/>
      <c r="MNX99" s="2"/>
      <c r="MOE99" s="2"/>
      <c r="MOF99" s="2"/>
      <c r="MOG99" s="2"/>
      <c r="MOH99" s="2"/>
      <c r="MOI99" s="2"/>
      <c r="MOJ99" s="2"/>
      <c r="MOK99" s="2"/>
      <c r="MOL99" s="2"/>
      <c r="MOM99" s="2"/>
      <c r="MON99" s="2"/>
      <c r="MOO99" s="2"/>
      <c r="MOP99" s="2"/>
      <c r="MOR99" s="2"/>
      <c r="MOS99" s="2"/>
      <c r="MOX99" s="2"/>
      <c r="MOY99" s="2"/>
      <c r="MOZ99" s="2"/>
      <c r="MPA99" s="2"/>
      <c r="MPB99" s="2"/>
      <c r="MPC99" s="2"/>
      <c r="MPD99" s="2"/>
      <c r="MPK99" s="2"/>
      <c r="MPL99" s="2"/>
      <c r="MPM99" s="2"/>
      <c r="MPN99" s="2"/>
      <c r="MPO99" s="2"/>
      <c r="MPP99" s="2"/>
      <c r="MPQ99" s="2"/>
      <c r="MPR99" s="2"/>
      <c r="MPS99" s="2"/>
      <c r="MPT99" s="2"/>
      <c r="MPU99" s="2"/>
      <c r="MPV99" s="2"/>
      <c r="MPX99" s="2"/>
      <c r="MPY99" s="2"/>
      <c r="MQD99" s="2"/>
      <c r="MQE99" s="2"/>
      <c r="MQF99" s="2"/>
      <c r="MQG99" s="2"/>
      <c r="MQH99" s="2"/>
      <c r="MQI99" s="2"/>
      <c r="MQJ99" s="2"/>
      <c r="MQQ99" s="2"/>
      <c r="MQR99" s="2"/>
      <c r="MQS99" s="2"/>
      <c r="MQT99" s="2"/>
      <c r="MQU99" s="2"/>
      <c r="MQV99" s="2"/>
      <c r="MQW99" s="2"/>
      <c r="MQX99" s="2"/>
      <c r="MQY99" s="2"/>
      <c r="MQZ99" s="2"/>
      <c r="MRA99" s="2"/>
      <c r="MRB99" s="2"/>
      <c r="MRD99" s="2"/>
      <c r="MRE99" s="2"/>
      <c r="MRJ99" s="2"/>
      <c r="MRK99" s="2"/>
      <c r="MRL99" s="2"/>
      <c r="MRM99" s="2"/>
      <c r="MRN99" s="2"/>
      <c r="MRO99" s="2"/>
      <c r="MRP99" s="2"/>
      <c r="MRW99" s="2"/>
      <c r="MRX99" s="2"/>
      <c r="MRY99" s="2"/>
      <c r="MRZ99" s="2"/>
      <c r="MSA99" s="2"/>
      <c r="MSB99" s="2"/>
      <c r="MSC99" s="2"/>
      <c r="MSD99" s="2"/>
      <c r="MSE99" s="2"/>
      <c r="MSF99" s="2"/>
      <c r="MSG99" s="2"/>
      <c r="MSH99" s="2"/>
      <c r="MSJ99" s="2"/>
      <c r="MSK99" s="2"/>
      <c r="MSP99" s="2"/>
      <c r="MSQ99" s="2"/>
      <c r="MSR99" s="2"/>
      <c r="MSS99" s="2"/>
      <c r="MST99" s="2"/>
      <c r="MSU99" s="2"/>
      <c r="MSV99" s="2"/>
      <c r="MTC99" s="2"/>
      <c r="MTD99" s="2"/>
      <c r="MTE99" s="2"/>
      <c r="MTF99" s="2"/>
      <c r="MTG99" s="2"/>
      <c r="MTH99" s="2"/>
      <c r="MTI99" s="2"/>
      <c r="MTJ99" s="2"/>
      <c r="MTK99" s="2"/>
      <c r="MTL99" s="2"/>
      <c r="MTM99" s="2"/>
      <c r="MTN99" s="2"/>
      <c r="MTP99" s="2"/>
      <c r="MTQ99" s="2"/>
      <c r="MTV99" s="2"/>
      <c r="MTW99" s="2"/>
      <c r="MTX99" s="2"/>
      <c r="MTY99" s="2"/>
      <c r="MTZ99" s="2"/>
      <c r="MUA99" s="2"/>
      <c r="MUB99" s="2"/>
      <c r="MUI99" s="2"/>
      <c r="MUJ99" s="2"/>
      <c r="MUK99" s="2"/>
      <c r="MUL99" s="2"/>
      <c r="MUM99" s="2"/>
      <c r="MUN99" s="2"/>
      <c r="MUO99" s="2"/>
      <c r="MUP99" s="2"/>
      <c r="MUQ99" s="2"/>
      <c r="MUR99" s="2"/>
      <c r="MUS99" s="2"/>
      <c r="MUT99" s="2"/>
      <c r="MUV99" s="2"/>
      <c r="MUW99" s="2"/>
      <c r="MVB99" s="2"/>
      <c r="MVC99" s="2"/>
      <c r="MVD99" s="2"/>
      <c r="MVE99" s="2"/>
      <c r="MVF99" s="2"/>
      <c r="MVG99" s="2"/>
      <c r="MVH99" s="2"/>
      <c r="MVO99" s="2"/>
      <c r="MVP99" s="2"/>
      <c r="MVQ99" s="2"/>
      <c r="MVR99" s="2"/>
      <c r="MVS99" s="2"/>
      <c r="MVT99" s="2"/>
      <c r="MVU99" s="2"/>
      <c r="MVV99" s="2"/>
      <c r="MVW99" s="2"/>
      <c r="MVX99" s="2"/>
      <c r="MVY99" s="2"/>
      <c r="MVZ99" s="2"/>
      <c r="MWB99" s="2"/>
      <c r="MWC99" s="2"/>
      <c r="MWH99" s="2"/>
      <c r="MWI99" s="2"/>
      <c r="MWJ99" s="2"/>
      <c r="MWK99" s="2"/>
      <c r="MWL99" s="2"/>
      <c r="MWM99" s="2"/>
      <c r="MWN99" s="2"/>
      <c r="MWU99" s="2"/>
      <c r="MWV99" s="2"/>
      <c r="MWW99" s="2"/>
      <c r="MWX99" s="2"/>
      <c r="MWY99" s="2"/>
      <c r="MWZ99" s="2"/>
      <c r="MXA99" s="2"/>
      <c r="MXB99" s="2"/>
      <c r="MXC99" s="2"/>
      <c r="MXD99" s="2"/>
      <c r="MXE99" s="2"/>
      <c r="MXF99" s="2"/>
      <c r="MXH99" s="2"/>
      <c r="MXI99" s="2"/>
      <c r="MXN99" s="2"/>
      <c r="MXO99" s="2"/>
      <c r="MXP99" s="2"/>
      <c r="MXQ99" s="2"/>
      <c r="MXR99" s="2"/>
      <c r="MXS99" s="2"/>
      <c r="MXT99" s="2"/>
      <c r="MYA99" s="2"/>
      <c r="MYB99" s="2"/>
      <c r="MYC99" s="2"/>
      <c r="MYD99" s="2"/>
      <c r="MYE99" s="2"/>
      <c r="MYF99" s="2"/>
      <c r="MYG99" s="2"/>
      <c r="MYH99" s="2"/>
      <c r="MYI99" s="2"/>
      <c r="MYJ99" s="2"/>
      <c r="MYK99" s="2"/>
      <c r="MYL99" s="2"/>
      <c r="MYN99" s="2"/>
      <c r="MYO99" s="2"/>
      <c r="MYT99" s="2"/>
      <c r="MYU99" s="2"/>
      <c r="MYV99" s="2"/>
      <c r="MYW99" s="2"/>
      <c r="MYX99" s="2"/>
      <c r="MYY99" s="2"/>
      <c r="MYZ99" s="2"/>
      <c r="MZG99" s="2"/>
      <c r="MZH99" s="2"/>
      <c r="MZI99" s="2"/>
      <c r="MZJ99" s="2"/>
      <c r="MZK99" s="2"/>
      <c r="MZL99" s="2"/>
      <c r="MZM99" s="2"/>
      <c r="MZN99" s="2"/>
      <c r="MZO99" s="2"/>
      <c r="MZP99" s="2"/>
      <c r="MZQ99" s="2"/>
      <c r="MZR99" s="2"/>
      <c r="MZT99" s="2"/>
      <c r="MZU99" s="2"/>
      <c r="MZZ99" s="2"/>
      <c r="NAA99" s="2"/>
      <c r="NAB99" s="2"/>
      <c r="NAC99" s="2"/>
      <c r="NAD99" s="2"/>
      <c r="NAE99" s="2"/>
      <c r="NAF99" s="2"/>
      <c r="NAM99" s="2"/>
      <c r="NAN99" s="2"/>
      <c r="NAO99" s="2"/>
      <c r="NAP99" s="2"/>
      <c r="NAQ99" s="2"/>
      <c r="NAR99" s="2"/>
      <c r="NAS99" s="2"/>
      <c r="NAT99" s="2"/>
      <c r="NAU99" s="2"/>
      <c r="NAV99" s="2"/>
      <c r="NAW99" s="2"/>
      <c r="NAX99" s="2"/>
      <c r="NAZ99" s="2"/>
      <c r="NBA99" s="2"/>
      <c r="NBF99" s="2"/>
      <c r="NBG99" s="2"/>
      <c r="NBH99" s="2"/>
      <c r="NBI99" s="2"/>
      <c r="NBJ99" s="2"/>
      <c r="NBK99" s="2"/>
      <c r="NBL99" s="2"/>
      <c r="NBS99" s="2"/>
      <c r="NBT99" s="2"/>
      <c r="NBU99" s="2"/>
      <c r="NBV99" s="2"/>
      <c r="NBW99" s="2"/>
      <c r="NBX99" s="2"/>
      <c r="NBY99" s="2"/>
      <c r="NBZ99" s="2"/>
      <c r="NCA99" s="2"/>
      <c r="NCB99" s="2"/>
      <c r="NCC99" s="2"/>
      <c r="NCD99" s="2"/>
      <c r="NCF99" s="2"/>
      <c r="NCG99" s="2"/>
      <c r="NCL99" s="2"/>
      <c r="NCM99" s="2"/>
      <c r="NCN99" s="2"/>
      <c r="NCO99" s="2"/>
      <c r="NCP99" s="2"/>
      <c r="NCQ99" s="2"/>
      <c r="NCR99" s="2"/>
      <c r="NCY99" s="2"/>
      <c r="NCZ99" s="2"/>
      <c r="NDA99" s="2"/>
      <c r="NDB99" s="2"/>
      <c r="NDC99" s="2"/>
      <c r="NDD99" s="2"/>
      <c r="NDE99" s="2"/>
      <c r="NDF99" s="2"/>
      <c r="NDG99" s="2"/>
      <c r="NDH99" s="2"/>
      <c r="NDI99" s="2"/>
      <c r="NDJ99" s="2"/>
      <c r="NDL99" s="2"/>
      <c r="NDM99" s="2"/>
      <c r="NDR99" s="2"/>
      <c r="NDS99" s="2"/>
      <c r="NDT99" s="2"/>
      <c r="NDU99" s="2"/>
      <c r="NDV99" s="2"/>
      <c r="NDW99" s="2"/>
      <c r="NDX99" s="2"/>
      <c r="NEE99" s="2"/>
      <c r="NEF99" s="2"/>
      <c r="NEG99" s="2"/>
      <c r="NEH99" s="2"/>
      <c r="NEI99" s="2"/>
      <c r="NEJ99" s="2"/>
      <c r="NEK99" s="2"/>
      <c r="NEL99" s="2"/>
      <c r="NEM99" s="2"/>
      <c r="NEN99" s="2"/>
      <c r="NEO99" s="2"/>
      <c r="NEP99" s="2"/>
      <c r="NER99" s="2"/>
      <c r="NES99" s="2"/>
      <c r="NEX99" s="2"/>
      <c r="NEY99" s="2"/>
      <c r="NEZ99" s="2"/>
      <c r="NFA99" s="2"/>
      <c r="NFB99" s="2"/>
      <c r="NFC99" s="2"/>
      <c r="NFD99" s="2"/>
      <c r="NFK99" s="2"/>
      <c r="NFL99" s="2"/>
      <c r="NFM99" s="2"/>
      <c r="NFN99" s="2"/>
      <c r="NFO99" s="2"/>
      <c r="NFP99" s="2"/>
      <c r="NFQ99" s="2"/>
      <c r="NFR99" s="2"/>
      <c r="NFS99" s="2"/>
      <c r="NFT99" s="2"/>
      <c r="NFU99" s="2"/>
      <c r="NFV99" s="2"/>
      <c r="NFX99" s="2"/>
      <c r="NFY99" s="2"/>
      <c r="NGD99" s="2"/>
      <c r="NGE99" s="2"/>
      <c r="NGF99" s="2"/>
      <c r="NGG99" s="2"/>
      <c r="NGH99" s="2"/>
      <c r="NGI99" s="2"/>
      <c r="NGJ99" s="2"/>
      <c r="NGQ99" s="2"/>
      <c r="NGR99" s="2"/>
      <c r="NGS99" s="2"/>
      <c r="NGT99" s="2"/>
      <c r="NGU99" s="2"/>
      <c r="NGV99" s="2"/>
      <c r="NGW99" s="2"/>
      <c r="NGX99" s="2"/>
      <c r="NGY99" s="2"/>
      <c r="NGZ99" s="2"/>
      <c r="NHA99" s="2"/>
      <c r="NHB99" s="2"/>
      <c r="NHD99" s="2"/>
      <c r="NHE99" s="2"/>
      <c r="NHJ99" s="2"/>
      <c r="NHK99" s="2"/>
      <c r="NHL99" s="2"/>
      <c r="NHM99" s="2"/>
      <c r="NHN99" s="2"/>
      <c r="NHO99" s="2"/>
      <c r="NHP99" s="2"/>
      <c r="NHW99" s="2"/>
      <c r="NHX99" s="2"/>
      <c r="NHY99" s="2"/>
      <c r="NHZ99" s="2"/>
      <c r="NIA99" s="2"/>
      <c r="NIB99" s="2"/>
      <c r="NIC99" s="2"/>
      <c r="NID99" s="2"/>
      <c r="NIE99" s="2"/>
      <c r="NIF99" s="2"/>
      <c r="NIG99" s="2"/>
      <c r="NIH99" s="2"/>
      <c r="NIJ99" s="2"/>
      <c r="NIK99" s="2"/>
      <c r="NIP99" s="2"/>
      <c r="NIQ99" s="2"/>
      <c r="NIR99" s="2"/>
      <c r="NIS99" s="2"/>
      <c r="NIT99" s="2"/>
      <c r="NIU99" s="2"/>
      <c r="NIV99" s="2"/>
      <c r="NJC99" s="2"/>
      <c r="NJD99" s="2"/>
      <c r="NJE99" s="2"/>
      <c r="NJF99" s="2"/>
      <c r="NJG99" s="2"/>
      <c r="NJH99" s="2"/>
      <c r="NJI99" s="2"/>
      <c r="NJJ99" s="2"/>
      <c r="NJK99" s="2"/>
      <c r="NJL99" s="2"/>
      <c r="NJM99" s="2"/>
      <c r="NJN99" s="2"/>
      <c r="NJP99" s="2"/>
      <c r="NJQ99" s="2"/>
      <c r="NJV99" s="2"/>
      <c r="NJW99" s="2"/>
      <c r="NJX99" s="2"/>
      <c r="NJY99" s="2"/>
      <c r="NJZ99" s="2"/>
      <c r="NKA99" s="2"/>
      <c r="NKB99" s="2"/>
      <c r="NKI99" s="2"/>
      <c r="NKJ99" s="2"/>
      <c r="NKK99" s="2"/>
      <c r="NKL99" s="2"/>
      <c r="NKM99" s="2"/>
      <c r="NKN99" s="2"/>
      <c r="NKO99" s="2"/>
      <c r="NKP99" s="2"/>
      <c r="NKQ99" s="2"/>
      <c r="NKR99" s="2"/>
      <c r="NKS99" s="2"/>
      <c r="NKT99" s="2"/>
      <c r="NKV99" s="2"/>
      <c r="NKW99" s="2"/>
      <c r="NLB99" s="2"/>
      <c r="NLC99" s="2"/>
      <c r="NLD99" s="2"/>
      <c r="NLE99" s="2"/>
      <c r="NLF99" s="2"/>
      <c r="NLG99" s="2"/>
      <c r="NLH99" s="2"/>
      <c r="NLO99" s="2"/>
      <c r="NLP99" s="2"/>
      <c r="NLQ99" s="2"/>
      <c r="NLR99" s="2"/>
      <c r="NLS99" s="2"/>
      <c r="NLT99" s="2"/>
      <c r="NLU99" s="2"/>
      <c r="NLV99" s="2"/>
      <c r="NLW99" s="2"/>
      <c r="NLX99" s="2"/>
      <c r="NLY99" s="2"/>
      <c r="NLZ99" s="2"/>
      <c r="NMB99" s="2"/>
      <c r="NMC99" s="2"/>
      <c r="NMH99" s="2"/>
      <c r="NMI99" s="2"/>
      <c r="NMJ99" s="2"/>
      <c r="NMK99" s="2"/>
      <c r="NML99" s="2"/>
      <c r="NMM99" s="2"/>
      <c r="NMN99" s="2"/>
      <c r="NMU99" s="2"/>
      <c r="NMV99" s="2"/>
      <c r="NMW99" s="2"/>
      <c r="NMX99" s="2"/>
      <c r="NMY99" s="2"/>
      <c r="NMZ99" s="2"/>
      <c r="NNA99" s="2"/>
      <c r="NNB99" s="2"/>
      <c r="NNC99" s="2"/>
      <c r="NND99" s="2"/>
      <c r="NNE99" s="2"/>
      <c r="NNF99" s="2"/>
      <c r="NNH99" s="2"/>
      <c r="NNI99" s="2"/>
      <c r="NNN99" s="2"/>
      <c r="NNO99" s="2"/>
      <c r="NNP99" s="2"/>
      <c r="NNQ99" s="2"/>
      <c r="NNR99" s="2"/>
      <c r="NNS99" s="2"/>
      <c r="NNT99" s="2"/>
      <c r="NOA99" s="2"/>
      <c r="NOB99" s="2"/>
      <c r="NOC99" s="2"/>
      <c r="NOD99" s="2"/>
      <c r="NOE99" s="2"/>
      <c r="NOF99" s="2"/>
      <c r="NOG99" s="2"/>
      <c r="NOH99" s="2"/>
      <c r="NOI99" s="2"/>
      <c r="NOJ99" s="2"/>
      <c r="NOK99" s="2"/>
      <c r="NOL99" s="2"/>
      <c r="NON99" s="2"/>
      <c r="NOO99" s="2"/>
      <c r="NOT99" s="2"/>
      <c r="NOU99" s="2"/>
      <c r="NOV99" s="2"/>
      <c r="NOW99" s="2"/>
      <c r="NOX99" s="2"/>
      <c r="NOY99" s="2"/>
      <c r="NOZ99" s="2"/>
      <c r="NPG99" s="2"/>
      <c r="NPH99" s="2"/>
      <c r="NPI99" s="2"/>
      <c r="NPJ99" s="2"/>
      <c r="NPK99" s="2"/>
      <c r="NPL99" s="2"/>
      <c r="NPM99" s="2"/>
      <c r="NPN99" s="2"/>
      <c r="NPO99" s="2"/>
      <c r="NPP99" s="2"/>
      <c r="NPQ99" s="2"/>
      <c r="NPR99" s="2"/>
      <c r="NPT99" s="2"/>
      <c r="NPU99" s="2"/>
      <c r="NPZ99" s="2"/>
      <c r="NQA99" s="2"/>
      <c r="NQB99" s="2"/>
      <c r="NQC99" s="2"/>
      <c r="NQD99" s="2"/>
      <c r="NQE99" s="2"/>
      <c r="NQF99" s="2"/>
      <c r="NQM99" s="2"/>
      <c r="NQN99" s="2"/>
      <c r="NQO99" s="2"/>
      <c r="NQP99" s="2"/>
      <c r="NQQ99" s="2"/>
      <c r="NQR99" s="2"/>
      <c r="NQS99" s="2"/>
      <c r="NQT99" s="2"/>
      <c r="NQU99" s="2"/>
      <c r="NQV99" s="2"/>
      <c r="NQW99" s="2"/>
      <c r="NQX99" s="2"/>
      <c r="NQZ99" s="2"/>
      <c r="NRA99" s="2"/>
      <c r="NRF99" s="2"/>
      <c r="NRG99" s="2"/>
      <c r="NRH99" s="2"/>
      <c r="NRI99" s="2"/>
      <c r="NRJ99" s="2"/>
      <c r="NRK99" s="2"/>
      <c r="NRL99" s="2"/>
      <c r="NRS99" s="2"/>
      <c r="NRT99" s="2"/>
      <c r="NRU99" s="2"/>
      <c r="NRV99" s="2"/>
      <c r="NRW99" s="2"/>
      <c r="NRX99" s="2"/>
      <c r="NRY99" s="2"/>
      <c r="NRZ99" s="2"/>
      <c r="NSA99" s="2"/>
      <c r="NSB99" s="2"/>
      <c r="NSC99" s="2"/>
      <c r="NSD99" s="2"/>
      <c r="NSF99" s="2"/>
      <c r="NSG99" s="2"/>
      <c r="NSL99" s="2"/>
      <c r="NSM99" s="2"/>
      <c r="NSN99" s="2"/>
      <c r="NSO99" s="2"/>
      <c r="NSP99" s="2"/>
      <c r="NSQ99" s="2"/>
      <c r="NSR99" s="2"/>
      <c r="NSY99" s="2"/>
      <c r="NSZ99" s="2"/>
      <c r="NTA99" s="2"/>
      <c r="NTB99" s="2"/>
      <c r="NTC99" s="2"/>
      <c r="NTD99" s="2"/>
      <c r="NTE99" s="2"/>
      <c r="NTF99" s="2"/>
      <c r="NTG99" s="2"/>
      <c r="NTH99" s="2"/>
      <c r="NTI99" s="2"/>
      <c r="NTJ99" s="2"/>
      <c r="NTL99" s="2"/>
      <c r="NTM99" s="2"/>
      <c r="NTR99" s="2"/>
      <c r="NTS99" s="2"/>
      <c r="NTT99" s="2"/>
      <c r="NTU99" s="2"/>
      <c r="NTV99" s="2"/>
      <c r="NTW99" s="2"/>
      <c r="NTX99" s="2"/>
      <c r="NUE99" s="2"/>
      <c r="NUF99" s="2"/>
      <c r="NUG99" s="2"/>
      <c r="NUH99" s="2"/>
      <c r="NUI99" s="2"/>
      <c r="NUJ99" s="2"/>
      <c r="NUK99" s="2"/>
      <c r="NUL99" s="2"/>
      <c r="NUM99" s="2"/>
      <c r="NUN99" s="2"/>
      <c r="NUO99" s="2"/>
      <c r="NUP99" s="2"/>
      <c r="NUR99" s="2"/>
      <c r="NUS99" s="2"/>
      <c r="NUX99" s="2"/>
      <c r="NUY99" s="2"/>
      <c r="NUZ99" s="2"/>
      <c r="NVA99" s="2"/>
      <c r="NVB99" s="2"/>
      <c r="NVC99" s="2"/>
      <c r="NVD99" s="2"/>
      <c r="NVK99" s="2"/>
      <c r="NVL99" s="2"/>
      <c r="NVM99" s="2"/>
      <c r="NVN99" s="2"/>
      <c r="NVO99" s="2"/>
      <c r="NVP99" s="2"/>
      <c r="NVQ99" s="2"/>
      <c r="NVR99" s="2"/>
      <c r="NVS99" s="2"/>
      <c r="NVT99" s="2"/>
      <c r="NVU99" s="2"/>
      <c r="NVV99" s="2"/>
      <c r="NVX99" s="2"/>
      <c r="NVY99" s="2"/>
      <c r="NWD99" s="2"/>
      <c r="NWE99" s="2"/>
      <c r="NWF99" s="2"/>
      <c r="NWG99" s="2"/>
      <c r="NWH99" s="2"/>
      <c r="NWI99" s="2"/>
      <c r="NWJ99" s="2"/>
      <c r="NWQ99" s="2"/>
      <c r="NWR99" s="2"/>
      <c r="NWS99" s="2"/>
      <c r="NWT99" s="2"/>
      <c r="NWU99" s="2"/>
      <c r="NWV99" s="2"/>
      <c r="NWW99" s="2"/>
      <c r="NWX99" s="2"/>
      <c r="NWY99" s="2"/>
      <c r="NWZ99" s="2"/>
      <c r="NXA99" s="2"/>
      <c r="NXB99" s="2"/>
      <c r="NXD99" s="2"/>
      <c r="NXE99" s="2"/>
      <c r="NXJ99" s="2"/>
      <c r="NXK99" s="2"/>
      <c r="NXL99" s="2"/>
      <c r="NXM99" s="2"/>
      <c r="NXN99" s="2"/>
      <c r="NXO99" s="2"/>
      <c r="NXP99" s="2"/>
      <c r="NXW99" s="2"/>
      <c r="NXX99" s="2"/>
      <c r="NXY99" s="2"/>
      <c r="NXZ99" s="2"/>
      <c r="NYA99" s="2"/>
      <c r="NYB99" s="2"/>
      <c r="NYC99" s="2"/>
      <c r="NYD99" s="2"/>
      <c r="NYE99" s="2"/>
      <c r="NYF99" s="2"/>
      <c r="NYG99" s="2"/>
      <c r="NYH99" s="2"/>
      <c r="NYJ99" s="2"/>
      <c r="NYK99" s="2"/>
      <c r="NYP99" s="2"/>
      <c r="NYQ99" s="2"/>
      <c r="NYR99" s="2"/>
      <c r="NYS99" s="2"/>
      <c r="NYT99" s="2"/>
      <c r="NYU99" s="2"/>
      <c r="NYV99" s="2"/>
      <c r="NZC99" s="2"/>
      <c r="NZD99" s="2"/>
      <c r="NZE99" s="2"/>
      <c r="NZF99" s="2"/>
      <c r="NZG99" s="2"/>
      <c r="NZH99" s="2"/>
      <c r="NZI99" s="2"/>
      <c r="NZJ99" s="2"/>
      <c r="NZK99" s="2"/>
      <c r="NZL99" s="2"/>
      <c r="NZM99" s="2"/>
      <c r="NZN99" s="2"/>
      <c r="NZP99" s="2"/>
      <c r="NZQ99" s="2"/>
      <c r="NZV99" s="2"/>
      <c r="NZW99" s="2"/>
      <c r="NZX99" s="2"/>
      <c r="NZY99" s="2"/>
      <c r="NZZ99" s="2"/>
      <c r="OAA99" s="2"/>
      <c r="OAB99" s="2"/>
      <c r="OAI99" s="2"/>
      <c r="OAJ99" s="2"/>
      <c r="OAK99" s="2"/>
      <c r="OAL99" s="2"/>
      <c r="OAM99" s="2"/>
      <c r="OAN99" s="2"/>
      <c r="OAO99" s="2"/>
      <c r="OAP99" s="2"/>
      <c r="OAQ99" s="2"/>
      <c r="OAR99" s="2"/>
      <c r="OAS99" s="2"/>
      <c r="OAT99" s="2"/>
      <c r="OAV99" s="2"/>
      <c r="OAW99" s="2"/>
      <c r="OBB99" s="2"/>
      <c r="OBC99" s="2"/>
      <c r="OBD99" s="2"/>
      <c r="OBE99" s="2"/>
      <c r="OBF99" s="2"/>
      <c r="OBG99" s="2"/>
      <c r="OBH99" s="2"/>
      <c r="OBO99" s="2"/>
      <c r="OBP99" s="2"/>
      <c r="OBQ99" s="2"/>
      <c r="OBR99" s="2"/>
      <c r="OBS99" s="2"/>
      <c r="OBT99" s="2"/>
      <c r="OBU99" s="2"/>
      <c r="OBV99" s="2"/>
      <c r="OBW99" s="2"/>
      <c r="OBX99" s="2"/>
      <c r="OBY99" s="2"/>
      <c r="OBZ99" s="2"/>
      <c r="OCB99" s="2"/>
      <c r="OCC99" s="2"/>
      <c r="OCH99" s="2"/>
      <c r="OCI99" s="2"/>
      <c r="OCJ99" s="2"/>
      <c r="OCK99" s="2"/>
      <c r="OCL99" s="2"/>
      <c r="OCM99" s="2"/>
      <c r="OCN99" s="2"/>
      <c r="OCU99" s="2"/>
      <c r="OCV99" s="2"/>
      <c r="OCW99" s="2"/>
      <c r="OCX99" s="2"/>
      <c r="OCY99" s="2"/>
      <c r="OCZ99" s="2"/>
      <c r="ODA99" s="2"/>
      <c r="ODB99" s="2"/>
      <c r="ODC99" s="2"/>
      <c r="ODD99" s="2"/>
      <c r="ODE99" s="2"/>
      <c r="ODF99" s="2"/>
      <c r="ODH99" s="2"/>
      <c r="ODI99" s="2"/>
      <c r="ODN99" s="2"/>
      <c r="ODO99" s="2"/>
      <c r="ODP99" s="2"/>
      <c r="ODQ99" s="2"/>
      <c r="ODR99" s="2"/>
      <c r="ODS99" s="2"/>
      <c r="ODT99" s="2"/>
      <c r="OEA99" s="2"/>
      <c r="OEB99" s="2"/>
      <c r="OEC99" s="2"/>
      <c r="OED99" s="2"/>
      <c r="OEE99" s="2"/>
      <c r="OEF99" s="2"/>
      <c r="OEG99" s="2"/>
      <c r="OEH99" s="2"/>
      <c r="OEI99" s="2"/>
      <c r="OEJ99" s="2"/>
      <c r="OEK99" s="2"/>
      <c r="OEL99" s="2"/>
      <c r="OEN99" s="2"/>
      <c r="OEO99" s="2"/>
      <c r="OET99" s="2"/>
      <c r="OEU99" s="2"/>
      <c r="OEV99" s="2"/>
      <c r="OEW99" s="2"/>
      <c r="OEX99" s="2"/>
      <c r="OEY99" s="2"/>
      <c r="OEZ99" s="2"/>
      <c r="OFG99" s="2"/>
      <c r="OFH99" s="2"/>
      <c r="OFI99" s="2"/>
      <c r="OFJ99" s="2"/>
      <c r="OFK99" s="2"/>
      <c r="OFL99" s="2"/>
      <c r="OFM99" s="2"/>
      <c r="OFN99" s="2"/>
      <c r="OFO99" s="2"/>
      <c r="OFP99" s="2"/>
      <c r="OFQ99" s="2"/>
      <c r="OFR99" s="2"/>
      <c r="OFT99" s="2"/>
      <c r="OFU99" s="2"/>
      <c r="OFZ99" s="2"/>
      <c r="OGA99" s="2"/>
      <c r="OGB99" s="2"/>
      <c r="OGC99" s="2"/>
      <c r="OGD99" s="2"/>
      <c r="OGE99" s="2"/>
      <c r="OGF99" s="2"/>
      <c r="OGM99" s="2"/>
      <c r="OGN99" s="2"/>
      <c r="OGO99" s="2"/>
      <c r="OGP99" s="2"/>
      <c r="OGQ99" s="2"/>
      <c r="OGR99" s="2"/>
      <c r="OGS99" s="2"/>
      <c r="OGT99" s="2"/>
      <c r="OGU99" s="2"/>
      <c r="OGV99" s="2"/>
      <c r="OGW99" s="2"/>
      <c r="OGX99" s="2"/>
      <c r="OGZ99" s="2"/>
      <c r="OHA99" s="2"/>
      <c r="OHF99" s="2"/>
      <c r="OHG99" s="2"/>
      <c r="OHH99" s="2"/>
      <c r="OHI99" s="2"/>
      <c r="OHJ99" s="2"/>
      <c r="OHK99" s="2"/>
      <c r="OHL99" s="2"/>
      <c r="OHS99" s="2"/>
      <c r="OHT99" s="2"/>
      <c r="OHU99" s="2"/>
      <c r="OHV99" s="2"/>
      <c r="OHW99" s="2"/>
      <c r="OHX99" s="2"/>
      <c r="OHY99" s="2"/>
      <c r="OHZ99" s="2"/>
      <c r="OIA99" s="2"/>
      <c r="OIB99" s="2"/>
      <c r="OIC99" s="2"/>
      <c r="OID99" s="2"/>
      <c r="OIF99" s="2"/>
      <c r="OIG99" s="2"/>
      <c r="OIL99" s="2"/>
      <c r="OIM99" s="2"/>
      <c r="OIN99" s="2"/>
      <c r="OIO99" s="2"/>
      <c r="OIP99" s="2"/>
      <c r="OIQ99" s="2"/>
      <c r="OIR99" s="2"/>
      <c r="OIY99" s="2"/>
      <c r="OIZ99" s="2"/>
      <c r="OJA99" s="2"/>
      <c r="OJB99" s="2"/>
      <c r="OJC99" s="2"/>
      <c r="OJD99" s="2"/>
      <c r="OJE99" s="2"/>
      <c r="OJF99" s="2"/>
      <c r="OJG99" s="2"/>
      <c r="OJH99" s="2"/>
      <c r="OJI99" s="2"/>
      <c r="OJJ99" s="2"/>
      <c r="OJL99" s="2"/>
      <c r="OJM99" s="2"/>
      <c r="OJR99" s="2"/>
      <c r="OJS99" s="2"/>
      <c r="OJT99" s="2"/>
      <c r="OJU99" s="2"/>
      <c r="OJV99" s="2"/>
      <c r="OJW99" s="2"/>
      <c r="OJX99" s="2"/>
      <c r="OKE99" s="2"/>
      <c r="OKF99" s="2"/>
      <c r="OKG99" s="2"/>
      <c r="OKH99" s="2"/>
      <c r="OKI99" s="2"/>
      <c r="OKJ99" s="2"/>
      <c r="OKK99" s="2"/>
      <c r="OKL99" s="2"/>
      <c r="OKM99" s="2"/>
      <c r="OKN99" s="2"/>
      <c r="OKO99" s="2"/>
      <c r="OKP99" s="2"/>
      <c r="OKR99" s="2"/>
      <c r="OKS99" s="2"/>
      <c r="OKX99" s="2"/>
      <c r="OKY99" s="2"/>
      <c r="OKZ99" s="2"/>
      <c r="OLA99" s="2"/>
      <c r="OLB99" s="2"/>
      <c r="OLC99" s="2"/>
      <c r="OLD99" s="2"/>
      <c r="OLK99" s="2"/>
      <c r="OLL99" s="2"/>
      <c r="OLM99" s="2"/>
      <c r="OLN99" s="2"/>
      <c r="OLO99" s="2"/>
      <c r="OLP99" s="2"/>
      <c r="OLQ99" s="2"/>
      <c r="OLR99" s="2"/>
      <c r="OLS99" s="2"/>
      <c r="OLT99" s="2"/>
      <c r="OLU99" s="2"/>
      <c r="OLV99" s="2"/>
      <c r="OLX99" s="2"/>
      <c r="OLY99" s="2"/>
      <c r="OMD99" s="2"/>
      <c r="OME99" s="2"/>
      <c r="OMF99" s="2"/>
      <c r="OMG99" s="2"/>
      <c r="OMH99" s="2"/>
      <c r="OMI99" s="2"/>
      <c r="OMJ99" s="2"/>
      <c r="OMQ99" s="2"/>
      <c r="OMR99" s="2"/>
      <c r="OMS99" s="2"/>
      <c r="OMT99" s="2"/>
      <c r="OMU99" s="2"/>
      <c r="OMV99" s="2"/>
      <c r="OMW99" s="2"/>
      <c r="OMX99" s="2"/>
      <c r="OMY99" s="2"/>
      <c r="OMZ99" s="2"/>
      <c r="ONA99" s="2"/>
      <c r="ONB99" s="2"/>
      <c r="OND99" s="2"/>
      <c r="ONE99" s="2"/>
      <c r="ONJ99" s="2"/>
      <c r="ONK99" s="2"/>
      <c r="ONL99" s="2"/>
      <c r="ONM99" s="2"/>
      <c r="ONN99" s="2"/>
      <c r="ONO99" s="2"/>
      <c r="ONP99" s="2"/>
      <c r="ONW99" s="2"/>
      <c r="ONX99" s="2"/>
      <c r="ONY99" s="2"/>
      <c r="ONZ99" s="2"/>
      <c r="OOA99" s="2"/>
      <c r="OOB99" s="2"/>
      <c r="OOC99" s="2"/>
      <c r="OOD99" s="2"/>
      <c r="OOE99" s="2"/>
      <c r="OOF99" s="2"/>
      <c r="OOG99" s="2"/>
      <c r="OOH99" s="2"/>
      <c r="OOJ99" s="2"/>
      <c r="OOK99" s="2"/>
      <c r="OOP99" s="2"/>
      <c r="OOQ99" s="2"/>
      <c r="OOR99" s="2"/>
      <c r="OOS99" s="2"/>
      <c r="OOT99" s="2"/>
      <c r="OOU99" s="2"/>
      <c r="OOV99" s="2"/>
      <c r="OPC99" s="2"/>
      <c r="OPD99" s="2"/>
      <c r="OPE99" s="2"/>
      <c r="OPF99" s="2"/>
      <c r="OPG99" s="2"/>
      <c r="OPH99" s="2"/>
      <c r="OPI99" s="2"/>
      <c r="OPJ99" s="2"/>
      <c r="OPK99" s="2"/>
      <c r="OPL99" s="2"/>
      <c r="OPM99" s="2"/>
      <c r="OPN99" s="2"/>
      <c r="OPP99" s="2"/>
      <c r="OPQ99" s="2"/>
      <c r="OPV99" s="2"/>
      <c r="OPW99" s="2"/>
      <c r="OPX99" s="2"/>
      <c r="OPY99" s="2"/>
      <c r="OPZ99" s="2"/>
      <c r="OQA99" s="2"/>
      <c r="OQB99" s="2"/>
      <c r="OQI99" s="2"/>
      <c r="OQJ99" s="2"/>
      <c r="OQK99" s="2"/>
      <c r="OQL99" s="2"/>
      <c r="OQM99" s="2"/>
      <c r="OQN99" s="2"/>
      <c r="OQO99" s="2"/>
      <c r="OQP99" s="2"/>
      <c r="OQQ99" s="2"/>
      <c r="OQR99" s="2"/>
      <c r="OQS99" s="2"/>
      <c r="OQT99" s="2"/>
      <c r="OQV99" s="2"/>
      <c r="OQW99" s="2"/>
      <c r="ORB99" s="2"/>
      <c r="ORC99" s="2"/>
      <c r="ORD99" s="2"/>
      <c r="ORE99" s="2"/>
      <c r="ORF99" s="2"/>
      <c r="ORG99" s="2"/>
      <c r="ORH99" s="2"/>
      <c r="ORO99" s="2"/>
      <c r="ORP99" s="2"/>
      <c r="ORQ99" s="2"/>
      <c r="ORR99" s="2"/>
      <c r="ORS99" s="2"/>
      <c r="ORT99" s="2"/>
      <c r="ORU99" s="2"/>
      <c r="ORV99" s="2"/>
      <c r="ORW99" s="2"/>
      <c r="ORX99" s="2"/>
      <c r="ORY99" s="2"/>
      <c r="ORZ99" s="2"/>
      <c r="OSB99" s="2"/>
      <c r="OSC99" s="2"/>
      <c r="OSH99" s="2"/>
      <c r="OSI99" s="2"/>
      <c r="OSJ99" s="2"/>
      <c r="OSK99" s="2"/>
      <c r="OSL99" s="2"/>
      <c r="OSM99" s="2"/>
      <c r="OSN99" s="2"/>
      <c r="OSU99" s="2"/>
      <c r="OSV99" s="2"/>
      <c r="OSW99" s="2"/>
      <c r="OSX99" s="2"/>
      <c r="OSY99" s="2"/>
      <c r="OSZ99" s="2"/>
      <c r="OTA99" s="2"/>
      <c r="OTB99" s="2"/>
      <c r="OTC99" s="2"/>
      <c r="OTD99" s="2"/>
      <c r="OTE99" s="2"/>
      <c r="OTF99" s="2"/>
      <c r="OTH99" s="2"/>
      <c r="OTI99" s="2"/>
      <c r="OTN99" s="2"/>
      <c r="OTO99" s="2"/>
      <c r="OTP99" s="2"/>
      <c r="OTQ99" s="2"/>
      <c r="OTR99" s="2"/>
      <c r="OTS99" s="2"/>
      <c r="OTT99" s="2"/>
      <c r="OUA99" s="2"/>
      <c r="OUB99" s="2"/>
      <c r="OUC99" s="2"/>
      <c r="OUD99" s="2"/>
      <c r="OUE99" s="2"/>
      <c r="OUF99" s="2"/>
      <c r="OUG99" s="2"/>
      <c r="OUH99" s="2"/>
      <c r="OUI99" s="2"/>
      <c r="OUJ99" s="2"/>
      <c r="OUK99" s="2"/>
      <c r="OUL99" s="2"/>
      <c r="OUN99" s="2"/>
      <c r="OUO99" s="2"/>
      <c r="OUT99" s="2"/>
      <c r="OUU99" s="2"/>
      <c r="OUV99" s="2"/>
      <c r="OUW99" s="2"/>
      <c r="OUX99" s="2"/>
      <c r="OUY99" s="2"/>
      <c r="OUZ99" s="2"/>
      <c r="OVG99" s="2"/>
      <c r="OVH99" s="2"/>
      <c r="OVI99" s="2"/>
      <c r="OVJ99" s="2"/>
      <c r="OVK99" s="2"/>
      <c r="OVL99" s="2"/>
      <c r="OVM99" s="2"/>
      <c r="OVN99" s="2"/>
      <c r="OVO99" s="2"/>
      <c r="OVP99" s="2"/>
      <c r="OVQ99" s="2"/>
      <c r="OVR99" s="2"/>
      <c r="OVT99" s="2"/>
      <c r="OVU99" s="2"/>
      <c r="OVZ99" s="2"/>
      <c r="OWA99" s="2"/>
      <c r="OWB99" s="2"/>
      <c r="OWC99" s="2"/>
      <c r="OWD99" s="2"/>
      <c r="OWE99" s="2"/>
      <c r="OWF99" s="2"/>
      <c r="OWM99" s="2"/>
      <c r="OWN99" s="2"/>
      <c r="OWO99" s="2"/>
      <c r="OWP99" s="2"/>
      <c r="OWQ99" s="2"/>
      <c r="OWR99" s="2"/>
      <c r="OWS99" s="2"/>
      <c r="OWT99" s="2"/>
      <c r="OWU99" s="2"/>
      <c r="OWV99" s="2"/>
      <c r="OWW99" s="2"/>
      <c r="OWX99" s="2"/>
      <c r="OWZ99" s="2"/>
      <c r="OXA99" s="2"/>
      <c r="OXF99" s="2"/>
      <c r="OXG99" s="2"/>
      <c r="OXH99" s="2"/>
      <c r="OXI99" s="2"/>
      <c r="OXJ99" s="2"/>
      <c r="OXK99" s="2"/>
      <c r="OXL99" s="2"/>
      <c r="OXS99" s="2"/>
      <c r="OXT99" s="2"/>
      <c r="OXU99" s="2"/>
      <c r="OXV99" s="2"/>
      <c r="OXW99" s="2"/>
      <c r="OXX99" s="2"/>
      <c r="OXY99" s="2"/>
      <c r="OXZ99" s="2"/>
      <c r="OYA99" s="2"/>
      <c r="OYB99" s="2"/>
      <c r="OYC99" s="2"/>
      <c r="OYD99" s="2"/>
      <c r="OYF99" s="2"/>
      <c r="OYG99" s="2"/>
      <c r="OYL99" s="2"/>
      <c r="OYM99" s="2"/>
      <c r="OYN99" s="2"/>
      <c r="OYO99" s="2"/>
      <c r="OYP99" s="2"/>
      <c r="OYQ99" s="2"/>
      <c r="OYR99" s="2"/>
      <c r="OYY99" s="2"/>
      <c r="OYZ99" s="2"/>
      <c r="OZA99" s="2"/>
      <c r="OZB99" s="2"/>
      <c r="OZC99" s="2"/>
      <c r="OZD99" s="2"/>
      <c r="OZE99" s="2"/>
      <c r="OZF99" s="2"/>
      <c r="OZG99" s="2"/>
      <c r="OZH99" s="2"/>
      <c r="OZI99" s="2"/>
      <c r="OZJ99" s="2"/>
      <c r="OZL99" s="2"/>
      <c r="OZM99" s="2"/>
      <c r="OZR99" s="2"/>
      <c r="OZS99" s="2"/>
      <c r="OZT99" s="2"/>
      <c r="OZU99" s="2"/>
      <c r="OZV99" s="2"/>
      <c r="OZW99" s="2"/>
      <c r="OZX99" s="2"/>
      <c r="PAE99" s="2"/>
      <c r="PAF99" s="2"/>
      <c r="PAG99" s="2"/>
      <c r="PAH99" s="2"/>
      <c r="PAI99" s="2"/>
      <c r="PAJ99" s="2"/>
      <c r="PAK99" s="2"/>
      <c r="PAL99" s="2"/>
      <c r="PAM99" s="2"/>
      <c r="PAN99" s="2"/>
      <c r="PAO99" s="2"/>
      <c r="PAP99" s="2"/>
      <c r="PAR99" s="2"/>
      <c r="PAS99" s="2"/>
      <c r="PAX99" s="2"/>
      <c r="PAY99" s="2"/>
      <c r="PAZ99" s="2"/>
      <c r="PBA99" s="2"/>
      <c r="PBB99" s="2"/>
      <c r="PBC99" s="2"/>
      <c r="PBD99" s="2"/>
      <c r="PBK99" s="2"/>
      <c r="PBL99" s="2"/>
      <c r="PBM99" s="2"/>
      <c r="PBN99" s="2"/>
      <c r="PBO99" s="2"/>
      <c r="PBP99" s="2"/>
      <c r="PBQ99" s="2"/>
      <c r="PBR99" s="2"/>
      <c r="PBS99" s="2"/>
      <c r="PBT99" s="2"/>
      <c r="PBU99" s="2"/>
      <c r="PBV99" s="2"/>
      <c r="PBX99" s="2"/>
      <c r="PBY99" s="2"/>
      <c r="PCD99" s="2"/>
      <c r="PCE99" s="2"/>
      <c r="PCF99" s="2"/>
      <c r="PCG99" s="2"/>
      <c r="PCH99" s="2"/>
      <c r="PCI99" s="2"/>
      <c r="PCJ99" s="2"/>
      <c r="PCQ99" s="2"/>
      <c r="PCR99" s="2"/>
      <c r="PCS99" s="2"/>
      <c r="PCT99" s="2"/>
      <c r="PCU99" s="2"/>
      <c r="PCV99" s="2"/>
      <c r="PCW99" s="2"/>
      <c r="PCX99" s="2"/>
      <c r="PCY99" s="2"/>
      <c r="PCZ99" s="2"/>
      <c r="PDA99" s="2"/>
      <c r="PDB99" s="2"/>
      <c r="PDD99" s="2"/>
      <c r="PDE99" s="2"/>
      <c r="PDJ99" s="2"/>
      <c r="PDK99" s="2"/>
      <c r="PDL99" s="2"/>
      <c r="PDM99" s="2"/>
      <c r="PDN99" s="2"/>
      <c r="PDO99" s="2"/>
      <c r="PDP99" s="2"/>
      <c r="PDW99" s="2"/>
      <c r="PDX99" s="2"/>
      <c r="PDY99" s="2"/>
      <c r="PDZ99" s="2"/>
      <c r="PEA99" s="2"/>
      <c r="PEB99" s="2"/>
      <c r="PEC99" s="2"/>
      <c r="PED99" s="2"/>
      <c r="PEE99" s="2"/>
      <c r="PEF99" s="2"/>
      <c r="PEG99" s="2"/>
      <c r="PEH99" s="2"/>
      <c r="PEJ99" s="2"/>
      <c r="PEK99" s="2"/>
      <c r="PEP99" s="2"/>
      <c r="PEQ99" s="2"/>
      <c r="PER99" s="2"/>
      <c r="PES99" s="2"/>
      <c r="PET99" s="2"/>
      <c r="PEU99" s="2"/>
      <c r="PEV99" s="2"/>
      <c r="PFC99" s="2"/>
      <c r="PFD99" s="2"/>
      <c r="PFE99" s="2"/>
      <c r="PFF99" s="2"/>
      <c r="PFG99" s="2"/>
      <c r="PFH99" s="2"/>
      <c r="PFI99" s="2"/>
      <c r="PFJ99" s="2"/>
      <c r="PFK99" s="2"/>
      <c r="PFL99" s="2"/>
      <c r="PFM99" s="2"/>
      <c r="PFN99" s="2"/>
      <c r="PFP99" s="2"/>
      <c r="PFQ99" s="2"/>
      <c r="PFV99" s="2"/>
      <c r="PFW99" s="2"/>
      <c r="PFX99" s="2"/>
      <c r="PFY99" s="2"/>
      <c r="PFZ99" s="2"/>
      <c r="PGA99" s="2"/>
      <c r="PGB99" s="2"/>
      <c r="PGI99" s="2"/>
      <c r="PGJ99" s="2"/>
      <c r="PGK99" s="2"/>
      <c r="PGL99" s="2"/>
      <c r="PGM99" s="2"/>
      <c r="PGN99" s="2"/>
      <c r="PGO99" s="2"/>
      <c r="PGP99" s="2"/>
      <c r="PGQ99" s="2"/>
      <c r="PGR99" s="2"/>
      <c r="PGS99" s="2"/>
      <c r="PGT99" s="2"/>
      <c r="PGV99" s="2"/>
      <c r="PGW99" s="2"/>
      <c r="PHB99" s="2"/>
      <c r="PHC99" s="2"/>
      <c r="PHD99" s="2"/>
      <c r="PHE99" s="2"/>
      <c r="PHF99" s="2"/>
      <c r="PHG99" s="2"/>
      <c r="PHH99" s="2"/>
      <c r="PHO99" s="2"/>
      <c r="PHP99" s="2"/>
      <c r="PHQ99" s="2"/>
      <c r="PHR99" s="2"/>
      <c r="PHS99" s="2"/>
      <c r="PHT99" s="2"/>
      <c r="PHU99" s="2"/>
      <c r="PHV99" s="2"/>
      <c r="PHW99" s="2"/>
      <c r="PHX99" s="2"/>
      <c r="PHY99" s="2"/>
      <c r="PHZ99" s="2"/>
      <c r="PIB99" s="2"/>
      <c r="PIC99" s="2"/>
      <c r="PIH99" s="2"/>
      <c r="PII99" s="2"/>
      <c r="PIJ99" s="2"/>
      <c r="PIK99" s="2"/>
      <c r="PIL99" s="2"/>
      <c r="PIM99" s="2"/>
      <c r="PIN99" s="2"/>
      <c r="PIU99" s="2"/>
      <c r="PIV99" s="2"/>
      <c r="PIW99" s="2"/>
      <c r="PIX99" s="2"/>
      <c r="PIY99" s="2"/>
      <c r="PIZ99" s="2"/>
      <c r="PJA99" s="2"/>
      <c r="PJB99" s="2"/>
      <c r="PJC99" s="2"/>
      <c r="PJD99" s="2"/>
      <c r="PJE99" s="2"/>
      <c r="PJF99" s="2"/>
      <c r="PJH99" s="2"/>
      <c r="PJI99" s="2"/>
      <c r="PJN99" s="2"/>
      <c r="PJO99" s="2"/>
      <c r="PJP99" s="2"/>
      <c r="PJQ99" s="2"/>
      <c r="PJR99" s="2"/>
      <c r="PJS99" s="2"/>
      <c r="PJT99" s="2"/>
      <c r="PKA99" s="2"/>
      <c r="PKB99" s="2"/>
      <c r="PKC99" s="2"/>
      <c r="PKD99" s="2"/>
      <c r="PKE99" s="2"/>
      <c r="PKF99" s="2"/>
      <c r="PKG99" s="2"/>
      <c r="PKH99" s="2"/>
      <c r="PKI99" s="2"/>
      <c r="PKJ99" s="2"/>
      <c r="PKK99" s="2"/>
      <c r="PKL99" s="2"/>
      <c r="PKN99" s="2"/>
      <c r="PKO99" s="2"/>
      <c r="PKT99" s="2"/>
      <c r="PKU99" s="2"/>
      <c r="PKV99" s="2"/>
      <c r="PKW99" s="2"/>
      <c r="PKX99" s="2"/>
      <c r="PKY99" s="2"/>
      <c r="PKZ99" s="2"/>
      <c r="PLG99" s="2"/>
      <c r="PLH99" s="2"/>
      <c r="PLI99" s="2"/>
      <c r="PLJ99" s="2"/>
      <c r="PLK99" s="2"/>
      <c r="PLL99" s="2"/>
      <c r="PLM99" s="2"/>
      <c r="PLN99" s="2"/>
      <c r="PLO99" s="2"/>
      <c r="PLP99" s="2"/>
      <c r="PLQ99" s="2"/>
      <c r="PLR99" s="2"/>
      <c r="PLT99" s="2"/>
      <c r="PLU99" s="2"/>
      <c r="PLZ99" s="2"/>
      <c r="PMA99" s="2"/>
      <c r="PMB99" s="2"/>
      <c r="PMC99" s="2"/>
      <c r="PMD99" s="2"/>
      <c r="PME99" s="2"/>
      <c r="PMF99" s="2"/>
      <c r="PMM99" s="2"/>
      <c r="PMN99" s="2"/>
      <c r="PMO99" s="2"/>
      <c r="PMP99" s="2"/>
      <c r="PMQ99" s="2"/>
      <c r="PMR99" s="2"/>
      <c r="PMS99" s="2"/>
      <c r="PMT99" s="2"/>
      <c r="PMU99" s="2"/>
      <c r="PMV99" s="2"/>
      <c r="PMW99" s="2"/>
      <c r="PMX99" s="2"/>
      <c r="PMZ99" s="2"/>
      <c r="PNA99" s="2"/>
      <c r="PNF99" s="2"/>
      <c r="PNG99" s="2"/>
      <c r="PNH99" s="2"/>
      <c r="PNI99" s="2"/>
      <c r="PNJ99" s="2"/>
      <c r="PNK99" s="2"/>
      <c r="PNL99" s="2"/>
      <c r="PNS99" s="2"/>
      <c r="PNT99" s="2"/>
      <c r="PNU99" s="2"/>
      <c r="PNV99" s="2"/>
      <c r="PNW99" s="2"/>
      <c r="PNX99" s="2"/>
      <c r="PNY99" s="2"/>
      <c r="PNZ99" s="2"/>
      <c r="POA99" s="2"/>
      <c r="POB99" s="2"/>
      <c r="POC99" s="2"/>
      <c r="POD99" s="2"/>
      <c r="POF99" s="2"/>
      <c r="POG99" s="2"/>
      <c r="POL99" s="2"/>
      <c r="POM99" s="2"/>
      <c r="PON99" s="2"/>
      <c r="POO99" s="2"/>
      <c r="POP99" s="2"/>
      <c r="POQ99" s="2"/>
      <c r="POR99" s="2"/>
      <c r="POY99" s="2"/>
      <c r="POZ99" s="2"/>
      <c r="PPA99" s="2"/>
      <c r="PPB99" s="2"/>
      <c r="PPC99" s="2"/>
      <c r="PPD99" s="2"/>
      <c r="PPE99" s="2"/>
      <c r="PPF99" s="2"/>
      <c r="PPG99" s="2"/>
      <c r="PPH99" s="2"/>
      <c r="PPI99" s="2"/>
      <c r="PPJ99" s="2"/>
      <c r="PPL99" s="2"/>
      <c r="PPM99" s="2"/>
      <c r="PPR99" s="2"/>
      <c r="PPS99" s="2"/>
      <c r="PPT99" s="2"/>
      <c r="PPU99" s="2"/>
      <c r="PPV99" s="2"/>
      <c r="PPW99" s="2"/>
      <c r="PPX99" s="2"/>
      <c r="PQE99" s="2"/>
      <c r="PQF99" s="2"/>
      <c r="PQG99" s="2"/>
      <c r="PQH99" s="2"/>
      <c r="PQI99" s="2"/>
      <c r="PQJ99" s="2"/>
      <c r="PQK99" s="2"/>
      <c r="PQL99" s="2"/>
      <c r="PQM99" s="2"/>
      <c r="PQN99" s="2"/>
      <c r="PQO99" s="2"/>
      <c r="PQP99" s="2"/>
      <c r="PQR99" s="2"/>
      <c r="PQS99" s="2"/>
      <c r="PQX99" s="2"/>
      <c r="PQY99" s="2"/>
      <c r="PQZ99" s="2"/>
      <c r="PRA99" s="2"/>
      <c r="PRB99" s="2"/>
      <c r="PRC99" s="2"/>
      <c r="PRD99" s="2"/>
      <c r="PRK99" s="2"/>
      <c r="PRL99" s="2"/>
      <c r="PRM99" s="2"/>
      <c r="PRN99" s="2"/>
      <c r="PRO99" s="2"/>
      <c r="PRP99" s="2"/>
      <c r="PRQ99" s="2"/>
      <c r="PRR99" s="2"/>
      <c r="PRS99" s="2"/>
      <c r="PRT99" s="2"/>
      <c r="PRU99" s="2"/>
      <c r="PRV99" s="2"/>
      <c r="PRX99" s="2"/>
      <c r="PRY99" s="2"/>
      <c r="PSD99" s="2"/>
      <c r="PSE99" s="2"/>
      <c r="PSF99" s="2"/>
      <c r="PSG99" s="2"/>
      <c r="PSH99" s="2"/>
      <c r="PSI99" s="2"/>
      <c r="PSJ99" s="2"/>
      <c r="PSQ99" s="2"/>
      <c r="PSR99" s="2"/>
      <c r="PSS99" s="2"/>
      <c r="PST99" s="2"/>
      <c r="PSU99" s="2"/>
      <c r="PSV99" s="2"/>
      <c r="PSW99" s="2"/>
      <c r="PSX99" s="2"/>
      <c r="PSY99" s="2"/>
      <c r="PSZ99" s="2"/>
      <c r="PTA99" s="2"/>
      <c r="PTB99" s="2"/>
      <c r="PTD99" s="2"/>
      <c r="PTE99" s="2"/>
      <c r="PTJ99" s="2"/>
      <c r="PTK99" s="2"/>
      <c r="PTL99" s="2"/>
      <c r="PTM99" s="2"/>
      <c r="PTN99" s="2"/>
      <c r="PTO99" s="2"/>
      <c r="PTP99" s="2"/>
      <c r="PTW99" s="2"/>
      <c r="PTX99" s="2"/>
      <c r="PTY99" s="2"/>
      <c r="PTZ99" s="2"/>
      <c r="PUA99" s="2"/>
      <c r="PUB99" s="2"/>
      <c r="PUC99" s="2"/>
      <c r="PUD99" s="2"/>
      <c r="PUE99" s="2"/>
      <c r="PUF99" s="2"/>
      <c r="PUG99" s="2"/>
      <c r="PUH99" s="2"/>
      <c r="PUJ99" s="2"/>
      <c r="PUK99" s="2"/>
      <c r="PUP99" s="2"/>
      <c r="PUQ99" s="2"/>
      <c r="PUR99" s="2"/>
      <c r="PUS99" s="2"/>
      <c r="PUT99" s="2"/>
      <c r="PUU99" s="2"/>
      <c r="PUV99" s="2"/>
      <c r="PVC99" s="2"/>
      <c r="PVD99" s="2"/>
      <c r="PVE99" s="2"/>
      <c r="PVF99" s="2"/>
      <c r="PVG99" s="2"/>
      <c r="PVH99" s="2"/>
      <c r="PVI99" s="2"/>
      <c r="PVJ99" s="2"/>
      <c r="PVK99" s="2"/>
      <c r="PVL99" s="2"/>
      <c r="PVM99" s="2"/>
      <c r="PVN99" s="2"/>
      <c r="PVP99" s="2"/>
      <c r="PVQ99" s="2"/>
      <c r="PVV99" s="2"/>
      <c r="PVW99" s="2"/>
      <c r="PVX99" s="2"/>
      <c r="PVY99" s="2"/>
      <c r="PVZ99" s="2"/>
      <c r="PWA99" s="2"/>
      <c r="PWB99" s="2"/>
      <c r="PWI99" s="2"/>
      <c r="PWJ99" s="2"/>
      <c r="PWK99" s="2"/>
      <c r="PWL99" s="2"/>
      <c r="PWM99" s="2"/>
      <c r="PWN99" s="2"/>
      <c r="PWO99" s="2"/>
      <c r="PWP99" s="2"/>
      <c r="PWQ99" s="2"/>
      <c r="PWR99" s="2"/>
      <c r="PWS99" s="2"/>
      <c r="PWT99" s="2"/>
      <c r="PWV99" s="2"/>
      <c r="PWW99" s="2"/>
      <c r="PXB99" s="2"/>
      <c r="PXC99" s="2"/>
      <c r="PXD99" s="2"/>
      <c r="PXE99" s="2"/>
      <c r="PXF99" s="2"/>
      <c r="PXG99" s="2"/>
      <c r="PXH99" s="2"/>
      <c r="PXO99" s="2"/>
      <c r="PXP99" s="2"/>
      <c r="PXQ99" s="2"/>
      <c r="PXR99" s="2"/>
      <c r="PXS99" s="2"/>
      <c r="PXT99" s="2"/>
      <c r="PXU99" s="2"/>
      <c r="PXV99" s="2"/>
      <c r="PXW99" s="2"/>
      <c r="PXX99" s="2"/>
      <c r="PXY99" s="2"/>
      <c r="PXZ99" s="2"/>
      <c r="PYB99" s="2"/>
      <c r="PYC99" s="2"/>
      <c r="PYH99" s="2"/>
      <c r="PYI99" s="2"/>
      <c r="PYJ99" s="2"/>
      <c r="PYK99" s="2"/>
      <c r="PYL99" s="2"/>
      <c r="PYM99" s="2"/>
      <c r="PYN99" s="2"/>
      <c r="PYU99" s="2"/>
      <c r="PYV99" s="2"/>
      <c r="PYW99" s="2"/>
      <c r="PYX99" s="2"/>
      <c r="PYY99" s="2"/>
      <c r="PYZ99" s="2"/>
      <c r="PZA99" s="2"/>
      <c r="PZB99" s="2"/>
      <c r="PZC99" s="2"/>
      <c r="PZD99" s="2"/>
      <c r="PZE99" s="2"/>
      <c r="PZF99" s="2"/>
      <c r="PZH99" s="2"/>
      <c r="PZI99" s="2"/>
      <c r="PZN99" s="2"/>
      <c r="PZO99" s="2"/>
      <c r="PZP99" s="2"/>
      <c r="PZQ99" s="2"/>
      <c r="PZR99" s="2"/>
      <c r="PZS99" s="2"/>
      <c r="PZT99" s="2"/>
      <c r="QAA99" s="2"/>
      <c r="QAB99" s="2"/>
      <c r="QAC99" s="2"/>
      <c r="QAD99" s="2"/>
      <c r="QAE99" s="2"/>
      <c r="QAF99" s="2"/>
      <c r="QAG99" s="2"/>
      <c r="QAH99" s="2"/>
      <c r="QAI99" s="2"/>
      <c r="QAJ99" s="2"/>
      <c r="QAK99" s="2"/>
      <c r="QAL99" s="2"/>
      <c r="QAN99" s="2"/>
      <c r="QAO99" s="2"/>
      <c r="QAT99" s="2"/>
      <c r="QAU99" s="2"/>
      <c r="QAV99" s="2"/>
      <c r="QAW99" s="2"/>
      <c r="QAX99" s="2"/>
      <c r="QAY99" s="2"/>
      <c r="QAZ99" s="2"/>
      <c r="QBG99" s="2"/>
      <c r="QBH99" s="2"/>
      <c r="QBI99" s="2"/>
      <c r="QBJ99" s="2"/>
      <c r="QBK99" s="2"/>
      <c r="QBL99" s="2"/>
      <c r="QBM99" s="2"/>
      <c r="QBN99" s="2"/>
      <c r="QBO99" s="2"/>
      <c r="QBP99" s="2"/>
      <c r="QBQ99" s="2"/>
      <c r="QBR99" s="2"/>
      <c r="QBT99" s="2"/>
      <c r="QBU99" s="2"/>
      <c r="QBZ99" s="2"/>
      <c r="QCA99" s="2"/>
      <c r="QCB99" s="2"/>
      <c r="QCC99" s="2"/>
      <c r="QCD99" s="2"/>
      <c r="QCE99" s="2"/>
      <c r="QCF99" s="2"/>
      <c r="QCM99" s="2"/>
      <c r="QCN99" s="2"/>
      <c r="QCO99" s="2"/>
      <c r="QCP99" s="2"/>
      <c r="QCQ99" s="2"/>
      <c r="QCR99" s="2"/>
      <c r="QCS99" s="2"/>
      <c r="QCT99" s="2"/>
      <c r="QCU99" s="2"/>
      <c r="QCV99" s="2"/>
      <c r="QCW99" s="2"/>
      <c r="QCX99" s="2"/>
      <c r="QCZ99" s="2"/>
      <c r="QDA99" s="2"/>
      <c r="QDF99" s="2"/>
      <c r="QDG99" s="2"/>
      <c r="QDH99" s="2"/>
      <c r="QDI99" s="2"/>
      <c r="QDJ99" s="2"/>
      <c r="QDK99" s="2"/>
      <c r="QDL99" s="2"/>
      <c r="QDS99" s="2"/>
      <c r="QDT99" s="2"/>
      <c r="QDU99" s="2"/>
      <c r="QDV99" s="2"/>
      <c r="QDW99" s="2"/>
      <c r="QDX99" s="2"/>
      <c r="QDY99" s="2"/>
      <c r="QDZ99" s="2"/>
      <c r="QEA99" s="2"/>
      <c r="QEB99" s="2"/>
      <c r="QEC99" s="2"/>
      <c r="QED99" s="2"/>
      <c r="QEF99" s="2"/>
      <c r="QEG99" s="2"/>
      <c r="QEL99" s="2"/>
      <c r="QEM99" s="2"/>
      <c r="QEN99" s="2"/>
      <c r="QEO99" s="2"/>
      <c r="QEP99" s="2"/>
      <c r="QEQ99" s="2"/>
      <c r="QER99" s="2"/>
      <c r="QEY99" s="2"/>
      <c r="QEZ99" s="2"/>
      <c r="QFA99" s="2"/>
      <c r="QFB99" s="2"/>
      <c r="QFC99" s="2"/>
      <c r="QFD99" s="2"/>
      <c r="QFE99" s="2"/>
      <c r="QFF99" s="2"/>
      <c r="QFG99" s="2"/>
      <c r="QFH99" s="2"/>
      <c r="QFI99" s="2"/>
      <c r="QFJ99" s="2"/>
      <c r="QFL99" s="2"/>
      <c r="QFM99" s="2"/>
      <c r="QFR99" s="2"/>
      <c r="QFS99" s="2"/>
      <c r="QFT99" s="2"/>
      <c r="QFU99" s="2"/>
      <c r="QFV99" s="2"/>
      <c r="QFW99" s="2"/>
      <c r="QFX99" s="2"/>
      <c r="QGE99" s="2"/>
      <c r="QGF99" s="2"/>
      <c r="QGG99" s="2"/>
      <c r="QGH99" s="2"/>
      <c r="QGI99" s="2"/>
      <c r="QGJ99" s="2"/>
      <c r="QGK99" s="2"/>
      <c r="QGL99" s="2"/>
      <c r="QGM99" s="2"/>
      <c r="QGN99" s="2"/>
      <c r="QGO99" s="2"/>
      <c r="QGP99" s="2"/>
      <c r="QGR99" s="2"/>
      <c r="QGS99" s="2"/>
      <c r="QGX99" s="2"/>
      <c r="QGY99" s="2"/>
      <c r="QGZ99" s="2"/>
      <c r="QHA99" s="2"/>
      <c r="QHB99" s="2"/>
      <c r="QHC99" s="2"/>
      <c r="QHD99" s="2"/>
      <c r="QHK99" s="2"/>
      <c r="QHL99" s="2"/>
      <c r="QHM99" s="2"/>
      <c r="QHN99" s="2"/>
      <c r="QHO99" s="2"/>
      <c r="QHP99" s="2"/>
      <c r="QHQ99" s="2"/>
      <c r="QHR99" s="2"/>
      <c r="QHS99" s="2"/>
      <c r="QHT99" s="2"/>
      <c r="QHU99" s="2"/>
      <c r="QHV99" s="2"/>
      <c r="QHX99" s="2"/>
      <c r="QHY99" s="2"/>
      <c r="QID99" s="2"/>
      <c r="QIE99" s="2"/>
      <c r="QIF99" s="2"/>
      <c r="QIG99" s="2"/>
      <c r="QIH99" s="2"/>
      <c r="QII99" s="2"/>
      <c r="QIJ99" s="2"/>
      <c r="QIQ99" s="2"/>
      <c r="QIR99" s="2"/>
      <c r="QIS99" s="2"/>
      <c r="QIT99" s="2"/>
      <c r="QIU99" s="2"/>
      <c r="QIV99" s="2"/>
      <c r="QIW99" s="2"/>
      <c r="QIX99" s="2"/>
      <c r="QIY99" s="2"/>
      <c r="QIZ99" s="2"/>
      <c r="QJA99" s="2"/>
      <c r="QJB99" s="2"/>
      <c r="QJD99" s="2"/>
      <c r="QJE99" s="2"/>
      <c r="QJJ99" s="2"/>
      <c r="QJK99" s="2"/>
      <c r="QJL99" s="2"/>
      <c r="QJM99" s="2"/>
      <c r="QJN99" s="2"/>
      <c r="QJO99" s="2"/>
      <c r="QJP99" s="2"/>
      <c r="QJW99" s="2"/>
      <c r="QJX99" s="2"/>
      <c r="QJY99" s="2"/>
      <c r="QJZ99" s="2"/>
      <c r="QKA99" s="2"/>
      <c r="QKB99" s="2"/>
      <c r="QKC99" s="2"/>
      <c r="QKD99" s="2"/>
      <c r="QKE99" s="2"/>
      <c r="QKF99" s="2"/>
      <c r="QKG99" s="2"/>
      <c r="QKH99" s="2"/>
      <c r="QKJ99" s="2"/>
      <c r="QKK99" s="2"/>
      <c r="QKP99" s="2"/>
      <c r="QKQ99" s="2"/>
      <c r="QKR99" s="2"/>
      <c r="QKS99" s="2"/>
      <c r="QKT99" s="2"/>
      <c r="QKU99" s="2"/>
      <c r="QKV99" s="2"/>
      <c r="QLC99" s="2"/>
      <c r="QLD99" s="2"/>
      <c r="QLE99" s="2"/>
      <c r="QLF99" s="2"/>
      <c r="QLG99" s="2"/>
      <c r="QLH99" s="2"/>
      <c r="QLI99" s="2"/>
      <c r="QLJ99" s="2"/>
      <c r="QLK99" s="2"/>
      <c r="QLL99" s="2"/>
      <c r="QLM99" s="2"/>
      <c r="QLN99" s="2"/>
      <c r="QLP99" s="2"/>
      <c r="QLQ99" s="2"/>
      <c r="QLV99" s="2"/>
      <c r="QLW99" s="2"/>
      <c r="QLX99" s="2"/>
      <c r="QLY99" s="2"/>
      <c r="QLZ99" s="2"/>
      <c r="QMA99" s="2"/>
      <c r="QMB99" s="2"/>
      <c r="QMI99" s="2"/>
      <c r="QMJ99" s="2"/>
      <c r="QMK99" s="2"/>
      <c r="QML99" s="2"/>
      <c r="QMM99" s="2"/>
      <c r="QMN99" s="2"/>
      <c r="QMO99" s="2"/>
      <c r="QMP99" s="2"/>
      <c r="QMQ99" s="2"/>
      <c r="QMR99" s="2"/>
      <c r="QMS99" s="2"/>
      <c r="QMT99" s="2"/>
      <c r="QMV99" s="2"/>
      <c r="QMW99" s="2"/>
      <c r="QNB99" s="2"/>
      <c r="QNC99" s="2"/>
      <c r="QND99" s="2"/>
      <c r="QNE99" s="2"/>
      <c r="QNF99" s="2"/>
      <c r="QNG99" s="2"/>
      <c r="QNH99" s="2"/>
      <c r="QNO99" s="2"/>
      <c r="QNP99" s="2"/>
      <c r="QNQ99" s="2"/>
      <c r="QNR99" s="2"/>
      <c r="QNS99" s="2"/>
      <c r="QNT99" s="2"/>
      <c r="QNU99" s="2"/>
      <c r="QNV99" s="2"/>
      <c r="QNW99" s="2"/>
      <c r="QNX99" s="2"/>
      <c r="QNY99" s="2"/>
      <c r="QNZ99" s="2"/>
      <c r="QOB99" s="2"/>
      <c r="QOC99" s="2"/>
      <c r="QOH99" s="2"/>
      <c r="QOI99" s="2"/>
      <c r="QOJ99" s="2"/>
      <c r="QOK99" s="2"/>
      <c r="QOL99" s="2"/>
      <c r="QOM99" s="2"/>
      <c r="QON99" s="2"/>
      <c r="QOU99" s="2"/>
      <c r="QOV99" s="2"/>
      <c r="QOW99" s="2"/>
      <c r="QOX99" s="2"/>
      <c r="QOY99" s="2"/>
      <c r="QOZ99" s="2"/>
      <c r="QPA99" s="2"/>
      <c r="QPB99" s="2"/>
      <c r="QPC99" s="2"/>
      <c r="QPD99" s="2"/>
      <c r="QPE99" s="2"/>
      <c r="QPF99" s="2"/>
      <c r="QPH99" s="2"/>
      <c r="QPI99" s="2"/>
      <c r="QPN99" s="2"/>
      <c r="QPO99" s="2"/>
      <c r="QPP99" s="2"/>
      <c r="QPQ99" s="2"/>
      <c r="QPR99" s="2"/>
      <c r="QPS99" s="2"/>
      <c r="QPT99" s="2"/>
      <c r="QQA99" s="2"/>
      <c r="QQB99" s="2"/>
      <c r="QQC99" s="2"/>
      <c r="QQD99" s="2"/>
      <c r="QQE99" s="2"/>
      <c r="QQF99" s="2"/>
      <c r="QQG99" s="2"/>
      <c r="QQH99" s="2"/>
      <c r="QQI99" s="2"/>
      <c r="QQJ99" s="2"/>
      <c r="QQK99" s="2"/>
      <c r="QQL99" s="2"/>
      <c r="QQN99" s="2"/>
      <c r="QQO99" s="2"/>
      <c r="QQT99" s="2"/>
      <c r="QQU99" s="2"/>
      <c r="QQV99" s="2"/>
      <c r="QQW99" s="2"/>
      <c r="QQX99" s="2"/>
      <c r="QQY99" s="2"/>
      <c r="QQZ99" s="2"/>
      <c r="QRG99" s="2"/>
      <c r="QRH99" s="2"/>
      <c r="QRI99" s="2"/>
      <c r="QRJ99" s="2"/>
      <c r="QRK99" s="2"/>
      <c r="QRL99" s="2"/>
      <c r="QRM99" s="2"/>
      <c r="QRN99" s="2"/>
      <c r="QRO99" s="2"/>
      <c r="QRP99" s="2"/>
      <c r="QRQ99" s="2"/>
      <c r="QRR99" s="2"/>
      <c r="QRT99" s="2"/>
      <c r="QRU99" s="2"/>
      <c r="QRZ99" s="2"/>
      <c r="QSA99" s="2"/>
      <c r="QSB99" s="2"/>
      <c r="QSC99" s="2"/>
      <c r="QSD99" s="2"/>
      <c r="QSE99" s="2"/>
      <c r="QSF99" s="2"/>
      <c r="QSM99" s="2"/>
      <c r="QSN99" s="2"/>
      <c r="QSO99" s="2"/>
      <c r="QSP99" s="2"/>
      <c r="QSQ99" s="2"/>
      <c r="QSR99" s="2"/>
      <c r="QSS99" s="2"/>
      <c r="QST99" s="2"/>
      <c r="QSU99" s="2"/>
      <c r="QSV99" s="2"/>
      <c r="QSW99" s="2"/>
      <c r="QSX99" s="2"/>
      <c r="QSZ99" s="2"/>
      <c r="QTA99" s="2"/>
      <c r="QTF99" s="2"/>
      <c r="QTG99" s="2"/>
      <c r="QTH99" s="2"/>
      <c r="QTI99" s="2"/>
      <c r="QTJ99" s="2"/>
      <c r="QTK99" s="2"/>
      <c r="QTL99" s="2"/>
      <c r="QTS99" s="2"/>
      <c r="QTT99" s="2"/>
      <c r="QTU99" s="2"/>
      <c r="QTV99" s="2"/>
      <c r="QTW99" s="2"/>
      <c r="QTX99" s="2"/>
      <c r="QTY99" s="2"/>
      <c r="QTZ99" s="2"/>
      <c r="QUA99" s="2"/>
      <c r="QUB99" s="2"/>
      <c r="QUC99" s="2"/>
      <c r="QUD99" s="2"/>
      <c r="QUF99" s="2"/>
      <c r="QUG99" s="2"/>
      <c r="QUL99" s="2"/>
      <c r="QUM99" s="2"/>
      <c r="QUN99" s="2"/>
      <c r="QUO99" s="2"/>
      <c r="QUP99" s="2"/>
      <c r="QUQ99" s="2"/>
      <c r="QUR99" s="2"/>
      <c r="QUY99" s="2"/>
      <c r="QUZ99" s="2"/>
      <c r="QVA99" s="2"/>
      <c r="QVB99" s="2"/>
      <c r="QVC99" s="2"/>
      <c r="QVD99" s="2"/>
      <c r="QVE99" s="2"/>
      <c r="QVF99" s="2"/>
      <c r="QVG99" s="2"/>
      <c r="QVH99" s="2"/>
      <c r="QVI99" s="2"/>
      <c r="QVJ99" s="2"/>
      <c r="QVL99" s="2"/>
      <c r="QVM99" s="2"/>
      <c r="QVR99" s="2"/>
      <c r="QVS99" s="2"/>
      <c r="QVT99" s="2"/>
      <c r="QVU99" s="2"/>
      <c r="QVV99" s="2"/>
      <c r="QVW99" s="2"/>
      <c r="QVX99" s="2"/>
      <c r="QWE99" s="2"/>
      <c r="QWF99" s="2"/>
      <c r="QWG99" s="2"/>
      <c r="QWH99" s="2"/>
      <c r="QWI99" s="2"/>
      <c r="QWJ99" s="2"/>
      <c r="QWK99" s="2"/>
      <c r="QWL99" s="2"/>
      <c r="QWM99" s="2"/>
      <c r="QWN99" s="2"/>
      <c r="QWO99" s="2"/>
      <c r="QWP99" s="2"/>
      <c r="QWR99" s="2"/>
      <c r="QWS99" s="2"/>
      <c r="QWX99" s="2"/>
      <c r="QWY99" s="2"/>
      <c r="QWZ99" s="2"/>
      <c r="QXA99" s="2"/>
      <c r="QXB99" s="2"/>
      <c r="QXC99" s="2"/>
      <c r="QXD99" s="2"/>
      <c r="QXK99" s="2"/>
      <c r="QXL99" s="2"/>
      <c r="QXM99" s="2"/>
      <c r="QXN99" s="2"/>
      <c r="QXO99" s="2"/>
      <c r="QXP99" s="2"/>
      <c r="QXQ99" s="2"/>
      <c r="QXR99" s="2"/>
      <c r="QXS99" s="2"/>
      <c r="QXT99" s="2"/>
      <c r="QXU99" s="2"/>
      <c r="QXV99" s="2"/>
      <c r="QXX99" s="2"/>
      <c r="QXY99" s="2"/>
      <c r="QYD99" s="2"/>
      <c r="QYE99" s="2"/>
      <c r="QYF99" s="2"/>
      <c r="QYG99" s="2"/>
      <c r="QYH99" s="2"/>
      <c r="QYI99" s="2"/>
      <c r="QYJ99" s="2"/>
      <c r="QYQ99" s="2"/>
      <c r="QYR99" s="2"/>
      <c r="QYS99" s="2"/>
      <c r="QYT99" s="2"/>
      <c r="QYU99" s="2"/>
      <c r="QYV99" s="2"/>
      <c r="QYW99" s="2"/>
      <c r="QYX99" s="2"/>
      <c r="QYY99" s="2"/>
      <c r="QYZ99" s="2"/>
      <c r="QZA99" s="2"/>
      <c r="QZB99" s="2"/>
      <c r="QZD99" s="2"/>
      <c r="QZE99" s="2"/>
      <c r="QZJ99" s="2"/>
      <c r="QZK99" s="2"/>
      <c r="QZL99" s="2"/>
      <c r="QZM99" s="2"/>
      <c r="QZN99" s="2"/>
      <c r="QZO99" s="2"/>
      <c r="QZP99" s="2"/>
      <c r="QZW99" s="2"/>
      <c r="QZX99" s="2"/>
      <c r="QZY99" s="2"/>
      <c r="QZZ99" s="2"/>
      <c r="RAA99" s="2"/>
      <c r="RAB99" s="2"/>
      <c r="RAC99" s="2"/>
      <c r="RAD99" s="2"/>
      <c r="RAE99" s="2"/>
      <c r="RAF99" s="2"/>
      <c r="RAG99" s="2"/>
      <c r="RAH99" s="2"/>
      <c r="RAJ99" s="2"/>
      <c r="RAK99" s="2"/>
      <c r="RAP99" s="2"/>
      <c r="RAQ99" s="2"/>
      <c r="RAR99" s="2"/>
      <c r="RAS99" s="2"/>
      <c r="RAT99" s="2"/>
      <c r="RAU99" s="2"/>
      <c r="RAV99" s="2"/>
      <c r="RBC99" s="2"/>
      <c r="RBD99" s="2"/>
      <c r="RBE99" s="2"/>
      <c r="RBF99" s="2"/>
      <c r="RBG99" s="2"/>
      <c r="RBH99" s="2"/>
      <c r="RBI99" s="2"/>
      <c r="RBJ99" s="2"/>
      <c r="RBK99" s="2"/>
      <c r="RBL99" s="2"/>
      <c r="RBM99" s="2"/>
      <c r="RBN99" s="2"/>
      <c r="RBP99" s="2"/>
      <c r="RBQ99" s="2"/>
      <c r="RBV99" s="2"/>
      <c r="RBW99" s="2"/>
      <c r="RBX99" s="2"/>
      <c r="RBY99" s="2"/>
      <c r="RBZ99" s="2"/>
      <c r="RCA99" s="2"/>
      <c r="RCB99" s="2"/>
      <c r="RCI99" s="2"/>
      <c r="RCJ99" s="2"/>
      <c r="RCK99" s="2"/>
      <c r="RCL99" s="2"/>
      <c r="RCM99" s="2"/>
      <c r="RCN99" s="2"/>
      <c r="RCO99" s="2"/>
      <c r="RCP99" s="2"/>
      <c r="RCQ99" s="2"/>
      <c r="RCR99" s="2"/>
      <c r="RCS99" s="2"/>
      <c r="RCT99" s="2"/>
      <c r="RCV99" s="2"/>
      <c r="RCW99" s="2"/>
      <c r="RDB99" s="2"/>
      <c r="RDC99" s="2"/>
      <c r="RDD99" s="2"/>
      <c r="RDE99" s="2"/>
      <c r="RDF99" s="2"/>
      <c r="RDG99" s="2"/>
      <c r="RDH99" s="2"/>
      <c r="RDO99" s="2"/>
      <c r="RDP99" s="2"/>
      <c r="RDQ99" s="2"/>
      <c r="RDR99" s="2"/>
      <c r="RDS99" s="2"/>
      <c r="RDT99" s="2"/>
      <c r="RDU99" s="2"/>
      <c r="RDV99" s="2"/>
      <c r="RDW99" s="2"/>
      <c r="RDX99" s="2"/>
      <c r="RDY99" s="2"/>
      <c r="RDZ99" s="2"/>
      <c r="REB99" s="2"/>
      <c r="REC99" s="2"/>
      <c r="REH99" s="2"/>
      <c r="REI99" s="2"/>
      <c r="REJ99" s="2"/>
      <c r="REK99" s="2"/>
      <c r="REL99" s="2"/>
      <c r="REM99" s="2"/>
      <c r="REN99" s="2"/>
      <c r="REU99" s="2"/>
      <c r="REV99" s="2"/>
      <c r="REW99" s="2"/>
      <c r="REX99" s="2"/>
      <c r="REY99" s="2"/>
      <c r="REZ99" s="2"/>
      <c r="RFA99" s="2"/>
      <c r="RFB99" s="2"/>
      <c r="RFC99" s="2"/>
      <c r="RFD99" s="2"/>
      <c r="RFE99" s="2"/>
      <c r="RFF99" s="2"/>
      <c r="RFH99" s="2"/>
      <c r="RFI99" s="2"/>
      <c r="RFN99" s="2"/>
      <c r="RFO99" s="2"/>
      <c r="RFP99" s="2"/>
      <c r="RFQ99" s="2"/>
      <c r="RFR99" s="2"/>
      <c r="RFS99" s="2"/>
      <c r="RFT99" s="2"/>
      <c r="RGA99" s="2"/>
      <c r="RGB99" s="2"/>
      <c r="RGC99" s="2"/>
      <c r="RGD99" s="2"/>
      <c r="RGE99" s="2"/>
      <c r="RGF99" s="2"/>
      <c r="RGG99" s="2"/>
      <c r="RGH99" s="2"/>
      <c r="RGI99" s="2"/>
      <c r="RGJ99" s="2"/>
      <c r="RGK99" s="2"/>
      <c r="RGL99" s="2"/>
      <c r="RGN99" s="2"/>
      <c r="RGO99" s="2"/>
      <c r="RGT99" s="2"/>
      <c r="RGU99" s="2"/>
      <c r="RGV99" s="2"/>
      <c r="RGW99" s="2"/>
      <c r="RGX99" s="2"/>
      <c r="RGY99" s="2"/>
      <c r="RGZ99" s="2"/>
      <c r="RHG99" s="2"/>
      <c r="RHH99" s="2"/>
      <c r="RHI99" s="2"/>
      <c r="RHJ99" s="2"/>
      <c r="RHK99" s="2"/>
      <c r="RHL99" s="2"/>
      <c r="RHM99" s="2"/>
      <c r="RHN99" s="2"/>
      <c r="RHO99" s="2"/>
      <c r="RHP99" s="2"/>
      <c r="RHQ99" s="2"/>
      <c r="RHR99" s="2"/>
      <c r="RHT99" s="2"/>
      <c r="RHU99" s="2"/>
      <c r="RHZ99" s="2"/>
      <c r="RIA99" s="2"/>
      <c r="RIB99" s="2"/>
      <c r="RIC99" s="2"/>
      <c r="RID99" s="2"/>
      <c r="RIE99" s="2"/>
      <c r="RIF99" s="2"/>
      <c r="RIM99" s="2"/>
      <c r="RIN99" s="2"/>
      <c r="RIO99" s="2"/>
      <c r="RIP99" s="2"/>
      <c r="RIQ99" s="2"/>
      <c r="RIR99" s="2"/>
      <c r="RIS99" s="2"/>
      <c r="RIT99" s="2"/>
      <c r="RIU99" s="2"/>
      <c r="RIV99" s="2"/>
      <c r="RIW99" s="2"/>
      <c r="RIX99" s="2"/>
      <c r="RIZ99" s="2"/>
      <c r="RJA99" s="2"/>
      <c r="RJF99" s="2"/>
      <c r="RJG99" s="2"/>
      <c r="RJH99" s="2"/>
      <c r="RJI99" s="2"/>
      <c r="RJJ99" s="2"/>
      <c r="RJK99" s="2"/>
      <c r="RJL99" s="2"/>
      <c r="RJS99" s="2"/>
      <c r="RJT99" s="2"/>
      <c r="RJU99" s="2"/>
      <c r="RJV99" s="2"/>
      <c r="RJW99" s="2"/>
      <c r="RJX99" s="2"/>
      <c r="RJY99" s="2"/>
      <c r="RJZ99" s="2"/>
      <c r="RKA99" s="2"/>
      <c r="RKB99" s="2"/>
      <c r="RKC99" s="2"/>
      <c r="RKD99" s="2"/>
      <c r="RKF99" s="2"/>
      <c r="RKG99" s="2"/>
      <c r="RKL99" s="2"/>
      <c r="RKM99" s="2"/>
      <c r="RKN99" s="2"/>
      <c r="RKO99" s="2"/>
      <c r="RKP99" s="2"/>
      <c r="RKQ99" s="2"/>
      <c r="RKR99" s="2"/>
      <c r="RKY99" s="2"/>
      <c r="RKZ99" s="2"/>
      <c r="RLA99" s="2"/>
      <c r="RLB99" s="2"/>
      <c r="RLC99" s="2"/>
      <c r="RLD99" s="2"/>
      <c r="RLE99" s="2"/>
      <c r="RLF99" s="2"/>
      <c r="RLG99" s="2"/>
      <c r="RLH99" s="2"/>
      <c r="RLI99" s="2"/>
      <c r="RLJ99" s="2"/>
      <c r="RLL99" s="2"/>
      <c r="RLM99" s="2"/>
      <c r="RLR99" s="2"/>
      <c r="RLS99" s="2"/>
      <c r="RLT99" s="2"/>
      <c r="RLU99" s="2"/>
      <c r="RLV99" s="2"/>
      <c r="RLW99" s="2"/>
      <c r="RLX99" s="2"/>
      <c r="RME99" s="2"/>
      <c r="RMF99" s="2"/>
      <c r="RMG99" s="2"/>
      <c r="RMH99" s="2"/>
      <c r="RMI99" s="2"/>
      <c r="RMJ99" s="2"/>
      <c r="RMK99" s="2"/>
      <c r="RML99" s="2"/>
      <c r="RMM99" s="2"/>
      <c r="RMN99" s="2"/>
      <c r="RMO99" s="2"/>
      <c r="RMP99" s="2"/>
      <c r="RMR99" s="2"/>
      <c r="RMS99" s="2"/>
      <c r="RMX99" s="2"/>
      <c r="RMY99" s="2"/>
      <c r="RMZ99" s="2"/>
      <c r="RNA99" s="2"/>
      <c r="RNB99" s="2"/>
      <c r="RNC99" s="2"/>
      <c r="RND99" s="2"/>
      <c r="RNK99" s="2"/>
      <c r="RNL99" s="2"/>
      <c r="RNM99" s="2"/>
      <c r="RNN99" s="2"/>
      <c r="RNO99" s="2"/>
      <c r="RNP99" s="2"/>
      <c r="RNQ99" s="2"/>
      <c r="RNR99" s="2"/>
      <c r="RNS99" s="2"/>
      <c r="RNT99" s="2"/>
      <c r="RNU99" s="2"/>
      <c r="RNV99" s="2"/>
      <c r="RNX99" s="2"/>
      <c r="RNY99" s="2"/>
      <c r="ROD99" s="2"/>
      <c r="ROE99" s="2"/>
      <c r="ROF99" s="2"/>
      <c r="ROG99" s="2"/>
      <c r="ROH99" s="2"/>
      <c r="ROI99" s="2"/>
      <c r="ROJ99" s="2"/>
      <c r="ROQ99" s="2"/>
      <c r="ROR99" s="2"/>
      <c r="ROS99" s="2"/>
      <c r="ROT99" s="2"/>
      <c r="ROU99" s="2"/>
      <c r="ROV99" s="2"/>
      <c r="ROW99" s="2"/>
      <c r="ROX99" s="2"/>
      <c r="ROY99" s="2"/>
      <c r="ROZ99" s="2"/>
      <c r="RPA99" s="2"/>
      <c r="RPB99" s="2"/>
      <c r="RPD99" s="2"/>
      <c r="RPE99" s="2"/>
      <c r="RPJ99" s="2"/>
      <c r="RPK99" s="2"/>
      <c r="RPL99" s="2"/>
      <c r="RPM99" s="2"/>
      <c r="RPN99" s="2"/>
      <c r="RPO99" s="2"/>
      <c r="RPP99" s="2"/>
      <c r="RPW99" s="2"/>
      <c r="RPX99" s="2"/>
      <c r="RPY99" s="2"/>
      <c r="RPZ99" s="2"/>
      <c r="RQA99" s="2"/>
      <c r="RQB99" s="2"/>
      <c r="RQC99" s="2"/>
      <c r="RQD99" s="2"/>
      <c r="RQE99" s="2"/>
      <c r="RQF99" s="2"/>
      <c r="RQG99" s="2"/>
      <c r="RQH99" s="2"/>
      <c r="RQJ99" s="2"/>
      <c r="RQK99" s="2"/>
      <c r="RQP99" s="2"/>
      <c r="RQQ99" s="2"/>
      <c r="RQR99" s="2"/>
      <c r="RQS99" s="2"/>
      <c r="RQT99" s="2"/>
      <c r="RQU99" s="2"/>
      <c r="RQV99" s="2"/>
      <c r="RRC99" s="2"/>
      <c r="RRD99" s="2"/>
      <c r="RRE99" s="2"/>
      <c r="RRF99" s="2"/>
      <c r="RRG99" s="2"/>
      <c r="RRH99" s="2"/>
      <c r="RRI99" s="2"/>
      <c r="RRJ99" s="2"/>
      <c r="RRK99" s="2"/>
      <c r="RRL99" s="2"/>
      <c r="RRM99" s="2"/>
      <c r="RRN99" s="2"/>
      <c r="RRP99" s="2"/>
      <c r="RRQ99" s="2"/>
      <c r="RRV99" s="2"/>
      <c r="RRW99" s="2"/>
      <c r="RRX99" s="2"/>
      <c r="RRY99" s="2"/>
      <c r="RRZ99" s="2"/>
      <c r="RSA99" s="2"/>
      <c r="RSB99" s="2"/>
      <c r="RSI99" s="2"/>
      <c r="RSJ99" s="2"/>
      <c r="RSK99" s="2"/>
      <c r="RSL99" s="2"/>
      <c r="RSM99" s="2"/>
      <c r="RSN99" s="2"/>
      <c r="RSO99" s="2"/>
      <c r="RSP99" s="2"/>
      <c r="RSQ99" s="2"/>
      <c r="RSR99" s="2"/>
      <c r="RSS99" s="2"/>
      <c r="RST99" s="2"/>
      <c r="RSV99" s="2"/>
      <c r="RSW99" s="2"/>
      <c r="RTB99" s="2"/>
      <c r="RTC99" s="2"/>
      <c r="RTD99" s="2"/>
      <c r="RTE99" s="2"/>
      <c r="RTF99" s="2"/>
      <c r="RTG99" s="2"/>
      <c r="RTH99" s="2"/>
      <c r="RTO99" s="2"/>
      <c r="RTP99" s="2"/>
      <c r="RTQ99" s="2"/>
      <c r="RTR99" s="2"/>
      <c r="RTS99" s="2"/>
      <c r="RTT99" s="2"/>
      <c r="RTU99" s="2"/>
      <c r="RTV99" s="2"/>
      <c r="RTW99" s="2"/>
      <c r="RTX99" s="2"/>
      <c r="RTY99" s="2"/>
      <c r="RTZ99" s="2"/>
      <c r="RUB99" s="2"/>
      <c r="RUC99" s="2"/>
      <c r="RUH99" s="2"/>
      <c r="RUI99" s="2"/>
      <c r="RUJ99" s="2"/>
      <c r="RUK99" s="2"/>
      <c r="RUL99" s="2"/>
      <c r="RUM99" s="2"/>
      <c r="RUN99" s="2"/>
      <c r="RUU99" s="2"/>
      <c r="RUV99" s="2"/>
      <c r="RUW99" s="2"/>
      <c r="RUX99" s="2"/>
      <c r="RUY99" s="2"/>
      <c r="RUZ99" s="2"/>
      <c r="RVA99" s="2"/>
      <c r="RVB99" s="2"/>
      <c r="RVC99" s="2"/>
      <c r="RVD99" s="2"/>
      <c r="RVE99" s="2"/>
      <c r="RVF99" s="2"/>
      <c r="RVH99" s="2"/>
      <c r="RVI99" s="2"/>
      <c r="RVN99" s="2"/>
      <c r="RVO99" s="2"/>
      <c r="RVP99" s="2"/>
      <c r="RVQ99" s="2"/>
      <c r="RVR99" s="2"/>
      <c r="RVS99" s="2"/>
      <c r="RVT99" s="2"/>
      <c r="RWA99" s="2"/>
      <c r="RWB99" s="2"/>
      <c r="RWC99" s="2"/>
      <c r="RWD99" s="2"/>
      <c r="RWE99" s="2"/>
      <c r="RWF99" s="2"/>
      <c r="RWG99" s="2"/>
      <c r="RWH99" s="2"/>
      <c r="RWI99" s="2"/>
      <c r="RWJ99" s="2"/>
      <c r="RWK99" s="2"/>
      <c r="RWL99" s="2"/>
      <c r="RWN99" s="2"/>
      <c r="RWO99" s="2"/>
      <c r="RWT99" s="2"/>
      <c r="RWU99" s="2"/>
      <c r="RWV99" s="2"/>
      <c r="RWW99" s="2"/>
      <c r="RWX99" s="2"/>
      <c r="RWY99" s="2"/>
      <c r="RWZ99" s="2"/>
      <c r="RXG99" s="2"/>
      <c r="RXH99" s="2"/>
      <c r="RXI99" s="2"/>
      <c r="RXJ99" s="2"/>
      <c r="RXK99" s="2"/>
      <c r="RXL99" s="2"/>
      <c r="RXM99" s="2"/>
      <c r="RXN99" s="2"/>
      <c r="RXO99" s="2"/>
      <c r="RXP99" s="2"/>
      <c r="RXQ99" s="2"/>
      <c r="RXR99" s="2"/>
      <c r="RXT99" s="2"/>
      <c r="RXU99" s="2"/>
      <c r="RXZ99" s="2"/>
      <c r="RYA99" s="2"/>
      <c r="RYB99" s="2"/>
      <c r="RYC99" s="2"/>
      <c r="RYD99" s="2"/>
      <c r="RYE99" s="2"/>
      <c r="RYF99" s="2"/>
      <c r="RYM99" s="2"/>
      <c r="RYN99" s="2"/>
      <c r="RYO99" s="2"/>
      <c r="RYP99" s="2"/>
      <c r="RYQ99" s="2"/>
      <c r="RYR99" s="2"/>
      <c r="RYS99" s="2"/>
      <c r="RYT99" s="2"/>
      <c r="RYU99" s="2"/>
      <c r="RYV99" s="2"/>
      <c r="RYW99" s="2"/>
      <c r="RYX99" s="2"/>
      <c r="RYZ99" s="2"/>
      <c r="RZA99" s="2"/>
      <c r="RZF99" s="2"/>
      <c r="RZG99" s="2"/>
      <c r="RZH99" s="2"/>
      <c r="RZI99" s="2"/>
      <c r="RZJ99" s="2"/>
      <c r="RZK99" s="2"/>
      <c r="RZL99" s="2"/>
      <c r="RZS99" s="2"/>
      <c r="RZT99" s="2"/>
      <c r="RZU99" s="2"/>
      <c r="RZV99" s="2"/>
      <c r="RZW99" s="2"/>
      <c r="RZX99" s="2"/>
      <c r="RZY99" s="2"/>
      <c r="RZZ99" s="2"/>
      <c r="SAA99" s="2"/>
      <c r="SAB99" s="2"/>
      <c r="SAC99" s="2"/>
      <c r="SAD99" s="2"/>
      <c r="SAF99" s="2"/>
      <c r="SAG99" s="2"/>
      <c r="SAL99" s="2"/>
      <c r="SAM99" s="2"/>
      <c r="SAN99" s="2"/>
      <c r="SAO99" s="2"/>
      <c r="SAP99" s="2"/>
      <c r="SAQ99" s="2"/>
      <c r="SAR99" s="2"/>
      <c r="SAY99" s="2"/>
      <c r="SAZ99" s="2"/>
      <c r="SBA99" s="2"/>
      <c r="SBB99" s="2"/>
      <c r="SBC99" s="2"/>
      <c r="SBD99" s="2"/>
      <c r="SBE99" s="2"/>
      <c r="SBF99" s="2"/>
      <c r="SBG99" s="2"/>
      <c r="SBH99" s="2"/>
      <c r="SBI99" s="2"/>
      <c r="SBJ99" s="2"/>
      <c r="SBL99" s="2"/>
      <c r="SBM99" s="2"/>
      <c r="SBR99" s="2"/>
      <c r="SBS99" s="2"/>
      <c r="SBT99" s="2"/>
      <c r="SBU99" s="2"/>
      <c r="SBV99" s="2"/>
      <c r="SBW99" s="2"/>
      <c r="SBX99" s="2"/>
      <c r="SCE99" s="2"/>
      <c r="SCF99" s="2"/>
      <c r="SCG99" s="2"/>
      <c r="SCH99" s="2"/>
      <c r="SCI99" s="2"/>
      <c r="SCJ99" s="2"/>
      <c r="SCK99" s="2"/>
      <c r="SCL99" s="2"/>
      <c r="SCM99" s="2"/>
      <c r="SCN99" s="2"/>
      <c r="SCO99" s="2"/>
      <c r="SCP99" s="2"/>
      <c r="SCR99" s="2"/>
      <c r="SCS99" s="2"/>
      <c r="SCX99" s="2"/>
      <c r="SCY99" s="2"/>
      <c r="SCZ99" s="2"/>
      <c r="SDA99" s="2"/>
      <c r="SDB99" s="2"/>
      <c r="SDC99" s="2"/>
      <c r="SDD99" s="2"/>
      <c r="SDK99" s="2"/>
      <c r="SDL99" s="2"/>
      <c r="SDM99" s="2"/>
      <c r="SDN99" s="2"/>
      <c r="SDO99" s="2"/>
      <c r="SDP99" s="2"/>
      <c r="SDQ99" s="2"/>
      <c r="SDR99" s="2"/>
      <c r="SDS99" s="2"/>
      <c r="SDT99" s="2"/>
      <c r="SDU99" s="2"/>
      <c r="SDV99" s="2"/>
      <c r="SDX99" s="2"/>
      <c r="SDY99" s="2"/>
      <c r="SED99" s="2"/>
      <c r="SEE99" s="2"/>
      <c r="SEF99" s="2"/>
      <c r="SEG99" s="2"/>
      <c r="SEH99" s="2"/>
      <c r="SEI99" s="2"/>
      <c r="SEJ99" s="2"/>
      <c r="SEQ99" s="2"/>
      <c r="SER99" s="2"/>
      <c r="SES99" s="2"/>
      <c r="SET99" s="2"/>
      <c r="SEU99" s="2"/>
      <c r="SEV99" s="2"/>
      <c r="SEW99" s="2"/>
      <c r="SEX99" s="2"/>
      <c r="SEY99" s="2"/>
      <c r="SEZ99" s="2"/>
      <c r="SFA99" s="2"/>
      <c r="SFB99" s="2"/>
      <c r="SFD99" s="2"/>
      <c r="SFE99" s="2"/>
      <c r="SFJ99" s="2"/>
      <c r="SFK99" s="2"/>
      <c r="SFL99" s="2"/>
      <c r="SFM99" s="2"/>
      <c r="SFN99" s="2"/>
      <c r="SFO99" s="2"/>
      <c r="SFP99" s="2"/>
      <c r="SFW99" s="2"/>
      <c r="SFX99" s="2"/>
      <c r="SFY99" s="2"/>
      <c r="SFZ99" s="2"/>
      <c r="SGA99" s="2"/>
      <c r="SGB99" s="2"/>
      <c r="SGC99" s="2"/>
      <c r="SGD99" s="2"/>
      <c r="SGE99" s="2"/>
      <c r="SGF99" s="2"/>
      <c r="SGG99" s="2"/>
      <c r="SGH99" s="2"/>
      <c r="SGJ99" s="2"/>
      <c r="SGK99" s="2"/>
      <c r="SGP99" s="2"/>
      <c r="SGQ99" s="2"/>
      <c r="SGR99" s="2"/>
      <c r="SGS99" s="2"/>
      <c r="SGT99" s="2"/>
      <c r="SGU99" s="2"/>
      <c r="SGV99" s="2"/>
      <c r="SHC99" s="2"/>
      <c r="SHD99" s="2"/>
      <c r="SHE99" s="2"/>
      <c r="SHF99" s="2"/>
      <c r="SHG99" s="2"/>
      <c r="SHH99" s="2"/>
      <c r="SHI99" s="2"/>
      <c r="SHJ99" s="2"/>
      <c r="SHK99" s="2"/>
      <c r="SHL99" s="2"/>
      <c r="SHM99" s="2"/>
      <c r="SHN99" s="2"/>
      <c r="SHP99" s="2"/>
      <c r="SHQ99" s="2"/>
      <c r="SHV99" s="2"/>
      <c r="SHW99" s="2"/>
      <c r="SHX99" s="2"/>
      <c r="SHY99" s="2"/>
      <c r="SHZ99" s="2"/>
      <c r="SIA99" s="2"/>
      <c r="SIB99" s="2"/>
      <c r="SII99" s="2"/>
      <c r="SIJ99" s="2"/>
      <c r="SIK99" s="2"/>
      <c r="SIL99" s="2"/>
      <c r="SIM99" s="2"/>
      <c r="SIN99" s="2"/>
      <c r="SIO99" s="2"/>
      <c r="SIP99" s="2"/>
      <c r="SIQ99" s="2"/>
      <c r="SIR99" s="2"/>
      <c r="SIS99" s="2"/>
      <c r="SIT99" s="2"/>
      <c r="SIV99" s="2"/>
      <c r="SIW99" s="2"/>
      <c r="SJB99" s="2"/>
      <c r="SJC99" s="2"/>
      <c r="SJD99" s="2"/>
      <c r="SJE99" s="2"/>
      <c r="SJF99" s="2"/>
      <c r="SJG99" s="2"/>
      <c r="SJH99" s="2"/>
      <c r="SJO99" s="2"/>
      <c r="SJP99" s="2"/>
      <c r="SJQ99" s="2"/>
      <c r="SJR99" s="2"/>
      <c r="SJS99" s="2"/>
      <c r="SJT99" s="2"/>
      <c r="SJU99" s="2"/>
      <c r="SJV99" s="2"/>
      <c r="SJW99" s="2"/>
      <c r="SJX99" s="2"/>
      <c r="SJY99" s="2"/>
      <c r="SJZ99" s="2"/>
      <c r="SKB99" s="2"/>
      <c r="SKC99" s="2"/>
      <c r="SKH99" s="2"/>
      <c r="SKI99" s="2"/>
      <c r="SKJ99" s="2"/>
      <c r="SKK99" s="2"/>
      <c r="SKL99" s="2"/>
      <c r="SKM99" s="2"/>
      <c r="SKN99" s="2"/>
      <c r="SKU99" s="2"/>
      <c r="SKV99" s="2"/>
      <c r="SKW99" s="2"/>
      <c r="SKX99" s="2"/>
      <c r="SKY99" s="2"/>
      <c r="SKZ99" s="2"/>
      <c r="SLA99" s="2"/>
      <c r="SLB99" s="2"/>
      <c r="SLC99" s="2"/>
      <c r="SLD99" s="2"/>
      <c r="SLE99" s="2"/>
      <c r="SLF99" s="2"/>
      <c r="SLH99" s="2"/>
      <c r="SLI99" s="2"/>
      <c r="SLN99" s="2"/>
      <c r="SLO99" s="2"/>
      <c r="SLP99" s="2"/>
      <c r="SLQ99" s="2"/>
      <c r="SLR99" s="2"/>
      <c r="SLS99" s="2"/>
      <c r="SLT99" s="2"/>
      <c r="SMA99" s="2"/>
      <c r="SMB99" s="2"/>
      <c r="SMC99" s="2"/>
      <c r="SMD99" s="2"/>
      <c r="SME99" s="2"/>
      <c r="SMF99" s="2"/>
      <c r="SMG99" s="2"/>
      <c r="SMH99" s="2"/>
      <c r="SMI99" s="2"/>
      <c r="SMJ99" s="2"/>
      <c r="SMK99" s="2"/>
      <c r="SML99" s="2"/>
      <c r="SMN99" s="2"/>
      <c r="SMO99" s="2"/>
      <c r="SMT99" s="2"/>
      <c r="SMU99" s="2"/>
      <c r="SMV99" s="2"/>
      <c r="SMW99" s="2"/>
      <c r="SMX99" s="2"/>
      <c r="SMY99" s="2"/>
      <c r="SMZ99" s="2"/>
      <c r="SNG99" s="2"/>
      <c r="SNH99" s="2"/>
      <c r="SNI99" s="2"/>
      <c r="SNJ99" s="2"/>
      <c r="SNK99" s="2"/>
      <c r="SNL99" s="2"/>
      <c r="SNM99" s="2"/>
      <c r="SNN99" s="2"/>
      <c r="SNO99" s="2"/>
      <c r="SNP99" s="2"/>
      <c r="SNQ99" s="2"/>
      <c r="SNR99" s="2"/>
      <c r="SNT99" s="2"/>
      <c r="SNU99" s="2"/>
      <c r="SNZ99" s="2"/>
      <c r="SOA99" s="2"/>
      <c r="SOB99" s="2"/>
      <c r="SOC99" s="2"/>
      <c r="SOD99" s="2"/>
      <c r="SOE99" s="2"/>
      <c r="SOF99" s="2"/>
      <c r="SOM99" s="2"/>
      <c r="SON99" s="2"/>
      <c r="SOO99" s="2"/>
      <c r="SOP99" s="2"/>
      <c r="SOQ99" s="2"/>
      <c r="SOR99" s="2"/>
      <c r="SOS99" s="2"/>
      <c r="SOT99" s="2"/>
      <c r="SOU99" s="2"/>
      <c r="SOV99" s="2"/>
      <c r="SOW99" s="2"/>
      <c r="SOX99" s="2"/>
      <c r="SOZ99" s="2"/>
      <c r="SPA99" s="2"/>
      <c r="SPF99" s="2"/>
      <c r="SPG99" s="2"/>
      <c r="SPH99" s="2"/>
      <c r="SPI99" s="2"/>
      <c r="SPJ99" s="2"/>
      <c r="SPK99" s="2"/>
      <c r="SPL99" s="2"/>
      <c r="SPS99" s="2"/>
      <c r="SPT99" s="2"/>
      <c r="SPU99" s="2"/>
      <c r="SPV99" s="2"/>
      <c r="SPW99" s="2"/>
      <c r="SPX99" s="2"/>
      <c r="SPY99" s="2"/>
      <c r="SPZ99" s="2"/>
      <c r="SQA99" s="2"/>
      <c r="SQB99" s="2"/>
      <c r="SQC99" s="2"/>
      <c r="SQD99" s="2"/>
      <c r="SQF99" s="2"/>
      <c r="SQG99" s="2"/>
      <c r="SQL99" s="2"/>
      <c r="SQM99" s="2"/>
      <c r="SQN99" s="2"/>
      <c r="SQO99" s="2"/>
      <c r="SQP99" s="2"/>
      <c r="SQQ99" s="2"/>
      <c r="SQR99" s="2"/>
      <c r="SQY99" s="2"/>
      <c r="SQZ99" s="2"/>
      <c r="SRA99" s="2"/>
      <c r="SRB99" s="2"/>
      <c r="SRC99" s="2"/>
      <c r="SRD99" s="2"/>
      <c r="SRE99" s="2"/>
      <c r="SRF99" s="2"/>
      <c r="SRG99" s="2"/>
      <c r="SRH99" s="2"/>
      <c r="SRI99" s="2"/>
      <c r="SRJ99" s="2"/>
      <c r="SRL99" s="2"/>
      <c r="SRM99" s="2"/>
      <c r="SRR99" s="2"/>
      <c r="SRS99" s="2"/>
      <c r="SRT99" s="2"/>
      <c r="SRU99" s="2"/>
      <c r="SRV99" s="2"/>
      <c r="SRW99" s="2"/>
      <c r="SRX99" s="2"/>
      <c r="SSE99" s="2"/>
      <c r="SSF99" s="2"/>
      <c r="SSG99" s="2"/>
      <c r="SSH99" s="2"/>
      <c r="SSI99" s="2"/>
      <c r="SSJ99" s="2"/>
      <c r="SSK99" s="2"/>
      <c r="SSL99" s="2"/>
      <c r="SSM99" s="2"/>
      <c r="SSN99" s="2"/>
      <c r="SSO99" s="2"/>
      <c r="SSP99" s="2"/>
      <c r="SSR99" s="2"/>
      <c r="SSS99" s="2"/>
      <c r="SSX99" s="2"/>
      <c r="SSY99" s="2"/>
      <c r="SSZ99" s="2"/>
      <c r="STA99" s="2"/>
      <c r="STB99" s="2"/>
      <c r="STC99" s="2"/>
      <c r="STD99" s="2"/>
      <c r="STK99" s="2"/>
      <c r="STL99" s="2"/>
      <c r="STM99" s="2"/>
      <c r="STN99" s="2"/>
      <c r="STO99" s="2"/>
      <c r="STP99" s="2"/>
      <c r="STQ99" s="2"/>
      <c r="STR99" s="2"/>
      <c r="STS99" s="2"/>
      <c r="STT99" s="2"/>
      <c r="STU99" s="2"/>
      <c r="STV99" s="2"/>
      <c r="STX99" s="2"/>
      <c r="STY99" s="2"/>
      <c r="SUD99" s="2"/>
      <c r="SUE99" s="2"/>
      <c r="SUF99" s="2"/>
      <c r="SUG99" s="2"/>
      <c r="SUH99" s="2"/>
      <c r="SUI99" s="2"/>
      <c r="SUJ99" s="2"/>
      <c r="SUQ99" s="2"/>
      <c r="SUR99" s="2"/>
      <c r="SUS99" s="2"/>
      <c r="SUT99" s="2"/>
      <c r="SUU99" s="2"/>
      <c r="SUV99" s="2"/>
      <c r="SUW99" s="2"/>
      <c r="SUX99" s="2"/>
      <c r="SUY99" s="2"/>
      <c r="SUZ99" s="2"/>
      <c r="SVA99" s="2"/>
      <c r="SVB99" s="2"/>
      <c r="SVD99" s="2"/>
      <c r="SVE99" s="2"/>
      <c r="SVJ99" s="2"/>
      <c r="SVK99" s="2"/>
      <c r="SVL99" s="2"/>
      <c r="SVM99" s="2"/>
      <c r="SVN99" s="2"/>
      <c r="SVO99" s="2"/>
      <c r="SVP99" s="2"/>
      <c r="SVW99" s="2"/>
      <c r="SVX99" s="2"/>
      <c r="SVY99" s="2"/>
      <c r="SVZ99" s="2"/>
      <c r="SWA99" s="2"/>
      <c r="SWB99" s="2"/>
      <c r="SWC99" s="2"/>
      <c r="SWD99" s="2"/>
      <c r="SWE99" s="2"/>
      <c r="SWF99" s="2"/>
      <c r="SWG99" s="2"/>
      <c r="SWH99" s="2"/>
      <c r="SWJ99" s="2"/>
      <c r="SWK99" s="2"/>
      <c r="SWP99" s="2"/>
      <c r="SWQ99" s="2"/>
      <c r="SWR99" s="2"/>
      <c r="SWS99" s="2"/>
      <c r="SWT99" s="2"/>
      <c r="SWU99" s="2"/>
      <c r="SWV99" s="2"/>
      <c r="SXC99" s="2"/>
      <c r="SXD99" s="2"/>
      <c r="SXE99" s="2"/>
      <c r="SXF99" s="2"/>
      <c r="SXG99" s="2"/>
      <c r="SXH99" s="2"/>
      <c r="SXI99" s="2"/>
      <c r="SXJ99" s="2"/>
      <c r="SXK99" s="2"/>
      <c r="SXL99" s="2"/>
      <c r="SXM99" s="2"/>
      <c r="SXN99" s="2"/>
      <c r="SXP99" s="2"/>
      <c r="SXQ99" s="2"/>
      <c r="SXV99" s="2"/>
      <c r="SXW99" s="2"/>
      <c r="SXX99" s="2"/>
      <c r="SXY99" s="2"/>
      <c r="SXZ99" s="2"/>
      <c r="SYA99" s="2"/>
      <c r="SYB99" s="2"/>
      <c r="SYI99" s="2"/>
      <c r="SYJ99" s="2"/>
      <c r="SYK99" s="2"/>
      <c r="SYL99" s="2"/>
      <c r="SYM99" s="2"/>
      <c r="SYN99" s="2"/>
      <c r="SYO99" s="2"/>
      <c r="SYP99" s="2"/>
      <c r="SYQ99" s="2"/>
      <c r="SYR99" s="2"/>
      <c r="SYS99" s="2"/>
      <c r="SYT99" s="2"/>
      <c r="SYV99" s="2"/>
      <c r="SYW99" s="2"/>
      <c r="SZB99" s="2"/>
      <c r="SZC99" s="2"/>
      <c r="SZD99" s="2"/>
      <c r="SZE99" s="2"/>
      <c r="SZF99" s="2"/>
      <c r="SZG99" s="2"/>
      <c r="SZH99" s="2"/>
      <c r="SZO99" s="2"/>
      <c r="SZP99" s="2"/>
      <c r="SZQ99" s="2"/>
      <c r="SZR99" s="2"/>
      <c r="SZS99" s="2"/>
      <c r="SZT99" s="2"/>
      <c r="SZU99" s="2"/>
      <c r="SZV99" s="2"/>
      <c r="SZW99" s="2"/>
      <c r="SZX99" s="2"/>
      <c r="SZY99" s="2"/>
      <c r="SZZ99" s="2"/>
      <c r="TAB99" s="2"/>
      <c r="TAC99" s="2"/>
      <c r="TAH99" s="2"/>
      <c r="TAI99" s="2"/>
      <c r="TAJ99" s="2"/>
      <c r="TAK99" s="2"/>
      <c r="TAL99" s="2"/>
      <c r="TAM99" s="2"/>
      <c r="TAN99" s="2"/>
      <c r="TAU99" s="2"/>
      <c r="TAV99" s="2"/>
      <c r="TAW99" s="2"/>
      <c r="TAX99" s="2"/>
      <c r="TAY99" s="2"/>
      <c r="TAZ99" s="2"/>
      <c r="TBA99" s="2"/>
      <c r="TBB99" s="2"/>
      <c r="TBC99" s="2"/>
      <c r="TBD99" s="2"/>
      <c r="TBE99" s="2"/>
      <c r="TBF99" s="2"/>
      <c r="TBH99" s="2"/>
      <c r="TBI99" s="2"/>
      <c r="TBN99" s="2"/>
      <c r="TBO99" s="2"/>
      <c r="TBP99" s="2"/>
      <c r="TBQ99" s="2"/>
      <c r="TBR99" s="2"/>
      <c r="TBS99" s="2"/>
      <c r="TBT99" s="2"/>
      <c r="TCA99" s="2"/>
      <c r="TCB99" s="2"/>
      <c r="TCC99" s="2"/>
      <c r="TCD99" s="2"/>
      <c r="TCE99" s="2"/>
      <c r="TCF99" s="2"/>
      <c r="TCG99" s="2"/>
      <c r="TCH99" s="2"/>
      <c r="TCI99" s="2"/>
      <c r="TCJ99" s="2"/>
      <c r="TCK99" s="2"/>
      <c r="TCL99" s="2"/>
      <c r="TCN99" s="2"/>
      <c r="TCO99" s="2"/>
      <c r="TCT99" s="2"/>
      <c r="TCU99" s="2"/>
      <c r="TCV99" s="2"/>
      <c r="TCW99" s="2"/>
      <c r="TCX99" s="2"/>
      <c r="TCY99" s="2"/>
      <c r="TCZ99" s="2"/>
      <c r="TDG99" s="2"/>
      <c r="TDH99" s="2"/>
      <c r="TDI99" s="2"/>
      <c r="TDJ99" s="2"/>
      <c r="TDK99" s="2"/>
      <c r="TDL99" s="2"/>
      <c r="TDM99" s="2"/>
      <c r="TDN99" s="2"/>
      <c r="TDO99" s="2"/>
      <c r="TDP99" s="2"/>
      <c r="TDQ99" s="2"/>
      <c r="TDR99" s="2"/>
      <c r="TDT99" s="2"/>
      <c r="TDU99" s="2"/>
      <c r="TDZ99" s="2"/>
      <c r="TEA99" s="2"/>
      <c r="TEB99" s="2"/>
      <c r="TEC99" s="2"/>
      <c r="TED99" s="2"/>
      <c r="TEE99" s="2"/>
      <c r="TEF99" s="2"/>
      <c r="TEM99" s="2"/>
      <c r="TEN99" s="2"/>
      <c r="TEO99" s="2"/>
      <c r="TEP99" s="2"/>
      <c r="TEQ99" s="2"/>
      <c r="TER99" s="2"/>
      <c r="TES99" s="2"/>
      <c r="TET99" s="2"/>
      <c r="TEU99" s="2"/>
      <c r="TEV99" s="2"/>
      <c r="TEW99" s="2"/>
      <c r="TEX99" s="2"/>
      <c r="TEZ99" s="2"/>
      <c r="TFA99" s="2"/>
      <c r="TFF99" s="2"/>
      <c r="TFG99" s="2"/>
      <c r="TFH99" s="2"/>
      <c r="TFI99" s="2"/>
      <c r="TFJ99" s="2"/>
      <c r="TFK99" s="2"/>
      <c r="TFL99" s="2"/>
      <c r="TFS99" s="2"/>
      <c r="TFT99" s="2"/>
      <c r="TFU99" s="2"/>
      <c r="TFV99" s="2"/>
      <c r="TFW99" s="2"/>
      <c r="TFX99" s="2"/>
      <c r="TFY99" s="2"/>
      <c r="TFZ99" s="2"/>
      <c r="TGA99" s="2"/>
      <c r="TGB99" s="2"/>
      <c r="TGC99" s="2"/>
      <c r="TGD99" s="2"/>
      <c r="TGF99" s="2"/>
      <c r="TGG99" s="2"/>
      <c r="TGL99" s="2"/>
      <c r="TGM99" s="2"/>
      <c r="TGN99" s="2"/>
      <c r="TGO99" s="2"/>
      <c r="TGP99" s="2"/>
      <c r="TGQ99" s="2"/>
      <c r="TGR99" s="2"/>
      <c r="TGY99" s="2"/>
      <c r="TGZ99" s="2"/>
      <c r="THA99" s="2"/>
      <c r="THB99" s="2"/>
      <c r="THC99" s="2"/>
      <c r="THD99" s="2"/>
      <c r="THE99" s="2"/>
      <c r="THF99" s="2"/>
      <c r="THG99" s="2"/>
      <c r="THH99" s="2"/>
      <c r="THI99" s="2"/>
      <c r="THJ99" s="2"/>
      <c r="THL99" s="2"/>
      <c r="THM99" s="2"/>
      <c r="THR99" s="2"/>
      <c r="THS99" s="2"/>
      <c r="THT99" s="2"/>
      <c r="THU99" s="2"/>
      <c r="THV99" s="2"/>
      <c r="THW99" s="2"/>
      <c r="THX99" s="2"/>
      <c r="TIE99" s="2"/>
      <c r="TIF99" s="2"/>
      <c r="TIG99" s="2"/>
      <c r="TIH99" s="2"/>
      <c r="TII99" s="2"/>
      <c r="TIJ99" s="2"/>
      <c r="TIK99" s="2"/>
      <c r="TIL99" s="2"/>
      <c r="TIM99" s="2"/>
      <c r="TIN99" s="2"/>
      <c r="TIO99" s="2"/>
      <c r="TIP99" s="2"/>
      <c r="TIR99" s="2"/>
      <c r="TIS99" s="2"/>
      <c r="TIX99" s="2"/>
      <c r="TIY99" s="2"/>
      <c r="TIZ99" s="2"/>
      <c r="TJA99" s="2"/>
      <c r="TJB99" s="2"/>
      <c r="TJC99" s="2"/>
      <c r="TJD99" s="2"/>
      <c r="TJK99" s="2"/>
      <c r="TJL99" s="2"/>
      <c r="TJM99" s="2"/>
      <c r="TJN99" s="2"/>
      <c r="TJO99" s="2"/>
      <c r="TJP99" s="2"/>
      <c r="TJQ99" s="2"/>
      <c r="TJR99" s="2"/>
      <c r="TJS99" s="2"/>
      <c r="TJT99" s="2"/>
      <c r="TJU99" s="2"/>
      <c r="TJV99" s="2"/>
      <c r="TJX99" s="2"/>
      <c r="TJY99" s="2"/>
      <c r="TKD99" s="2"/>
      <c r="TKE99" s="2"/>
      <c r="TKF99" s="2"/>
      <c r="TKG99" s="2"/>
      <c r="TKH99" s="2"/>
      <c r="TKI99" s="2"/>
      <c r="TKJ99" s="2"/>
      <c r="TKQ99" s="2"/>
      <c r="TKR99" s="2"/>
      <c r="TKS99" s="2"/>
      <c r="TKT99" s="2"/>
      <c r="TKU99" s="2"/>
      <c r="TKV99" s="2"/>
      <c r="TKW99" s="2"/>
      <c r="TKX99" s="2"/>
      <c r="TKY99" s="2"/>
      <c r="TKZ99" s="2"/>
      <c r="TLA99" s="2"/>
      <c r="TLB99" s="2"/>
      <c r="TLD99" s="2"/>
      <c r="TLE99" s="2"/>
      <c r="TLJ99" s="2"/>
      <c r="TLK99" s="2"/>
      <c r="TLL99" s="2"/>
      <c r="TLM99" s="2"/>
      <c r="TLN99" s="2"/>
      <c r="TLO99" s="2"/>
      <c r="TLP99" s="2"/>
      <c r="TLW99" s="2"/>
      <c r="TLX99" s="2"/>
      <c r="TLY99" s="2"/>
      <c r="TLZ99" s="2"/>
      <c r="TMA99" s="2"/>
      <c r="TMB99" s="2"/>
      <c r="TMC99" s="2"/>
      <c r="TMD99" s="2"/>
      <c r="TME99" s="2"/>
      <c r="TMF99" s="2"/>
      <c r="TMG99" s="2"/>
      <c r="TMH99" s="2"/>
      <c r="TMJ99" s="2"/>
      <c r="TMK99" s="2"/>
      <c r="TMP99" s="2"/>
      <c r="TMQ99" s="2"/>
      <c r="TMR99" s="2"/>
      <c r="TMS99" s="2"/>
      <c r="TMT99" s="2"/>
      <c r="TMU99" s="2"/>
      <c r="TMV99" s="2"/>
      <c r="TNC99" s="2"/>
      <c r="TND99" s="2"/>
      <c r="TNE99" s="2"/>
      <c r="TNF99" s="2"/>
      <c r="TNG99" s="2"/>
      <c r="TNH99" s="2"/>
      <c r="TNI99" s="2"/>
      <c r="TNJ99" s="2"/>
      <c r="TNK99" s="2"/>
      <c r="TNL99" s="2"/>
      <c r="TNM99" s="2"/>
      <c r="TNN99" s="2"/>
      <c r="TNP99" s="2"/>
      <c r="TNQ99" s="2"/>
      <c r="TNV99" s="2"/>
      <c r="TNW99" s="2"/>
      <c r="TNX99" s="2"/>
      <c r="TNY99" s="2"/>
      <c r="TNZ99" s="2"/>
      <c r="TOA99" s="2"/>
      <c r="TOB99" s="2"/>
      <c r="TOI99" s="2"/>
      <c r="TOJ99" s="2"/>
      <c r="TOK99" s="2"/>
      <c r="TOL99" s="2"/>
      <c r="TOM99" s="2"/>
      <c r="TON99" s="2"/>
      <c r="TOO99" s="2"/>
      <c r="TOP99" s="2"/>
      <c r="TOQ99" s="2"/>
      <c r="TOR99" s="2"/>
      <c r="TOS99" s="2"/>
      <c r="TOT99" s="2"/>
      <c r="TOV99" s="2"/>
      <c r="TOW99" s="2"/>
      <c r="TPB99" s="2"/>
      <c r="TPC99" s="2"/>
      <c r="TPD99" s="2"/>
      <c r="TPE99" s="2"/>
      <c r="TPF99" s="2"/>
      <c r="TPG99" s="2"/>
      <c r="TPH99" s="2"/>
      <c r="TPO99" s="2"/>
      <c r="TPP99" s="2"/>
      <c r="TPQ99" s="2"/>
      <c r="TPR99" s="2"/>
      <c r="TPS99" s="2"/>
      <c r="TPT99" s="2"/>
      <c r="TPU99" s="2"/>
      <c r="TPV99" s="2"/>
      <c r="TPW99" s="2"/>
      <c r="TPX99" s="2"/>
      <c r="TPY99" s="2"/>
      <c r="TPZ99" s="2"/>
      <c r="TQB99" s="2"/>
      <c r="TQC99" s="2"/>
      <c r="TQH99" s="2"/>
      <c r="TQI99" s="2"/>
      <c r="TQJ99" s="2"/>
      <c r="TQK99" s="2"/>
      <c r="TQL99" s="2"/>
      <c r="TQM99" s="2"/>
      <c r="TQN99" s="2"/>
      <c r="TQU99" s="2"/>
      <c r="TQV99" s="2"/>
      <c r="TQW99" s="2"/>
      <c r="TQX99" s="2"/>
      <c r="TQY99" s="2"/>
      <c r="TQZ99" s="2"/>
      <c r="TRA99" s="2"/>
      <c r="TRB99" s="2"/>
      <c r="TRC99" s="2"/>
      <c r="TRD99" s="2"/>
      <c r="TRE99" s="2"/>
      <c r="TRF99" s="2"/>
      <c r="TRH99" s="2"/>
      <c r="TRI99" s="2"/>
      <c r="TRN99" s="2"/>
      <c r="TRO99" s="2"/>
      <c r="TRP99" s="2"/>
      <c r="TRQ99" s="2"/>
      <c r="TRR99" s="2"/>
      <c r="TRS99" s="2"/>
      <c r="TRT99" s="2"/>
      <c r="TSA99" s="2"/>
      <c r="TSB99" s="2"/>
      <c r="TSC99" s="2"/>
      <c r="TSD99" s="2"/>
      <c r="TSE99" s="2"/>
      <c r="TSF99" s="2"/>
      <c r="TSG99" s="2"/>
      <c r="TSH99" s="2"/>
      <c r="TSI99" s="2"/>
      <c r="TSJ99" s="2"/>
      <c r="TSK99" s="2"/>
      <c r="TSL99" s="2"/>
      <c r="TSN99" s="2"/>
      <c r="TSO99" s="2"/>
      <c r="TST99" s="2"/>
      <c r="TSU99" s="2"/>
      <c r="TSV99" s="2"/>
      <c r="TSW99" s="2"/>
      <c r="TSX99" s="2"/>
      <c r="TSY99" s="2"/>
      <c r="TSZ99" s="2"/>
      <c r="TTG99" s="2"/>
      <c r="TTH99" s="2"/>
      <c r="TTI99" s="2"/>
      <c r="TTJ99" s="2"/>
      <c r="TTK99" s="2"/>
      <c r="TTL99" s="2"/>
      <c r="TTM99" s="2"/>
      <c r="TTN99" s="2"/>
      <c r="TTO99" s="2"/>
      <c r="TTP99" s="2"/>
      <c r="TTQ99" s="2"/>
      <c r="TTR99" s="2"/>
      <c r="TTT99" s="2"/>
      <c r="TTU99" s="2"/>
      <c r="TTZ99" s="2"/>
      <c r="TUA99" s="2"/>
      <c r="TUB99" s="2"/>
      <c r="TUC99" s="2"/>
      <c r="TUD99" s="2"/>
      <c r="TUE99" s="2"/>
      <c r="TUF99" s="2"/>
      <c r="TUM99" s="2"/>
      <c r="TUN99" s="2"/>
      <c r="TUO99" s="2"/>
      <c r="TUP99" s="2"/>
      <c r="TUQ99" s="2"/>
      <c r="TUR99" s="2"/>
      <c r="TUS99" s="2"/>
      <c r="TUT99" s="2"/>
      <c r="TUU99" s="2"/>
      <c r="TUV99" s="2"/>
      <c r="TUW99" s="2"/>
      <c r="TUX99" s="2"/>
      <c r="TUZ99" s="2"/>
      <c r="TVA99" s="2"/>
      <c r="TVF99" s="2"/>
      <c r="TVG99" s="2"/>
      <c r="TVH99" s="2"/>
      <c r="TVI99" s="2"/>
      <c r="TVJ99" s="2"/>
      <c r="TVK99" s="2"/>
      <c r="TVL99" s="2"/>
      <c r="TVS99" s="2"/>
      <c r="TVT99" s="2"/>
      <c r="TVU99" s="2"/>
      <c r="TVV99" s="2"/>
      <c r="TVW99" s="2"/>
      <c r="TVX99" s="2"/>
      <c r="TVY99" s="2"/>
      <c r="TVZ99" s="2"/>
      <c r="TWA99" s="2"/>
      <c r="TWB99" s="2"/>
      <c r="TWC99" s="2"/>
      <c r="TWD99" s="2"/>
      <c r="TWF99" s="2"/>
      <c r="TWG99" s="2"/>
      <c r="TWL99" s="2"/>
      <c r="TWM99" s="2"/>
      <c r="TWN99" s="2"/>
      <c r="TWO99" s="2"/>
      <c r="TWP99" s="2"/>
      <c r="TWQ99" s="2"/>
      <c r="TWR99" s="2"/>
      <c r="TWY99" s="2"/>
      <c r="TWZ99" s="2"/>
      <c r="TXA99" s="2"/>
      <c r="TXB99" s="2"/>
      <c r="TXC99" s="2"/>
      <c r="TXD99" s="2"/>
      <c r="TXE99" s="2"/>
      <c r="TXF99" s="2"/>
      <c r="TXG99" s="2"/>
      <c r="TXH99" s="2"/>
      <c r="TXI99" s="2"/>
      <c r="TXJ99" s="2"/>
      <c r="TXL99" s="2"/>
      <c r="TXM99" s="2"/>
      <c r="TXR99" s="2"/>
      <c r="TXS99" s="2"/>
      <c r="TXT99" s="2"/>
      <c r="TXU99" s="2"/>
      <c r="TXV99" s="2"/>
      <c r="TXW99" s="2"/>
      <c r="TXX99" s="2"/>
      <c r="TYE99" s="2"/>
      <c r="TYF99" s="2"/>
      <c r="TYG99" s="2"/>
      <c r="TYH99" s="2"/>
      <c r="TYI99" s="2"/>
      <c r="TYJ99" s="2"/>
      <c r="TYK99" s="2"/>
      <c r="TYL99" s="2"/>
      <c r="TYM99" s="2"/>
      <c r="TYN99" s="2"/>
      <c r="TYO99" s="2"/>
      <c r="TYP99" s="2"/>
      <c r="TYR99" s="2"/>
      <c r="TYS99" s="2"/>
      <c r="TYX99" s="2"/>
      <c r="TYY99" s="2"/>
      <c r="TYZ99" s="2"/>
      <c r="TZA99" s="2"/>
      <c r="TZB99" s="2"/>
      <c r="TZC99" s="2"/>
      <c r="TZD99" s="2"/>
      <c r="TZK99" s="2"/>
      <c r="TZL99" s="2"/>
      <c r="TZM99" s="2"/>
      <c r="TZN99" s="2"/>
      <c r="TZO99" s="2"/>
      <c r="TZP99" s="2"/>
      <c r="TZQ99" s="2"/>
      <c r="TZR99" s="2"/>
      <c r="TZS99" s="2"/>
      <c r="TZT99" s="2"/>
      <c r="TZU99" s="2"/>
      <c r="TZV99" s="2"/>
      <c r="TZX99" s="2"/>
      <c r="TZY99" s="2"/>
      <c r="UAD99" s="2"/>
      <c r="UAE99" s="2"/>
      <c r="UAF99" s="2"/>
      <c r="UAG99" s="2"/>
      <c r="UAH99" s="2"/>
      <c r="UAI99" s="2"/>
      <c r="UAJ99" s="2"/>
      <c r="UAQ99" s="2"/>
      <c r="UAR99" s="2"/>
      <c r="UAS99" s="2"/>
      <c r="UAT99" s="2"/>
      <c r="UAU99" s="2"/>
      <c r="UAV99" s="2"/>
      <c r="UAW99" s="2"/>
      <c r="UAX99" s="2"/>
      <c r="UAY99" s="2"/>
      <c r="UAZ99" s="2"/>
      <c r="UBA99" s="2"/>
      <c r="UBB99" s="2"/>
      <c r="UBD99" s="2"/>
      <c r="UBE99" s="2"/>
      <c r="UBJ99" s="2"/>
      <c r="UBK99" s="2"/>
      <c r="UBL99" s="2"/>
      <c r="UBM99" s="2"/>
      <c r="UBN99" s="2"/>
      <c r="UBO99" s="2"/>
      <c r="UBP99" s="2"/>
      <c r="UBW99" s="2"/>
      <c r="UBX99" s="2"/>
      <c r="UBY99" s="2"/>
      <c r="UBZ99" s="2"/>
      <c r="UCA99" s="2"/>
      <c r="UCB99" s="2"/>
      <c r="UCC99" s="2"/>
      <c r="UCD99" s="2"/>
      <c r="UCE99" s="2"/>
      <c r="UCF99" s="2"/>
      <c r="UCG99" s="2"/>
      <c r="UCH99" s="2"/>
      <c r="UCJ99" s="2"/>
      <c r="UCK99" s="2"/>
      <c r="UCP99" s="2"/>
      <c r="UCQ99" s="2"/>
      <c r="UCR99" s="2"/>
      <c r="UCS99" s="2"/>
      <c r="UCT99" s="2"/>
      <c r="UCU99" s="2"/>
      <c r="UCV99" s="2"/>
      <c r="UDC99" s="2"/>
      <c r="UDD99" s="2"/>
      <c r="UDE99" s="2"/>
      <c r="UDF99" s="2"/>
      <c r="UDG99" s="2"/>
      <c r="UDH99" s="2"/>
      <c r="UDI99" s="2"/>
      <c r="UDJ99" s="2"/>
      <c r="UDK99" s="2"/>
      <c r="UDL99" s="2"/>
      <c r="UDM99" s="2"/>
      <c r="UDN99" s="2"/>
      <c r="UDP99" s="2"/>
      <c r="UDQ99" s="2"/>
      <c r="UDV99" s="2"/>
      <c r="UDW99" s="2"/>
      <c r="UDX99" s="2"/>
      <c r="UDY99" s="2"/>
      <c r="UDZ99" s="2"/>
      <c r="UEA99" s="2"/>
      <c r="UEB99" s="2"/>
      <c r="UEI99" s="2"/>
      <c r="UEJ99" s="2"/>
      <c r="UEK99" s="2"/>
      <c r="UEL99" s="2"/>
      <c r="UEM99" s="2"/>
      <c r="UEN99" s="2"/>
      <c r="UEO99" s="2"/>
      <c r="UEP99" s="2"/>
      <c r="UEQ99" s="2"/>
      <c r="UER99" s="2"/>
      <c r="UES99" s="2"/>
      <c r="UET99" s="2"/>
      <c r="UEV99" s="2"/>
      <c r="UEW99" s="2"/>
      <c r="UFB99" s="2"/>
      <c r="UFC99" s="2"/>
      <c r="UFD99" s="2"/>
      <c r="UFE99" s="2"/>
      <c r="UFF99" s="2"/>
      <c r="UFG99" s="2"/>
      <c r="UFH99" s="2"/>
      <c r="UFO99" s="2"/>
      <c r="UFP99" s="2"/>
      <c r="UFQ99" s="2"/>
      <c r="UFR99" s="2"/>
      <c r="UFS99" s="2"/>
      <c r="UFT99" s="2"/>
      <c r="UFU99" s="2"/>
      <c r="UFV99" s="2"/>
      <c r="UFW99" s="2"/>
      <c r="UFX99" s="2"/>
      <c r="UFY99" s="2"/>
      <c r="UFZ99" s="2"/>
      <c r="UGB99" s="2"/>
      <c r="UGC99" s="2"/>
      <c r="UGH99" s="2"/>
      <c r="UGI99" s="2"/>
      <c r="UGJ99" s="2"/>
      <c r="UGK99" s="2"/>
      <c r="UGL99" s="2"/>
      <c r="UGM99" s="2"/>
      <c r="UGN99" s="2"/>
      <c r="UGU99" s="2"/>
      <c r="UGV99" s="2"/>
      <c r="UGW99" s="2"/>
      <c r="UGX99" s="2"/>
      <c r="UGY99" s="2"/>
      <c r="UGZ99" s="2"/>
      <c r="UHA99" s="2"/>
      <c r="UHB99" s="2"/>
      <c r="UHC99" s="2"/>
      <c r="UHD99" s="2"/>
      <c r="UHE99" s="2"/>
      <c r="UHF99" s="2"/>
      <c r="UHH99" s="2"/>
      <c r="UHI99" s="2"/>
      <c r="UHN99" s="2"/>
      <c r="UHO99" s="2"/>
      <c r="UHP99" s="2"/>
      <c r="UHQ99" s="2"/>
      <c r="UHR99" s="2"/>
      <c r="UHS99" s="2"/>
      <c r="UHT99" s="2"/>
      <c r="UIA99" s="2"/>
      <c r="UIB99" s="2"/>
      <c r="UIC99" s="2"/>
      <c r="UID99" s="2"/>
      <c r="UIE99" s="2"/>
      <c r="UIF99" s="2"/>
      <c r="UIG99" s="2"/>
      <c r="UIH99" s="2"/>
      <c r="UII99" s="2"/>
      <c r="UIJ99" s="2"/>
      <c r="UIK99" s="2"/>
      <c r="UIL99" s="2"/>
      <c r="UIN99" s="2"/>
      <c r="UIO99" s="2"/>
      <c r="UIT99" s="2"/>
      <c r="UIU99" s="2"/>
      <c r="UIV99" s="2"/>
      <c r="UIW99" s="2"/>
      <c r="UIX99" s="2"/>
      <c r="UIY99" s="2"/>
      <c r="UIZ99" s="2"/>
      <c r="UJG99" s="2"/>
      <c r="UJH99" s="2"/>
      <c r="UJI99" s="2"/>
      <c r="UJJ99" s="2"/>
      <c r="UJK99" s="2"/>
      <c r="UJL99" s="2"/>
      <c r="UJM99" s="2"/>
      <c r="UJN99" s="2"/>
      <c r="UJO99" s="2"/>
      <c r="UJP99" s="2"/>
      <c r="UJQ99" s="2"/>
      <c r="UJR99" s="2"/>
      <c r="UJT99" s="2"/>
      <c r="UJU99" s="2"/>
      <c r="UJZ99" s="2"/>
      <c r="UKA99" s="2"/>
      <c r="UKB99" s="2"/>
      <c r="UKC99" s="2"/>
      <c r="UKD99" s="2"/>
      <c r="UKE99" s="2"/>
      <c r="UKF99" s="2"/>
      <c r="UKM99" s="2"/>
      <c r="UKN99" s="2"/>
      <c r="UKO99" s="2"/>
      <c r="UKP99" s="2"/>
      <c r="UKQ99" s="2"/>
      <c r="UKR99" s="2"/>
      <c r="UKS99" s="2"/>
      <c r="UKT99" s="2"/>
      <c r="UKU99" s="2"/>
      <c r="UKV99" s="2"/>
      <c r="UKW99" s="2"/>
      <c r="UKX99" s="2"/>
      <c r="UKZ99" s="2"/>
      <c r="ULA99" s="2"/>
      <c r="ULF99" s="2"/>
      <c r="ULG99" s="2"/>
      <c r="ULH99" s="2"/>
      <c r="ULI99" s="2"/>
      <c r="ULJ99" s="2"/>
      <c r="ULK99" s="2"/>
      <c r="ULL99" s="2"/>
      <c r="ULS99" s="2"/>
      <c r="ULT99" s="2"/>
      <c r="ULU99" s="2"/>
      <c r="ULV99" s="2"/>
      <c r="ULW99" s="2"/>
      <c r="ULX99" s="2"/>
      <c r="ULY99" s="2"/>
      <c r="ULZ99" s="2"/>
      <c r="UMA99" s="2"/>
      <c r="UMB99" s="2"/>
      <c r="UMC99" s="2"/>
      <c r="UMD99" s="2"/>
      <c r="UMF99" s="2"/>
      <c r="UMG99" s="2"/>
      <c r="UML99" s="2"/>
      <c r="UMM99" s="2"/>
      <c r="UMN99" s="2"/>
      <c r="UMO99" s="2"/>
      <c r="UMP99" s="2"/>
      <c r="UMQ99" s="2"/>
      <c r="UMR99" s="2"/>
      <c r="UMY99" s="2"/>
      <c r="UMZ99" s="2"/>
      <c r="UNA99" s="2"/>
      <c r="UNB99" s="2"/>
      <c r="UNC99" s="2"/>
      <c r="UND99" s="2"/>
      <c r="UNE99" s="2"/>
      <c r="UNF99" s="2"/>
      <c r="UNG99" s="2"/>
      <c r="UNH99" s="2"/>
      <c r="UNI99" s="2"/>
      <c r="UNJ99" s="2"/>
      <c r="UNL99" s="2"/>
      <c r="UNM99" s="2"/>
      <c r="UNR99" s="2"/>
      <c r="UNS99" s="2"/>
      <c r="UNT99" s="2"/>
      <c r="UNU99" s="2"/>
      <c r="UNV99" s="2"/>
      <c r="UNW99" s="2"/>
      <c r="UNX99" s="2"/>
      <c r="UOE99" s="2"/>
      <c r="UOF99" s="2"/>
      <c r="UOG99" s="2"/>
      <c r="UOH99" s="2"/>
      <c r="UOI99" s="2"/>
      <c r="UOJ99" s="2"/>
      <c r="UOK99" s="2"/>
      <c r="UOL99" s="2"/>
      <c r="UOM99" s="2"/>
      <c r="UON99" s="2"/>
      <c r="UOO99" s="2"/>
      <c r="UOP99" s="2"/>
      <c r="UOR99" s="2"/>
      <c r="UOS99" s="2"/>
      <c r="UOX99" s="2"/>
      <c r="UOY99" s="2"/>
      <c r="UOZ99" s="2"/>
      <c r="UPA99" s="2"/>
      <c r="UPB99" s="2"/>
      <c r="UPC99" s="2"/>
      <c r="UPD99" s="2"/>
      <c r="UPK99" s="2"/>
      <c r="UPL99" s="2"/>
      <c r="UPM99" s="2"/>
      <c r="UPN99" s="2"/>
      <c r="UPO99" s="2"/>
      <c r="UPP99" s="2"/>
      <c r="UPQ99" s="2"/>
      <c r="UPR99" s="2"/>
      <c r="UPS99" s="2"/>
      <c r="UPT99" s="2"/>
      <c r="UPU99" s="2"/>
      <c r="UPV99" s="2"/>
      <c r="UPX99" s="2"/>
      <c r="UPY99" s="2"/>
      <c r="UQD99" s="2"/>
      <c r="UQE99" s="2"/>
      <c r="UQF99" s="2"/>
      <c r="UQG99" s="2"/>
      <c r="UQH99" s="2"/>
      <c r="UQI99" s="2"/>
      <c r="UQJ99" s="2"/>
      <c r="UQQ99" s="2"/>
      <c r="UQR99" s="2"/>
      <c r="UQS99" s="2"/>
      <c r="UQT99" s="2"/>
      <c r="UQU99" s="2"/>
      <c r="UQV99" s="2"/>
      <c r="UQW99" s="2"/>
      <c r="UQX99" s="2"/>
      <c r="UQY99" s="2"/>
      <c r="UQZ99" s="2"/>
      <c r="URA99" s="2"/>
      <c r="URB99" s="2"/>
      <c r="URD99" s="2"/>
      <c r="URE99" s="2"/>
      <c r="URJ99" s="2"/>
      <c r="URK99" s="2"/>
      <c r="URL99" s="2"/>
      <c r="URM99" s="2"/>
      <c r="URN99" s="2"/>
      <c r="URO99" s="2"/>
      <c r="URP99" s="2"/>
      <c r="URW99" s="2"/>
      <c r="URX99" s="2"/>
      <c r="URY99" s="2"/>
      <c r="URZ99" s="2"/>
      <c r="USA99" s="2"/>
      <c r="USB99" s="2"/>
      <c r="USC99" s="2"/>
      <c r="USD99" s="2"/>
      <c r="USE99" s="2"/>
      <c r="USF99" s="2"/>
      <c r="USG99" s="2"/>
      <c r="USH99" s="2"/>
      <c r="USJ99" s="2"/>
      <c r="USK99" s="2"/>
      <c r="USP99" s="2"/>
      <c r="USQ99" s="2"/>
      <c r="USR99" s="2"/>
      <c r="USS99" s="2"/>
      <c r="UST99" s="2"/>
      <c r="USU99" s="2"/>
      <c r="USV99" s="2"/>
      <c r="UTC99" s="2"/>
      <c r="UTD99" s="2"/>
      <c r="UTE99" s="2"/>
      <c r="UTF99" s="2"/>
      <c r="UTG99" s="2"/>
      <c r="UTH99" s="2"/>
      <c r="UTI99" s="2"/>
      <c r="UTJ99" s="2"/>
      <c r="UTK99" s="2"/>
      <c r="UTL99" s="2"/>
      <c r="UTM99" s="2"/>
      <c r="UTN99" s="2"/>
      <c r="UTP99" s="2"/>
      <c r="UTQ99" s="2"/>
      <c r="UTV99" s="2"/>
      <c r="UTW99" s="2"/>
      <c r="UTX99" s="2"/>
      <c r="UTY99" s="2"/>
      <c r="UTZ99" s="2"/>
      <c r="UUA99" s="2"/>
      <c r="UUB99" s="2"/>
      <c r="UUI99" s="2"/>
      <c r="UUJ99" s="2"/>
      <c r="UUK99" s="2"/>
      <c r="UUL99" s="2"/>
      <c r="UUM99" s="2"/>
      <c r="UUN99" s="2"/>
      <c r="UUO99" s="2"/>
      <c r="UUP99" s="2"/>
      <c r="UUQ99" s="2"/>
      <c r="UUR99" s="2"/>
      <c r="UUS99" s="2"/>
      <c r="UUT99" s="2"/>
      <c r="UUV99" s="2"/>
      <c r="UUW99" s="2"/>
      <c r="UVB99" s="2"/>
      <c r="UVC99" s="2"/>
      <c r="UVD99" s="2"/>
      <c r="UVE99" s="2"/>
      <c r="UVF99" s="2"/>
      <c r="UVG99" s="2"/>
      <c r="UVH99" s="2"/>
      <c r="UVO99" s="2"/>
      <c r="UVP99" s="2"/>
      <c r="UVQ99" s="2"/>
      <c r="UVR99" s="2"/>
      <c r="UVS99" s="2"/>
      <c r="UVT99" s="2"/>
      <c r="UVU99" s="2"/>
      <c r="UVV99" s="2"/>
      <c r="UVW99" s="2"/>
      <c r="UVX99" s="2"/>
      <c r="UVY99" s="2"/>
      <c r="UVZ99" s="2"/>
      <c r="UWB99" s="2"/>
      <c r="UWC99" s="2"/>
      <c r="UWH99" s="2"/>
      <c r="UWI99" s="2"/>
      <c r="UWJ99" s="2"/>
      <c r="UWK99" s="2"/>
      <c r="UWL99" s="2"/>
      <c r="UWM99" s="2"/>
      <c r="UWN99" s="2"/>
      <c r="UWU99" s="2"/>
      <c r="UWV99" s="2"/>
      <c r="UWW99" s="2"/>
      <c r="UWX99" s="2"/>
      <c r="UWY99" s="2"/>
      <c r="UWZ99" s="2"/>
      <c r="UXA99" s="2"/>
      <c r="UXB99" s="2"/>
      <c r="UXC99" s="2"/>
      <c r="UXD99" s="2"/>
      <c r="UXE99" s="2"/>
      <c r="UXF99" s="2"/>
      <c r="UXH99" s="2"/>
      <c r="UXI99" s="2"/>
      <c r="UXN99" s="2"/>
      <c r="UXO99" s="2"/>
      <c r="UXP99" s="2"/>
      <c r="UXQ99" s="2"/>
      <c r="UXR99" s="2"/>
      <c r="UXS99" s="2"/>
      <c r="UXT99" s="2"/>
      <c r="UYA99" s="2"/>
      <c r="UYB99" s="2"/>
      <c r="UYC99" s="2"/>
      <c r="UYD99" s="2"/>
      <c r="UYE99" s="2"/>
      <c r="UYF99" s="2"/>
      <c r="UYG99" s="2"/>
      <c r="UYH99" s="2"/>
      <c r="UYI99" s="2"/>
      <c r="UYJ99" s="2"/>
      <c r="UYK99" s="2"/>
      <c r="UYL99" s="2"/>
      <c r="UYN99" s="2"/>
      <c r="UYO99" s="2"/>
      <c r="UYT99" s="2"/>
      <c r="UYU99" s="2"/>
      <c r="UYV99" s="2"/>
      <c r="UYW99" s="2"/>
      <c r="UYX99" s="2"/>
      <c r="UYY99" s="2"/>
      <c r="UYZ99" s="2"/>
      <c r="UZG99" s="2"/>
      <c r="UZH99" s="2"/>
      <c r="UZI99" s="2"/>
      <c r="UZJ99" s="2"/>
      <c r="UZK99" s="2"/>
      <c r="UZL99" s="2"/>
      <c r="UZM99" s="2"/>
      <c r="UZN99" s="2"/>
      <c r="UZO99" s="2"/>
      <c r="UZP99" s="2"/>
      <c r="UZQ99" s="2"/>
      <c r="UZR99" s="2"/>
      <c r="UZT99" s="2"/>
      <c r="UZU99" s="2"/>
      <c r="UZZ99" s="2"/>
      <c r="VAA99" s="2"/>
      <c r="VAB99" s="2"/>
      <c r="VAC99" s="2"/>
      <c r="VAD99" s="2"/>
      <c r="VAE99" s="2"/>
      <c r="VAF99" s="2"/>
      <c r="VAM99" s="2"/>
      <c r="VAN99" s="2"/>
      <c r="VAO99" s="2"/>
      <c r="VAP99" s="2"/>
      <c r="VAQ99" s="2"/>
      <c r="VAR99" s="2"/>
      <c r="VAS99" s="2"/>
      <c r="VAT99" s="2"/>
      <c r="VAU99" s="2"/>
      <c r="VAV99" s="2"/>
      <c r="VAW99" s="2"/>
      <c r="VAX99" s="2"/>
      <c r="VAZ99" s="2"/>
      <c r="VBA99" s="2"/>
      <c r="VBF99" s="2"/>
      <c r="VBG99" s="2"/>
      <c r="VBH99" s="2"/>
      <c r="VBI99" s="2"/>
      <c r="VBJ99" s="2"/>
      <c r="VBK99" s="2"/>
      <c r="VBL99" s="2"/>
      <c r="VBS99" s="2"/>
      <c r="VBT99" s="2"/>
      <c r="VBU99" s="2"/>
      <c r="VBV99" s="2"/>
      <c r="VBW99" s="2"/>
      <c r="VBX99" s="2"/>
      <c r="VBY99" s="2"/>
      <c r="VBZ99" s="2"/>
      <c r="VCA99" s="2"/>
      <c r="VCB99" s="2"/>
      <c r="VCC99" s="2"/>
      <c r="VCD99" s="2"/>
      <c r="VCF99" s="2"/>
      <c r="VCG99" s="2"/>
      <c r="VCL99" s="2"/>
      <c r="VCM99" s="2"/>
      <c r="VCN99" s="2"/>
      <c r="VCO99" s="2"/>
      <c r="VCP99" s="2"/>
      <c r="VCQ99" s="2"/>
      <c r="VCR99" s="2"/>
      <c r="VCY99" s="2"/>
      <c r="VCZ99" s="2"/>
      <c r="VDA99" s="2"/>
      <c r="VDB99" s="2"/>
      <c r="VDC99" s="2"/>
      <c r="VDD99" s="2"/>
      <c r="VDE99" s="2"/>
      <c r="VDF99" s="2"/>
      <c r="VDG99" s="2"/>
      <c r="VDH99" s="2"/>
      <c r="VDI99" s="2"/>
      <c r="VDJ99" s="2"/>
      <c r="VDL99" s="2"/>
      <c r="VDM99" s="2"/>
      <c r="VDR99" s="2"/>
      <c r="VDS99" s="2"/>
      <c r="VDT99" s="2"/>
      <c r="VDU99" s="2"/>
      <c r="VDV99" s="2"/>
      <c r="VDW99" s="2"/>
      <c r="VDX99" s="2"/>
      <c r="VEE99" s="2"/>
      <c r="VEF99" s="2"/>
      <c r="VEG99" s="2"/>
      <c r="VEH99" s="2"/>
      <c r="VEI99" s="2"/>
      <c r="VEJ99" s="2"/>
      <c r="VEK99" s="2"/>
      <c r="VEL99" s="2"/>
      <c r="VEM99" s="2"/>
      <c r="VEN99" s="2"/>
      <c r="VEO99" s="2"/>
      <c r="VEP99" s="2"/>
      <c r="VER99" s="2"/>
      <c r="VES99" s="2"/>
      <c r="VEX99" s="2"/>
      <c r="VEY99" s="2"/>
      <c r="VEZ99" s="2"/>
      <c r="VFA99" s="2"/>
      <c r="VFB99" s="2"/>
      <c r="VFC99" s="2"/>
      <c r="VFD99" s="2"/>
      <c r="VFK99" s="2"/>
      <c r="VFL99" s="2"/>
      <c r="VFM99" s="2"/>
      <c r="VFN99" s="2"/>
      <c r="VFO99" s="2"/>
      <c r="VFP99" s="2"/>
      <c r="VFQ99" s="2"/>
      <c r="VFR99" s="2"/>
      <c r="VFS99" s="2"/>
      <c r="VFT99" s="2"/>
      <c r="VFU99" s="2"/>
      <c r="VFV99" s="2"/>
      <c r="VFX99" s="2"/>
      <c r="VFY99" s="2"/>
      <c r="VGD99" s="2"/>
      <c r="VGE99" s="2"/>
      <c r="VGF99" s="2"/>
      <c r="VGG99" s="2"/>
      <c r="VGH99" s="2"/>
      <c r="VGI99" s="2"/>
      <c r="VGJ99" s="2"/>
      <c r="VGQ99" s="2"/>
      <c r="VGR99" s="2"/>
      <c r="VGS99" s="2"/>
      <c r="VGT99" s="2"/>
      <c r="VGU99" s="2"/>
      <c r="VGV99" s="2"/>
      <c r="VGW99" s="2"/>
      <c r="VGX99" s="2"/>
      <c r="VGY99" s="2"/>
      <c r="VGZ99" s="2"/>
      <c r="VHA99" s="2"/>
      <c r="VHB99" s="2"/>
      <c r="VHD99" s="2"/>
      <c r="VHE99" s="2"/>
      <c r="VHJ99" s="2"/>
      <c r="VHK99" s="2"/>
      <c r="VHL99" s="2"/>
      <c r="VHM99" s="2"/>
      <c r="VHN99" s="2"/>
      <c r="VHO99" s="2"/>
      <c r="VHP99" s="2"/>
      <c r="VHW99" s="2"/>
      <c r="VHX99" s="2"/>
      <c r="VHY99" s="2"/>
      <c r="VHZ99" s="2"/>
      <c r="VIA99" s="2"/>
      <c r="VIB99" s="2"/>
      <c r="VIC99" s="2"/>
      <c r="VID99" s="2"/>
      <c r="VIE99" s="2"/>
      <c r="VIF99" s="2"/>
      <c r="VIG99" s="2"/>
      <c r="VIH99" s="2"/>
      <c r="VIJ99" s="2"/>
      <c r="VIK99" s="2"/>
      <c r="VIP99" s="2"/>
      <c r="VIQ99" s="2"/>
      <c r="VIR99" s="2"/>
      <c r="VIS99" s="2"/>
      <c r="VIT99" s="2"/>
      <c r="VIU99" s="2"/>
      <c r="VIV99" s="2"/>
      <c r="VJC99" s="2"/>
      <c r="VJD99" s="2"/>
      <c r="VJE99" s="2"/>
      <c r="VJF99" s="2"/>
      <c r="VJG99" s="2"/>
      <c r="VJH99" s="2"/>
      <c r="VJI99" s="2"/>
      <c r="VJJ99" s="2"/>
      <c r="VJK99" s="2"/>
      <c r="VJL99" s="2"/>
      <c r="VJM99" s="2"/>
      <c r="VJN99" s="2"/>
      <c r="VJP99" s="2"/>
      <c r="VJQ99" s="2"/>
      <c r="VJV99" s="2"/>
      <c r="VJW99" s="2"/>
      <c r="VJX99" s="2"/>
      <c r="VJY99" s="2"/>
      <c r="VJZ99" s="2"/>
      <c r="VKA99" s="2"/>
      <c r="VKB99" s="2"/>
      <c r="VKI99" s="2"/>
      <c r="VKJ99" s="2"/>
      <c r="VKK99" s="2"/>
      <c r="VKL99" s="2"/>
      <c r="VKM99" s="2"/>
      <c r="VKN99" s="2"/>
      <c r="VKO99" s="2"/>
      <c r="VKP99" s="2"/>
      <c r="VKQ99" s="2"/>
      <c r="VKR99" s="2"/>
      <c r="VKS99" s="2"/>
      <c r="VKT99" s="2"/>
      <c r="VKV99" s="2"/>
      <c r="VKW99" s="2"/>
      <c r="VLB99" s="2"/>
      <c r="VLC99" s="2"/>
      <c r="VLD99" s="2"/>
      <c r="VLE99" s="2"/>
      <c r="VLF99" s="2"/>
      <c r="VLG99" s="2"/>
      <c r="VLH99" s="2"/>
      <c r="VLO99" s="2"/>
      <c r="VLP99" s="2"/>
      <c r="VLQ99" s="2"/>
      <c r="VLR99" s="2"/>
      <c r="VLS99" s="2"/>
      <c r="VLT99" s="2"/>
      <c r="VLU99" s="2"/>
      <c r="VLV99" s="2"/>
      <c r="VLW99" s="2"/>
      <c r="VLX99" s="2"/>
      <c r="VLY99" s="2"/>
      <c r="VLZ99" s="2"/>
      <c r="VMB99" s="2"/>
      <c r="VMC99" s="2"/>
      <c r="VMH99" s="2"/>
      <c r="VMI99" s="2"/>
      <c r="VMJ99" s="2"/>
      <c r="VMK99" s="2"/>
      <c r="VML99" s="2"/>
      <c r="VMM99" s="2"/>
      <c r="VMN99" s="2"/>
      <c r="VMU99" s="2"/>
      <c r="VMV99" s="2"/>
      <c r="VMW99" s="2"/>
      <c r="VMX99" s="2"/>
      <c r="VMY99" s="2"/>
      <c r="VMZ99" s="2"/>
      <c r="VNA99" s="2"/>
      <c r="VNB99" s="2"/>
      <c r="VNC99" s="2"/>
      <c r="VND99" s="2"/>
      <c r="VNE99" s="2"/>
      <c r="VNF99" s="2"/>
      <c r="VNH99" s="2"/>
      <c r="VNI99" s="2"/>
      <c r="VNN99" s="2"/>
      <c r="VNO99" s="2"/>
      <c r="VNP99" s="2"/>
      <c r="VNQ99" s="2"/>
      <c r="VNR99" s="2"/>
      <c r="VNS99" s="2"/>
      <c r="VNT99" s="2"/>
      <c r="VOA99" s="2"/>
      <c r="VOB99" s="2"/>
      <c r="VOC99" s="2"/>
      <c r="VOD99" s="2"/>
      <c r="VOE99" s="2"/>
      <c r="VOF99" s="2"/>
      <c r="VOG99" s="2"/>
      <c r="VOH99" s="2"/>
      <c r="VOI99" s="2"/>
      <c r="VOJ99" s="2"/>
      <c r="VOK99" s="2"/>
      <c r="VOL99" s="2"/>
      <c r="VON99" s="2"/>
      <c r="VOO99" s="2"/>
      <c r="VOT99" s="2"/>
      <c r="VOU99" s="2"/>
      <c r="VOV99" s="2"/>
      <c r="VOW99" s="2"/>
      <c r="VOX99" s="2"/>
      <c r="VOY99" s="2"/>
      <c r="VOZ99" s="2"/>
      <c r="VPG99" s="2"/>
      <c r="VPH99" s="2"/>
      <c r="VPI99" s="2"/>
      <c r="VPJ99" s="2"/>
      <c r="VPK99" s="2"/>
      <c r="VPL99" s="2"/>
      <c r="VPM99" s="2"/>
      <c r="VPN99" s="2"/>
      <c r="VPO99" s="2"/>
      <c r="VPP99" s="2"/>
      <c r="VPQ99" s="2"/>
      <c r="VPR99" s="2"/>
      <c r="VPT99" s="2"/>
      <c r="VPU99" s="2"/>
      <c r="VPZ99" s="2"/>
      <c r="VQA99" s="2"/>
      <c r="VQB99" s="2"/>
      <c r="VQC99" s="2"/>
      <c r="VQD99" s="2"/>
      <c r="VQE99" s="2"/>
      <c r="VQF99" s="2"/>
      <c r="VQM99" s="2"/>
      <c r="VQN99" s="2"/>
      <c r="VQO99" s="2"/>
      <c r="VQP99" s="2"/>
      <c r="VQQ99" s="2"/>
      <c r="VQR99" s="2"/>
      <c r="VQS99" s="2"/>
      <c r="VQT99" s="2"/>
      <c r="VQU99" s="2"/>
      <c r="VQV99" s="2"/>
      <c r="VQW99" s="2"/>
      <c r="VQX99" s="2"/>
      <c r="VQZ99" s="2"/>
      <c r="VRA99" s="2"/>
      <c r="VRF99" s="2"/>
      <c r="VRG99" s="2"/>
      <c r="VRH99" s="2"/>
      <c r="VRI99" s="2"/>
      <c r="VRJ99" s="2"/>
      <c r="VRK99" s="2"/>
      <c r="VRL99" s="2"/>
      <c r="VRS99" s="2"/>
      <c r="VRT99" s="2"/>
      <c r="VRU99" s="2"/>
      <c r="VRV99" s="2"/>
      <c r="VRW99" s="2"/>
      <c r="VRX99" s="2"/>
      <c r="VRY99" s="2"/>
      <c r="VRZ99" s="2"/>
      <c r="VSA99" s="2"/>
      <c r="VSB99" s="2"/>
      <c r="VSC99" s="2"/>
      <c r="VSD99" s="2"/>
      <c r="VSF99" s="2"/>
      <c r="VSG99" s="2"/>
      <c r="VSL99" s="2"/>
      <c r="VSM99" s="2"/>
      <c r="VSN99" s="2"/>
      <c r="VSO99" s="2"/>
      <c r="VSP99" s="2"/>
      <c r="VSQ99" s="2"/>
      <c r="VSR99" s="2"/>
      <c r="VSY99" s="2"/>
      <c r="VSZ99" s="2"/>
      <c r="VTA99" s="2"/>
      <c r="VTB99" s="2"/>
      <c r="VTC99" s="2"/>
      <c r="VTD99" s="2"/>
      <c r="VTE99" s="2"/>
      <c r="VTF99" s="2"/>
      <c r="VTG99" s="2"/>
      <c r="VTH99" s="2"/>
      <c r="VTI99" s="2"/>
      <c r="VTJ99" s="2"/>
      <c r="VTL99" s="2"/>
      <c r="VTM99" s="2"/>
      <c r="VTR99" s="2"/>
      <c r="VTS99" s="2"/>
      <c r="VTT99" s="2"/>
      <c r="VTU99" s="2"/>
      <c r="VTV99" s="2"/>
      <c r="VTW99" s="2"/>
      <c r="VTX99" s="2"/>
      <c r="VUE99" s="2"/>
      <c r="VUF99" s="2"/>
      <c r="VUG99" s="2"/>
      <c r="VUH99" s="2"/>
      <c r="VUI99" s="2"/>
      <c r="VUJ99" s="2"/>
      <c r="VUK99" s="2"/>
      <c r="VUL99" s="2"/>
      <c r="VUM99" s="2"/>
      <c r="VUN99" s="2"/>
      <c r="VUO99" s="2"/>
      <c r="VUP99" s="2"/>
      <c r="VUR99" s="2"/>
      <c r="VUS99" s="2"/>
      <c r="VUX99" s="2"/>
      <c r="VUY99" s="2"/>
      <c r="VUZ99" s="2"/>
      <c r="VVA99" s="2"/>
      <c r="VVB99" s="2"/>
      <c r="VVC99" s="2"/>
      <c r="VVD99" s="2"/>
      <c r="VVK99" s="2"/>
      <c r="VVL99" s="2"/>
      <c r="VVM99" s="2"/>
      <c r="VVN99" s="2"/>
      <c r="VVO99" s="2"/>
      <c r="VVP99" s="2"/>
      <c r="VVQ99" s="2"/>
      <c r="VVR99" s="2"/>
      <c r="VVS99" s="2"/>
      <c r="VVT99" s="2"/>
      <c r="VVU99" s="2"/>
      <c r="VVV99" s="2"/>
      <c r="VVX99" s="2"/>
      <c r="VVY99" s="2"/>
      <c r="VWD99" s="2"/>
      <c r="VWE99" s="2"/>
      <c r="VWF99" s="2"/>
      <c r="VWG99" s="2"/>
      <c r="VWH99" s="2"/>
      <c r="VWI99" s="2"/>
      <c r="VWJ99" s="2"/>
      <c r="VWQ99" s="2"/>
      <c r="VWR99" s="2"/>
      <c r="VWS99" s="2"/>
      <c r="VWT99" s="2"/>
      <c r="VWU99" s="2"/>
      <c r="VWV99" s="2"/>
      <c r="VWW99" s="2"/>
      <c r="VWX99" s="2"/>
      <c r="VWY99" s="2"/>
      <c r="VWZ99" s="2"/>
      <c r="VXA99" s="2"/>
      <c r="VXB99" s="2"/>
      <c r="VXD99" s="2"/>
      <c r="VXE99" s="2"/>
      <c r="VXJ99" s="2"/>
      <c r="VXK99" s="2"/>
      <c r="VXL99" s="2"/>
      <c r="VXM99" s="2"/>
      <c r="VXN99" s="2"/>
      <c r="VXO99" s="2"/>
      <c r="VXP99" s="2"/>
      <c r="VXW99" s="2"/>
      <c r="VXX99" s="2"/>
      <c r="VXY99" s="2"/>
      <c r="VXZ99" s="2"/>
      <c r="VYA99" s="2"/>
      <c r="VYB99" s="2"/>
      <c r="VYC99" s="2"/>
      <c r="VYD99" s="2"/>
      <c r="VYE99" s="2"/>
      <c r="VYF99" s="2"/>
      <c r="VYG99" s="2"/>
      <c r="VYH99" s="2"/>
      <c r="VYJ99" s="2"/>
      <c r="VYK99" s="2"/>
      <c r="VYP99" s="2"/>
      <c r="VYQ99" s="2"/>
      <c r="VYR99" s="2"/>
      <c r="VYS99" s="2"/>
      <c r="VYT99" s="2"/>
      <c r="VYU99" s="2"/>
      <c r="VYV99" s="2"/>
      <c r="VZC99" s="2"/>
      <c r="VZD99" s="2"/>
      <c r="VZE99" s="2"/>
      <c r="VZF99" s="2"/>
      <c r="VZG99" s="2"/>
      <c r="VZH99" s="2"/>
      <c r="VZI99" s="2"/>
      <c r="VZJ99" s="2"/>
      <c r="VZK99" s="2"/>
      <c r="VZL99" s="2"/>
      <c r="VZM99" s="2"/>
      <c r="VZN99" s="2"/>
      <c r="VZP99" s="2"/>
      <c r="VZQ99" s="2"/>
      <c r="VZV99" s="2"/>
      <c r="VZW99" s="2"/>
      <c r="VZX99" s="2"/>
      <c r="VZY99" s="2"/>
      <c r="VZZ99" s="2"/>
      <c r="WAA99" s="2"/>
      <c r="WAB99" s="2"/>
      <c r="WAI99" s="2"/>
      <c r="WAJ99" s="2"/>
      <c r="WAK99" s="2"/>
      <c r="WAL99" s="2"/>
      <c r="WAM99" s="2"/>
      <c r="WAN99" s="2"/>
      <c r="WAO99" s="2"/>
      <c r="WAP99" s="2"/>
      <c r="WAQ99" s="2"/>
      <c r="WAR99" s="2"/>
      <c r="WAS99" s="2"/>
      <c r="WAT99" s="2"/>
      <c r="WAV99" s="2"/>
      <c r="WAW99" s="2"/>
      <c r="WBB99" s="2"/>
      <c r="WBC99" s="2"/>
      <c r="WBD99" s="2"/>
      <c r="WBE99" s="2"/>
      <c r="WBF99" s="2"/>
      <c r="WBG99" s="2"/>
      <c r="WBH99" s="2"/>
      <c r="WBO99" s="2"/>
      <c r="WBP99" s="2"/>
      <c r="WBQ99" s="2"/>
      <c r="WBR99" s="2"/>
      <c r="WBS99" s="2"/>
      <c r="WBT99" s="2"/>
      <c r="WBU99" s="2"/>
      <c r="WBV99" s="2"/>
      <c r="WBW99" s="2"/>
      <c r="WBX99" s="2"/>
      <c r="WBY99" s="2"/>
      <c r="WBZ99" s="2"/>
      <c r="WCB99" s="2"/>
      <c r="WCC99" s="2"/>
      <c r="WCH99" s="2"/>
      <c r="WCI99" s="2"/>
      <c r="WCJ99" s="2"/>
      <c r="WCK99" s="2"/>
      <c r="WCL99" s="2"/>
      <c r="WCM99" s="2"/>
      <c r="WCN99" s="2"/>
      <c r="WCU99" s="2"/>
      <c r="WCV99" s="2"/>
      <c r="WCW99" s="2"/>
      <c r="WCX99" s="2"/>
      <c r="WCY99" s="2"/>
      <c r="WCZ99" s="2"/>
      <c r="WDA99" s="2"/>
      <c r="WDB99" s="2"/>
      <c r="WDC99" s="2"/>
      <c r="WDD99" s="2"/>
      <c r="WDE99" s="2"/>
      <c r="WDF99" s="2"/>
      <c r="WDH99" s="2"/>
      <c r="WDI99" s="2"/>
      <c r="WDN99" s="2"/>
      <c r="WDO99" s="2"/>
      <c r="WDP99" s="2"/>
      <c r="WDQ99" s="2"/>
      <c r="WDR99" s="2"/>
      <c r="WDS99" s="2"/>
      <c r="WDT99" s="2"/>
      <c r="WEA99" s="2"/>
      <c r="WEB99" s="2"/>
      <c r="WEC99" s="2"/>
      <c r="WED99" s="2"/>
      <c r="WEE99" s="2"/>
      <c r="WEF99" s="2"/>
      <c r="WEG99" s="2"/>
      <c r="WEH99" s="2"/>
      <c r="WEI99" s="2"/>
      <c r="WEJ99" s="2"/>
      <c r="WEK99" s="2"/>
      <c r="WEL99" s="2"/>
      <c r="WEN99" s="2"/>
      <c r="WEO99" s="2"/>
      <c r="WET99" s="2"/>
      <c r="WEU99" s="2"/>
      <c r="WEV99" s="2"/>
      <c r="WEW99" s="2"/>
      <c r="WEX99" s="2"/>
      <c r="WEY99" s="2"/>
      <c r="WEZ99" s="2"/>
      <c r="WFG99" s="2"/>
      <c r="WFH99" s="2"/>
      <c r="WFI99" s="2"/>
      <c r="WFJ99" s="2"/>
      <c r="WFK99" s="2"/>
      <c r="WFL99" s="2"/>
      <c r="WFM99" s="2"/>
      <c r="WFN99" s="2"/>
      <c r="WFO99" s="2"/>
      <c r="WFP99" s="2"/>
      <c r="WFQ99" s="2"/>
      <c r="WFR99" s="2"/>
      <c r="WFT99" s="2"/>
      <c r="WFU99" s="2"/>
      <c r="WFZ99" s="2"/>
      <c r="WGA99" s="2"/>
      <c r="WGB99" s="2"/>
      <c r="WGC99" s="2"/>
      <c r="WGD99" s="2"/>
      <c r="WGE99" s="2"/>
      <c r="WGF99" s="2"/>
      <c r="WGM99" s="2"/>
      <c r="WGN99" s="2"/>
      <c r="WGO99" s="2"/>
      <c r="WGP99" s="2"/>
      <c r="WGQ99" s="2"/>
      <c r="WGR99" s="2"/>
      <c r="WGS99" s="2"/>
      <c r="WGT99" s="2"/>
      <c r="WGU99" s="2"/>
      <c r="WGV99" s="2"/>
      <c r="WGW99" s="2"/>
      <c r="WGX99" s="2"/>
      <c r="WGZ99" s="2"/>
      <c r="WHA99" s="2"/>
      <c r="WHF99" s="2"/>
      <c r="WHG99" s="2"/>
      <c r="WHH99" s="2"/>
      <c r="WHI99" s="2"/>
      <c r="WHJ99" s="2"/>
      <c r="WHK99" s="2"/>
      <c r="WHL99" s="2"/>
      <c r="WHS99" s="2"/>
      <c r="WHT99" s="2"/>
      <c r="WHU99" s="2"/>
      <c r="WHV99" s="2"/>
      <c r="WHW99" s="2"/>
      <c r="WHX99" s="2"/>
      <c r="WHY99" s="2"/>
      <c r="WHZ99" s="2"/>
      <c r="WIA99" s="2"/>
      <c r="WIB99" s="2"/>
      <c r="WIC99" s="2"/>
      <c r="WID99" s="2"/>
      <c r="WIF99" s="2"/>
      <c r="WIG99" s="2"/>
      <c r="WIL99" s="2"/>
      <c r="WIM99" s="2"/>
      <c r="WIN99" s="2"/>
      <c r="WIO99" s="2"/>
      <c r="WIP99" s="2"/>
      <c r="WIQ99" s="2"/>
      <c r="WIR99" s="2"/>
      <c r="WIY99" s="2"/>
      <c r="WIZ99" s="2"/>
      <c r="WJA99" s="2"/>
      <c r="WJB99" s="2"/>
      <c r="WJC99" s="2"/>
      <c r="WJD99" s="2"/>
      <c r="WJE99" s="2"/>
      <c r="WJF99" s="2"/>
      <c r="WJG99" s="2"/>
      <c r="WJH99" s="2"/>
      <c r="WJI99" s="2"/>
      <c r="WJJ99" s="2"/>
      <c r="WJL99" s="2"/>
      <c r="WJM99" s="2"/>
      <c r="WJR99" s="2"/>
      <c r="WJS99" s="2"/>
      <c r="WJT99" s="2"/>
      <c r="WJU99" s="2"/>
      <c r="WJV99" s="2"/>
      <c r="WJW99" s="2"/>
      <c r="WJX99" s="2"/>
      <c r="WKE99" s="2"/>
      <c r="WKF99" s="2"/>
      <c r="WKG99" s="2"/>
      <c r="WKH99" s="2"/>
      <c r="WKI99" s="2"/>
      <c r="WKJ99" s="2"/>
      <c r="WKK99" s="2"/>
      <c r="WKL99" s="2"/>
      <c r="WKM99" s="2"/>
      <c r="WKN99" s="2"/>
      <c r="WKO99" s="2"/>
      <c r="WKP99" s="2"/>
      <c r="WKR99" s="2"/>
      <c r="WKS99" s="2"/>
      <c r="WKX99" s="2"/>
      <c r="WKY99" s="2"/>
      <c r="WKZ99" s="2"/>
      <c r="WLA99" s="2"/>
      <c r="WLB99" s="2"/>
      <c r="WLC99" s="2"/>
      <c r="WLD99" s="2"/>
      <c r="WLK99" s="2"/>
      <c r="WLL99" s="2"/>
      <c r="WLM99" s="2"/>
      <c r="WLN99" s="2"/>
      <c r="WLO99" s="2"/>
      <c r="WLP99" s="2"/>
      <c r="WLQ99" s="2"/>
      <c r="WLR99" s="2"/>
      <c r="WLS99" s="2"/>
      <c r="WLT99" s="2"/>
      <c r="WLU99" s="2"/>
      <c r="WLV99" s="2"/>
      <c r="WLX99" s="2"/>
      <c r="WLY99" s="2"/>
      <c r="WMD99" s="2"/>
      <c r="WME99" s="2"/>
      <c r="WMF99" s="2"/>
      <c r="WMG99" s="2"/>
      <c r="WMH99" s="2"/>
      <c r="WMI99" s="2"/>
      <c r="WMJ99" s="2"/>
      <c r="WMQ99" s="2"/>
      <c r="WMR99" s="2"/>
      <c r="WMS99" s="2"/>
      <c r="WMT99" s="2"/>
      <c r="WMU99" s="2"/>
      <c r="WMV99" s="2"/>
      <c r="WMW99" s="2"/>
      <c r="WMX99" s="2"/>
      <c r="WMY99" s="2"/>
      <c r="WMZ99" s="2"/>
      <c r="WNA99" s="2"/>
      <c r="WNB99" s="2"/>
      <c r="WND99" s="2"/>
      <c r="WNE99" s="2"/>
      <c r="WNJ99" s="2"/>
      <c r="WNK99" s="2"/>
      <c r="WNL99" s="2"/>
      <c r="WNM99" s="2"/>
      <c r="WNN99" s="2"/>
      <c r="WNO99" s="2"/>
      <c r="WNP99" s="2"/>
      <c r="WNW99" s="2"/>
      <c r="WNX99" s="2"/>
      <c r="WNY99" s="2"/>
      <c r="WNZ99" s="2"/>
      <c r="WOA99" s="2"/>
      <c r="WOB99" s="2"/>
      <c r="WOC99" s="2"/>
      <c r="WOD99" s="2"/>
      <c r="WOE99" s="2"/>
      <c r="WOF99" s="2"/>
      <c r="WOG99" s="2"/>
      <c r="WOH99" s="2"/>
      <c r="WOJ99" s="2"/>
      <c r="WOK99" s="2"/>
      <c r="WOP99" s="2"/>
      <c r="WOQ99" s="2"/>
      <c r="WOR99" s="2"/>
      <c r="WOS99" s="2"/>
      <c r="WOT99" s="2"/>
      <c r="WOU99" s="2"/>
      <c r="WOV99" s="2"/>
      <c r="WPC99" s="2"/>
      <c r="WPD99" s="2"/>
      <c r="WPE99" s="2"/>
      <c r="WPF99" s="2"/>
      <c r="WPG99" s="2"/>
      <c r="WPH99" s="2"/>
      <c r="WPI99" s="2"/>
      <c r="WPJ99" s="2"/>
      <c r="WPK99" s="2"/>
      <c r="WPL99" s="2"/>
      <c r="WPM99" s="2"/>
      <c r="WPN99" s="2"/>
      <c r="WPP99" s="2"/>
      <c r="WPQ99" s="2"/>
      <c r="WPV99" s="2"/>
      <c r="WPW99" s="2"/>
      <c r="WPX99" s="2"/>
      <c r="WPY99" s="2"/>
      <c r="WPZ99" s="2"/>
      <c r="WQA99" s="2"/>
      <c r="WQB99" s="2"/>
      <c r="WQI99" s="2"/>
      <c r="WQJ99" s="2"/>
      <c r="WQK99" s="2"/>
      <c r="WQL99" s="2"/>
      <c r="WQM99" s="2"/>
      <c r="WQN99" s="2"/>
      <c r="WQO99" s="2"/>
      <c r="WQP99" s="2"/>
      <c r="WQQ99" s="2"/>
      <c r="WQR99" s="2"/>
      <c r="WQS99" s="2"/>
      <c r="WQT99" s="2"/>
      <c r="WQV99" s="2"/>
      <c r="WQW99" s="2"/>
      <c r="WRB99" s="2"/>
      <c r="WRC99" s="2"/>
      <c r="WRD99" s="2"/>
      <c r="WRE99" s="2"/>
      <c r="WRF99" s="2"/>
      <c r="WRG99" s="2"/>
      <c r="WRH99" s="2"/>
      <c r="WRO99" s="2"/>
      <c r="WRP99" s="2"/>
      <c r="WRQ99" s="2"/>
      <c r="WRR99" s="2"/>
      <c r="WRS99" s="2"/>
      <c r="WRT99" s="2"/>
      <c r="WRU99" s="2"/>
      <c r="WRV99" s="2"/>
      <c r="WRW99" s="2"/>
      <c r="WRX99" s="2"/>
      <c r="WRY99" s="2"/>
      <c r="WRZ99" s="2"/>
      <c r="WSB99" s="2"/>
      <c r="WSC99" s="2"/>
      <c r="WSH99" s="2"/>
      <c r="WSI99" s="2"/>
      <c r="WSJ99" s="2"/>
      <c r="WSK99" s="2"/>
      <c r="WSL99" s="2"/>
      <c r="WSM99" s="2"/>
      <c r="WSN99" s="2"/>
      <c r="WSU99" s="2"/>
      <c r="WSV99" s="2"/>
      <c r="WSW99" s="2"/>
      <c r="WSX99" s="2"/>
      <c r="WSY99" s="2"/>
      <c r="WSZ99" s="2"/>
      <c r="WTA99" s="2"/>
      <c r="WTB99" s="2"/>
      <c r="WTC99" s="2"/>
      <c r="WTD99" s="2"/>
      <c r="WTE99" s="2"/>
      <c r="WTF99" s="2"/>
      <c r="WTH99" s="2"/>
      <c r="WTI99" s="2"/>
      <c r="WTN99" s="2"/>
      <c r="WTO99" s="2"/>
      <c r="WTP99" s="2"/>
      <c r="WTQ99" s="2"/>
      <c r="WTR99" s="2"/>
      <c r="WTS99" s="2"/>
      <c r="WTT99" s="2"/>
      <c r="WUA99" s="2"/>
      <c r="WUB99" s="2"/>
      <c r="WUC99" s="2"/>
      <c r="WUD99" s="2"/>
      <c r="WUE99" s="2"/>
      <c r="WUF99" s="2"/>
      <c r="WUG99" s="2"/>
      <c r="WUH99" s="2"/>
      <c r="WUI99" s="2"/>
      <c r="WUJ99" s="2"/>
      <c r="WUK99" s="2"/>
      <c r="WUL99" s="2"/>
      <c r="WUN99" s="2"/>
      <c r="WUO99" s="2"/>
      <c r="WUT99" s="2"/>
      <c r="WUU99" s="2"/>
      <c r="WUV99" s="2"/>
      <c r="WUW99" s="2"/>
      <c r="WUX99" s="2"/>
      <c r="WUY99" s="2"/>
      <c r="WUZ99" s="2"/>
      <c r="WVG99" s="2"/>
      <c r="WVH99" s="2"/>
      <c r="WVI99" s="2"/>
      <c r="WVJ99" s="2"/>
      <c r="WVK99" s="2"/>
      <c r="WVL99" s="2"/>
      <c r="WVM99" s="2"/>
      <c r="WVN99" s="2"/>
      <c r="WVO99" s="2"/>
      <c r="WVP99" s="2"/>
      <c r="WVQ99" s="2"/>
      <c r="WVR99" s="2"/>
      <c r="WVT99" s="2"/>
      <c r="WVU99" s="2"/>
      <c r="WVZ99" s="2"/>
      <c r="WWA99" s="2"/>
      <c r="WWB99" s="2"/>
      <c r="WWC99" s="2"/>
      <c r="WWD99" s="2"/>
      <c r="WWE99" s="2"/>
      <c r="WWF99" s="2"/>
      <c r="WWM99" s="2"/>
      <c r="WWN99" s="2"/>
      <c r="WWO99" s="2"/>
      <c r="WWP99" s="2"/>
      <c r="WWQ99" s="2"/>
      <c r="WWR99" s="2"/>
      <c r="WWS99" s="2"/>
      <c r="WWT99" s="2"/>
      <c r="WWU99" s="2"/>
      <c r="WWV99" s="2"/>
      <c r="WWW99" s="2"/>
      <c r="WWX99" s="2"/>
      <c r="WWZ99" s="2"/>
      <c r="WXA99" s="2"/>
      <c r="WXF99" s="2"/>
      <c r="WXG99" s="2"/>
      <c r="WXH99" s="2"/>
      <c r="WXI99" s="2"/>
      <c r="WXJ99" s="2"/>
      <c r="WXK99" s="2"/>
      <c r="WXL99" s="2"/>
      <c r="WXS99" s="2"/>
      <c r="WXT99" s="2"/>
      <c r="WXU99" s="2"/>
      <c r="WXV99" s="2"/>
      <c r="WXW99" s="2"/>
      <c r="WXX99" s="2"/>
      <c r="WXY99" s="2"/>
      <c r="WXZ99" s="2"/>
      <c r="WYA99" s="2"/>
      <c r="WYB99" s="2"/>
      <c r="WYC99" s="2"/>
      <c r="WYD99" s="2"/>
      <c r="WYF99" s="2"/>
      <c r="WYG99" s="2"/>
      <c r="WYL99" s="2"/>
      <c r="WYM99" s="2"/>
      <c r="WYN99" s="2"/>
      <c r="WYO99" s="2"/>
      <c r="WYP99" s="2"/>
      <c r="WYQ99" s="2"/>
      <c r="WYR99" s="2"/>
      <c r="WYY99" s="2"/>
      <c r="WYZ99" s="2"/>
      <c r="WZA99" s="2"/>
      <c r="WZB99" s="2"/>
      <c r="WZC99" s="2"/>
      <c r="WZD99" s="2"/>
      <c r="WZE99" s="2"/>
      <c r="WZF99" s="2"/>
      <c r="WZG99" s="2"/>
      <c r="WZH99" s="2"/>
      <c r="WZI99" s="2"/>
      <c r="WZJ99" s="2"/>
      <c r="WZL99" s="2"/>
      <c r="WZM99" s="2"/>
      <c r="WZR99" s="2"/>
      <c r="WZS99" s="2"/>
      <c r="WZT99" s="2"/>
      <c r="WZU99" s="2"/>
      <c r="WZV99" s="2"/>
      <c r="WZW99" s="2"/>
      <c r="WZX99" s="2"/>
      <c r="XAE99" s="2"/>
      <c r="XAF99" s="2"/>
      <c r="XAG99" s="2"/>
      <c r="XAH99" s="2"/>
      <c r="XAI99" s="2"/>
      <c r="XAJ99" s="2"/>
      <c r="XAK99" s="2"/>
      <c r="XAL99" s="2"/>
      <c r="XAM99" s="2"/>
      <c r="XAN99" s="2"/>
      <c r="XAO99" s="2"/>
      <c r="XAP99" s="2"/>
      <c r="XAR99" s="2"/>
      <c r="XAS99" s="2"/>
      <c r="XAX99" s="2"/>
      <c r="XAY99" s="2"/>
      <c r="XAZ99" s="2"/>
      <c r="XBA99" s="2"/>
      <c r="XBB99" s="2"/>
      <c r="XBC99" s="2"/>
      <c r="XBD99" s="2"/>
      <c r="XBK99" s="2"/>
      <c r="XBL99" s="2"/>
      <c r="XBM99" s="2"/>
      <c r="XBN99" s="2"/>
      <c r="XBO99" s="2"/>
      <c r="XBP99" s="2"/>
      <c r="XBQ99" s="2"/>
      <c r="XBR99" s="2"/>
      <c r="XBS99" s="2"/>
      <c r="XBT99" s="2"/>
      <c r="XBU99" s="2"/>
      <c r="XBV99" s="2"/>
      <c r="XBX99" s="2"/>
      <c r="XBY99" s="2"/>
      <c r="XCD99" s="2"/>
      <c r="XCE99" s="2"/>
      <c r="XCF99" s="2"/>
      <c r="XCG99" s="2"/>
      <c r="XCH99" s="2"/>
      <c r="XCI99" s="2"/>
      <c r="XCJ99" s="2"/>
      <c r="XCQ99" s="2"/>
      <c r="XCR99" s="2"/>
      <c r="XCS99" s="2"/>
      <c r="XCT99" s="2"/>
      <c r="XCU99" s="2"/>
      <c r="XCV99" s="2"/>
      <c r="XCW99" s="2"/>
      <c r="XCX99" s="2"/>
      <c r="XCY99" s="2"/>
      <c r="XCZ99" s="2"/>
      <c r="XDA99" s="2"/>
      <c r="XDB99" s="2"/>
      <c r="XDD99" s="2"/>
      <c r="XDE99" s="2"/>
      <c r="XDJ99" s="2"/>
      <c r="XDK99" s="2"/>
      <c r="XDL99" s="2"/>
      <c r="XDM99" s="2"/>
      <c r="XDN99" s="2"/>
      <c r="XDO99" s="2"/>
      <c r="XDP99" s="2"/>
      <c r="XDW99" s="2"/>
      <c r="XDX99" s="2"/>
      <c r="XDY99" s="2"/>
      <c r="XDZ99" s="2"/>
      <c r="XEA99" s="2"/>
      <c r="XEB99" s="2"/>
      <c r="XEC99" s="2"/>
      <c r="XED99" s="2"/>
      <c r="XEE99" s="2"/>
      <c r="XEF99" s="2"/>
      <c r="XEG99" s="2"/>
      <c r="XEH99" s="2"/>
      <c r="XEJ99" s="2"/>
      <c r="XEK99" s="2"/>
      <c r="XEP99" s="2"/>
      <c r="XEQ99" s="2"/>
      <c r="XER99" s="2"/>
      <c r="XES99" s="2"/>
      <c r="XET99" s="2"/>
      <c r="XEU99" s="2"/>
      <c r="XEV99" s="2"/>
    </row>
    <row r="100" spans="2:16379">
      <c r="B100" s="1" t="s">
        <v>213</v>
      </c>
      <c r="C100" s="1" t="s">
        <v>199</v>
      </c>
      <c r="D100" s="4">
        <v>5</v>
      </c>
      <c r="E100" t="s">
        <v>160</v>
      </c>
      <c r="F100" s="2">
        <v>0</v>
      </c>
      <c r="G100" s="2">
        <v>0</v>
      </c>
      <c r="H100" s="2">
        <v>0</v>
      </c>
      <c r="I100" s="2">
        <v>1</v>
      </c>
      <c r="J100" s="2">
        <v>2</v>
      </c>
      <c r="K100" s="2">
        <v>4</v>
      </c>
      <c r="L100" s="2">
        <v>4</v>
      </c>
      <c r="M100" s="2">
        <v>7</v>
      </c>
      <c r="N100" s="2">
        <v>8.2633399999999995</v>
      </c>
      <c r="O100" s="2">
        <v>5.7061599999999997</v>
      </c>
      <c r="P100">
        <f t="shared" si="18"/>
        <v>0.69053917665254005</v>
      </c>
      <c r="Q100">
        <f>204.23-10.32</f>
        <v>193.91</v>
      </c>
      <c r="R100">
        <f>116.52-108.51</f>
        <v>8.0099999999999909</v>
      </c>
      <c r="S100" s="1">
        <f t="shared" si="19"/>
        <v>4.1307823216956273E-2</v>
      </c>
      <c r="T100" s="2"/>
      <c r="U100" s="2"/>
      <c r="V100" s="2"/>
      <c r="W100" s="2"/>
      <c r="X100" s="2"/>
      <c r="Z100" s="1"/>
      <c r="AU100" s="2"/>
      <c r="AX100" s="2"/>
      <c r="AY100" s="2"/>
      <c r="AZ100" s="2"/>
      <c r="BA100" s="2"/>
      <c r="BB100" s="2"/>
      <c r="BC100" s="2"/>
      <c r="BD100" s="2"/>
      <c r="BJ100" s="1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X100" s="2"/>
      <c r="BY100" s="2"/>
      <c r="CA100" s="2"/>
      <c r="CD100" s="2"/>
      <c r="CE100" s="2"/>
      <c r="CF100" s="2"/>
      <c r="CG100" s="2"/>
      <c r="CH100" s="2"/>
      <c r="CI100" s="2"/>
      <c r="CJ100" s="2"/>
      <c r="CP100" s="1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D100" s="2"/>
      <c r="DE100" s="2"/>
      <c r="DG100" s="2"/>
      <c r="DJ100" s="2"/>
      <c r="DK100" s="2"/>
      <c r="DL100" s="2"/>
      <c r="DM100" s="2"/>
      <c r="DN100" s="2"/>
      <c r="DO100" s="2"/>
      <c r="DP100" s="2"/>
      <c r="DV100" s="1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J100" s="2"/>
      <c r="EK100" s="2"/>
      <c r="EM100" s="2"/>
      <c r="EP100" s="2"/>
      <c r="EQ100" s="2"/>
      <c r="ER100" s="2"/>
      <c r="ES100" s="2"/>
      <c r="ET100" s="2"/>
      <c r="EU100" s="2"/>
      <c r="EV100" s="2"/>
      <c r="FB100" s="1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P100" s="2"/>
      <c r="FQ100" s="2"/>
      <c r="FS100" s="2"/>
      <c r="FV100" s="2"/>
      <c r="FW100" s="2"/>
      <c r="FX100" s="2"/>
      <c r="FY100" s="2"/>
      <c r="FZ100" s="2"/>
      <c r="GA100" s="2"/>
      <c r="GB100" s="2"/>
      <c r="GH100" s="1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V100" s="2"/>
      <c r="GW100" s="2"/>
      <c r="GY100" s="2"/>
      <c r="HB100" s="2"/>
      <c r="HC100" s="2"/>
      <c r="HD100" s="2"/>
      <c r="HE100" s="2"/>
      <c r="HF100" s="2"/>
      <c r="HG100" s="2"/>
      <c r="HH100" s="2"/>
      <c r="HN100" s="1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B100" s="2"/>
      <c r="IC100" s="2"/>
      <c r="IE100" s="2"/>
      <c r="IH100" s="2"/>
      <c r="II100" s="2"/>
      <c r="IJ100" s="2"/>
      <c r="IK100" s="2"/>
      <c r="IL100" s="2"/>
      <c r="IM100" s="2"/>
      <c r="IN100" s="2"/>
      <c r="IT100" s="1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H100" s="2"/>
      <c r="JI100" s="2"/>
      <c r="JK100" s="2"/>
      <c r="JN100" s="2"/>
      <c r="JO100" s="2"/>
      <c r="JP100" s="2"/>
      <c r="JQ100" s="2"/>
      <c r="JR100" s="2"/>
      <c r="JS100" s="2"/>
      <c r="JT100" s="2"/>
      <c r="JZ100" s="1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N100" s="2"/>
      <c r="KO100" s="2"/>
      <c r="KQ100" s="2"/>
      <c r="KT100" s="2"/>
      <c r="KU100" s="2"/>
      <c r="KV100" s="2"/>
      <c r="KW100" s="2"/>
      <c r="KX100" s="2"/>
      <c r="KY100" s="2"/>
      <c r="KZ100" s="2"/>
      <c r="LF100" s="1"/>
      <c r="LG100" s="2"/>
      <c r="LH100" s="2"/>
      <c r="LI100" s="2"/>
      <c r="LJ100" s="2"/>
      <c r="LK100" s="2"/>
      <c r="LL100" s="2"/>
      <c r="LM100" s="2"/>
      <c r="LN100" s="2"/>
      <c r="LO100" s="2"/>
      <c r="LP100" s="2"/>
      <c r="LQ100" s="2"/>
      <c r="LR100" s="2"/>
      <c r="LT100" s="2"/>
      <c r="LU100" s="2"/>
      <c r="LW100" s="2"/>
      <c r="LZ100" s="2"/>
      <c r="MA100" s="2"/>
      <c r="MB100" s="2"/>
      <c r="MC100" s="2"/>
      <c r="MD100" s="2"/>
      <c r="ME100" s="2"/>
      <c r="MF100" s="2"/>
      <c r="ML100" s="1"/>
      <c r="MM100" s="2"/>
      <c r="MN100" s="2"/>
      <c r="MO100" s="2"/>
      <c r="MP100" s="2"/>
      <c r="MQ100" s="2"/>
      <c r="MR100" s="2"/>
      <c r="MS100" s="2"/>
      <c r="MT100" s="2"/>
      <c r="MU100" s="2"/>
      <c r="MV100" s="2"/>
      <c r="MW100" s="2"/>
      <c r="MX100" s="2"/>
      <c r="MZ100" s="2"/>
      <c r="NA100" s="2"/>
      <c r="NC100" s="2"/>
      <c r="NF100" s="2"/>
      <c r="NG100" s="2"/>
      <c r="NH100" s="2"/>
      <c r="NI100" s="2"/>
      <c r="NJ100" s="2"/>
      <c r="NK100" s="2"/>
      <c r="NL100" s="2"/>
      <c r="NR100" s="1"/>
      <c r="NS100" s="2"/>
      <c r="NT100" s="2"/>
      <c r="NU100" s="2"/>
      <c r="NV100" s="2"/>
      <c r="NW100" s="2"/>
      <c r="NX100" s="2"/>
      <c r="NY100" s="2"/>
      <c r="NZ100" s="2"/>
      <c r="OA100" s="2"/>
      <c r="OB100" s="2"/>
      <c r="OC100" s="2"/>
      <c r="OD100" s="2"/>
      <c r="OF100" s="2"/>
      <c r="OG100" s="2"/>
      <c r="OI100" s="2"/>
      <c r="OL100" s="2"/>
      <c r="OM100" s="2"/>
      <c r="ON100" s="2"/>
      <c r="OO100" s="2"/>
      <c r="OP100" s="2"/>
      <c r="OQ100" s="2"/>
      <c r="OR100" s="2"/>
      <c r="OX100" s="1"/>
      <c r="OY100" s="2"/>
      <c r="OZ100" s="2"/>
      <c r="PA100" s="2"/>
      <c r="PB100" s="2"/>
      <c r="PC100" s="2"/>
      <c r="PD100" s="2"/>
      <c r="PE100" s="2"/>
      <c r="PF100" s="2"/>
      <c r="PG100" s="2"/>
      <c r="PH100" s="2"/>
      <c r="PI100" s="2"/>
      <c r="PJ100" s="2"/>
      <c r="PL100" s="2"/>
      <c r="PM100" s="2"/>
      <c r="PO100" s="2"/>
      <c r="PR100" s="2"/>
      <c r="PS100" s="2"/>
      <c r="PT100" s="2"/>
      <c r="PU100" s="2"/>
      <c r="PV100" s="2"/>
      <c r="PW100" s="2"/>
      <c r="PX100" s="2"/>
      <c r="QD100" s="1"/>
      <c r="QE100" s="2"/>
      <c r="QF100" s="2"/>
      <c r="QG100" s="2"/>
      <c r="QH100" s="2"/>
      <c r="QI100" s="2"/>
      <c r="QJ100" s="2"/>
      <c r="QK100" s="2"/>
      <c r="QL100" s="2"/>
      <c r="QM100" s="2"/>
      <c r="QN100" s="2"/>
      <c r="QO100" s="2"/>
      <c r="QP100" s="2"/>
      <c r="QR100" s="2"/>
      <c r="QS100" s="2"/>
      <c r="QU100" s="2"/>
      <c r="QX100" s="2"/>
      <c r="QY100" s="2"/>
      <c r="QZ100" s="2"/>
      <c r="RA100" s="2"/>
      <c r="RB100" s="2"/>
      <c r="RC100" s="2"/>
      <c r="RD100" s="2"/>
      <c r="RJ100" s="1"/>
      <c r="RK100" s="2"/>
      <c r="RL100" s="2"/>
      <c r="RM100" s="2"/>
      <c r="RN100" s="2"/>
      <c r="RO100" s="2"/>
      <c r="RP100" s="2"/>
      <c r="RQ100" s="2"/>
      <c r="RR100" s="2"/>
      <c r="RS100" s="2"/>
      <c r="RT100" s="2"/>
      <c r="RU100" s="2"/>
      <c r="RV100" s="2"/>
      <c r="RX100" s="2"/>
      <c r="RY100" s="2"/>
      <c r="SA100" s="2"/>
      <c r="SD100" s="2"/>
      <c r="SE100" s="2"/>
      <c r="SF100" s="2"/>
      <c r="SG100" s="2"/>
      <c r="SH100" s="2"/>
      <c r="SI100" s="2"/>
      <c r="SJ100" s="2"/>
      <c r="SP100" s="1"/>
      <c r="SQ100" s="2"/>
      <c r="SR100" s="2"/>
      <c r="SS100" s="2"/>
      <c r="ST100" s="2"/>
      <c r="SU100" s="2"/>
      <c r="SV100" s="2"/>
      <c r="SW100" s="2"/>
      <c r="SX100" s="2"/>
      <c r="SY100" s="2"/>
      <c r="SZ100" s="2"/>
      <c r="TA100" s="2"/>
      <c r="TB100" s="2"/>
      <c r="TD100" s="2"/>
      <c r="TE100" s="2"/>
      <c r="TG100" s="2"/>
      <c r="TJ100" s="2"/>
      <c r="TK100" s="2"/>
      <c r="TL100" s="2"/>
      <c r="TM100" s="2"/>
      <c r="TN100" s="2"/>
      <c r="TO100" s="2"/>
      <c r="TP100" s="2"/>
      <c r="TV100" s="1"/>
      <c r="TW100" s="2"/>
      <c r="TX100" s="2"/>
      <c r="TY100" s="2"/>
      <c r="TZ100" s="2"/>
      <c r="UA100" s="2"/>
      <c r="UB100" s="2"/>
      <c r="UC100" s="2"/>
      <c r="UD100" s="2"/>
      <c r="UE100" s="2"/>
      <c r="UF100" s="2"/>
      <c r="UG100" s="2"/>
      <c r="UH100" s="2"/>
      <c r="UJ100" s="2"/>
      <c r="UK100" s="2"/>
      <c r="UM100" s="2"/>
      <c r="UP100" s="2"/>
      <c r="UQ100" s="2"/>
      <c r="UR100" s="2"/>
      <c r="US100" s="2"/>
      <c r="UT100" s="2"/>
      <c r="UU100" s="2"/>
      <c r="UV100" s="2"/>
      <c r="VB100" s="1"/>
      <c r="VC100" s="2"/>
      <c r="VD100" s="2"/>
      <c r="VE100" s="2"/>
      <c r="VF100" s="2"/>
      <c r="VG100" s="2"/>
      <c r="VH100" s="2"/>
      <c r="VI100" s="2"/>
      <c r="VJ100" s="2"/>
      <c r="VK100" s="2"/>
      <c r="VL100" s="2"/>
      <c r="VM100" s="2"/>
      <c r="VN100" s="2"/>
      <c r="VP100" s="2"/>
      <c r="VQ100" s="2"/>
      <c r="VS100" s="2"/>
      <c r="VV100" s="2"/>
      <c r="VW100" s="2"/>
      <c r="VX100" s="2"/>
      <c r="VY100" s="2"/>
      <c r="VZ100" s="2"/>
      <c r="WA100" s="2"/>
      <c r="WB100" s="2"/>
      <c r="WH100" s="1"/>
      <c r="WI100" s="2"/>
      <c r="WJ100" s="2"/>
      <c r="WK100" s="2"/>
      <c r="WL100" s="2"/>
      <c r="WM100" s="2"/>
      <c r="WN100" s="2"/>
      <c r="WO100" s="2"/>
      <c r="WP100" s="2"/>
      <c r="WQ100" s="2"/>
      <c r="WR100" s="2"/>
      <c r="WS100" s="2"/>
      <c r="WT100" s="2"/>
      <c r="WV100" s="2"/>
      <c r="WW100" s="2"/>
      <c r="WY100" s="2"/>
      <c r="XB100" s="2"/>
      <c r="XC100" s="2"/>
      <c r="XD100" s="2"/>
      <c r="XE100" s="2"/>
      <c r="XF100" s="2"/>
      <c r="XG100" s="2"/>
      <c r="XH100" s="2"/>
      <c r="XN100" s="1"/>
      <c r="XO100" s="2"/>
      <c r="XP100" s="2"/>
      <c r="XQ100" s="2"/>
      <c r="XR100" s="2"/>
      <c r="XS100" s="2"/>
      <c r="XT100" s="2"/>
      <c r="XU100" s="2"/>
      <c r="XV100" s="2"/>
      <c r="XW100" s="2"/>
      <c r="XX100" s="2"/>
      <c r="XY100" s="2"/>
      <c r="XZ100" s="2"/>
      <c r="YB100" s="2"/>
      <c r="YC100" s="2"/>
      <c r="YE100" s="2"/>
      <c r="YH100" s="2"/>
      <c r="YI100" s="2"/>
      <c r="YJ100" s="2"/>
      <c r="YK100" s="2"/>
      <c r="YL100" s="2"/>
      <c r="YM100" s="2"/>
      <c r="YN100" s="2"/>
      <c r="YT100" s="1"/>
      <c r="YU100" s="2"/>
      <c r="YV100" s="2"/>
      <c r="YW100" s="2"/>
      <c r="YX100" s="2"/>
      <c r="YY100" s="2"/>
      <c r="YZ100" s="2"/>
      <c r="ZA100" s="2"/>
      <c r="ZB100" s="2"/>
      <c r="ZC100" s="2"/>
      <c r="ZD100" s="2"/>
      <c r="ZE100" s="2"/>
      <c r="ZF100" s="2"/>
      <c r="ZH100" s="2"/>
      <c r="ZI100" s="2"/>
      <c r="ZK100" s="2"/>
      <c r="ZN100" s="2"/>
      <c r="ZO100" s="2"/>
      <c r="ZP100" s="2"/>
      <c r="ZQ100" s="2"/>
      <c r="ZR100" s="2"/>
      <c r="ZS100" s="2"/>
      <c r="ZT100" s="2"/>
      <c r="ZZ100" s="1"/>
      <c r="AAA100" s="2"/>
      <c r="AAB100" s="2"/>
      <c r="AAC100" s="2"/>
      <c r="AAD100" s="2"/>
      <c r="AAE100" s="2"/>
      <c r="AAF100" s="2"/>
      <c r="AAG100" s="2"/>
      <c r="AAH100" s="2"/>
      <c r="AAI100" s="2"/>
      <c r="AAJ100" s="2"/>
      <c r="AAK100" s="2"/>
      <c r="AAL100" s="2"/>
      <c r="AAN100" s="2"/>
      <c r="AAO100" s="2"/>
      <c r="AAQ100" s="2"/>
      <c r="AAT100" s="2"/>
      <c r="AAU100" s="2"/>
      <c r="AAV100" s="2"/>
      <c r="AAW100" s="2"/>
      <c r="AAX100" s="2"/>
      <c r="AAY100" s="2"/>
      <c r="AAZ100" s="2"/>
      <c r="ABF100" s="1"/>
      <c r="ABG100" s="2"/>
      <c r="ABH100" s="2"/>
      <c r="ABI100" s="2"/>
      <c r="ABJ100" s="2"/>
      <c r="ABK100" s="2"/>
      <c r="ABL100" s="2"/>
      <c r="ABM100" s="2"/>
      <c r="ABN100" s="2"/>
      <c r="ABO100" s="2"/>
      <c r="ABP100" s="2"/>
      <c r="ABQ100" s="2"/>
      <c r="ABR100" s="2"/>
      <c r="ABT100" s="2"/>
      <c r="ABU100" s="2"/>
      <c r="ABW100" s="2"/>
      <c r="ABZ100" s="2"/>
      <c r="ACA100" s="2"/>
      <c r="ACB100" s="2"/>
      <c r="ACC100" s="2"/>
      <c r="ACD100" s="2"/>
      <c r="ACE100" s="2"/>
      <c r="ACF100" s="2"/>
      <c r="ACL100" s="1"/>
      <c r="ACM100" s="2"/>
      <c r="ACN100" s="2"/>
      <c r="ACO100" s="2"/>
      <c r="ACP100" s="2"/>
      <c r="ACQ100" s="2"/>
      <c r="ACR100" s="2"/>
      <c r="ACS100" s="2"/>
      <c r="ACT100" s="2"/>
      <c r="ACU100" s="2"/>
      <c r="ACV100" s="2"/>
      <c r="ACW100" s="2"/>
      <c r="ACX100" s="2"/>
      <c r="ACZ100" s="2"/>
      <c r="ADA100" s="2"/>
      <c r="ADC100" s="2"/>
      <c r="ADF100" s="2"/>
      <c r="ADG100" s="2"/>
      <c r="ADH100" s="2"/>
      <c r="ADI100" s="2"/>
      <c r="ADJ100" s="2"/>
      <c r="ADK100" s="2"/>
      <c r="ADL100" s="2"/>
      <c r="ADR100" s="1"/>
      <c r="ADS100" s="2"/>
      <c r="ADT100" s="2"/>
      <c r="ADU100" s="2"/>
      <c r="ADV100" s="2"/>
      <c r="ADW100" s="2"/>
      <c r="ADX100" s="2"/>
      <c r="ADY100" s="2"/>
      <c r="ADZ100" s="2"/>
      <c r="AEA100" s="2"/>
      <c r="AEB100" s="2"/>
      <c r="AEC100" s="2"/>
      <c r="AED100" s="2"/>
      <c r="AEF100" s="2"/>
      <c r="AEG100" s="2"/>
      <c r="AEI100" s="2"/>
      <c r="AEL100" s="2"/>
      <c r="AEM100" s="2"/>
      <c r="AEN100" s="2"/>
      <c r="AEO100" s="2"/>
      <c r="AEP100" s="2"/>
      <c r="AEQ100" s="2"/>
      <c r="AER100" s="2"/>
      <c r="AEX100" s="1"/>
      <c r="AEY100" s="2"/>
      <c r="AEZ100" s="2"/>
      <c r="AFA100" s="2"/>
      <c r="AFB100" s="2"/>
      <c r="AFC100" s="2"/>
      <c r="AFD100" s="2"/>
      <c r="AFE100" s="2"/>
      <c r="AFF100" s="2"/>
      <c r="AFG100" s="2"/>
      <c r="AFH100" s="2"/>
      <c r="AFI100" s="2"/>
      <c r="AFJ100" s="2"/>
      <c r="AFL100" s="2"/>
      <c r="AFM100" s="2"/>
      <c r="AFO100" s="2"/>
      <c r="AFR100" s="2"/>
      <c r="AFS100" s="2"/>
      <c r="AFT100" s="2"/>
      <c r="AFU100" s="2"/>
      <c r="AFV100" s="2"/>
      <c r="AFW100" s="2"/>
      <c r="AFX100" s="2"/>
      <c r="AGD100" s="1"/>
      <c r="AGE100" s="2"/>
      <c r="AGF100" s="2"/>
      <c r="AGG100" s="2"/>
      <c r="AGH100" s="2"/>
      <c r="AGI100" s="2"/>
      <c r="AGJ100" s="2"/>
      <c r="AGK100" s="2"/>
      <c r="AGL100" s="2"/>
      <c r="AGM100" s="2"/>
      <c r="AGN100" s="2"/>
      <c r="AGO100" s="2"/>
      <c r="AGP100" s="2"/>
      <c r="AGR100" s="2"/>
      <c r="AGS100" s="2"/>
      <c r="AGU100" s="2"/>
      <c r="AGX100" s="2"/>
      <c r="AGY100" s="2"/>
      <c r="AGZ100" s="2"/>
      <c r="AHA100" s="2"/>
      <c r="AHB100" s="2"/>
      <c r="AHC100" s="2"/>
      <c r="AHD100" s="2"/>
      <c r="AHJ100" s="1"/>
      <c r="AHK100" s="2"/>
      <c r="AHL100" s="2"/>
      <c r="AHM100" s="2"/>
      <c r="AHN100" s="2"/>
      <c r="AHO100" s="2"/>
      <c r="AHP100" s="2"/>
      <c r="AHQ100" s="2"/>
      <c r="AHR100" s="2"/>
      <c r="AHS100" s="2"/>
      <c r="AHT100" s="2"/>
      <c r="AHU100" s="2"/>
      <c r="AHV100" s="2"/>
      <c r="AHX100" s="2"/>
      <c r="AHY100" s="2"/>
      <c r="AIA100" s="2"/>
      <c r="AID100" s="2"/>
      <c r="AIE100" s="2"/>
      <c r="AIF100" s="2"/>
      <c r="AIG100" s="2"/>
      <c r="AIH100" s="2"/>
      <c r="AII100" s="2"/>
      <c r="AIJ100" s="2"/>
      <c r="AIP100" s="1"/>
      <c r="AIQ100" s="2"/>
      <c r="AIR100" s="2"/>
      <c r="AIS100" s="2"/>
      <c r="AIT100" s="2"/>
      <c r="AIU100" s="2"/>
      <c r="AIV100" s="2"/>
      <c r="AIW100" s="2"/>
      <c r="AIX100" s="2"/>
      <c r="AIY100" s="2"/>
      <c r="AIZ100" s="2"/>
      <c r="AJA100" s="2"/>
      <c r="AJB100" s="2"/>
      <c r="AJD100" s="2"/>
      <c r="AJE100" s="2"/>
      <c r="AJG100" s="2"/>
      <c r="AJJ100" s="2"/>
      <c r="AJK100" s="2"/>
      <c r="AJL100" s="2"/>
      <c r="AJM100" s="2"/>
      <c r="AJN100" s="2"/>
      <c r="AJO100" s="2"/>
      <c r="AJP100" s="2"/>
      <c r="AJV100" s="1"/>
      <c r="AJW100" s="2"/>
      <c r="AJX100" s="2"/>
      <c r="AJY100" s="2"/>
      <c r="AJZ100" s="2"/>
      <c r="AKA100" s="2"/>
      <c r="AKB100" s="2"/>
      <c r="AKC100" s="2"/>
      <c r="AKD100" s="2"/>
      <c r="AKE100" s="2"/>
      <c r="AKF100" s="2"/>
      <c r="AKG100" s="2"/>
      <c r="AKH100" s="2"/>
      <c r="AKJ100" s="2"/>
      <c r="AKK100" s="2"/>
      <c r="AKM100" s="2"/>
      <c r="AKP100" s="2"/>
      <c r="AKQ100" s="2"/>
      <c r="AKR100" s="2"/>
      <c r="AKS100" s="2"/>
      <c r="AKT100" s="2"/>
      <c r="AKU100" s="2"/>
      <c r="AKV100" s="2"/>
      <c r="ALB100" s="1"/>
      <c r="ALC100" s="2"/>
      <c r="ALD100" s="2"/>
      <c r="ALE100" s="2"/>
      <c r="ALF100" s="2"/>
      <c r="ALG100" s="2"/>
      <c r="ALH100" s="2"/>
      <c r="ALI100" s="2"/>
      <c r="ALJ100" s="2"/>
      <c r="ALK100" s="2"/>
      <c r="ALL100" s="2"/>
      <c r="ALM100" s="2"/>
      <c r="ALN100" s="2"/>
      <c r="ALP100" s="2"/>
      <c r="ALQ100" s="2"/>
      <c r="ALS100" s="2"/>
      <c r="ALV100" s="2"/>
      <c r="ALW100" s="2"/>
      <c r="ALX100" s="2"/>
      <c r="ALY100" s="2"/>
      <c r="ALZ100" s="2"/>
      <c r="AMA100" s="2"/>
      <c r="AMB100" s="2"/>
      <c r="AMH100" s="1"/>
      <c r="AMI100" s="2"/>
      <c r="AMJ100" s="2"/>
      <c r="AMK100" s="2"/>
      <c r="AML100" s="2"/>
      <c r="AMM100" s="2"/>
      <c r="AMN100" s="2"/>
      <c r="AMO100" s="2"/>
      <c r="AMP100" s="2"/>
      <c r="AMQ100" s="2"/>
      <c r="AMR100" s="2"/>
      <c r="AMS100" s="2"/>
      <c r="AMT100" s="2"/>
      <c r="AMV100" s="2"/>
      <c r="AMW100" s="2"/>
      <c r="AMY100" s="2"/>
      <c r="ANB100" s="2"/>
      <c r="ANC100" s="2"/>
      <c r="AND100" s="2"/>
      <c r="ANE100" s="2"/>
      <c r="ANF100" s="2"/>
      <c r="ANG100" s="2"/>
      <c r="ANH100" s="2"/>
      <c r="ANN100" s="1"/>
      <c r="ANO100" s="2"/>
      <c r="ANP100" s="2"/>
      <c r="ANQ100" s="2"/>
      <c r="ANR100" s="2"/>
      <c r="ANS100" s="2"/>
      <c r="ANT100" s="2"/>
      <c r="ANU100" s="2"/>
      <c r="ANV100" s="2"/>
      <c r="ANW100" s="2"/>
      <c r="ANX100" s="2"/>
      <c r="ANY100" s="2"/>
      <c r="ANZ100" s="2"/>
      <c r="AOB100" s="2"/>
      <c r="AOC100" s="2"/>
      <c r="AOE100" s="2"/>
      <c r="AOH100" s="2"/>
      <c r="AOI100" s="2"/>
      <c r="AOJ100" s="2"/>
      <c r="AOK100" s="2"/>
      <c r="AOL100" s="2"/>
      <c r="AOM100" s="2"/>
      <c r="AON100" s="2"/>
      <c r="AOT100" s="1"/>
      <c r="AOU100" s="2"/>
      <c r="AOV100" s="2"/>
      <c r="AOW100" s="2"/>
      <c r="AOX100" s="2"/>
      <c r="AOY100" s="2"/>
      <c r="AOZ100" s="2"/>
      <c r="APA100" s="2"/>
      <c r="APB100" s="2"/>
      <c r="APC100" s="2"/>
      <c r="APD100" s="2"/>
      <c r="APE100" s="2"/>
      <c r="APF100" s="2"/>
      <c r="APH100" s="2"/>
      <c r="API100" s="2"/>
      <c r="APK100" s="2"/>
      <c r="APN100" s="2"/>
      <c r="APO100" s="2"/>
      <c r="APP100" s="2"/>
      <c r="APQ100" s="2"/>
      <c r="APR100" s="2"/>
      <c r="APS100" s="2"/>
      <c r="APT100" s="2"/>
      <c r="APZ100" s="1"/>
      <c r="AQA100" s="2"/>
      <c r="AQB100" s="2"/>
      <c r="AQC100" s="2"/>
      <c r="AQD100" s="2"/>
      <c r="AQE100" s="2"/>
      <c r="AQF100" s="2"/>
      <c r="AQG100" s="2"/>
      <c r="AQH100" s="2"/>
      <c r="AQI100" s="2"/>
      <c r="AQJ100" s="2"/>
      <c r="AQK100" s="2"/>
      <c r="AQL100" s="2"/>
      <c r="AQN100" s="2"/>
      <c r="AQO100" s="2"/>
      <c r="AQQ100" s="2"/>
      <c r="AQT100" s="2"/>
      <c r="AQU100" s="2"/>
      <c r="AQV100" s="2"/>
      <c r="AQW100" s="2"/>
      <c r="AQX100" s="2"/>
      <c r="AQY100" s="2"/>
      <c r="AQZ100" s="2"/>
      <c r="ARF100" s="1"/>
      <c r="ARG100" s="2"/>
      <c r="ARH100" s="2"/>
      <c r="ARI100" s="2"/>
      <c r="ARJ100" s="2"/>
      <c r="ARK100" s="2"/>
      <c r="ARL100" s="2"/>
      <c r="ARM100" s="2"/>
      <c r="ARN100" s="2"/>
      <c r="ARO100" s="2"/>
      <c r="ARP100" s="2"/>
      <c r="ARQ100" s="2"/>
      <c r="ARR100" s="2"/>
      <c r="ART100" s="2"/>
      <c r="ARU100" s="2"/>
      <c r="ARW100" s="2"/>
      <c r="ARZ100" s="2"/>
      <c r="ASA100" s="2"/>
      <c r="ASB100" s="2"/>
      <c r="ASC100" s="2"/>
      <c r="ASD100" s="2"/>
      <c r="ASE100" s="2"/>
      <c r="ASF100" s="2"/>
      <c r="ASL100" s="1"/>
      <c r="ASM100" s="2"/>
      <c r="ASN100" s="2"/>
      <c r="ASO100" s="2"/>
      <c r="ASP100" s="2"/>
      <c r="ASQ100" s="2"/>
      <c r="ASR100" s="2"/>
      <c r="ASS100" s="2"/>
      <c r="AST100" s="2"/>
      <c r="ASU100" s="2"/>
      <c r="ASV100" s="2"/>
      <c r="ASW100" s="2"/>
      <c r="ASX100" s="2"/>
      <c r="ASZ100" s="2"/>
      <c r="ATA100" s="2"/>
      <c r="ATC100" s="2"/>
      <c r="ATF100" s="2"/>
      <c r="ATG100" s="2"/>
      <c r="ATH100" s="2"/>
      <c r="ATI100" s="2"/>
      <c r="ATJ100" s="2"/>
      <c r="ATK100" s="2"/>
      <c r="ATL100" s="2"/>
      <c r="ATR100" s="1"/>
      <c r="ATS100" s="2"/>
      <c r="ATT100" s="2"/>
      <c r="ATU100" s="2"/>
      <c r="ATV100" s="2"/>
      <c r="ATW100" s="2"/>
      <c r="ATX100" s="2"/>
      <c r="ATY100" s="2"/>
      <c r="ATZ100" s="2"/>
      <c r="AUA100" s="2"/>
      <c r="AUB100" s="2"/>
      <c r="AUC100" s="2"/>
      <c r="AUD100" s="2"/>
      <c r="AUF100" s="2"/>
      <c r="AUG100" s="2"/>
      <c r="AUI100" s="2"/>
      <c r="AUL100" s="2"/>
      <c r="AUM100" s="2"/>
      <c r="AUN100" s="2"/>
      <c r="AUO100" s="2"/>
      <c r="AUP100" s="2"/>
      <c r="AUQ100" s="2"/>
      <c r="AUR100" s="2"/>
      <c r="AUX100" s="1"/>
      <c r="AUY100" s="2"/>
      <c r="AUZ100" s="2"/>
      <c r="AVA100" s="2"/>
      <c r="AVB100" s="2"/>
      <c r="AVC100" s="2"/>
      <c r="AVD100" s="2"/>
      <c r="AVE100" s="2"/>
      <c r="AVF100" s="2"/>
      <c r="AVG100" s="2"/>
      <c r="AVH100" s="2"/>
      <c r="AVI100" s="2"/>
      <c r="AVJ100" s="2"/>
      <c r="AVL100" s="2"/>
      <c r="AVM100" s="2"/>
      <c r="AVO100" s="2"/>
      <c r="AVR100" s="2"/>
      <c r="AVS100" s="2"/>
      <c r="AVT100" s="2"/>
      <c r="AVU100" s="2"/>
      <c r="AVV100" s="2"/>
      <c r="AVW100" s="2"/>
      <c r="AVX100" s="2"/>
      <c r="AWD100" s="1"/>
      <c r="AWE100" s="2"/>
      <c r="AWF100" s="2"/>
      <c r="AWG100" s="2"/>
      <c r="AWH100" s="2"/>
      <c r="AWI100" s="2"/>
      <c r="AWJ100" s="2"/>
      <c r="AWK100" s="2"/>
      <c r="AWL100" s="2"/>
      <c r="AWM100" s="2"/>
      <c r="AWN100" s="2"/>
      <c r="AWO100" s="2"/>
      <c r="AWP100" s="2"/>
      <c r="AWR100" s="2"/>
      <c r="AWS100" s="2"/>
      <c r="AWU100" s="2"/>
      <c r="AWX100" s="2"/>
      <c r="AWY100" s="2"/>
      <c r="AWZ100" s="2"/>
      <c r="AXA100" s="2"/>
      <c r="AXB100" s="2"/>
      <c r="AXC100" s="2"/>
      <c r="AXD100" s="2"/>
      <c r="AXJ100" s="1"/>
      <c r="AXK100" s="2"/>
      <c r="AXL100" s="2"/>
      <c r="AXM100" s="2"/>
      <c r="AXN100" s="2"/>
      <c r="AXO100" s="2"/>
      <c r="AXP100" s="2"/>
      <c r="AXQ100" s="2"/>
      <c r="AXR100" s="2"/>
      <c r="AXS100" s="2"/>
      <c r="AXT100" s="2"/>
      <c r="AXU100" s="2"/>
      <c r="AXV100" s="2"/>
      <c r="AXX100" s="2"/>
      <c r="AXY100" s="2"/>
      <c r="AYA100" s="2"/>
      <c r="AYD100" s="2"/>
      <c r="AYE100" s="2"/>
      <c r="AYF100" s="2"/>
      <c r="AYG100" s="2"/>
      <c r="AYH100" s="2"/>
      <c r="AYI100" s="2"/>
      <c r="AYJ100" s="2"/>
      <c r="AYP100" s="1"/>
      <c r="AYQ100" s="2"/>
      <c r="AYR100" s="2"/>
      <c r="AYS100" s="2"/>
      <c r="AYT100" s="2"/>
      <c r="AYU100" s="2"/>
      <c r="AYV100" s="2"/>
      <c r="AYW100" s="2"/>
      <c r="AYX100" s="2"/>
      <c r="AYY100" s="2"/>
      <c r="AYZ100" s="2"/>
      <c r="AZA100" s="2"/>
      <c r="AZB100" s="2"/>
      <c r="AZD100" s="2"/>
      <c r="AZE100" s="2"/>
      <c r="AZG100" s="2"/>
      <c r="AZJ100" s="2"/>
      <c r="AZK100" s="2"/>
      <c r="AZL100" s="2"/>
      <c r="AZM100" s="2"/>
      <c r="AZN100" s="2"/>
      <c r="AZO100" s="2"/>
      <c r="AZP100" s="2"/>
      <c r="AZV100" s="1"/>
      <c r="AZW100" s="2"/>
      <c r="AZX100" s="2"/>
      <c r="AZY100" s="2"/>
      <c r="AZZ100" s="2"/>
      <c r="BAA100" s="2"/>
      <c r="BAB100" s="2"/>
      <c r="BAC100" s="2"/>
      <c r="BAD100" s="2"/>
      <c r="BAE100" s="2"/>
      <c r="BAF100" s="2"/>
      <c r="BAG100" s="2"/>
      <c r="BAH100" s="2"/>
      <c r="BAJ100" s="2"/>
      <c r="BAK100" s="2"/>
      <c r="BAM100" s="2"/>
      <c r="BAP100" s="2"/>
      <c r="BAQ100" s="2"/>
      <c r="BAR100" s="2"/>
      <c r="BAS100" s="2"/>
      <c r="BAT100" s="2"/>
      <c r="BAU100" s="2"/>
      <c r="BAV100" s="2"/>
      <c r="BBB100" s="1"/>
      <c r="BBC100" s="2"/>
      <c r="BBD100" s="2"/>
      <c r="BBE100" s="2"/>
      <c r="BBF100" s="2"/>
      <c r="BBG100" s="2"/>
      <c r="BBH100" s="2"/>
      <c r="BBI100" s="2"/>
      <c r="BBJ100" s="2"/>
      <c r="BBK100" s="2"/>
      <c r="BBL100" s="2"/>
      <c r="BBM100" s="2"/>
      <c r="BBN100" s="2"/>
      <c r="BBP100" s="2"/>
      <c r="BBQ100" s="2"/>
      <c r="BBS100" s="2"/>
      <c r="BBV100" s="2"/>
      <c r="BBW100" s="2"/>
      <c r="BBX100" s="2"/>
      <c r="BBY100" s="2"/>
      <c r="BBZ100" s="2"/>
      <c r="BCA100" s="2"/>
      <c r="BCB100" s="2"/>
      <c r="BCH100" s="1"/>
      <c r="BCI100" s="2"/>
      <c r="BCJ100" s="2"/>
      <c r="BCK100" s="2"/>
      <c r="BCL100" s="2"/>
      <c r="BCM100" s="2"/>
      <c r="BCN100" s="2"/>
      <c r="BCO100" s="2"/>
      <c r="BCP100" s="2"/>
      <c r="BCQ100" s="2"/>
      <c r="BCR100" s="2"/>
      <c r="BCS100" s="2"/>
      <c r="BCT100" s="2"/>
      <c r="BCV100" s="2"/>
      <c r="BCW100" s="2"/>
      <c r="BCY100" s="2"/>
      <c r="BDB100" s="2"/>
      <c r="BDC100" s="2"/>
      <c r="BDD100" s="2"/>
      <c r="BDE100" s="2"/>
      <c r="BDF100" s="2"/>
      <c r="BDG100" s="2"/>
      <c r="BDH100" s="2"/>
      <c r="BDN100" s="1"/>
      <c r="BDO100" s="2"/>
      <c r="BDP100" s="2"/>
      <c r="BDQ100" s="2"/>
      <c r="BDR100" s="2"/>
      <c r="BDS100" s="2"/>
      <c r="BDT100" s="2"/>
      <c r="BDU100" s="2"/>
      <c r="BDV100" s="2"/>
      <c r="BDW100" s="2"/>
      <c r="BDX100" s="2"/>
      <c r="BDY100" s="2"/>
      <c r="BDZ100" s="2"/>
      <c r="BEB100" s="2"/>
      <c r="BEC100" s="2"/>
      <c r="BEE100" s="2"/>
      <c r="BEH100" s="2"/>
      <c r="BEI100" s="2"/>
      <c r="BEJ100" s="2"/>
      <c r="BEK100" s="2"/>
      <c r="BEL100" s="2"/>
      <c r="BEM100" s="2"/>
      <c r="BEN100" s="2"/>
      <c r="BET100" s="1"/>
      <c r="BEU100" s="2"/>
      <c r="BEV100" s="2"/>
      <c r="BEW100" s="2"/>
      <c r="BEX100" s="2"/>
      <c r="BEY100" s="2"/>
      <c r="BEZ100" s="2"/>
      <c r="BFA100" s="2"/>
      <c r="BFB100" s="2"/>
      <c r="BFC100" s="2"/>
      <c r="BFD100" s="2"/>
      <c r="BFE100" s="2"/>
      <c r="BFF100" s="2"/>
      <c r="BFH100" s="2"/>
      <c r="BFI100" s="2"/>
      <c r="BFK100" s="2"/>
      <c r="BFN100" s="2"/>
      <c r="BFO100" s="2"/>
      <c r="BFP100" s="2"/>
      <c r="BFQ100" s="2"/>
      <c r="BFR100" s="2"/>
      <c r="BFS100" s="2"/>
      <c r="BFT100" s="2"/>
      <c r="BFZ100" s="1"/>
      <c r="BGA100" s="2"/>
      <c r="BGB100" s="2"/>
      <c r="BGC100" s="2"/>
      <c r="BGD100" s="2"/>
      <c r="BGE100" s="2"/>
      <c r="BGF100" s="2"/>
      <c r="BGG100" s="2"/>
      <c r="BGH100" s="2"/>
      <c r="BGI100" s="2"/>
      <c r="BGJ100" s="2"/>
      <c r="BGK100" s="2"/>
      <c r="BGL100" s="2"/>
      <c r="BGN100" s="2"/>
      <c r="BGO100" s="2"/>
      <c r="BGQ100" s="2"/>
      <c r="BGT100" s="2"/>
      <c r="BGU100" s="2"/>
      <c r="BGV100" s="2"/>
      <c r="BGW100" s="2"/>
      <c r="BGX100" s="2"/>
      <c r="BGY100" s="2"/>
      <c r="BGZ100" s="2"/>
      <c r="BHF100" s="1"/>
      <c r="BHG100" s="2"/>
      <c r="BHH100" s="2"/>
      <c r="BHI100" s="2"/>
      <c r="BHJ100" s="2"/>
      <c r="BHK100" s="2"/>
      <c r="BHL100" s="2"/>
      <c r="BHM100" s="2"/>
      <c r="BHN100" s="2"/>
      <c r="BHO100" s="2"/>
      <c r="BHP100" s="2"/>
      <c r="BHQ100" s="2"/>
      <c r="BHR100" s="2"/>
      <c r="BHT100" s="2"/>
      <c r="BHU100" s="2"/>
      <c r="BHW100" s="2"/>
      <c r="BHZ100" s="2"/>
      <c r="BIA100" s="2"/>
      <c r="BIB100" s="2"/>
      <c r="BIC100" s="2"/>
      <c r="BID100" s="2"/>
      <c r="BIE100" s="2"/>
      <c r="BIF100" s="2"/>
      <c r="BIL100" s="1"/>
      <c r="BIM100" s="2"/>
      <c r="BIN100" s="2"/>
      <c r="BIO100" s="2"/>
      <c r="BIP100" s="2"/>
      <c r="BIQ100" s="2"/>
      <c r="BIR100" s="2"/>
      <c r="BIS100" s="2"/>
      <c r="BIT100" s="2"/>
      <c r="BIU100" s="2"/>
      <c r="BIV100" s="2"/>
      <c r="BIW100" s="2"/>
      <c r="BIX100" s="2"/>
      <c r="BIZ100" s="2"/>
      <c r="BJA100" s="2"/>
      <c r="BJC100" s="2"/>
      <c r="BJF100" s="2"/>
      <c r="BJG100" s="2"/>
      <c r="BJH100" s="2"/>
      <c r="BJI100" s="2"/>
      <c r="BJJ100" s="2"/>
      <c r="BJK100" s="2"/>
      <c r="BJL100" s="2"/>
      <c r="BJR100" s="1"/>
      <c r="BJS100" s="2"/>
      <c r="BJT100" s="2"/>
      <c r="BJU100" s="2"/>
      <c r="BJV100" s="2"/>
      <c r="BJW100" s="2"/>
      <c r="BJX100" s="2"/>
      <c r="BJY100" s="2"/>
      <c r="BJZ100" s="2"/>
      <c r="BKA100" s="2"/>
      <c r="BKB100" s="2"/>
      <c r="BKC100" s="2"/>
      <c r="BKD100" s="2"/>
      <c r="BKF100" s="2"/>
      <c r="BKG100" s="2"/>
      <c r="BKI100" s="2"/>
      <c r="BKL100" s="2"/>
      <c r="BKM100" s="2"/>
      <c r="BKN100" s="2"/>
      <c r="BKO100" s="2"/>
      <c r="BKP100" s="2"/>
      <c r="BKQ100" s="2"/>
      <c r="BKR100" s="2"/>
      <c r="BKX100" s="1"/>
      <c r="BKY100" s="2"/>
      <c r="BKZ100" s="2"/>
      <c r="BLA100" s="2"/>
      <c r="BLB100" s="2"/>
      <c r="BLC100" s="2"/>
      <c r="BLD100" s="2"/>
      <c r="BLE100" s="2"/>
      <c r="BLF100" s="2"/>
      <c r="BLG100" s="2"/>
      <c r="BLH100" s="2"/>
      <c r="BLI100" s="2"/>
      <c r="BLJ100" s="2"/>
      <c r="BLL100" s="2"/>
      <c r="BLM100" s="2"/>
      <c r="BLO100" s="2"/>
      <c r="BLR100" s="2"/>
      <c r="BLS100" s="2"/>
      <c r="BLT100" s="2"/>
      <c r="BLU100" s="2"/>
      <c r="BLV100" s="2"/>
      <c r="BLW100" s="2"/>
      <c r="BLX100" s="2"/>
      <c r="BMD100" s="1"/>
      <c r="BME100" s="2"/>
      <c r="BMF100" s="2"/>
      <c r="BMG100" s="2"/>
      <c r="BMH100" s="2"/>
      <c r="BMI100" s="2"/>
      <c r="BMJ100" s="2"/>
      <c r="BMK100" s="2"/>
      <c r="BML100" s="2"/>
      <c r="BMM100" s="2"/>
      <c r="BMN100" s="2"/>
      <c r="BMO100" s="2"/>
      <c r="BMP100" s="2"/>
      <c r="BMR100" s="2"/>
      <c r="BMS100" s="2"/>
      <c r="BMU100" s="2"/>
      <c r="BMX100" s="2"/>
      <c r="BMY100" s="2"/>
      <c r="BMZ100" s="2"/>
      <c r="BNA100" s="2"/>
      <c r="BNB100" s="2"/>
      <c r="BNC100" s="2"/>
      <c r="BND100" s="2"/>
      <c r="BNJ100" s="1"/>
      <c r="BNK100" s="2"/>
      <c r="BNL100" s="2"/>
      <c r="BNM100" s="2"/>
      <c r="BNN100" s="2"/>
      <c r="BNO100" s="2"/>
      <c r="BNP100" s="2"/>
      <c r="BNQ100" s="2"/>
      <c r="BNR100" s="2"/>
      <c r="BNS100" s="2"/>
      <c r="BNT100" s="2"/>
      <c r="BNU100" s="2"/>
      <c r="BNV100" s="2"/>
      <c r="BNX100" s="2"/>
      <c r="BNY100" s="2"/>
      <c r="BOA100" s="2"/>
      <c r="BOD100" s="2"/>
      <c r="BOE100" s="2"/>
      <c r="BOF100" s="2"/>
      <c r="BOG100" s="2"/>
      <c r="BOH100" s="2"/>
      <c r="BOI100" s="2"/>
      <c r="BOJ100" s="2"/>
      <c r="BOP100" s="1"/>
      <c r="BOQ100" s="2"/>
      <c r="BOR100" s="2"/>
      <c r="BOS100" s="2"/>
      <c r="BOT100" s="2"/>
      <c r="BOU100" s="2"/>
      <c r="BOV100" s="2"/>
      <c r="BOW100" s="2"/>
      <c r="BOX100" s="2"/>
      <c r="BOY100" s="2"/>
      <c r="BOZ100" s="2"/>
      <c r="BPA100" s="2"/>
      <c r="BPB100" s="2"/>
      <c r="BPD100" s="2"/>
      <c r="BPE100" s="2"/>
      <c r="BPG100" s="2"/>
      <c r="BPJ100" s="2"/>
      <c r="BPK100" s="2"/>
      <c r="BPL100" s="2"/>
      <c r="BPM100" s="2"/>
      <c r="BPN100" s="2"/>
      <c r="BPO100" s="2"/>
      <c r="BPP100" s="2"/>
      <c r="BPV100" s="1"/>
      <c r="BPW100" s="2"/>
      <c r="BPX100" s="2"/>
      <c r="BPY100" s="2"/>
      <c r="BPZ100" s="2"/>
      <c r="BQA100" s="2"/>
      <c r="BQB100" s="2"/>
      <c r="BQC100" s="2"/>
      <c r="BQD100" s="2"/>
      <c r="BQE100" s="2"/>
      <c r="BQF100" s="2"/>
      <c r="BQG100" s="2"/>
      <c r="BQH100" s="2"/>
      <c r="BQJ100" s="2"/>
      <c r="BQK100" s="2"/>
      <c r="BQM100" s="2"/>
      <c r="BQP100" s="2"/>
      <c r="BQQ100" s="2"/>
      <c r="BQR100" s="2"/>
      <c r="BQS100" s="2"/>
      <c r="BQT100" s="2"/>
      <c r="BQU100" s="2"/>
      <c r="BQV100" s="2"/>
      <c r="BRB100" s="1"/>
      <c r="BRC100" s="2"/>
      <c r="BRD100" s="2"/>
      <c r="BRE100" s="2"/>
      <c r="BRF100" s="2"/>
      <c r="BRG100" s="2"/>
      <c r="BRH100" s="2"/>
      <c r="BRI100" s="2"/>
      <c r="BRJ100" s="2"/>
      <c r="BRK100" s="2"/>
      <c r="BRL100" s="2"/>
      <c r="BRM100" s="2"/>
      <c r="BRN100" s="2"/>
      <c r="BRP100" s="2"/>
      <c r="BRQ100" s="2"/>
      <c r="BRS100" s="2"/>
      <c r="BRV100" s="2"/>
      <c r="BRW100" s="2"/>
      <c r="BRX100" s="2"/>
      <c r="BRY100" s="2"/>
      <c r="BRZ100" s="2"/>
      <c r="BSA100" s="2"/>
      <c r="BSB100" s="2"/>
      <c r="BSH100" s="1"/>
      <c r="BSI100" s="2"/>
      <c r="BSJ100" s="2"/>
      <c r="BSK100" s="2"/>
      <c r="BSL100" s="2"/>
      <c r="BSM100" s="2"/>
      <c r="BSN100" s="2"/>
      <c r="BSO100" s="2"/>
      <c r="BSP100" s="2"/>
      <c r="BSQ100" s="2"/>
      <c r="BSR100" s="2"/>
      <c r="BSS100" s="2"/>
      <c r="BST100" s="2"/>
      <c r="BSV100" s="2"/>
      <c r="BSW100" s="2"/>
      <c r="BSY100" s="2"/>
      <c r="BTB100" s="2"/>
      <c r="BTC100" s="2"/>
      <c r="BTD100" s="2"/>
      <c r="BTE100" s="2"/>
      <c r="BTF100" s="2"/>
      <c r="BTG100" s="2"/>
      <c r="BTH100" s="2"/>
      <c r="BTN100" s="1"/>
      <c r="BTO100" s="2"/>
      <c r="BTP100" s="2"/>
      <c r="BTQ100" s="2"/>
      <c r="BTR100" s="2"/>
      <c r="BTS100" s="2"/>
      <c r="BTT100" s="2"/>
      <c r="BTU100" s="2"/>
      <c r="BTV100" s="2"/>
      <c r="BTW100" s="2"/>
      <c r="BTX100" s="2"/>
      <c r="BTY100" s="2"/>
      <c r="BTZ100" s="2"/>
      <c r="BUB100" s="2"/>
      <c r="BUC100" s="2"/>
      <c r="BUE100" s="2"/>
      <c r="BUH100" s="2"/>
      <c r="BUI100" s="2"/>
      <c r="BUJ100" s="2"/>
      <c r="BUK100" s="2"/>
      <c r="BUL100" s="2"/>
      <c r="BUM100" s="2"/>
      <c r="BUN100" s="2"/>
      <c r="BUT100" s="1"/>
      <c r="BUU100" s="2"/>
      <c r="BUV100" s="2"/>
      <c r="BUW100" s="2"/>
      <c r="BUX100" s="2"/>
      <c r="BUY100" s="2"/>
      <c r="BUZ100" s="2"/>
      <c r="BVA100" s="2"/>
      <c r="BVB100" s="2"/>
      <c r="BVC100" s="2"/>
      <c r="BVD100" s="2"/>
      <c r="BVE100" s="2"/>
      <c r="BVF100" s="2"/>
      <c r="BVH100" s="2"/>
      <c r="BVI100" s="2"/>
      <c r="BVK100" s="2"/>
      <c r="BVN100" s="2"/>
      <c r="BVO100" s="2"/>
      <c r="BVP100" s="2"/>
      <c r="BVQ100" s="2"/>
      <c r="BVR100" s="2"/>
      <c r="BVS100" s="2"/>
      <c r="BVT100" s="2"/>
      <c r="BVZ100" s="1"/>
      <c r="BWA100" s="2"/>
      <c r="BWB100" s="2"/>
      <c r="BWC100" s="2"/>
      <c r="BWD100" s="2"/>
      <c r="BWE100" s="2"/>
      <c r="BWF100" s="2"/>
      <c r="BWG100" s="2"/>
      <c r="BWH100" s="2"/>
      <c r="BWI100" s="2"/>
      <c r="BWJ100" s="2"/>
      <c r="BWK100" s="2"/>
      <c r="BWL100" s="2"/>
      <c r="BWN100" s="2"/>
      <c r="BWO100" s="2"/>
      <c r="BWQ100" s="2"/>
      <c r="BWT100" s="2"/>
      <c r="BWU100" s="2"/>
      <c r="BWV100" s="2"/>
      <c r="BWW100" s="2"/>
      <c r="BWX100" s="2"/>
      <c r="BWY100" s="2"/>
      <c r="BWZ100" s="2"/>
      <c r="BXF100" s="1"/>
      <c r="BXG100" s="2"/>
      <c r="BXH100" s="2"/>
      <c r="BXI100" s="2"/>
      <c r="BXJ100" s="2"/>
      <c r="BXK100" s="2"/>
      <c r="BXL100" s="2"/>
      <c r="BXM100" s="2"/>
      <c r="BXN100" s="2"/>
      <c r="BXO100" s="2"/>
      <c r="BXP100" s="2"/>
      <c r="BXQ100" s="2"/>
      <c r="BXR100" s="2"/>
      <c r="BXT100" s="2"/>
      <c r="BXU100" s="2"/>
      <c r="BXW100" s="2"/>
      <c r="BXZ100" s="2"/>
      <c r="BYA100" s="2"/>
      <c r="BYB100" s="2"/>
      <c r="BYC100" s="2"/>
      <c r="BYD100" s="2"/>
      <c r="BYE100" s="2"/>
      <c r="BYF100" s="2"/>
      <c r="BYL100" s="1"/>
      <c r="BYM100" s="2"/>
      <c r="BYN100" s="2"/>
      <c r="BYO100" s="2"/>
      <c r="BYP100" s="2"/>
      <c r="BYQ100" s="2"/>
      <c r="BYR100" s="2"/>
      <c r="BYS100" s="2"/>
      <c r="BYT100" s="2"/>
      <c r="BYU100" s="2"/>
      <c r="BYV100" s="2"/>
      <c r="BYW100" s="2"/>
      <c r="BYX100" s="2"/>
      <c r="BYZ100" s="2"/>
      <c r="BZA100" s="2"/>
      <c r="BZC100" s="2"/>
      <c r="BZF100" s="2"/>
      <c r="BZG100" s="2"/>
      <c r="BZH100" s="2"/>
      <c r="BZI100" s="2"/>
      <c r="BZJ100" s="2"/>
      <c r="BZK100" s="2"/>
      <c r="BZL100" s="2"/>
      <c r="BZR100" s="1"/>
      <c r="BZS100" s="2"/>
      <c r="BZT100" s="2"/>
      <c r="BZU100" s="2"/>
      <c r="BZV100" s="2"/>
      <c r="BZW100" s="2"/>
      <c r="BZX100" s="2"/>
      <c r="BZY100" s="2"/>
      <c r="BZZ100" s="2"/>
      <c r="CAA100" s="2"/>
      <c r="CAB100" s="2"/>
      <c r="CAC100" s="2"/>
      <c r="CAD100" s="2"/>
      <c r="CAF100" s="2"/>
      <c r="CAG100" s="2"/>
      <c r="CAI100" s="2"/>
      <c r="CAL100" s="2"/>
      <c r="CAM100" s="2"/>
      <c r="CAN100" s="2"/>
      <c r="CAO100" s="2"/>
      <c r="CAP100" s="2"/>
      <c r="CAQ100" s="2"/>
      <c r="CAR100" s="2"/>
      <c r="CAX100" s="1"/>
      <c r="CAY100" s="2"/>
      <c r="CAZ100" s="2"/>
      <c r="CBA100" s="2"/>
      <c r="CBB100" s="2"/>
      <c r="CBC100" s="2"/>
      <c r="CBD100" s="2"/>
      <c r="CBE100" s="2"/>
      <c r="CBF100" s="2"/>
      <c r="CBG100" s="2"/>
      <c r="CBH100" s="2"/>
      <c r="CBI100" s="2"/>
      <c r="CBJ100" s="2"/>
      <c r="CBL100" s="2"/>
      <c r="CBM100" s="2"/>
      <c r="CBO100" s="2"/>
      <c r="CBR100" s="2"/>
      <c r="CBS100" s="2"/>
      <c r="CBT100" s="2"/>
      <c r="CBU100" s="2"/>
      <c r="CBV100" s="2"/>
      <c r="CBW100" s="2"/>
      <c r="CBX100" s="2"/>
      <c r="CCD100" s="1"/>
      <c r="CCE100" s="2"/>
      <c r="CCF100" s="2"/>
      <c r="CCG100" s="2"/>
      <c r="CCH100" s="2"/>
      <c r="CCI100" s="2"/>
      <c r="CCJ100" s="2"/>
      <c r="CCK100" s="2"/>
      <c r="CCL100" s="2"/>
      <c r="CCM100" s="2"/>
      <c r="CCN100" s="2"/>
      <c r="CCO100" s="2"/>
      <c r="CCP100" s="2"/>
      <c r="CCR100" s="2"/>
      <c r="CCS100" s="2"/>
      <c r="CCU100" s="2"/>
      <c r="CCX100" s="2"/>
      <c r="CCY100" s="2"/>
      <c r="CCZ100" s="2"/>
      <c r="CDA100" s="2"/>
      <c r="CDB100" s="2"/>
      <c r="CDC100" s="2"/>
      <c r="CDD100" s="2"/>
      <c r="CDJ100" s="1"/>
      <c r="CDK100" s="2"/>
      <c r="CDL100" s="2"/>
      <c r="CDM100" s="2"/>
      <c r="CDN100" s="2"/>
      <c r="CDO100" s="2"/>
      <c r="CDP100" s="2"/>
      <c r="CDQ100" s="2"/>
      <c r="CDR100" s="2"/>
      <c r="CDS100" s="2"/>
      <c r="CDT100" s="2"/>
      <c r="CDU100" s="2"/>
      <c r="CDV100" s="2"/>
      <c r="CDX100" s="2"/>
      <c r="CDY100" s="2"/>
      <c r="CEA100" s="2"/>
      <c r="CED100" s="2"/>
      <c r="CEE100" s="2"/>
      <c r="CEF100" s="2"/>
      <c r="CEG100" s="2"/>
      <c r="CEH100" s="2"/>
      <c r="CEI100" s="2"/>
      <c r="CEJ100" s="2"/>
      <c r="CEP100" s="1"/>
      <c r="CEQ100" s="2"/>
      <c r="CER100" s="2"/>
      <c r="CES100" s="2"/>
      <c r="CET100" s="2"/>
      <c r="CEU100" s="2"/>
      <c r="CEV100" s="2"/>
      <c r="CEW100" s="2"/>
      <c r="CEX100" s="2"/>
      <c r="CEY100" s="2"/>
      <c r="CEZ100" s="2"/>
      <c r="CFA100" s="2"/>
      <c r="CFB100" s="2"/>
      <c r="CFD100" s="2"/>
      <c r="CFE100" s="2"/>
      <c r="CFG100" s="2"/>
      <c r="CFJ100" s="2"/>
      <c r="CFK100" s="2"/>
      <c r="CFL100" s="2"/>
      <c r="CFM100" s="2"/>
      <c r="CFN100" s="2"/>
      <c r="CFO100" s="2"/>
      <c r="CFP100" s="2"/>
      <c r="CFV100" s="1"/>
      <c r="CFW100" s="2"/>
      <c r="CFX100" s="2"/>
      <c r="CFY100" s="2"/>
      <c r="CFZ100" s="2"/>
      <c r="CGA100" s="2"/>
      <c r="CGB100" s="2"/>
      <c r="CGC100" s="2"/>
      <c r="CGD100" s="2"/>
      <c r="CGE100" s="2"/>
      <c r="CGF100" s="2"/>
      <c r="CGG100" s="2"/>
      <c r="CGH100" s="2"/>
      <c r="CGJ100" s="2"/>
      <c r="CGK100" s="2"/>
      <c r="CGM100" s="2"/>
      <c r="CGP100" s="2"/>
      <c r="CGQ100" s="2"/>
      <c r="CGR100" s="2"/>
      <c r="CGS100" s="2"/>
      <c r="CGT100" s="2"/>
      <c r="CGU100" s="2"/>
      <c r="CGV100" s="2"/>
      <c r="CHB100" s="1"/>
      <c r="CHC100" s="2"/>
      <c r="CHD100" s="2"/>
      <c r="CHE100" s="2"/>
      <c r="CHF100" s="2"/>
      <c r="CHG100" s="2"/>
      <c r="CHH100" s="2"/>
      <c r="CHI100" s="2"/>
      <c r="CHJ100" s="2"/>
      <c r="CHK100" s="2"/>
      <c r="CHL100" s="2"/>
      <c r="CHM100" s="2"/>
      <c r="CHN100" s="2"/>
      <c r="CHP100" s="2"/>
      <c r="CHQ100" s="2"/>
      <c r="CHS100" s="2"/>
      <c r="CHV100" s="2"/>
      <c r="CHW100" s="2"/>
      <c r="CHX100" s="2"/>
      <c r="CHY100" s="2"/>
      <c r="CHZ100" s="2"/>
      <c r="CIA100" s="2"/>
      <c r="CIB100" s="2"/>
      <c r="CIH100" s="1"/>
      <c r="CII100" s="2"/>
      <c r="CIJ100" s="2"/>
      <c r="CIK100" s="2"/>
      <c r="CIL100" s="2"/>
      <c r="CIM100" s="2"/>
      <c r="CIN100" s="2"/>
      <c r="CIO100" s="2"/>
      <c r="CIP100" s="2"/>
      <c r="CIQ100" s="2"/>
      <c r="CIR100" s="2"/>
      <c r="CIS100" s="2"/>
      <c r="CIT100" s="2"/>
      <c r="CIV100" s="2"/>
      <c r="CIW100" s="2"/>
      <c r="CIY100" s="2"/>
      <c r="CJB100" s="2"/>
      <c r="CJC100" s="2"/>
      <c r="CJD100" s="2"/>
      <c r="CJE100" s="2"/>
      <c r="CJF100" s="2"/>
      <c r="CJG100" s="2"/>
      <c r="CJH100" s="2"/>
      <c r="CJN100" s="1"/>
      <c r="CJO100" s="2"/>
      <c r="CJP100" s="2"/>
      <c r="CJQ100" s="2"/>
      <c r="CJR100" s="2"/>
      <c r="CJS100" s="2"/>
      <c r="CJT100" s="2"/>
      <c r="CJU100" s="2"/>
      <c r="CJV100" s="2"/>
      <c r="CJW100" s="2"/>
      <c r="CJX100" s="2"/>
      <c r="CJY100" s="2"/>
      <c r="CJZ100" s="2"/>
      <c r="CKB100" s="2"/>
      <c r="CKC100" s="2"/>
      <c r="CKE100" s="2"/>
      <c r="CKH100" s="2"/>
      <c r="CKI100" s="2"/>
      <c r="CKJ100" s="2"/>
      <c r="CKK100" s="2"/>
      <c r="CKL100" s="2"/>
      <c r="CKM100" s="2"/>
      <c r="CKN100" s="2"/>
      <c r="CKT100" s="1"/>
      <c r="CKU100" s="2"/>
      <c r="CKV100" s="2"/>
      <c r="CKW100" s="2"/>
      <c r="CKX100" s="2"/>
      <c r="CKY100" s="2"/>
      <c r="CKZ100" s="2"/>
      <c r="CLA100" s="2"/>
      <c r="CLB100" s="2"/>
      <c r="CLC100" s="2"/>
      <c r="CLD100" s="2"/>
      <c r="CLE100" s="2"/>
      <c r="CLF100" s="2"/>
      <c r="CLH100" s="2"/>
      <c r="CLI100" s="2"/>
      <c r="CLK100" s="2"/>
      <c r="CLN100" s="2"/>
      <c r="CLO100" s="2"/>
      <c r="CLP100" s="2"/>
      <c r="CLQ100" s="2"/>
      <c r="CLR100" s="2"/>
      <c r="CLS100" s="2"/>
      <c r="CLT100" s="2"/>
      <c r="CLZ100" s="1"/>
      <c r="CMA100" s="2"/>
      <c r="CMB100" s="2"/>
      <c r="CMC100" s="2"/>
      <c r="CMD100" s="2"/>
      <c r="CME100" s="2"/>
      <c r="CMF100" s="2"/>
      <c r="CMG100" s="2"/>
      <c r="CMH100" s="2"/>
      <c r="CMI100" s="2"/>
      <c r="CMJ100" s="2"/>
      <c r="CMK100" s="2"/>
      <c r="CML100" s="2"/>
      <c r="CMN100" s="2"/>
      <c r="CMO100" s="2"/>
      <c r="CMQ100" s="2"/>
      <c r="CMT100" s="2"/>
      <c r="CMU100" s="2"/>
      <c r="CMV100" s="2"/>
      <c r="CMW100" s="2"/>
      <c r="CMX100" s="2"/>
      <c r="CMY100" s="2"/>
      <c r="CMZ100" s="2"/>
      <c r="CNF100" s="1"/>
      <c r="CNG100" s="2"/>
      <c r="CNH100" s="2"/>
      <c r="CNI100" s="2"/>
      <c r="CNJ100" s="2"/>
      <c r="CNK100" s="2"/>
      <c r="CNL100" s="2"/>
      <c r="CNM100" s="2"/>
      <c r="CNN100" s="2"/>
      <c r="CNO100" s="2"/>
      <c r="CNP100" s="2"/>
      <c r="CNQ100" s="2"/>
      <c r="CNR100" s="2"/>
      <c r="CNT100" s="2"/>
      <c r="CNU100" s="2"/>
      <c r="CNW100" s="2"/>
      <c r="CNZ100" s="2"/>
      <c r="COA100" s="2"/>
      <c r="COB100" s="2"/>
      <c r="COC100" s="2"/>
      <c r="COD100" s="2"/>
      <c r="COE100" s="2"/>
      <c r="COF100" s="2"/>
      <c r="COL100" s="1"/>
      <c r="COM100" s="2"/>
      <c r="CON100" s="2"/>
      <c r="COO100" s="2"/>
      <c r="COP100" s="2"/>
      <c r="COQ100" s="2"/>
      <c r="COR100" s="2"/>
      <c r="COS100" s="2"/>
      <c r="COT100" s="2"/>
      <c r="COU100" s="2"/>
      <c r="COV100" s="2"/>
      <c r="COW100" s="2"/>
      <c r="COX100" s="2"/>
      <c r="COZ100" s="2"/>
      <c r="CPA100" s="2"/>
      <c r="CPC100" s="2"/>
      <c r="CPF100" s="2"/>
      <c r="CPG100" s="2"/>
      <c r="CPH100" s="2"/>
      <c r="CPI100" s="2"/>
      <c r="CPJ100" s="2"/>
      <c r="CPK100" s="2"/>
      <c r="CPL100" s="2"/>
      <c r="CPR100" s="1"/>
      <c r="CPS100" s="2"/>
      <c r="CPT100" s="2"/>
      <c r="CPU100" s="2"/>
      <c r="CPV100" s="2"/>
      <c r="CPW100" s="2"/>
      <c r="CPX100" s="2"/>
      <c r="CPY100" s="2"/>
      <c r="CPZ100" s="2"/>
      <c r="CQA100" s="2"/>
      <c r="CQB100" s="2"/>
      <c r="CQC100" s="2"/>
      <c r="CQD100" s="2"/>
      <c r="CQF100" s="2"/>
      <c r="CQG100" s="2"/>
      <c r="CQI100" s="2"/>
      <c r="CQL100" s="2"/>
      <c r="CQM100" s="2"/>
      <c r="CQN100" s="2"/>
      <c r="CQO100" s="2"/>
      <c r="CQP100" s="2"/>
      <c r="CQQ100" s="2"/>
      <c r="CQR100" s="2"/>
      <c r="CQX100" s="1"/>
      <c r="CQY100" s="2"/>
      <c r="CQZ100" s="2"/>
      <c r="CRA100" s="2"/>
      <c r="CRB100" s="2"/>
      <c r="CRC100" s="2"/>
      <c r="CRD100" s="2"/>
      <c r="CRE100" s="2"/>
      <c r="CRF100" s="2"/>
      <c r="CRG100" s="2"/>
      <c r="CRH100" s="2"/>
      <c r="CRI100" s="2"/>
      <c r="CRJ100" s="2"/>
      <c r="CRL100" s="2"/>
      <c r="CRM100" s="2"/>
      <c r="CRO100" s="2"/>
      <c r="CRR100" s="2"/>
      <c r="CRS100" s="2"/>
      <c r="CRT100" s="2"/>
      <c r="CRU100" s="2"/>
      <c r="CRV100" s="2"/>
      <c r="CRW100" s="2"/>
      <c r="CRX100" s="2"/>
      <c r="CSD100" s="1"/>
      <c r="CSE100" s="2"/>
      <c r="CSF100" s="2"/>
      <c r="CSG100" s="2"/>
      <c r="CSH100" s="2"/>
      <c r="CSI100" s="2"/>
      <c r="CSJ100" s="2"/>
      <c r="CSK100" s="2"/>
      <c r="CSL100" s="2"/>
      <c r="CSM100" s="2"/>
      <c r="CSN100" s="2"/>
      <c r="CSO100" s="2"/>
      <c r="CSP100" s="2"/>
      <c r="CSR100" s="2"/>
      <c r="CSS100" s="2"/>
      <c r="CSU100" s="2"/>
      <c r="CSX100" s="2"/>
      <c r="CSY100" s="2"/>
      <c r="CSZ100" s="2"/>
      <c r="CTA100" s="2"/>
      <c r="CTB100" s="2"/>
      <c r="CTC100" s="2"/>
      <c r="CTD100" s="2"/>
      <c r="CTJ100" s="1"/>
      <c r="CTK100" s="2"/>
      <c r="CTL100" s="2"/>
      <c r="CTM100" s="2"/>
      <c r="CTN100" s="2"/>
      <c r="CTO100" s="2"/>
      <c r="CTP100" s="2"/>
      <c r="CTQ100" s="2"/>
      <c r="CTR100" s="2"/>
      <c r="CTS100" s="2"/>
      <c r="CTT100" s="2"/>
      <c r="CTU100" s="2"/>
      <c r="CTV100" s="2"/>
      <c r="CTX100" s="2"/>
      <c r="CTY100" s="2"/>
      <c r="CUA100" s="2"/>
      <c r="CUD100" s="2"/>
      <c r="CUE100" s="2"/>
      <c r="CUF100" s="2"/>
      <c r="CUG100" s="2"/>
      <c r="CUH100" s="2"/>
      <c r="CUI100" s="2"/>
      <c r="CUJ100" s="2"/>
      <c r="CUP100" s="1"/>
      <c r="CUQ100" s="2"/>
      <c r="CUR100" s="2"/>
      <c r="CUS100" s="2"/>
      <c r="CUT100" s="2"/>
      <c r="CUU100" s="2"/>
      <c r="CUV100" s="2"/>
      <c r="CUW100" s="2"/>
      <c r="CUX100" s="2"/>
      <c r="CUY100" s="2"/>
      <c r="CUZ100" s="2"/>
      <c r="CVA100" s="2"/>
      <c r="CVB100" s="2"/>
      <c r="CVD100" s="2"/>
      <c r="CVE100" s="2"/>
      <c r="CVG100" s="2"/>
      <c r="CVJ100" s="2"/>
      <c r="CVK100" s="2"/>
      <c r="CVL100" s="2"/>
      <c r="CVM100" s="2"/>
      <c r="CVN100" s="2"/>
      <c r="CVO100" s="2"/>
      <c r="CVP100" s="2"/>
      <c r="CVV100" s="1"/>
      <c r="CVW100" s="2"/>
      <c r="CVX100" s="2"/>
      <c r="CVY100" s="2"/>
      <c r="CVZ100" s="2"/>
      <c r="CWA100" s="2"/>
      <c r="CWB100" s="2"/>
      <c r="CWC100" s="2"/>
      <c r="CWD100" s="2"/>
      <c r="CWE100" s="2"/>
      <c r="CWF100" s="2"/>
      <c r="CWG100" s="2"/>
      <c r="CWH100" s="2"/>
      <c r="CWJ100" s="2"/>
      <c r="CWK100" s="2"/>
      <c r="CWM100" s="2"/>
      <c r="CWP100" s="2"/>
      <c r="CWQ100" s="2"/>
      <c r="CWR100" s="2"/>
      <c r="CWS100" s="2"/>
      <c r="CWT100" s="2"/>
      <c r="CWU100" s="2"/>
      <c r="CWV100" s="2"/>
      <c r="CXB100" s="1"/>
      <c r="CXC100" s="2"/>
      <c r="CXD100" s="2"/>
      <c r="CXE100" s="2"/>
      <c r="CXF100" s="2"/>
      <c r="CXG100" s="2"/>
      <c r="CXH100" s="2"/>
      <c r="CXI100" s="2"/>
      <c r="CXJ100" s="2"/>
      <c r="CXK100" s="2"/>
      <c r="CXL100" s="2"/>
      <c r="CXM100" s="2"/>
      <c r="CXN100" s="2"/>
      <c r="CXP100" s="2"/>
      <c r="CXQ100" s="2"/>
      <c r="CXS100" s="2"/>
      <c r="CXV100" s="2"/>
      <c r="CXW100" s="2"/>
      <c r="CXX100" s="2"/>
      <c r="CXY100" s="2"/>
      <c r="CXZ100" s="2"/>
      <c r="CYA100" s="2"/>
      <c r="CYB100" s="2"/>
      <c r="CYH100" s="1"/>
      <c r="CYI100" s="2"/>
      <c r="CYJ100" s="2"/>
      <c r="CYK100" s="2"/>
      <c r="CYL100" s="2"/>
      <c r="CYM100" s="2"/>
      <c r="CYN100" s="2"/>
      <c r="CYO100" s="2"/>
      <c r="CYP100" s="2"/>
      <c r="CYQ100" s="2"/>
      <c r="CYR100" s="2"/>
      <c r="CYS100" s="2"/>
      <c r="CYT100" s="2"/>
      <c r="CYV100" s="2"/>
      <c r="CYW100" s="2"/>
      <c r="CYY100" s="2"/>
      <c r="CZB100" s="2"/>
      <c r="CZC100" s="2"/>
      <c r="CZD100" s="2"/>
      <c r="CZE100" s="2"/>
      <c r="CZF100" s="2"/>
      <c r="CZG100" s="2"/>
      <c r="CZH100" s="2"/>
      <c r="CZN100" s="1"/>
      <c r="CZO100" s="2"/>
      <c r="CZP100" s="2"/>
      <c r="CZQ100" s="2"/>
      <c r="CZR100" s="2"/>
      <c r="CZS100" s="2"/>
      <c r="CZT100" s="2"/>
      <c r="CZU100" s="2"/>
      <c r="CZV100" s="2"/>
      <c r="CZW100" s="2"/>
      <c r="CZX100" s="2"/>
      <c r="CZY100" s="2"/>
      <c r="CZZ100" s="2"/>
      <c r="DAB100" s="2"/>
      <c r="DAC100" s="2"/>
      <c r="DAE100" s="2"/>
      <c r="DAH100" s="2"/>
      <c r="DAI100" s="2"/>
      <c r="DAJ100" s="2"/>
      <c r="DAK100" s="2"/>
      <c r="DAL100" s="2"/>
      <c r="DAM100" s="2"/>
      <c r="DAN100" s="2"/>
      <c r="DAT100" s="1"/>
      <c r="DAU100" s="2"/>
      <c r="DAV100" s="2"/>
      <c r="DAW100" s="2"/>
      <c r="DAX100" s="2"/>
      <c r="DAY100" s="2"/>
      <c r="DAZ100" s="2"/>
      <c r="DBA100" s="2"/>
      <c r="DBB100" s="2"/>
      <c r="DBC100" s="2"/>
      <c r="DBD100" s="2"/>
      <c r="DBE100" s="2"/>
      <c r="DBF100" s="2"/>
      <c r="DBH100" s="2"/>
      <c r="DBI100" s="2"/>
      <c r="DBK100" s="2"/>
      <c r="DBN100" s="2"/>
      <c r="DBO100" s="2"/>
      <c r="DBP100" s="2"/>
      <c r="DBQ100" s="2"/>
      <c r="DBR100" s="2"/>
      <c r="DBS100" s="2"/>
      <c r="DBT100" s="2"/>
      <c r="DBZ100" s="1"/>
      <c r="DCA100" s="2"/>
      <c r="DCB100" s="2"/>
      <c r="DCC100" s="2"/>
      <c r="DCD100" s="2"/>
      <c r="DCE100" s="2"/>
      <c r="DCF100" s="2"/>
      <c r="DCG100" s="2"/>
      <c r="DCH100" s="2"/>
      <c r="DCI100" s="2"/>
      <c r="DCJ100" s="2"/>
      <c r="DCK100" s="2"/>
      <c r="DCL100" s="2"/>
      <c r="DCN100" s="2"/>
      <c r="DCO100" s="2"/>
      <c r="DCQ100" s="2"/>
      <c r="DCT100" s="2"/>
      <c r="DCU100" s="2"/>
      <c r="DCV100" s="2"/>
      <c r="DCW100" s="2"/>
      <c r="DCX100" s="2"/>
      <c r="DCY100" s="2"/>
      <c r="DCZ100" s="2"/>
      <c r="DDF100" s="1"/>
      <c r="DDG100" s="2"/>
      <c r="DDH100" s="2"/>
      <c r="DDI100" s="2"/>
      <c r="DDJ100" s="2"/>
      <c r="DDK100" s="2"/>
      <c r="DDL100" s="2"/>
      <c r="DDM100" s="2"/>
      <c r="DDN100" s="2"/>
      <c r="DDO100" s="2"/>
      <c r="DDP100" s="2"/>
      <c r="DDQ100" s="2"/>
      <c r="DDR100" s="2"/>
      <c r="DDT100" s="2"/>
      <c r="DDU100" s="2"/>
      <c r="DDW100" s="2"/>
      <c r="DDZ100" s="2"/>
      <c r="DEA100" s="2"/>
      <c r="DEB100" s="2"/>
      <c r="DEC100" s="2"/>
      <c r="DED100" s="2"/>
      <c r="DEE100" s="2"/>
      <c r="DEF100" s="2"/>
      <c r="DEL100" s="1"/>
      <c r="DEM100" s="2"/>
      <c r="DEN100" s="2"/>
      <c r="DEO100" s="2"/>
      <c r="DEP100" s="2"/>
      <c r="DEQ100" s="2"/>
      <c r="DER100" s="2"/>
      <c r="DES100" s="2"/>
      <c r="DET100" s="2"/>
      <c r="DEU100" s="2"/>
      <c r="DEV100" s="2"/>
      <c r="DEW100" s="2"/>
      <c r="DEX100" s="2"/>
      <c r="DEZ100" s="2"/>
      <c r="DFA100" s="2"/>
      <c r="DFC100" s="2"/>
      <c r="DFF100" s="2"/>
      <c r="DFG100" s="2"/>
      <c r="DFH100" s="2"/>
      <c r="DFI100" s="2"/>
      <c r="DFJ100" s="2"/>
      <c r="DFK100" s="2"/>
      <c r="DFL100" s="2"/>
      <c r="DFR100" s="1"/>
      <c r="DFS100" s="2"/>
      <c r="DFT100" s="2"/>
      <c r="DFU100" s="2"/>
      <c r="DFV100" s="2"/>
      <c r="DFW100" s="2"/>
      <c r="DFX100" s="2"/>
      <c r="DFY100" s="2"/>
      <c r="DFZ100" s="2"/>
      <c r="DGA100" s="2"/>
      <c r="DGB100" s="2"/>
      <c r="DGC100" s="2"/>
      <c r="DGD100" s="2"/>
      <c r="DGF100" s="2"/>
      <c r="DGG100" s="2"/>
      <c r="DGI100" s="2"/>
      <c r="DGL100" s="2"/>
      <c r="DGM100" s="2"/>
      <c r="DGN100" s="2"/>
      <c r="DGO100" s="2"/>
      <c r="DGP100" s="2"/>
      <c r="DGQ100" s="2"/>
      <c r="DGR100" s="2"/>
      <c r="DGX100" s="1"/>
      <c r="DGY100" s="2"/>
      <c r="DGZ100" s="2"/>
      <c r="DHA100" s="2"/>
      <c r="DHB100" s="2"/>
      <c r="DHC100" s="2"/>
      <c r="DHD100" s="2"/>
      <c r="DHE100" s="2"/>
      <c r="DHF100" s="2"/>
      <c r="DHG100" s="2"/>
      <c r="DHH100" s="2"/>
      <c r="DHI100" s="2"/>
      <c r="DHJ100" s="2"/>
      <c r="DHL100" s="2"/>
      <c r="DHM100" s="2"/>
      <c r="DHO100" s="2"/>
      <c r="DHR100" s="2"/>
      <c r="DHS100" s="2"/>
      <c r="DHT100" s="2"/>
      <c r="DHU100" s="2"/>
      <c r="DHV100" s="2"/>
      <c r="DHW100" s="2"/>
      <c r="DHX100" s="2"/>
      <c r="DID100" s="1"/>
      <c r="DIE100" s="2"/>
      <c r="DIF100" s="2"/>
      <c r="DIG100" s="2"/>
      <c r="DIH100" s="2"/>
      <c r="DII100" s="2"/>
      <c r="DIJ100" s="2"/>
      <c r="DIK100" s="2"/>
      <c r="DIL100" s="2"/>
      <c r="DIM100" s="2"/>
      <c r="DIN100" s="2"/>
      <c r="DIO100" s="2"/>
      <c r="DIP100" s="2"/>
      <c r="DIR100" s="2"/>
      <c r="DIS100" s="2"/>
      <c r="DIU100" s="2"/>
      <c r="DIX100" s="2"/>
      <c r="DIY100" s="2"/>
      <c r="DIZ100" s="2"/>
      <c r="DJA100" s="2"/>
      <c r="DJB100" s="2"/>
      <c r="DJC100" s="2"/>
      <c r="DJD100" s="2"/>
      <c r="DJJ100" s="1"/>
      <c r="DJK100" s="2"/>
      <c r="DJL100" s="2"/>
      <c r="DJM100" s="2"/>
      <c r="DJN100" s="2"/>
      <c r="DJO100" s="2"/>
      <c r="DJP100" s="2"/>
      <c r="DJQ100" s="2"/>
      <c r="DJR100" s="2"/>
      <c r="DJS100" s="2"/>
      <c r="DJT100" s="2"/>
      <c r="DJU100" s="2"/>
      <c r="DJV100" s="2"/>
      <c r="DJX100" s="2"/>
      <c r="DJY100" s="2"/>
      <c r="DKA100" s="2"/>
      <c r="DKD100" s="2"/>
      <c r="DKE100" s="2"/>
      <c r="DKF100" s="2"/>
      <c r="DKG100" s="2"/>
      <c r="DKH100" s="2"/>
      <c r="DKI100" s="2"/>
      <c r="DKJ100" s="2"/>
      <c r="DKP100" s="1"/>
      <c r="DKQ100" s="2"/>
      <c r="DKR100" s="2"/>
      <c r="DKS100" s="2"/>
      <c r="DKT100" s="2"/>
      <c r="DKU100" s="2"/>
      <c r="DKV100" s="2"/>
      <c r="DKW100" s="2"/>
      <c r="DKX100" s="2"/>
      <c r="DKY100" s="2"/>
      <c r="DKZ100" s="2"/>
      <c r="DLA100" s="2"/>
      <c r="DLB100" s="2"/>
      <c r="DLD100" s="2"/>
      <c r="DLE100" s="2"/>
      <c r="DLG100" s="2"/>
      <c r="DLJ100" s="2"/>
      <c r="DLK100" s="2"/>
      <c r="DLL100" s="2"/>
      <c r="DLM100" s="2"/>
      <c r="DLN100" s="2"/>
      <c r="DLO100" s="2"/>
      <c r="DLP100" s="2"/>
      <c r="DLV100" s="1"/>
      <c r="DLW100" s="2"/>
      <c r="DLX100" s="2"/>
      <c r="DLY100" s="2"/>
      <c r="DLZ100" s="2"/>
      <c r="DMA100" s="2"/>
      <c r="DMB100" s="2"/>
      <c r="DMC100" s="2"/>
      <c r="DMD100" s="2"/>
      <c r="DME100" s="2"/>
      <c r="DMF100" s="2"/>
      <c r="DMG100" s="2"/>
      <c r="DMH100" s="2"/>
      <c r="DMJ100" s="2"/>
      <c r="DMK100" s="2"/>
      <c r="DMM100" s="2"/>
      <c r="DMP100" s="2"/>
      <c r="DMQ100" s="2"/>
      <c r="DMR100" s="2"/>
      <c r="DMS100" s="2"/>
      <c r="DMT100" s="2"/>
      <c r="DMU100" s="2"/>
      <c r="DMV100" s="2"/>
      <c r="DNB100" s="1"/>
      <c r="DNC100" s="2"/>
      <c r="DND100" s="2"/>
      <c r="DNE100" s="2"/>
      <c r="DNF100" s="2"/>
      <c r="DNG100" s="2"/>
      <c r="DNH100" s="2"/>
      <c r="DNI100" s="2"/>
      <c r="DNJ100" s="2"/>
      <c r="DNK100" s="2"/>
      <c r="DNL100" s="2"/>
      <c r="DNM100" s="2"/>
      <c r="DNN100" s="2"/>
      <c r="DNP100" s="2"/>
      <c r="DNQ100" s="2"/>
      <c r="DNS100" s="2"/>
      <c r="DNV100" s="2"/>
      <c r="DNW100" s="2"/>
      <c r="DNX100" s="2"/>
      <c r="DNY100" s="2"/>
      <c r="DNZ100" s="2"/>
      <c r="DOA100" s="2"/>
      <c r="DOB100" s="2"/>
      <c r="DOH100" s="1"/>
      <c r="DOI100" s="2"/>
      <c r="DOJ100" s="2"/>
      <c r="DOK100" s="2"/>
      <c r="DOL100" s="2"/>
      <c r="DOM100" s="2"/>
      <c r="DON100" s="2"/>
      <c r="DOO100" s="2"/>
      <c r="DOP100" s="2"/>
      <c r="DOQ100" s="2"/>
      <c r="DOR100" s="2"/>
      <c r="DOS100" s="2"/>
      <c r="DOT100" s="2"/>
      <c r="DOV100" s="2"/>
      <c r="DOW100" s="2"/>
      <c r="DOY100" s="2"/>
      <c r="DPB100" s="2"/>
      <c r="DPC100" s="2"/>
      <c r="DPD100" s="2"/>
      <c r="DPE100" s="2"/>
      <c r="DPF100" s="2"/>
      <c r="DPG100" s="2"/>
      <c r="DPH100" s="2"/>
      <c r="DPN100" s="1"/>
      <c r="DPO100" s="2"/>
      <c r="DPP100" s="2"/>
      <c r="DPQ100" s="2"/>
      <c r="DPR100" s="2"/>
      <c r="DPS100" s="2"/>
      <c r="DPT100" s="2"/>
      <c r="DPU100" s="2"/>
      <c r="DPV100" s="2"/>
      <c r="DPW100" s="2"/>
      <c r="DPX100" s="2"/>
      <c r="DPY100" s="2"/>
      <c r="DPZ100" s="2"/>
      <c r="DQB100" s="2"/>
      <c r="DQC100" s="2"/>
      <c r="DQE100" s="2"/>
      <c r="DQH100" s="2"/>
      <c r="DQI100" s="2"/>
      <c r="DQJ100" s="2"/>
      <c r="DQK100" s="2"/>
      <c r="DQL100" s="2"/>
      <c r="DQM100" s="2"/>
      <c r="DQN100" s="2"/>
      <c r="DQT100" s="1"/>
      <c r="DQU100" s="2"/>
      <c r="DQV100" s="2"/>
      <c r="DQW100" s="2"/>
      <c r="DQX100" s="2"/>
      <c r="DQY100" s="2"/>
      <c r="DQZ100" s="2"/>
      <c r="DRA100" s="2"/>
      <c r="DRB100" s="2"/>
      <c r="DRC100" s="2"/>
      <c r="DRD100" s="2"/>
      <c r="DRE100" s="2"/>
      <c r="DRF100" s="2"/>
      <c r="DRH100" s="2"/>
      <c r="DRI100" s="2"/>
      <c r="DRK100" s="2"/>
      <c r="DRN100" s="2"/>
      <c r="DRO100" s="2"/>
      <c r="DRP100" s="2"/>
      <c r="DRQ100" s="2"/>
      <c r="DRR100" s="2"/>
      <c r="DRS100" s="2"/>
      <c r="DRT100" s="2"/>
      <c r="DRZ100" s="1"/>
      <c r="DSA100" s="2"/>
      <c r="DSB100" s="2"/>
      <c r="DSC100" s="2"/>
      <c r="DSD100" s="2"/>
      <c r="DSE100" s="2"/>
      <c r="DSF100" s="2"/>
      <c r="DSG100" s="2"/>
      <c r="DSH100" s="2"/>
      <c r="DSI100" s="2"/>
      <c r="DSJ100" s="2"/>
      <c r="DSK100" s="2"/>
      <c r="DSL100" s="2"/>
      <c r="DSN100" s="2"/>
      <c r="DSO100" s="2"/>
      <c r="DSQ100" s="2"/>
      <c r="DST100" s="2"/>
      <c r="DSU100" s="2"/>
      <c r="DSV100" s="2"/>
      <c r="DSW100" s="2"/>
      <c r="DSX100" s="2"/>
      <c r="DSY100" s="2"/>
      <c r="DSZ100" s="2"/>
      <c r="DTF100" s="1"/>
      <c r="DTG100" s="2"/>
      <c r="DTH100" s="2"/>
      <c r="DTI100" s="2"/>
      <c r="DTJ100" s="2"/>
      <c r="DTK100" s="2"/>
      <c r="DTL100" s="2"/>
      <c r="DTM100" s="2"/>
      <c r="DTN100" s="2"/>
      <c r="DTO100" s="2"/>
      <c r="DTP100" s="2"/>
      <c r="DTQ100" s="2"/>
      <c r="DTR100" s="2"/>
      <c r="DTT100" s="2"/>
      <c r="DTU100" s="2"/>
      <c r="DTW100" s="2"/>
      <c r="DTZ100" s="2"/>
      <c r="DUA100" s="2"/>
      <c r="DUB100" s="2"/>
      <c r="DUC100" s="2"/>
      <c r="DUD100" s="2"/>
      <c r="DUE100" s="2"/>
      <c r="DUF100" s="2"/>
      <c r="DUL100" s="1"/>
      <c r="DUM100" s="2"/>
      <c r="DUN100" s="2"/>
      <c r="DUO100" s="2"/>
      <c r="DUP100" s="2"/>
      <c r="DUQ100" s="2"/>
      <c r="DUR100" s="2"/>
      <c r="DUS100" s="2"/>
      <c r="DUT100" s="2"/>
      <c r="DUU100" s="2"/>
      <c r="DUV100" s="2"/>
      <c r="DUW100" s="2"/>
      <c r="DUX100" s="2"/>
      <c r="DUZ100" s="2"/>
      <c r="DVA100" s="2"/>
      <c r="DVC100" s="2"/>
      <c r="DVF100" s="2"/>
      <c r="DVG100" s="2"/>
      <c r="DVH100" s="2"/>
      <c r="DVI100" s="2"/>
      <c r="DVJ100" s="2"/>
      <c r="DVK100" s="2"/>
      <c r="DVL100" s="2"/>
      <c r="DVR100" s="1"/>
      <c r="DVS100" s="2"/>
      <c r="DVT100" s="2"/>
      <c r="DVU100" s="2"/>
      <c r="DVV100" s="2"/>
      <c r="DVW100" s="2"/>
      <c r="DVX100" s="2"/>
      <c r="DVY100" s="2"/>
      <c r="DVZ100" s="2"/>
      <c r="DWA100" s="2"/>
      <c r="DWB100" s="2"/>
      <c r="DWC100" s="2"/>
      <c r="DWD100" s="2"/>
      <c r="DWF100" s="2"/>
      <c r="DWG100" s="2"/>
      <c r="DWI100" s="2"/>
      <c r="DWL100" s="2"/>
      <c r="DWM100" s="2"/>
      <c r="DWN100" s="2"/>
      <c r="DWO100" s="2"/>
      <c r="DWP100" s="2"/>
      <c r="DWQ100" s="2"/>
      <c r="DWR100" s="2"/>
      <c r="DWX100" s="1"/>
      <c r="DWY100" s="2"/>
      <c r="DWZ100" s="2"/>
      <c r="DXA100" s="2"/>
      <c r="DXB100" s="2"/>
      <c r="DXC100" s="2"/>
      <c r="DXD100" s="2"/>
      <c r="DXE100" s="2"/>
      <c r="DXF100" s="2"/>
      <c r="DXG100" s="2"/>
      <c r="DXH100" s="2"/>
      <c r="DXI100" s="2"/>
      <c r="DXJ100" s="2"/>
      <c r="DXL100" s="2"/>
      <c r="DXM100" s="2"/>
      <c r="DXO100" s="2"/>
      <c r="DXR100" s="2"/>
      <c r="DXS100" s="2"/>
      <c r="DXT100" s="2"/>
      <c r="DXU100" s="2"/>
      <c r="DXV100" s="2"/>
      <c r="DXW100" s="2"/>
      <c r="DXX100" s="2"/>
      <c r="DYD100" s="1"/>
      <c r="DYE100" s="2"/>
      <c r="DYF100" s="2"/>
      <c r="DYG100" s="2"/>
      <c r="DYH100" s="2"/>
      <c r="DYI100" s="2"/>
      <c r="DYJ100" s="2"/>
      <c r="DYK100" s="2"/>
      <c r="DYL100" s="2"/>
      <c r="DYM100" s="2"/>
      <c r="DYN100" s="2"/>
      <c r="DYO100" s="2"/>
      <c r="DYP100" s="2"/>
      <c r="DYR100" s="2"/>
      <c r="DYS100" s="2"/>
      <c r="DYU100" s="2"/>
      <c r="DYX100" s="2"/>
      <c r="DYY100" s="2"/>
      <c r="DYZ100" s="2"/>
      <c r="DZA100" s="2"/>
      <c r="DZB100" s="2"/>
      <c r="DZC100" s="2"/>
      <c r="DZD100" s="2"/>
      <c r="DZJ100" s="1"/>
      <c r="DZK100" s="2"/>
      <c r="DZL100" s="2"/>
      <c r="DZM100" s="2"/>
      <c r="DZN100" s="2"/>
      <c r="DZO100" s="2"/>
      <c r="DZP100" s="2"/>
      <c r="DZQ100" s="2"/>
      <c r="DZR100" s="2"/>
      <c r="DZS100" s="2"/>
      <c r="DZT100" s="2"/>
      <c r="DZU100" s="2"/>
      <c r="DZV100" s="2"/>
      <c r="DZX100" s="2"/>
      <c r="DZY100" s="2"/>
      <c r="EAA100" s="2"/>
      <c r="EAD100" s="2"/>
      <c r="EAE100" s="2"/>
      <c r="EAF100" s="2"/>
      <c r="EAG100" s="2"/>
      <c r="EAH100" s="2"/>
      <c r="EAI100" s="2"/>
      <c r="EAJ100" s="2"/>
      <c r="EAP100" s="1"/>
      <c r="EAQ100" s="2"/>
      <c r="EAR100" s="2"/>
      <c r="EAS100" s="2"/>
      <c r="EAT100" s="2"/>
      <c r="EAU100" s="2"/>
      <c r="EAV100" s="2"/>
      <c r="EAW100" s="2"/>
      <c r="EAX100" s="2"/>
      <c r="EAY100" s="2"/>
      <c r="EAZ100" s="2"/>
      <c r="EBA100" s="2"/>
      <c r="EBB100" s="2"/>
      <c r="EBD100" s="2"/>
      <c r="EBE100" s="2"/>
      <c r="EBG100" s="2"/>
      <c r="EBJ100" s="2"/>
      <c r="EBK100" s="2"/>
      <c r="EBL100" s="2"/>
      <c r="EBM100" s="2"/>
      <c r="EBN100" s="2"/>
      <c r="EBO100" s="2"/>
      <c r="EBP100" s="2"/>
      <c r="EBV100" s="1"/>
      <c r="EBW100" s="2"/>
      <c r="EBX100" s="2"/>
      <c r="EBY100" s="2"/>
      <c r="EBZ100" s="2"/>
      <c r="ECA100" s="2"/>
      <c r="ECB100" s="2"/>
      <c r="ECC100" s="2"/>
      <c r="ECD100" s="2"/>
      <c r="ECE100" s="2"/>
      <c r="ECF100" s="2"/>
      <c r="ECG100" s="2"/>
      <c r="ECH100" s="2"/>
      <c r="ECJ100" s="2"/>
      <c r="ECK100" s="2"/>
      <c r="ECM100" s="2"/>
      <c r="ECP100" s="2"/>
      <c r="ECQ100" s="2"/>
      <c r="ECR100" s="2"/>
      <c r="ECS100" s="2"/>
      <c r="ECT100" s="2"/>
      <c r="ECU100" s="2"/>
      <c r="ECV100" s="2"/>
      <c r="EDB100" s="1"/>
      <c r="EDC100" s="2"/>
      <c r="EDD100" s="2"/>
      <c r="EDE100" s="2"/>
      <c r="EDF100" s="2"/>
      <c r="EDG100" s="2"/>
      <c r="EDH100" s="2"/>
      <c r="EDI100" s="2"/>
      <c r="EDJ100" s="2"/>
      <c r="EDK100" s="2"/>
      <c r="EDL100" s="2"/>
      <c r="EDM100" s="2"/>
      <c r="EDN100" s="2"/>
      <c r="EDP100" s="2"/>
      <c r="EDQ100" s="2"/>
      <c r="EDS100" s="2"/>
      <c r="EDV100" s="2"/>
      <c r="EDW100" s="2"/>
      <c r="EDX100" s="2"/>
      <c r="EDY100" s="2"/>
      <c r="EDZ100" s="2"/>
      <c r="EEA100" s="2"/>
      <c r="EEB100" s="2"/>
      <c r="EEH100" s="1"/>
      <c r="EEI100" s="2"/>
      <c r="EEJ100" s="2"/>
      <c r="EEK100" s="2"/>
      <c r="EEL100" s="2"/>
      <c r="EEM100" s="2"/>
      <c r="EEN100" s="2"/>
      <c r="EEO100" s="2"/>
      <c r="EEP100" s="2"/>
      <c r="EEQ100" s="2"/>
      <c r="EER100" s="2"/>
      <c r="EES100" s="2"/>
      <c r="EET100" s="2"/>
      <c r="EEV100" s="2"/>
      <c r="EEW100" s="2"/>
      <c r="EEY100" s="2"/>
      <c r="EFB100" s="2"/>
      <c r="EFC100" s="2"/>
      <c r="EFD100" s="2"/>
      <c r="EFE100" s="2"/>
      <c r="EFF100" s="2"/>
      <c r="EFG100" s="2"/>
      <c r="EFH100" s="2"/>
      <c r="EFN100" s="1"/>
      <c r="EFO100" s="2"/>
      <c r="EFP100" s="2"/>
      <c r="EFQ100" s="2"/>
      <c r="EFR100" s="2"/>
      <c r="EFS100" s="2"/>
      <c r="EFT100" s="2"/>
      <c r="EFU100" s="2"/>
      <c r="EFV100" s="2"/>
      <c r="EFW100" s="2"/>
      <c r="EFX100" s="2"/>
      <c r="EFY100" s="2"/>
      <c r="EFZ100" s="2"/>
      <c r="EGB100" s="2"/>
      <c r="EGC100" s="2"/>
      <c r="EGE100" s="2"/>
      <c r="EGH100" s="2"/>
      <c r="EGI100" s="2"/>
      <c r="EGJ100" s="2"/>
      <c r="EGK100" s="2"/>
      <c r="EGL100" s="2"/>
      <c r="EGM100" s="2"/>
      <c r="EGN100" s="2"/>
      <c r="EGT100" s="1"/>
      <c r="EGU100" s="2"/>
      <c r="EGV100" s="2"/>
      <c r="EGW100" s="2"/>
      <c r="EGX100" s="2"/>
      <c r="EGY100" s="2"/>
      <c r="EGZ100" s="2"/>
      <c r="EHA100" s="2"/>
      <c r="EHB100" s="2"/>
      <c r="EHC100" s="2"/>
      <c r="EHD100" s="2"/>
      <c r="EHE100" s="2"/>
      <c r="EHF100" s="2"/>
      <c r="EHH100" s="2"/>
      <c r="EHI100" s="2"/>
      <c r="EHK100" s="2"/>
      <c r="EHN100" s="2"/>
      <c r="EHO100" s="2"/>
      <c r="EHP100" s="2"/>
      <c r="EHQ100" s="2"/>
      <c r="EHR100" s="2"/>
      <c r="EHS100" s="2"/>
      <c r="EHT100" s="2"/>
      <c r="EHZ100" s="1"/>
      <c r="EIA100" s="2"/>
      <c r="EIB100" s="2"/>
      <c r="EIC100" s="2"/>
      <c r="EID100" s="2"/>
      <c r="EIE100" s="2"/>
      <c r="EIF100" s="2"/>
      <c r="EIG100" s="2"/>
      <c r="EIH100" s="2"/>
      <c r="EII100" s="2"/>
      <c r="EIJ100" s="2"/>
      <c r="EIK100" s="2"/>
      <c r="EIL100" s="2"/>
      <c r="EIN100" s="2"/>
      <c r="EIO100" s="2"/>
      <c r="EIQ100" s="2"/>
      <c r="EIT100" s="2"/>
      <c r="EIU100" s="2"/>
      <c r="EIV100" s="2"/>
      <c r="EIW100" s="2"/>
      <c r="EIX100" s="2"/>
      <c r="EIY100" s="2"/>
      <c r="EIZ100" s="2"/>
      <c r="EJF100" s="1"/>
      <c r="EJG100" s="2"/>
      <c r="EJH100" s="2"/>
      <c r="EJI100" s="2"/>
      <c r="EJJ100" s="2"/>
      <c r="EJK100" s="2"/>
      <c r="EJL100" s="2"/>
      <c r="EJM100" s="2"/>
      <c r="EJN100" s="2"/>
      <c r="EJO100" s="2"/>
      <c r="EJP100" s="2"/>
      <c r="EJQ100" s="2"/>
      <c r="EJR100" s="2"/>
      <c r="EJT100" s="2"/>
      <c r="EJU100" s="2"/>
      <c r="EJW100" s="2"/>
      <c r="EJZ100" s="2"/>
      <c r="EKA100" s="2"/>
      <c r="EKB100" s="2"/>
      <c r="EKC100" s="2"/>
      <c r="EKD100" s="2"/>
      <c r="EKE100" s="2"/>
      <c r="EKF100" s="2"/>
      <c r="EKL100" s="1"/>
      <c r="EKM100" s="2"/>
      <c r="EKN100" s="2"/>
      <c r="EKO100" s="2"/>
      <c r="EKP100" s="2"/>
      <c r="EKQ100" s="2"/>
      <c r="EKR100" s="2"/>
      <c r="EKS100" s="2"/>
      <c r="EKT100" s="2"/>
      <c r="EKU100" s="2"/>
      <c r="EKV100" s="2"/>
      <c r="EKW100" s="2"/>
      <c r="EKX100" s="2"/>
      <c r="EKZ100" s="2"/>
      <c r="ELA100" s="2"/>
      <c r="ELC100" s="2"/>
      <c r="ELF100" s="2"/>
      <c r="ELG100" s="2"/>
      <c r="ELH100" s="2"/>
      <c r="ELI100" s="2"/>
      <c r="ELJ100" s="2"/>
      <c r="ELK100" s="2"/>
      <c r="ELL100" s="2"/>
      <c r="ELR100" s="1"/>
      <c r="ELS100" s="2"/>
      <c r="ELT100" s="2"/>
      <c r="ELU100" s="2"/>
      <c r="ELV100" s="2"/>
      <c r="ELW100" s="2"/>
      <c r="ELX100" s="2"/>
      <c r="ELY100" s="2"/>
      <c r="ELZ100" s="2"/>
      <c r="EMA100" s="2"/>
      <c r="EMB100" s="2"/>
      <c r="EMC100" s="2"/>
      <c r="EMD100" s="2"/>
      <c r="EMF100" s="2"/>
      <c r="EMG100" s="2"/>
      <c r="EMI100" s="2"/>
      <c r="EML100" s="2"/>
      <c r="EMM100" s="2"/>
      <c r="EMN100" s="2"/>
      <c r="EMO100" s="2"/>
      <c r="EMP100" s="2"/>
      <c r="EMQ100" s="2"/>
      <c r="EMR100" s="2"/>
      <c r="EMX100" s="1"/>
      <c r="EMY100" s="2"/>
      <c r="EMZ100" s="2"/>
      <c r="ENA100" s="2"/>
      <c r="ENB100" s="2"/>
      <c r="ENC100" s="2"/>
      <c r="END100" s="2"/>
      <c r="ENE100" s="2"/>
      <c r="ENF100" s="2"/>
      <c r="ENG100" s="2"/>
      <c r="ENH100" s="2"/>
      <c r="ENI100" s="2"/>
      <c r="ENJ100" s="2"/>
      <c r="ENL100" s="2"/>
      <c r="ENM100" s="2"/>
      <c r="ENO100" s="2"/>
      <c r="ENR100" s="2"/>
      <c r="ENS100" s="2"/>
      <c r="ENT100" s="2"/>
      <c r="ENU100" s="2"/>
      <c r="ENV100" s="2"/>
      <c r="ENW100" s="2"/>
      <c r="ENX100" s="2"/>
      <c r="EOD100" s="1"/>
      <c r="EOE100" s="2"/>
      <c r="EOF100" s="2"/>
      <c r="EOG100" s="2"/>
      <c r="EOH100" s="2"/>
      <c r="EOI100" s="2"/>
      <c r="EOJ100" s="2"/>
      <c r="EOK100" s="2"/>
      <c r="EOL100" s="2"/>
      <c r="EOM100" s="2"/>
      <c r="EON100" s="2"/>
      <c r="EOO100" s="2"/>
      <c r="EOP100" s="2"/>
      <c r="EOR100" s="2"/>
      <c r="EOS100" s="2"/>
      <c r="EOU100" s="2"/>
      <c r="EOX100" s="2"/>
      <c r="EOY100" s="2"/>
      <c r="EOZ100" s="2"/>
      <c r="EPA100" s="2"/>
      <c r="EPB100" s="2"/>
      <c r="EPC100" s="2"/>
      <c r="EPD100" s="2"/>
      <c r="EPJ100" s="1"/>
      <c r="EPK100" s="2"/>
      <c r="EPL100" s="2"/>
      <c r="EPM100" s="2"/>
      <c r="EPN100" s="2"/>
      <c r="EPO100" s="2"/>
      <c r="EPP100" s="2"/>
      <c r="EPQ100" s="2"/>
      <c r="EPR100" s="2"/>
      <c r="EPS100" s="2"/>
      <c r="EPT100" s="2"/>
      <c r="EPU100" s="2"/>
      <c r="EPV100" s="2"/>
      <c r="EPX100" s="2"/>
      <c r="EPY100" s="2"/>
      <c r="EQA100" s="2"/>
      <c r="EQD100" s="2"/>
      <c r="EQE100" s="2"/>
      <c r="EQF100" s="2"/>
      <c r="EQG100" s="2"/>
      <c r="EQH100" s="2"/>
      <c r="EQI100" s="2"/>
      <c r="EQJ100" s="2"/>
      <c r="EQP100" s="1"/>
      <c r="EQQ100" s="2"/>
      <c r="EQR100" s="2"/>
      <c r="EQS100" s="2"/>
      <c r="EQT100" s="2"/>
      <c r="EQU100" s="2"/>
      <c r="EQV100" s="2"/>
      <c r="EQW100" s="2"/>
      <c r="EQX100" s="2"/>
      <c r="EQY100" s="2"/>
      <c r="EQZ100" s="2"/>
      <c r="ERA100" s="2"/>
      <c r="ERB100" s="2"/>
      <c r="ERD100" s="2"/>
      <c r="ERE100" s="2"/>
      <c r="ERG100" s="2"/>
      <c r="ERJ100" s="2"/>
      <c r="ERK100" s="2"/>
      <c r="ERL100" s="2"/>
      <c r="ERM100" s="2"/>
      <c r="ERN100" s="2"/>
      <c r="ERO100" s="2"/>
      <c r="ERP100" s="2"/>
      <c r="ERV100" s="1"/>
      <c r="ERW100" s="2"/>
      <c r="ERX100" s="2"/>
      <c r="ERY100" s="2"/>
      <c r="ERZ100" s="2"/>
      <c r="ESA100" s="2"/>
      <c r="ESB100" s="2"/>
      <c r="ESC100" s="2"/>
      <c r="ESD100" s="2"/>
      <c r="ESE100" s="2"/>
      <c r="ESF100" s="2"/>
      <c r="ESG100" s="2"/>
      <c r="ESH100" s="2"/>
      <c r="ESJ100" s="2"/>
      <c r="ESK100" s="2"/>
      <c r="ESM100" s="2"/>
      <c r="ESP100" s="2"/>
      <c r="ESQ100" s="2"/>
      <c r="ESR100" s="2"/>
      <c r="ESS100" s="2"/>
      <c r="EST100" s="2"/>
      <c r="ESU100" s="2"/>
      <c r="ESV100" s="2"/>
      <c r="ETB100" s="1"/>
      <c r="ETC100" s="2"/>
      <c r="ETD100" s="2"/>
      <c r="ETE100" s="2"/>
      <c r="ETF100" s="2"/>
      <c r="ETG100" s="2"/>
      <c r="ETH100" s="2"/>
      <c r="ETI100" s="2"/>
      <c r="ETJ100" s="2"/>
      <c r="ETK100" s="2"/>
      <c r="ETL100" s="2"/>
      <c r="ETM100" s="2"/>
      <c r="ETN100" s="2"/>
      <c r="ETP100" s="2"/>
      <c r="ETQ100" s="2"/>
      <c r="ETS100" s="2"/>
      <c r="ETV100" s="2"/>
      <c r="ETW100" s="2"/>
      <c r="ETX100" s="2"/>
      <c r="ETY100" s="2"/>
      <c r="ETZ100" s="2"/>
      <c r="EUA100" s="2"/>
      <c r="EUB100" s="2"/>
      <c r="EUH100" s="1"/>
      <c r="EUI100" s="2"/>
      <c r="EUJ100" s="2"/>
      <c r="EUK100" s="2"/>
      <c r="EUL100" s="2"/>
      <c r="EUM100" s="2"/>
      <c r="EUN100" s="2"/>
      <c r="EUO100" s="2"/>
      <c r="EUP100" s="2"/>
      <c r="EUQ100" s="2"/>
      <c r="EUR100" s="2"/>
      <c r="EUS100" s="2"/>
      <c r="EUT100" s="2"/>
      <c r="EUV100" s="2"/>
      <c r="EUW100" s="2"/>
      <c r="EUY100" s="2"/>
      <c r="EVB100" s="2"/>
      <c r="EVC100" s="2"/>
      <c r="EVD100" s="2"/>
      <c r="EVE100" s="2"/>
      <c r="EVF100" s="2"/>
      <c r="EVG100" s="2"/>
      <c r="EVH100" s="2"/>
      <c r="EVN100" s="1"/>
      <c r="EVO100" s="2"/>
      <c r="EVP100" s="2"/>
      <c r="EVQ100" s="2"/>
      <c r="EVR100" s="2"/>
      <c r="EVS100" s="2"/>
      <c r="EVT100" s="2"/>
      <c r="EVU100" s="2"/>
      <c r="EVV100" s="2"/>
      <c r="EVW100" s="2"/>
      <c r="EVX100" s="2"/>
      <c r="EVY100" s="2"/>
      <c r="EVZ100" s="2"/>
      <c r="EWB100" s="2"/>
      <c r="EWC100" s="2"/>
      <c r="EWE100" s="2"/>
      <c r="EWH100" s="2"/>
      <c r="EWI100" s="2"/>
      <c r="EWJ100" s="2"/>
      <c r="EWK100" s="2"/>
      <c r="EWL100" s="2"/>
      <c r="EWM100" s="2"/>
      <c r="EWN100" s="2"/>
      <c r="EWT100" s="1"/>
      <c r="EWU100" s="2"/>
      <c r="EWV100" s="2"/>
      <c r="EWW100" s="2"/>
      <c r="EWX100" s="2"/>
      <c r="EWY100" s="2"/>
      <c r="EWZ100" s="2"/>
      <c r="EXA100" s="2"/>
      <c r="EXB100" s="2"/>
      <c r="EXC100" s="2"/>
      <c r="EXD100" s="2"/>
      <c r="EXE100" s="2"/>
      <c r="EXF100" s="2"/>
      <c r="EXH100" s="2"/>
      <c r="EXI100" s="2"/>
      <c r="EXK100" s="2"/>
      <c r="EXN100" s="2"/>
      <c r="EXO100" s="2"/>
      <c r="EXP100" s="2"/>
      <c r="EXQ100" s="2"/>
      <c r="EXR100" s="2"/>
      <c r="EXS100" s="2"/>
      <c r="EXT100" s="2"/>
      <c r="EXZ100" s="1"/>
      <c r="EYA100" s="2"/>
      <c r="EYB100" s="2"/>
      <c r="EYC100" s="2"/>
      <c r="EYD100" s="2"/>
      <c r="EYE100" s="2"/>
      <c r="EYF100" s="2"/>
      <c r="EYG100" s="2"/>
      <c r="EYH100" s="2"/>
      <c r="EYI100" s="2"/>
      <c r="EYJ100" s="2"/>
      <c r="EYK100" s="2"/>
      <c r="EYL100" s="2"/>
      <c r="EYN100" s="2"/>
      <c r="EYO100" s="2"/>
      <c r="EYQ100" s="2"/>
      <c r="EYT100" s="2"/>
      <c r="EYU100" s="2"/>
      <c r="EYV100" s="2"/>
      <c r="EYW100" s="2"/>
      <c r="EYX100" s="2"/>
      <c r="EYY100" s="2"/>
      <c r="EYZ100" s="2"/>
      <c r="EZF100" s="1"/>
      <c r="EZG100" s="2"/>
      <c r="EZH100" s="2"/>
      <c r="EZI100" s="2"/>
      <c r="EZJ100" s="2"/>
      <c r="EZK100" s="2"/>
      <c r="EZL100" s="2"/>
      <c r="EZM100" s="2"/>
      <c r="EZN100" s="2"/>
      <c r="EZO100" s="2"/>
      <c r="EZP100" s="2"/>
      <c r="EZQ100" s="2"/>
      <c r="EZR100" s="2"/>
      <c r="EZT100" s="2"/>
      <c r="EZU100" s="2"/>
      <c r="EZW100" s="2"/>
      <c r="EZZ100" s="2"/>
      <c r="FAA100" s="2"/>
      <c r="FAB100" s="2"/>
      <c r="FAC100" s="2"/>
      <c r="FAD100" s="2"/>
      <c r="FAE100" s="2"/>
      <c r="FAF100" s="2"/>
      <c r="FAL100" s="1"/>
      <c r="FAM100" s="2"/>
      <c r="FAN100" s="2"/>
      <c r="FAO100" s="2"/>
      <c r="FAP100" s="2"/>
      <c r="FAQ100" s="2"/>
      <c r="FAR100" s="2"/>
      <c r="FAS100" s="2"/>
      <c r="FAT100" s="2"/>
      <c r="FAU100" s="2"/>
      <c r="FAV100" s="2"/>
      <c r="FAW100" s="2"/>
      <c r="FAX100" s="2"/>
      <c r="FAZ100" s="2"/>
      <c r="FBA100" s="2"/>
      <c r="FBC100" s="2"/>
      <c r="FBF100" s="2"/>
      <c r="FBG100" s="2"/>
      <c r="FBH100" s="2"/>
      <c r="FBI100" s="2"/>
      <c r="FBJ100" s="2"/>
      <c r="FBK100" s="2"/>
      <c r="FBL100" s="2"/>
      <c r="FBR100" s="1"/>
      <c r="FBS100" s="2"/>
      <c r="FBT100" s="2"/>
      <c r="FBU100" s="2"/>
      <c r="FBV100" s="2"/>
      <c r="FBW100" s="2"/>
      <c r="FBX100" s="2"/>
      <c r="FBY100" s="2"/>
      <c r="FBZ100" s="2"/>
      <c r="FCA100" s="2"/>
      <c r="FCB100" s="2"/>
      <c r="FCC100" s="2"/>
      <c r="FCD100" s="2"/>
      <c r="FCF100" s="2"/>
      <c r="FCG100" s="2"/>
      <c r="FCI100" s="2"/>
      <c r="FCL100" s="2"/>
      <c r="FCM100" s="2"/>
      <c r="FCN100" s="2"/>
      <c r="FCO100" s="2"/>
      <c r="FCP100" s="2"/>
      <c r="FCQ100" s="2"/>
      <c r="FCR100" s="2"/>
      <c r="FCX100" s="1"/>
      <c r="FCY100" s="2"/>
      <c r="FCZ100" s="2"/>
      <c r="FDA100" s="2"/>
      <c r="FDB100" s="2"/>
      <c r="FDC100" s="2"/>
      <c r="FDD100" s="2"/>
      <c r="FDE100" s="2"/>
      <c r="FDF100" s="2"/>
      <c r="FDG100" s="2"/>
      <c r="FDH100" s="2"/>
      <c r="FDI100" s="2"/>
      <c r="FDJ100" s="2"/>
      <c r="FDL100" s="2"/>
      <c r="FDM100" s="2"/>
      <c r="FDO100" s="2"/>
      <c r="FDR100" s="2"/>
      <c r="FDS100" s="2"/>
      <c r="FDT100" s="2"/>
      <c r="FDU100" s="2"/>
      <c r="FDV100" s="2"/>
      <c r="FDW100" s="2"/>
      <c r="FDX100" s="2"/>
      <c r="FED100" s="1"/>
      <c r="FEE100" s="2"/>
      <c r="FEF100" s="2"/>
      <c r="FEG100" s="2"/>
      <c r="FEH100" s="2"/>
      <c r="FEI100" s="2"/>
      <c r="FEJ100" s="2"/>
      <c r="FEK100" s="2"/>
      <c r="FEL100" s="2"/>
      <c r="FEM100" s="2"/>
      <c r="FEN100" s="2"/>
      <c r="FEO100" s="2"/>
      <c r="FEP100" s="2"/>
      <c r="FER100" s="2"/>
      <c r="FES100" s="2"/>
      <c r="FEU100" s="2"/>
      <c r="FEX100" s="2"/>
      <c r="FEY100" s="2"/>
      <c r="FEZ100" s="2"/>
      <c r="FFA100" s="2"/>
      <c r="FFB100" s="2"/>
      <c r="FFC100" s="2"/>
      <c r="FFD100" s="2"/>
      <c r="FFJ100" s="1"/>
      <c r="FFK100" s="2"/>
      <c r="FFL100" s="2"/>
      <c r="FFM100" s="2"/>
      <c r="FFN100" s="2"/>
      <c r="FFO100" s="2"/>
      <c r="FFP100" s="2"/>
      <c r="FFQ100" s="2"/>
      <c r="FFR100" s="2"/>
      <c r="FFS100" s="2"/>
      <c r="FFT100" s="2"/>
      <c r="FFU100" s="2"/>
      <c r="FFV100" s="2"/>
      <c r="FFX100" s="2"/>
      <c r="FFY100" s="2"/>
      <c r="FGA100" s="2"/>
      <c r="FGD100" s="2"/>
      <c r="FGE100" s="2"/>
      <c r="FGF100" s="2"/>
      <c r="FGG100" s="2"/>
      <c r="FGH100" s="2"/>
      <c r="FGI100" s="2"/>
      <c r="FGJ100" s="2"/>
      <c r="FGP100" s="1"/>
      <c r="FGQ100" s="2"/>
      <c r="FGR100" s="2"/>
      <c r="FGS100" s="2"/>
      <c r="FGT100" s="2"/>
      <c r="FGU100" s="2"/>
      <c r="FGV100" s="2"/>
      <c r="FGW100" s="2"/>
      <c r="FGX100" s="2"/>
      <c r="FGY100" s="2"/>
      <c r="FGZ100" s="2"/>
      <c r="FHA100" s="2"/>
      <c r="FHB100" s="2"/>
      <c r="FHD100" s="2"/>
      <c r="FHE100" s="2"/>
      <c r="FHG100" s="2"/>
      <c r="FHJ100" s="2"/>
      <c r="FHK100" s="2"/>
      <c r="FHL100" s="2"/>
      <c r="FHM100" s="2"/>
      <c r="FHN100" s="2"/>
      <c r="FHO100" s="2"/>
      <c r="FHP100" s="2"/>
      <c r="FHV100" s="1"/>
      <c r="FHW100" s="2"/>
      <c r="FHX100" s="2"/>
      <c r="FHY100" s="2"/>
      <c r="FHZ100" s="2"/>
      <c r="FIA100" s="2"/>
      <c r="FIB100" s="2"/>
      <c r="FIC100" s="2"/>
      <c r="FID100" s="2"/>
      <c r="FIE100" s="2"/>
      <c r="FIF100" s="2"/>
      <c r="FIG100" s="2"/>
      <c r="FIH100" s="2"/>
      <c r="FIJ100" s="2"/>
      <c r="FIK100" s="2"/>
      <c r="FIM100" s="2"/>
      <c r="FIP100" s="2"/>
      <c r="FIQ100" s="2"/>
      <c r="FIR100" s="2"/>
      <c r="FIS100" s="2"/>
      <c r="FIT100" s="2"/>
      <c r="FIU100" s="2"/>
      <c r="FIV100" s="2"/>
      <c r="FJB100" s="1"/>
      <c r="FJC100" s="2"/>
      <c r="FJD100" s="2"/>
      <c r="FJE100" s="2"/>
      <c r="FJF100" s="2"/>
      <c r="FJG100" s="2"/>
      <c r="FJH100" s="2"/>
      <c r="FJI100" s="2"/>
      <c r="FJJ100" s="2"/>
      <c r="FJK100" s="2"/>
      <c r="FJL100" s="2"/>
      <c r="FJM100" s="2"/>
      <c r="FJN100" s="2"/>
      <c r="FJP100" s="2"/>
      <c r="FJQ100" s="2"/>
      <c r="FJS100" s="2"/>
      <c r="FJV100" s="2"/>
      <c r="FJW100" s="2"/>
      <c r="FJX100" s="2"/>
      <c r="FJY100" s="2"/>
      <c r="FJZ100" s="2"/>
      <c r="FKA100" s="2"/>
      <c r="FKB100" s="2"/>
      <c r="FKH100" s="1"/>
      <c r="FKI100" s="2"/>
      <c r="FKJ100" s="2"/>
      <c r="FKK100" s="2"/>
      <c r="FKL100" s="2"/>
      <c r="FKM100" s="2"/>
      <c r="FKN100" s="2"/>
      <c r="FKO100" s="2"/>
      <c r="FKP100" s="2"/>
      <c r="FKQ100" s="2"/>
      <c r="FKR100" s="2"/>
      <c r="FKS100" s="2"/>
      <c r="FKT100" s="2"/>
      <c r="FKV100" s="2"/>
      <c r="FKW100" s="2"/>
      <c r="FKY100" s="2"/>
      <c r="FLB100" s="2"/>
      <c r="FLC100" s="2"/>
      <c r="FLD100" s="2"/>
      <c r="FLE100" s="2"/>
      <c r="FLF100" s="2"/>
      <c r="FLG100" s="2"/>
      <c r="FLH100" s="2"/>
      <c r="FLN100" s="1"/>
      <c r="FLO100" s="2"/>
      <c r="FLP100" s="2"/>
      <c r="FLQ100" s="2"/>
      <c r="FLR100" s="2"/>
      <c r="FLS100" s="2"/>
      <c r="FLT100" s="2"/>
      <c r="FLU100" s="2"/>
      <c r="FLV100" s="2"/>
      <c r="FLW100" s="2"/>
      <c r="FLX100" s="2"/>
      <c r="FLY100" s="2"/>
      <c r="FLZ100" s="2"/>
      <c r="FMB100" s="2"/>
      <c r="FMC100" s="2"/>
      <c r="FME100" s="2"/>
      <c r="FMH100" s="2"/>
      <c r="FMI100" s="2"/>
      <c r="FMJ100" s="2"/>
      <c r="FMK100" s="2"/>
      <c r="FML100" s="2"/>
      <c r="FMM100" s="2"/>
      <c r="FMN100" s="2"/>
      <c r="FMT100" s="1"/>
      <c r="FMU100" s="2"/>
      <c r="FMV100" s="2"/>
      <c r="FMW100" s="2"/>
      <c r="FMX100" s="2"/>
      <c r="FMY100" s="2"/>
      <c r="FMZ100" s="2"/>
      <c r="FNA100" s="2"/>
      <c r="FNB100" s="2"/>
      <c r="FNC100" s="2"/>
      <c r="FND100" s="2"/>
      <c r="FNE100" s="2"/>
      <c r="FNF100" s="2"/>
      <c r="FNH100" s="2"/>
      <c r="FNI100" s="2"/>
      <c r="FNK100" s="2"/>
      <c r="FNN100" s="2"/>
      <c r="FNO100" s="2"/>
      <c r="FNP100" s="2"/>
      <c r="FNQ100" s="2"/>
      <c r="FNR100" s="2"/>
      <c r="FNS100" s="2"/>
      <c r="FNT100" s="2"/>
      <c r="FNZ100" s="1"/>
      <c r="FOA100" s="2"/>
      <c r="FOB100" s="2"/>
      <c r="FOC100" s="2"/>
      <c r="FOD100" s="2"/>
      <c r="FOE100" s="2"/>
      <c r="FOF100" s="2"/>
      <c r="FOG100" s="2"/>
      <c r="FOH100" s="2"/>
      <c r="FOI100" s="2"/>
      <c r="FOJ100" s="2"/>
      <c r="FOK100" s="2"/>
      <c r="FOL100" s="2"/>
      <c r="FON100" s="2"/>
      <c r="FOO100" s="2"/>
      <c r="FOQ100" s="2"/>
      <c r="FOT100" s="2"/>
      <c r="FOU100" s="2"/>
      <c r="FOV100" s="2"/>
      <c r="FOW100" s="2"/>
      <c r="FOX100" s="2"/>
      <c r="FOY100" s="2"/>
      <c r="FOZ100" s="2"/>
      <c r="FPF100" s="1"/>
      <c r="FPG100" s="2"/>
      <c r="FPH100" s="2"/>
      <c r="FPI100" s="2"/>
      <c r="FPJ100" s="2"/>
      <c r="FPK100" s="2"/>
      <c r="FPL100" s="2"/>
      <c r="FPM100" s="2"/>
      <c r="FPN100" s="2"/>
      <c r="FPO100" s="2"/>
      <c r="FPP100" s="2"/>
      <c r="FPQ100" s="2"/>
      <c r="FPR100" s="2"/>
      <c r="FPT100" s="2"/>
      <c r="FPU100" s="2"/>
      <c r="FPW100" s="2"/>
      <c r="FPZ100" s="2"/>
      <c r="FQA100" s="2"/>
      <c r="FQB100" s="2"/>
      <c r="FQC100" s="2"/>
      <c r="FQD100" s="2"/>
      <c r="FQE100" s="2"/>
      <c r="FQF100" s="2"/>
      <c r="FQL100" s="1"/>
      <c r="FQM100" s="2"/>
      <c r="FQN100" s="2"/>
      <c r="FQO100" s="2"/>
      <c r="FQP100" s="2"/>
      <c r="FQQ100" s="2"/>
      <c r="FQR100" s="2"/>
      <c r="FQS100" s="2"/>
      <c r="FQT100" s="2"/>
      <c r="FQU100" s="2"/>
      <c r="FQV100" s="2"/>
      <c r="FQW100" s="2"/>
      <c r="FQX100" s="2"/>
      <c r="FQZ100" s="2"/>
      <c r="FRA100" s="2"/>
      <c r="FRC100" s="2"/>
      <c r="FRF100" s="2"/>
      <c r="FRG100" s="2"/>
      <c r="FRH100" s="2"/>
      <c r="FRI100" s="2"/>
      <c r="FRJ100" s="2"/>
      <c r="FRK100" s="2"/>
      <c r="FRL100" s="2"/>
      <c r="FRR100" s="1"/>
      <c r="FRS100" s="2"/>
      <c r="FRT100" s="2"/>
      <c r="FRU100" s="2"/>
      <c r="FRV100" s="2"/>
      <c r="FRW100" s="2"/>
      <c r="FRX100" s="2"/>
      <c r="FRY100" s="2"/>
      <c r="FRZ100" s="2"/>
      <c r="FSA100" s="2"/>
      <c r="FSB100" s="2"/>
      <c r="FSC100" s="2"/>
      <c r="FSD100" s="2"/>
      <c r="FSF100" s="2"/>
      <c r="FSG100" s="2"/>
      <c r="FSI100" s="2"/>
      <c r="FSL100" s="2"/>
      <c r="FSM100" s="2"/>
      <c r="FSN100" s="2"/>
      <c r="FSO100" s="2"/>
      <c r="FSP100" s="2"/>
      <c r="FSQ100" s="2"/>
      <c r="FSR100" s="2"/>
      <c r="FSX100" s="1"/>
      <c r="FSY100" s="2"/>
      <c r="FSZ100" s="2"/>
      <c r="FTA100" s="2"/>
      <c r="FTB100" s="2"/>
      <c r="FTC100" s="2"/>
      <c r="FTD100" s="2"/>
      <c r="FTE100" s="2"/>
      <c r="FTF100" s="2"/>
      <c r="FTG100" s="2"/>
      <c r="FTH100" s="2"/>
      <c r="FTI100" s="2"/>
      <c r="FTJ100" s="2"/>
      <c r="FTL100" s="2"/>
      <c r="FTM100" s="2"/>
      <c r="FTO100" s="2"/>
      <c r="FTR100" s="2"/>
      <c r="FTS100" s="2"/>
      <c r="FTT100" s="2"/>
      <c r="FTU100" s="2"/>
      <c r="FTV100" s="2"/>
      <c r="FTW100" s="2"/>
      <c r="FTX100" s="2"/>
      <c r="FUD100" s="1"/>
      <c r="FUE100" s="2"/>
      <c r="FUF100" s="2"/>
      <c r="FUG100" s="2"/>
      <c r="FUH100" s="2"/>
      <c r="FUI100" s="2"/>
      <c r="FUJ100" s="2"/>
      <c r="FUK100" s="2"/>
      <c r="FUL100" s="2"/>
      <c r="FUM100" s="2"/>
      <c r="FUN100" s="2"/>
      <c r="FUO100" s="2"/>
      <c r="FUP100" s="2"/>
      <c r="FUR100" s="2"/>
      <c r="FUS100" s="2"/>
      <c r="FUU100" s="2"/>
      <c r="FUX100" s="2"/>
      <c r="FUY100" s="2"/>
      <c r="FUZ100" s="2"/>
      <c r="FVA100" s="2"/>
      <c r="FVB100" s="2"/>
      <c r="FVC100" s="2"/>
      <c r="FVD100" s="2"/>
      <c r="FVJ100" s="1"/>
      <c r="FVK100" s="2"/>
      <c r="FVL100" s="2"/>
      <c r="FVM100" s="2"/>
      <c r="FVN100" s="2"/>
      <c r="FVO100" s="2"/>
      <c r="FVP100" s="2"/>
      <c r="FVQ100" s="2"/>
      <c r="FVR100" s="2"/>
      <c r="FVS100" s="2"/>
      <c r="FVT100" s="2"/>
      <c r="FVU100" s="2"/>
      <c r="FVV100" s="2"/>
      <c r="FVX100" s="2"/>
      <c r="FVY100" s="2"/>
      <c r="FWA100" s="2"/>
      <c r="FWD100" s="2"/>
      <c r="FWE100" s="2"/>
      <c r="FWF100" s="2"/>
      <c r="FWG100" s="2"/>
      <c r="FWH100" s="2"/>
      <c r="FWI100" s="2"/>
      <c r="FWJ100" s="2"/>
      <c r="FWP100" s="1"/>
      <c r="FWQ100" s="2"/>
      <c r="FWR100" s="2"/>
      <c r="FWS100" s="2"/>
      <c r="FWT100" s="2"/>
      <c r="FWU100" s="2"/>
      <c r="FWV100" s="2"/>
      <c r="FWW100" s="2"/>
      <c r="FWX100" s="2"/>
      <c r="FWY100" s="2"/>
      <c r="FWZ100" s="2"/>
      <c r="FXA100" s="2"/>
      <c r="FXB100" s="2"/>
      <c r="FXD100" s="2"/>
      <c r="FXE100" s="2"/>
      <c r="FXG100" s="2"/>
      <c r="FXJ100" s="2"/>
      <c r="FXK100" s="2"/>
      <c r="FXL100" s="2"/>
      <c r="FXM100" s="2"/>
      <c r="FXN100" s="2"/>
      <c r="FXO100" s="2"/>
      <c r="FXP100" s="2"/>
      <c r="FXV100" s="1"/>
      <c r="FXW100" s="2"/>
      <c r="FXX100" s="2"/>
      <c r="FXY100" s="2"/>
      <c r="FXZ100" s="2"/>
      <c r="FYA100" s="2"/>
      <c r="FYB100" s="2"/>
      <c r="FYC100" s="2"/>
      <c r="FYD100" s="2"/>
      <c r="FYE100" s="2"/>
      <c r="FYF100" s="2"/>
      <c r="FYG100" s="2"/>
      <c r="FYH100" s="2"/>
      <c r="FYJ100" s="2"/>
      <c r="FYK100" s="2"/>
      <c r="FYM100" s="2"/>
      <c r="FYP100" s="2"/>
      <c r="FYQ100" s="2"/>
      <c r="FYR100" s="2"/>
      <c r="FYS100" s="2"/>
      <c r="FYT100" s="2"/>
      <c r="FYU100" s="2"/>
      <c r="FYV100" s="2"/>
      <c r="FZB100" s="1"/>
      <c r="FZC100" s="2"/>
      <c r="FZD100" s="2"/>
      <c r="FZE100" s="2"/>
      <c r="FZF100" s="2"/>
      <c r="FZG100" s="2"/>
      <c r="FZH100" s="2"/>
      <c r="FZI100" s="2"/>
      <c r="FZJ100" s="2"/>
      <c r="FZK100" s="2"/>
      <c r="FZL100" s="2"/>
      <c r="FZM100" s="2"/>
      <c r="FZN100" s="2"/>
      <c r="FZP100" s="2"/>
      <c r="FZQ100" s="2"/>
      <c r="FZS100" s="2"/>
      <c r="FZV100" s="2"/>
      <c r="FZW100" s="2"/>
      <c r="FZX100" s="2"/>
      <c r="FZY100" s="2"/>
      <c r="FZZ100" s="2"/>
      <c r="GAA100" s="2"/>
      <c r="GAB100" s="2"/>
      <c r="GAH100" s="1"/>
      <c r="GAI100" s="2"/>
      <c r="GAJ100" s="2"/>
      <c r="GAK100" s="2"/>
      <c r="GAL100" s="2"/>
      <c r="GAM100" s="2"/>
      <c r="GAN100" s="2"/>
      <c r="GAO100" s="2"/>
      <c r="GAP100" s="2"/>
      <c r="GAQ100" s="2"/>
      <c r="GAR100" s="2"/>
      <c r="GAS100" s="2"/>
      <c r="GAT100" s="2"/>
      <c r="GAV100" s="2"/>
      <c r="GAW100" s="2"/>
      <c r="GAY100" s="2"/>
      <c r="GBB100" s="2"/>
      <c r="GBC100" s="2"/>
      <c r="GBD100" s="2"/>
      <c r="GBE100" s="2"/>
      <c r="GBF100" s="2"/>
      <c r="GBG100" s="2"/>
      <c r="GBH100" s="2"/>
      <c r="GBN100" s="1"/>
      <c r="GBO100" s="2"/>
      <c r="GBP100" s="2"/>
      <c r="GBQ100" s="2"/>
      <c r="GBR100" s="2"/>
      <c r="GBS100" s="2"/>
      <c r="GBT100" s="2"/>
      <c r="GBU100" s="2"/>
      <c r="GBV100" s="2"/>
      <c r="GBW100" s="2"/>
      <c r="GBX100" s="2"/>
      <c r="GBY100" s="2"/>
      <c r="GBZ100" s="2"/>
      <c r="GCB100" s="2"/>
      <c r="GCC100" s="2"/>
      <c r="GCE100" s="2"/>
      <c r="GCH100" s="2"/>
      <c r="GCI100" s="2"/>
      <c r="GCJ100" s="2"/>
      <c r="GCK100" s="2"/>
      <c r="GCL100" s="2"/>
      <c r="GCM100" s="2"/>
      <c r="GCN100" s="2"/>
      <c r="GCT100" s="1"/>
      <c r="GCU100" s="2"/>
      <c r="GCV100" s="2"/>
      <c r="GCW100" s="2"/>
      <c r="GCX100" s="2"/>
      <c r="GCY100" s="2"/>
      <c r="GCZ100" s="2"/>
      <c r="GDA100" s="2"/>
      <c r="GDB100" s="2"/>
      <c r="GDC100" s="2"/>
      <c r="GDD100" s="2"/>
      <c r="GDE100" s="2"/>
      <c r="GDF100" s="2"/>
      <c r="GDH100" s="2"/>
      <c r="GDI100" s="2"/>
      <c r="GDK100" s="2"/>
      <c r="GDN100" s="2"/>
      <c r="GDO100" s="2"/>
      <c r="GDP100" s="2"/>
      <c r="GDQ100" s="2"/>
      <c r="GDR100" s="2"/>
      <c r="GDS100" s="2"/>
      <c r="GDT100" s="2"/>
      <c r="GDZ100" s="1"/>
      <c r="GEA100" s="2"/>
      <c r="GEB100" s="2"/>
      <c r="GEC100" s="2"/>
      <c r="GED100" s="2"/>
      <c r="GEE100" s="2"/>
      <c r="GEF100" s="2"/>
      <c r="GEG100" s="2"/>
      <c r="GEH100" s="2"/>
      <c r="GEI100" s="2"/>
      <c r="GEJ100" s="2"/>
      <c r="GEK100" s="2"/>
      <c r="GEL100" s="2"/>
      <c r="GEN100" s="2"/>
      <c r="GEO100" s="2"/>
      <c r="GEQ100" s="2"/>
      <c r="GET100" s="2"/>
      <c r="GEU100" s="2"/>
      <c r="GEV100" s="2"/>
      <c r="GEW100" s="2"/>
      <c r="GEX100" s="2"/>
      <c r="GEY100" s="2"/>
      <c r="GEZ100" s="2"/>
      <c r="GFF100" s="1"/>
      <c r="GFG100" s="2"/>
      <c r="GFH100" s="2"/>
      <c r="GFI100" s="2"/>
      <c r="GFJ100" s="2"/>
      <c r="GFK100" s="2"/>
      <c r="GFL100" s="2"/>
      <c r="GFM100" s="2"/>
      <c r="GFN100" s="2"/>
      <c r="GFO100" s="2"/>
      <c r="GFP100" s="2"/>
      <c r="GFQ100" s="2"/>
      <c r="GFR100" s="2"/>
      <c r="GFT100" s="2"/>
      <c r="GFU100" s="2"/>
      <c r="GFW100" s="2"/>
      <c r="GFZ100" s="2"/>
      <c r="GGA100" s="2"/>
      <c r="GGB100" s="2"/>
      <c r="GGC100" s="2"/>
      <c r="GGD100" s="2"/>
      <c r="GGE100" s="2"/>
      <c r="GGF100" s="2"/>
      <c r="GGL100" s="1"/>
      <c r="GGM100" s="2"/>
      <c r="GGN100" s="2"/>
      <c r="GGO100" s="2"/>
      <c r="GGP100" s="2"/>
      <c r="GGQ100" s="2"/>
      <c r="GGR100" s="2"/>
      <c r="GGS100" s="2"/>
      <c r="GGT100" s="2"/>
      <c r="GGU100" s="2"/>
      <c r="GGV100" s="2"/>
      <c r="GGW100" s="2"/>
      <c r="GGX100" s="2"/>
      <c r="GGZ100" s="2"/>
      <c r="GHA100" s="2"/>
      <c r="GHC100" s="2"/>
      <c r="GHF100" s="2"/>
      <c r="GHG100" s="2"/>
      <c r="GHH100" s="2"/>
      <c r="GHI100" s="2"/>
      <c r="GHJ100" s="2"/>
      <c r="GHK100" s="2"/>
      <c r="GHL100" s="2"/>
      <c r="GHR100" s="1"/>
      <c r="GHS100" s="2"/>
      <c r="GHT100" s="2"/>
      <c r="GHU100" s="2"/>
      <c r="GHV100" s="2"/>
      <c r="GHW100" s="2"/>
      <c r="GHX100" s="2"/>
      <c r="GHY100" s="2"/>
      <c r="GHZ100" s="2"/>
      <c r="GIA100" s="2"/>
      <c r="GIB100" s="2"/>
      <c r="GIC100" s="2"/>
      <c r="GID100" s="2"/>
      <c r="GIF100" s="2"/>
      <c r="GIG100" s="2"/>
      <c r="GII100" s="2"/>
      <c r="GIL100" s="2"/>
      <c r="GIM100" s="2"/>
      <c r="GIN100" s="2"/>
      <c r="GIO100" s="2"/>
      <c r="GIP100" s="2"/>
      <c r="GIQ100" s="2"/>
      <c r="GIR100" s="2"/>
      <c r="GIX100" s="1"/>
      <c r="GIY100" s="2"/>
      <c r="GIZ100" s="2"/>
      <c r="GJA100" s="2"/>
      <c r="GJB100" s="2"/>
      <c r="GJC100" s="2"/>
      <c r="GJD100" s="2"/>
      <c r="GJE100" s="2"/>
      <c r="GJF100" s="2"/>
      <c r="GJG100" s="2"/>
      <c r="GJH100" s="2"/>
      <c r="GJI100" s="2"/>
      <c r="GJJ100" s="2"/>
      <c r="GJL100" s="2"/>
      <c r="GJM100" s="2"/>
      <c r="GJO100" s="2"/>
      <c r="GJR100" s="2"/>
      <c r="GJS100" s="2"/>
      <c r="GJT100" s="2"/>
      <c r="GJU100" s="2"/>
      <c r="GJV100" s="2"/>
      <c r="GJW100" s="2"/>
      <c r="GJX100" s="2"/>
      <c r="GKD100" s="1"/>
      <c r="GKE100" s="2"/>
      <c r="GKF100" s="2"/>
      <c r="GKG100" s="2"/>
      <c r="GKH100" s="2"/>
      <c r="GKI100" s="2"/>
      <c r="GKJ100" s="2"/>
      <c r="GKK100" s="2"/>
      <c r="GKL100" s="2"/>
      <c r="GKM100" s="2"/>
      <c r="GKN100" s="2"/>
      <c r="GKO100" s="2"/>
      <c r="GKP100" s="2"/>
      <c r="GKR100" s="2"/>
      <c r="GKS100" s="2"/>
      <c r="GKU100" s="2"/>
      <c r="GKX100" s="2"/>
      <c r="GKY100" s="2"/>
      <c r="GKZ100" s="2"/>
      <c r="GLA100" s="2"/>
      <c r="GLB100" s="2"/>
      <c r="GLC100" s="2"/>
      <c r="GLD100" s="2"/>
      <c r="GLJ100" s="1"/>
      <c r="GLK100" s="2"/>
      <c r="GLL100" s="2"/>
      <c r="GLM100" s="2"/>
      <c r="GLN100" s="2"/>
      <c r="GLO100" s="2"/>
      <c r="GLP100" s="2"/>
      <c r="GLQ100" s="2"/>
      <c r="GLR100" s="2"/>
      <c r="GLS100" s="2"/>
      <c r="GLT100" s="2"/>
      <c r="GLU100" s="2"/>
      <c r="GLV100" s="2"/>
      <c r="GLX100" s="2"/>
      <c r="GLY100" s="2"/>
      <c r="GMA100" s="2"/>
      <c r="GMD100" s="2"/>
      <c r="GME100" s="2"/>
      <c r="GMF100" s="2"/>
      <c r="GMG100" s="2"/>
      <c r="GMH100" s="2"/>
      <c r="GMI100" s="2"/>
      <c r="GMJ100" s="2"/>
      <c r="GMP100" s="1"/>
      <c r="GMQ100" s="2"/>
      <c r="GMR100" s="2"/>
      <c r="GMS100" s="2"/>
      <c r="GMT100" s="2"/>
      <c r="GMU100" s="2"/>
      <c r="GMV100" s="2"/>
      <c r="GMW100" s="2"/>
      <c r="GMX100" s="2"/>
      <c r="GMY100" s="2"/>
      <c r="GMZ100" s="2"/>
      <c r="GNA100" s="2"/>
      <c r="GNB100" s="2"/>
      <c r="GND100" s="2"/>
      <c r="GNE100" s="2"/>
      <c r="GNG100" s="2"/>
      <c r="GNJ100" s="2"/>
      <c r="GNK100" s="2"/>
      <c r="GNL100" s="2"/>
      <c r="GNM100" s="2"/>
      <c r="GNN100" s="2"/>
      <c r="GNO100" s="2"/>
      <c r="GNP100" s="2"/>
      <c r="GNV100" s="1"/>
      <c r="GNW100" s="2"/>
      <c r="GNX100" s="2"/>
      <c r="GNY100" s="2"/>
      <c r="GNZ100" s="2"/>
      <c r="GOA100" s="2"/>
      <c r="GOB100" s="2"/>
      <c r="GOC100" s="2"/>
      <c r="GOD100" s="2"/>
      <c r="GOE100" s="2"/>
      <c r="GOF100" s="2"/>
      <c r="GOG100" s="2"/>
      <c r="GOH100" s="2"/>
      <c r="GOJ100" s="2"/>
      <c r="GOK100" s="2"/>
      <c r="GOM100" s="2"/>
      <c r="GOP100" s="2"/>
      <c r="GOQ100" s="2"/>
      <c r="GOR100" s="2"/>
      <c r="GOS100" s="2"/>
      <c r="GOT100" s="2"/>
      <c r="GOU100" s="2"/>
      <c r="GOV100" s="2"/>
      <c r="GPB100" s="1"/>
      <c r="GPC100" s="2"/>
      <c r="GPD100" s="2"/>
      <c r="GPE100" s="2"/>
      <c r="GPF100" s="2"/>
      <c r="GPG100" s="2"/>
      <c r="GPH100" s="2"/>
      <c r="GPI100" s="2"/>
      <c r="GPJ100" s="2"/>
      <c r="GPK100" s="2"/>
      <c r="GPL100" s="2"/>
      <c r="GPM100" s="2"/>
      <c r="GPN100" s="2"/>
      <c r="GPP100" s="2"/>
      <c r="GPQ100" s="2"/>
      <c r="GPS100" s="2"/>
      <c r="GPV100" s="2"/>
      <c r="GPW100" s="2"/>
      <c r="GPX100" s="2"/>
      <c r="GPY100" s="2"/>
      <c r="GPZ100" s="2"/>
      <c r="GQA100" s="2"/>
      <c r="GQB100" s="2"/>
      <c r="GQH100" s="1"/>
      <c r="GQI100" s="2"/>
      <c r="GQJ100" s="2"/>
      <c r="GQK100" s="2"/>
      <c r="GQL100" s="2"/>
      <c r="GQM100" s="2"/>
      <c r="GQN100" s="2"/>
      <c r="GQO100" s="2"/>
      <c r="GQP100" s="2"/>
      <c r="GQQ100" s="2"/>
      <c r="GQR100" s="2"/>
      <c r="GQS100" s="2"/>
      <c r="GQT100" s="2"/>
      <c r="GQV100" s="2"/>
      <c r="GQW100" s="2"/>
      <c r="GQY100" s="2"/>
      <c r="GRB100" s="2"/>
      <c r="GRC100" s="2"/>
      <c r="GRD100" s="2"/>
      <c r="GRE100" s="2"/>
      <c r="GRF100" s="2"/>
      <c r="GRG100" s="2"/>
      <c r="GRH100" s="2"/>
      <c r="GRN100" s="1"/>
      <c r="GRO100" s="2"/>
      <c r="GRP100" s="2"/>
      <c r="GRQ100" s="2"/>
      <c r="GRR100" s="2"/>
      <c r="GRS100" s="2"/>
      <c r="GRT100" s="2"/>
      <c r="GRU100" s="2"/>
      <c r="GRV100" s="2"/>
      <c r="GRW100" s="2"/>
      <c r="GRX100" s="2"/>
      <c r="GRY100" s="2"/>
      <c r="GRZ100" s="2"/>
      <c r="GSB100" s="2"/>
      <c r="GSC100" s="2"/>
      <c r="GSE100" s="2"/>
      <c r="GSH100" s="2"/>
      <c r="GSI100" s="2"/>
      <c r="GSJ100" s="2"/>
      <c r="GSK100" s="2"/>
      <c r="GSL100" s="2"/>
      <c r="GSM100" s="2"/>
      <c r="GSN100" s="2"/>
      <c r="GST100" s="1"/>
      <c r="GSU100" s="2"/>
      <c r="GSV100" s="2"/>
      <c r="GSW100" s="2"/>
      <c r="GSX100" s="2"/>
      <c r="GSY100" s="2"/>
      <c r="GSZ100" s="2"/>
      <c r="GTA100" s="2"/>
      <c r="GTB100" s="2"/>
      <c r="GTC100" s="2"/>
      <c r="GTD100" s="2"/>
      <c r="GTE100" s="2"/>
      <c r="GTF100" s="2"/>
      <c r="GTH100" s="2"/>
      <c r="GTI100" s="2"/>
      <c r="GTK100" s="2"/>
      <c r="GTN100" s="2"/>
      <c r="GTO100" s="2"/>
      <c r="GTP100" s="2"/>
      <c r="GTQ100" s="2"/>
      <c r="GTR100" s="2"/>
      <c r="GTS100" s="2"/>
      <c r="GTT100" s="2"/>
      <c r="GTZ100" s="1"/>
      <c r="GUA100" s="2"/>
      <c r="GUB100" s="2"/>
      <c r="GUC100" s="2"/>
      <c r="GUD100" s="2"/>
      <c r="GUE100" s="2"/>
      <c r="GUF100" s="2"/>
      <c r="GUG100" s="2"/>
      <c r="GUH100" s="2"/>
      <c r="GUI100" s="2"/>
      <c r="GUJ100" s="2"/>
      <c r="GUK100" s="2"/>
      <c r="GUL100" s="2"/>
      <c r="GUN100" s="2"/>
      <c r="GUO100" s="2"/>
      <c r="GUQ100" s="2"/>
      <c r="GUT100" s="2"/>
      <c r="GUU100" s="2"/>
      <c r="GUV100" s="2"/>
      <c r="GUW100" s="2"/>
      <c r="GUX100" s="2"/>
      <c r="GUY100" s="2"/>
      <c r="GUZ100" s="2"/>
      <c r="GVF100" s="1"/>
      <c r="GVG100" s="2"/>
      <c r="GVH100" s="2"/>
      <c r="GVI100" s="2"/>
      <c r="GVJ100" s="2"/>
      <c r="GVK100" s="2"/>
      <c r="GVL100" s="2"/>
      <c r="GVM100" s="2"/>
      <c r="GVN100" s="2"/>
      <c r="GVO100" s="2"/>
      <c r="GVP100" s="2"/>
      <c r="GVQ100" s="2"/>
      <c r="GVR100" s="2"/>
      <c r="GVT100" s="2"/>
      <c r="GVU100" s="2"/>
      <c r="GVW100" s="2"/>
      <c r="GVZ100" s="2"/>
      <c r="GWA100" s="2"/>
      <c r="GWB100" s="2"/>
      <c r="GWC100" s="2"/>
      <c r="GWD100" s="2"/>
      <c r="GWE100" s="2"/>
      <c r="GWF100" s="2"/>
      <c r="GWL100" s="1"/>
      <c r="GWM100" s="2"/>
      <c r="GWN100" s="2"/>
      <c r="GWO100" s="2"/>
      <c r="GWP100" s="2"/>
      <c r="GWQ100" s="2"/>
      <c r="GWR100" s="2"/>
      <c r="GWS100" s="2"/>
      <c r="GWT100" s="2"/>
      <c r="GWU100" s="2"/>
      <c r="GWV100" s="2"/>
      <c r="GWW100" s="2"/>
      <c r="GWX100" s="2"/>
      <c r="GWZ100" s="2"/>
      <c r="GXA100" s="2"/>
      <c r="GXC100" s="2"/>
      <c r="GXF100" s="2"/>
      <c r="GXG100" s="2"/>
      <c r="GXH100" s="2"/>
      <c r="GXI100" s="2"/>
      <c r="GXJ100" s="2"/>
      <c r="GXK100" s="2"/>
      <c r="GXL100" s="2"/>
      <c r="GXR100" s="1"/>
      <c r="GXS100" s="2"/>
      <c r="GXT100" s="2"/>
      <c r="GXU100" s="2"/>
      <c r="GXV100" s="2"/>
      <c r="GXW100" s="2"/>
      <c r="GXX100" s="2"/>
      <c r="GXY100" s="2"/>
      <c r="GXZ100" s="2"/>
      <c r="GYA100" s="2"/>
      <c r="GYB100" s="2"/>
      <c r="GYC100" s="2"/>
      <c r="GYD100" s="2"/>
      <c r="GYF100" s="2"/>
      <c r="GYG100" s="2"/>
      <c r="GYI100" s="2"/>
      <c r="GYL100" s="2"/>
      <c r="GYM100" s="2"/>
      <c r="GYN100" s="2"/>
      <c r="GYO100" s="2"/>
      <c r="GYP100" s="2"/>
      <c r="GYQ100" s="2"/>
      <c r="GYR100" s="2"/>
      <c r="GYX100" s="1"/>
      <c r="GYY100" s="2"/>
      <c r="GYZ100" s="2"/>
      <c r="GZA100" s="2"/>
      <c r="GZB100" s="2"/>
      <c r="GZC100" s="2"/>
      <c r="GZD100" s="2"/>
      <c r="GZE100" s="2"/>
      <c r="GZF100" s="2"/>
      <c r="GZG100" s="2"/>
      <c r="GZH100" s="2"/>
      <c r="GZI100" s="2"/>
      <c r="GZJ100" s="2"/>
      <c r="GZL100" s="2"/>
      <c r="GZM100" s="2"/>
      <c r="GZO100" s="2"/>
      <c r="GZR100" s="2"/>
      <c r="GZS100" s="2"/>
      <c r="GZT100" s="2"/>
      <c r="GZU100" s="2"/>
      <c r="GZV100" s="2"/>
      <c r="GZW100" s="2"/>
      <c r="GZX100" s="2"/>
      <c r="HAD100" s="1"/>
      <c r="HAE100" s="2"/>
      <c r="HAF100" s="2"/>
      <c r="HAG100" s="2"/>
      <c r="HAH100" s="2"/>
      <c r="HAI100" s="2"/>
      <c r="HAJ100" s="2"/>
      <c r="HAK100" s="2"/>
      <c r="HAL100" s="2"/>
      <c r="HAM100" s="2"/>
      <c r="HAN100" s="2"/>
      <c r="HAO100" s="2"/>
      <c r="HAP100" s="2"/>
      <c r="HAR100" s="2"/>
      <c r="HAS100" s="2"/>
      <c r="HAU100" s="2"/>
      <c r="HAX100" s="2"/>
      <c r="HAY100" s="2"/>
      <c r="HAZ100" s="2"/>
      <c r="HBA100" s="2"/>
      <c r="HBB100" s="2"/>
      <c r="HBC100" s="2"/>
      <c r="HBD100" s="2"/>
      <c r="HBJ100" s="1"/>
      <c r="HBK100" s="2"/>
      <c r="HBL100" s="2"/>
      <c r="HBM100" s="2"/>
      <c r="HBN100" s="2"/>
      <c r="HBO100" s="2"/>
      <c r="HBP100" s="2"/>
      <c r="HBQ100" s="2"/>
      <c r="HBR100" s="2"/>
      <c r="HBS100" s="2"/>
      <c r="HBT100" s="2"/>
      <c r="HBU100" s="2"/>
      <c r="HBV100" s="2"/>
      <c r="HBX100" s="2"/>
      <c r="HBY100" s="2"/>
      <c r="HCA100" s="2"/>
      <c r="HCD100" s="2"/>
      <c r="HCE100" s="2"/>
      <c r="HCF100" s="2"/>
      <c r="HCG100" s="2"/>
      <c r="HCH100" s="2"/>
      <c r="HCI100" s="2"/>
      <c r="HCJ100" s="2"/>
      <c r="HCP100" s="1"/>
      <c r="HCQ100" s="2"/>
      <c r="HCR100" s="2"/>
      <c r="HCS100" s="2"/>
      <c r="HCT100" s="2"/>
      <c r="HCU100" s="2"/>
      <c r="HCV100" s="2"/>
      <c r="HCW100" s="2"/>
      <c r="HCX100" s="2"/>
      <c r="HCY100" s="2"/>
      <c r="HCZ100" s="2"/>
      <c r="HDA100" s="2"/>
      <c r="HDB100" s="2"/>
      <c r="HDD100" s="2"/>
      <c r="HDE100" s="2"/>
      <c r="HDG100" s="2"/>
      <c r="HDJ100" s="2"/>
      <c r="HDK100" s="2"/>
      <c r="HDL100" s="2"/>
      <c r="HDM100" s="2"/>
      <c r="HDN100" s="2"/>
      <c r="HDO100" s="2"/>
      <c r="HDP100" s="2"/>
      <c r="HDV100" s="1"/>
      <c r="HDW100" s="2"/>
      <c r="HDX100" s="2"/>
      <c r="HDY100" s="2"/>
      <c r="HDZ100" s="2"/>
      <c r="HEA100" s="2"/>
      <c r="HEB100" s="2"/>
      <c r="HEC100" s="2"/>
      <c r="HED100" s="2"/>
      <c r="HEE100" s="2"/>
      <c r="HEF100" s="2"/>
      <c r="HEG100" s="2"/>
      <c r="HEH100" s="2"/>
      <c r="HEJ100" s="2"/>
      <c r="HEK100" s="2"/>
      <c r="HEM100" s="2"/>
      <c r="HEP100" s="2"/>
      <c r="HEQ100" s="2"/>
      <c r="HER100" s="2"/>
      <c r="HES100" s="2"/>
      <c r="HET100" s="2"/>
      <c r="HEU100" s="2"/>
      <c r="HEV100" s="2"/>
      <c r="HFB100" s="1"/>
      <c r="HFC100" s="2"/>
      <c r="HFD100" s="2"/>
      <c r="HFE100" s="2"/>
      <c r="HFF100" s="2"/>
      <c r="HFG100" s="2"/>
      <c r="HFH100" s="2"/>
      <c r="HFI100" s="2"/>
      <c r="HFJ100" s="2"/>
      <c r="HFK100" s="2"/>
      <c r="HFL100" s="2"/>
      <c r="HFM100" s="2"/>
      <c r="HFN100" s="2"/>
      <c r="HFP100" s="2"/>
      <c r="HFQ100" s="2"/>
      <c r="HFS100" s="2"/>
      <c r="HFV100" s="2"/>
      <c r="HFW100" s="2"/>
      <c r="HFX100" s="2"/>
      <c r="HFY100" s="2"/>
      <c r="HFZ100" s="2"/>
      <c r="HGA100" s="2"/>
      <c r="HGB100" s="2"/>
      <c r="HGH100" s="1"/>
      <c r="HGI100" s="2"/>
      <c r="HGJ100" s="2"/>
      <c r="HGK100" s="2"/>
      <c r="HGL100" s="2"/>
      <c r="HGM100" s="2"/>
      <c r="HGN100" s="2"/>
      <c r="HGO100" s="2"/>
      <c r="HGP100" s="2"/>
      <c r="HGQ100" s="2"/>
      <c r="HGR100" s="2"/>
      <c r="HGS100" s="2"/>
      <c r="HGT100" s="2"/>
      <c r="HGV100" s="2"/>
      <c r="HGW100" s="2"/>
      <c r="HGY100" s="2"/>
      <c r="HHB100" s="2"/>
      <c r="HHC100" s="2"/>
      <c r="HHD100" s="2"/>
      <c r="HHE100" s="2"/>
      <c r="HHF100" s="2"/>
      <c r="HHG100" s="2"/>
      <c r="HHH100" s="2"/>
      <c r="HHN100" s="1"/>
      <c r="HHO100" s="2"/>
      <c r="HHP100" s="2"/>
      <c r="HHQ100" s="2"/>
      <c r="HHR100" s="2"/>
      <c r="HHS100" s="2"/>
      <c r="HHT100" s="2"/>
      <c r="HHU100" s="2"/>
      <c r="HHV100" s="2"/>
      <c r="HHW100" s="2"/>
      <c r="HHX100" s="2"/>
      <c r="HHY100" s="2"/>
      <c r="HHZ100" s="2"/>
      <c r="HIB100" s="2"/>
      <c r="HIC100" s="2"/>
      <c r="HIE100" s="2"/>
      <c r="HIH100" s="2"/>
      <c r="HII100" s="2"/>
      <c r="HIJ100" s="2"/>
      <c r="HIK100" s="2"/>
      <c r="HIL100" s="2"/>
      <c r="HIM100" s="2"/>
      <c r="HIN100" s="2"/>
      <c r="HIT100" s="1"/>
      <c r="HIU100" s="2"/>
      <c r="HIV100" s="2"/>
      <c r="HIW100" s="2"/>
      <c r="HIX100" s="2"/>
      <c r="HIY100" s="2"/>
      <c r="HIZ100" s="2"/>
      <c r="HJA100" s="2"/>
      <c r="HJB100" s="2"/>
      <c r="HJC100" s="2"/>
      <c r="HJD100" s="2"/>
      <c r="HJE100" s="2"/>
      <c r="HJF100" s="2"/>
      <c r="HJH100" s="2"/>
      <c r="HJI100" s="2"/>
      <c r="HJK100" s="2"/>
      <c r="HJN100" s="2"/>
      <c r="HJO100" s="2"/>
      <c r="HJP100" s="2"/>
      <c r="HJQ100" s="2"/>
      <c r="HJR100" s="2"/>
      <c r="HJS100" s="2"/>
      <c r="HJT100" s="2"/>
      <c r="HJZ100" s="1"/>
      <c r="HKA100" s="2"/>
      <c r="HKB100" s="2"/>
      <c r="HKC100" s="2"/>
      <c r="HKD100" s="2"/>
      <c r="HKE100" s="2"/>
      <c r="HKF100" s="2"/>
      <c r="HKG100" s="2"/>
      <c r="HKH100" s="2"/>
      <c r="HKI100" s="2"/>
      <c r="HKJ100" s="2"/>
      <c r="HKK100" s="2"/>
      <c r="HKL100" s="2"/>
      <c r="HKN100" s="2"/>
      <c r="HKO100" s="2"/>
      <c r="HKQ100" s="2"/>
      <c r="HKT100" s="2"/>
      <c r="HKU100" s="2"/>
      <c r="HKV100" s="2"/>
      <c r="HKW100" s="2"/>
      <c r="HKX100" s="2"/>
      <c r="HKY100" s="2"/>
      <c r="HKZ100" s="2"/>
      <c r="HLF100" s="1"/>
      <c r="HLG100" s="2"/>
      <c r="HLH100" s="2"/>
      <c r="HLI100" s="2"/>
      <c r="HLJ100" s="2"/>
      <c r="HLK100" s="2"/>
      <c r="HLL100" s="2"/>
      <c r="HLM100" s="2"/>
      <c r="HLN100" s="2"/>
      <c r="HLO100" s="2"/>
      <c r="HLP100" s="2"/>
      <c r="HLQ100" s="2"/>
      <c r="HLR100" s="2"/>
      <c r="HLT100" s="2"/>
      <c r="HLU100" s="2"/>
      <c r="HLW100" s="2"/>
      <c r="HLZ100" s="2"/>
      <c r="HMA100" s="2"/>
      <c r="HMB100" s="2"/>
      <c r="HMC100" s="2"/>
      <c r="HMD100" s="2"/>
      <c r="HME100" s="2"/>
      <c r="HMF100" s="2"/>
      <c r="HML100" s="1"/>
      <c r="HMM100" s="2"/>
      <c r="HMN100" s="2"/>
      <c r="HMO100" s="2"/>
      <c r="HMP100" s="2"/>
      <c r="HMQ100" s="2"/>
      <c r="HMR100" s="2"/>
      <c r="HMS100" s="2"/>
      <c r="HMT100" s="2"/>
      <c r="HMU100" s="2"/>
      <c r="HMV100" s="2"/>
      <c r="HMW100" s="2"/>
      <c r="HMX100" s="2"/>
      <c r="HMZ100" s="2"/>
      <c r="HNA100" s="2"/>
      <c r="HNC100" s="2"/>
      <c r="HNF100" s="2"/>
      <c r="HNG100" s="2"/>
      <c r="HNH100" s="2"/>
      <c r="HNI100" s="2"/>
      <c r="HNJ100" s="2"/>
      <c r="HNK100" s="2"/>
      <c r="HNL100" s="2"/>
      <c r="HNR100" s="1"/>
      <c r="HNS100" s="2"/>
      <c r="HNT100" s="2"/>
      <c r="HNU100" s="2"/>
      <c r="HNV100" s="2"/>
      <c r="HNW100" s="2"/>
      <c r="HNX100" s="2"/>
      <c r="HNY100" s="2"/>
      <c r="HNZ100" s="2"/>
      <c r="HOA100" s="2"/>
      <c r="HOB100" s="2"/>
      <c r="HOC100" s="2"/>
      <c r="HOD100" s="2"/>
      <c r="HOF100" s="2"/>
      <c r="HOG100" s="2"/>
      <c r="HOI100" s="2"/>
      <c r="HOL100" s="2"/>
      <c r="HOM100" s="2"/>
      <c r="HON100" s="2"/>
      <c r="HOO100" s="2"/>
      <c r="HOP100" s="2"/>
      <c r="HOQ100" s="2"/>
      <c r="HOR100" s="2"/>
      <c r="HOX100" s="1"/>
      <c r="HOY100" s="2"/>
      <c r="HOZ100" s="2"/>
      <c r="HPA100" s="2"/>
      <c r="HPB100" s="2"/>
      <c r="HPC100" s="2"/>
      <c r="HPD100" s="2"/>
      <c r="HPE100" s="2"/>
      <c r="HPF100" s="2"/>
      <c r="HPG100" s="2"/>
      <c r="HPH100" s="2"/>
      <c r="HPI100" s="2"/>
      <c r="HPJ100" s="2"/>
      <c r="HPL100" s="2"/>
      <c r="HPM100" s="2"/>
      <c r="HPO100" s="2"/>
      <c r="HPR100" s="2"/>
      <c r="HPS100" s="2"/>
      <c r="HPT100" s="2"/>
      <c r="HPU100" s="2"/>
      <c r="HPV100" s="2"/>
      <c r="HPW100" s="2"/>
      <c r="HPX100" s="2"/>
      <c r="HQD100" s="1"/>
      <c r="HQE100" s="2"/>
      <c r="HQF100" s="2"/>
      <c r="HQG100" s="2"/>
      <c r="HQH100" s="2"/>
      <c r="HQI100" s="2"/>
      <c r="HQJ100" s="2"/>
      <c r="HQK100" s="2"/>
      <c r="HQL100" s="2"/>
      <c r="HQM100" s="2"/>
      <c r="HQN100" s="2"/>
      <c r="HQO100" s="2"/>
      <c r="HQP100" s="2"/>
      <c r="HQR100" s="2"/>
      <c r="HQS100" s="2"/>
      <c r="HQU100" s="2"/>
      <c r="HQX100" s="2"/>
      <c r="HQY100" s="2"/>
      <c r="HQZ100" s="2"/>
      <c r="HRA100" s="2"/>
      <c r="HRB100" s="2"/>
      <c r="HRC100" s="2"/>
      <c r="HRD100" s="2"/>
      <c r="HRJ100" s="1"/>
      <c r="HRK100" s="2"/>
      <c r="HRL100" s="2"/>
      <c r="HRM100" s="2"/>
      <c r="HRN100" s="2"/>
      <c r="HRO100" s="2"/>
      <c r="HRP100" s="2"/>
      <c r="HRQ100" s="2"/>
      <c r="HRR100" s="2"/>
      <c r="HRS100" s="2"/>
      <c r="HRT100" s="2"/>
      <c r="HRU100" s="2"/>
      <c r="HRV100" s="2"/>
      <c r="HRX100" s="2"/>
      <c r="HRY100" s="2"/>
      <c r="HSA100" s="2"/>
      <c r="HSD100" s="2"/>
      <c r="HSE100" s="2"/>
      <c r="HSF100" s="2"/>
      <c r="HSG100" s="2"/>
      <c r="HSH100" s="2"/>
      <c r="HSI100" s="2"/>
      <c r="HSJ100" s="2"/>
      <c r="HSP100" s="1"/>
      <c r="HSQ100" s="2"/>
      <c r="HSR100" s="2"/>
      <c r="HSS100" s="2"/>
      <c r="HST100" s="2"/>
      <c r="HSU100" s="2"/>
      <c r="HSV100" s="2"/>
      <c r="HSW100" s="2"/>
      <c r="HSX100" s="2"/>
      <c r="HSY100" s="2"/>
      <c r="HSZ100" s="2"/>
      <c r="HTA100" s="2"/>
      <c r="HTB100" s="2"/>
      <c r="HTD100" s="2"/>
      <c r="HTE100" s="2"/>
      <c r="HTG100" s="2"/>
      <c r="HTJ100" s="2"/>
      <c r="HTK100" s="2"/>
      <c r="HTL100" s="2"/>
      <c r="HTM100" s="2"/>
      <c r="HTN100" s="2"/>
      <c r="HTO100" s="2"/>
      <c r="HTP100" s="2"/>
      <c r="HTV100" s="1"/>
      <c r="HTW100" s="2"/>
      <c r="HTX100" s="2"/>
      <c r="HTY100" s="2"/>
      <c r="HTZ100" s="2"/>
      <c r="HUA100" s="2"/>
      <c r="HUB100" s="2"/>
      <c r="HUC100" s="2"/>
      <c r="HUD100" s="2"/>
      <c r="HUE100" s="2"/>
      <c r="HUF100" s="2"/>
      <c r="HUG100" s="2"/>
      <c r="HUH100" s="2"/>
      <c r="HUJ100" s="2"/>
      <c r="HUK100" s="2"/>
      <c r="HUM100" s="2"/>
      <c r="HUP100" s="2"/>
      <c r="HUQ100" s="2"/>
      <c r="HUR100" s="2"/>
      <c r="HUS100" s="2"/>
      <c r="HUT100" s="2"/>
      <c r="HUU100" s="2"/>
      <c r="HUV100" s="2"/>
      <c r="HVB100" s="1"/>
      <c r="HVC100" s="2"/>
      <c r="HVD100" s="2"/>
      <c r="HVE100" s="2"/>
      <c r="HVF100" s="2"/>
      <c r="HVG100" s="2"/>
      <c r="HVH100" s="2"/>
      <c r="HVI100" s="2"/>
      <c r="HVJ100" s="2"/>
      <c r="HVK100" s="2"/>
      <c r="HVL100" s="2"/>
      <c r="HVM100" s="2"/>
      <c r="HVN100" s="2"/>
      <c r="HVP100" s="2"/>
      <c r="HVQ100" s="2"/>
      <c r="HVS100" s="2"/>
      <c r="HVV100" s="2"/>
      <c r="HVW100" s="2"/>
      <c r="HVX100" s="2"/>
      <c r="HVY100" s="2"/>
      <c r="HVZ100" s="2"/>
      <c r="HWA100" s="2"/>
      <c r="HWB100" s="2"/>
      <c r="HWH100" s="1"/>
      <c r="HWI100" s="2"/>
      <c r="HWJ100" s="2"/>
      <c r="HWK100" s="2"/>
      <c r="HWL100" s="2"/>
      <c r="HWM100" s="2"/>
      <c r="HWN100" s="2"/>
      <c r="HWO100" s="2"/>
      <c r="HWP100" s="2"/>
      <c r="HWQ100" s="2"/>
      <c r="HWR100" s="2"/>
      <c r="HWS100" s="2"/>
      <c r="HWT100" s="2"/>
      <c r="HWV100" s="2"/>
      <c r="HWW100" s="2"/>
      <c r="HWY100" s="2"/>
      <c r="HXB100" s="2"/>
      <c r="HXC100" s="2"/>
      <c r="HXD100" s="2"/>
      <c r="HXE100" s="2"/>
      <c r="HXF100" s="2"/>
      <c r="HXG100" s="2"/>
      <c r="HXH100" s="2"/>
      <c r="HXN100" s="1"/>
      <c r="HXO100" s="2"/>
      <c r="HXP100" s="2"/>
      <c r="HXQ100" s="2"/>
      <c r="HXR100" s="2"/>
      <c r="HXS100" s="2"/>
      <c r="HXT100" s="2"/>
      <c r="HXU100" s="2"/>
      <c r="HXV100" s="2"/>
      <c r="HXW100" s="2"/>
      <c r="HXX100" s="2"/>
      <c r="HXY100" s="2"/>
      <c r="HXZ100" s="2"/>
      <c r="HYB100" s="2"/>
      <c r="HYC100" s="2"/>
      <c r="HYE100" s="2"/>
      <c r="HYH100" s="2"/>
      <c r="HYI100" s="2"/>
      <c r="HYJ100" s="2"/>
      <c r="HYK100" s="2"/>
      <c r="HYL100" s="2"/>
      <c r="HYM100" s="2"/>
      <c r="HYN100" s="2"/>
      <c r="HYT100" s="1"/>
      <c r="HYU100" s="2"/>
      <c r="HYV100" s="2"/>
      <c r="HYW100" s="2"/>
      <c r="HYX100" s="2"/>
      <c r="HYY100" s="2"/>
      <c r="HYZ100" s="2"/>
      <c r="HZA100" s="2"/>
      <c r="HZB100" s="2"/>
      <c r="HZC100" s="2"/>
      <c r="HZD100" s="2"/>
      <c r="HZE100" s="2"/>
      <c r="HZF100" s="2"/>
      <c r="HZH100" s="2"/>
      <c r="HZI100" s="2"/>
      <c r="HZK100" s="2"/>
      <c r="HZN100" s="2"/>
      <c r="HZO100" s="2"/>
      <c r="HZP100" s="2"/>
      <c r="HZQ100" s="2"/>
      <c r="HZR100" s="2"/>
      <c r="HZS100" s="2"/>
      <c r="HZT100" s="2"/>
      <c r="HZZ100" s="1"/>
      <c r="IAA100" s="2"/>
      <c r="IAB100" s="2"/>
      <c r="IAC100" s="2"/>
      <c r="IAD100" s="2"/>
      <c r="IAE100" s="2"/>
      <c r="IAF100" s="2"/>
      <c r="IAG100" s="2"/>
      <c r="IAH100" s="2"/>
      <c r="IAI100" s="2"/>
      <c r="IAJ100" s="2"/>
      <c r="IAK100" s="2"/>
      <c r="IAL100" s="2"/>
      <c r="IAN100" s="2"/>
      <c r="IAO100" s="2"/>
      <c r="IAQ100" s="2"/>
      <c r="IAT100" s="2"/>
      <c r="IAU100" s="2"/>
      <c r="IAV100" s="2"/>
      <c r="IAW100" s="2"/>
      <c r="IAX100" s="2"/>
      <c r="IAY100" s="2"/>
      <c r="IAZ100" s="2"/>
      <c r="IBF100" s="1"/>
      <c r="IBG100" s="2"/>
      <c r="IBH100" s="2"/>
      <c r="IBI100" s="2"/>
      <c r="IBJ100" s="2"/>
      <c r="IBK100" s="2"/>
      <c r="IBL100" s="2"/>
      <c r="IBM100" s="2"/>
      <c r="IBN100" s="2"/>
      <c r="IBO100" s="2"/>
      <c r="IBP100" s="2"/>
      <c r="IBQ100" s="2"/>
      <c r="IBR100" s="2"/>
      <c r="IBT100" s="2"/>
      <c r="IBU100" s="2"/>
      <c r="IBW100" s="2"/>
      <c r="IBZ100" s="2"/>
      <c r="ICA100" s="2"/>
      <c r="ICB100" s="2"/>
      <c r="ICC100" s="2"/>
      <c r="ICD100" s="2"/>
      <c r="ICE100" s="2"/>
      <c r="ICF100" s="2"/>
      <c r="ICL100" s="1"/>
      <c r="ICM100" s="2"/>
      <c r="ICN100" s="2"/>
      <c r="ICO100" s="2"/>
      <c r="ICP100" s="2"/>
      <c r="ICQ100" s="2"/>
      <c r="ICR100" s="2"/>
      <c r="ICS100" s="2"/>
      <c r="ICT100" s="2"/>
      <c r="ICU100" s="2"/>
      <c r="ICV100" s="2"/>
      <c r="ICW100" s="2"/>
      <c r="ICX100" s="2"/>
      <c r="ICZ100" s="2"/>
      <c r="IDA100" s="2"/>
      <c r="IDC100" s="2"/>
      <c r="IDF100" s="2"/>
      <c r="IDG100" s="2"/>
      <c r="IDH100" s="2"/>
      <c r="IDI100" s="2"/>
      <c r="IDJ100" s="2"/>
      <c r="IDK100" s="2"/>
      <c r="IDL100" s="2"/>
      <c r="IDR100" s="1"/>
      <c r="IDS100" s="2"/>
      <c r="IDT100" s="2"/>
      <c r="IDU100" s="2"/>
      <c r="IDV100" s="2"/>
      <c r="IDW100" s="2"/>
      <c r="IDX100" s="2"/>
      <c r="IDY100" s="2"/>
      <c r="IDZ100" s="2"/>
      <c r="IEA100" s="2"/>
      <c r="IEB100" s="2"/>
      <c r="IEC100" s="2"/>
      <c r="IED100" s="2"/>
      <c r="IEF100" s="2"/>
      <c r="IEG100" s="2"/>
      <c r="IEI100" s="2"/>
      <c r="IEL100" s="2"/>
      <c r="IEM100" s="2"/>
      <c r="IEN100" s="2"/>
      <c r="IEO100" s="2"/>
      <c r="IEP100" s="2"/>
      <c r="IEQ100" s="2"/>
      <c r="IER100" s="2"/>
      <c r="IEX100" s="1"/>
      <c r="IEY100" s="2"/>
      <c r="IEZ100" s="2"/>
      <c r="IFA100" s="2"/>
      <c r="IFB100" s="2"/>
      <c r="IFC100" s="2"/>
      <c r="IFD100" s="2"/>
      <c r="IFE100" s="2"/>
      <c r="IFF100" s="2"/>
      <c r="IFG100" s="2"/>
      <c r="IFH100" s="2"/>
      <c r="IFI100" s="2"/>
      <c r="IFJ100" s="2"/>
      <c r="IFL100" s="2"/>
      <c r="IFM100" s="2"/>
      <c r="IFO100" s="2"/>
      <c r="IFR100" s="2"/>
      <c r="IFS100" s="2"/>
      <c r="IFT100" s="2"/>
      <c r="IFU100" s="2"/>
      <c r="IFV100" s="2"/>
      <c r="IFW100" s="2"/>
      <c r="IFX100" s="2"/>
      <c r="IGD100" s="1"/>
      <c r="IGE100" s="2"/>
      <c r="IGF100" s="2"/>
      <c r="IGG100" s="2"/>
      <c r="IGH100" s="2"/>
      <c r="IGI100" s="2"/>
      <c r="IGJ100" s="2"/>
      <c r="IGK100" s="2"/>
      <c r="IGL100" s="2"/>
      <c r="IGM100" s="2"/>
      <c r="IGN100" s="2"/>
      <c r="IGO100" s="2"/>
      <c r="IGP100" s="2"/>
      <c r="IGR100" s="2"/>
      <c r="IGS100" s="2"/>
      <c r="IGU100" s="2"/>
      <c r="IGX100" s="2"/>
      <c r="IGY100" s="2"/>
      <c r="IGZ100" s="2"/>
      <c r="IHA100" s="2"/>
      <c r="IHB100" s="2"/>
      <c r="IHC100" s="2"/>
      <c r="IHD100" s="2"/>
      <c r="IHJ100" s="1"/>
      <c r="IHK100" s="2"/>
      <c r="IHL100" s="2"/>
      <c r="IHM100" s="2"/>
      <c r="IHN100" s="2"/>
      <c r="IHO100" s="2"/>
      <c r="IHP100" s="2"/>
      <c r="IHQ100" s="2"/>
      <c r="IHR100" s="2"/>
      <c r="IHS100" s="2"/>
      <c r="IHT100" s="2"/>
      <c r="IHU100" s="2"/>
      <c r="IHV100" s="2"/>
      <c r="IHX100" s="2"/>
      <c r="IHY100" s="2"/>
      <c r="IIA100" s="2"/>
      <c r="IID100" s="2"/>
      <c r="IIE100" s="2"/>
      <c r="IIF100" s="2"/>
      <c r="IIG100" s="2"/>
      <c r="IIH100" s="2"/>
      <c r="III100" s="2"/>
      <c r="IIJ100" s="2"/>
      <c r="IIP100" s="1"/>
      <c r="IIQ100" s="2"/>
      <c r="IIR100" s="2"/>
      <c r="IIS100" s="2"/>
      <c r="IIT100" s="2"/>
      <c r="IIU100" s="2"/>
      <c r="IIV100" s="2"/>
      <c r="IIW100" s="2"/>
      <c r="IIX100" s="2"/>
      <c r="IIY100" s="2"/>
      <c r="IIZ100" s="2"/>
      <c r="IJA100" s="2"/>
      <c r="IJB100" s="2"/>
      <c r="IJD100" s="2"/>
      <c r="IJE100" s="2"/>
      <c r="IJG100" s="2"/>
      <c r="IJJ100" s="2"/>
      <c r="IJK100" s="2"/>
      <c r="IJL100" s="2"/>
      <c r="IJM100" s="2"/>
      <c r="IJN100" s="2"/>
      <c r="IJO100" s="2"/>
      <c r="IJP100" s="2"/>
      <c r="IJV100" s="1"/>
      <c r="IJW100" s="2"/>
      <c r="IJX100" s="2"/>
      <c r="IJY100" s="2"/>
      <c r="IJZ100" s="2"/>
      <c r="IKA100" s="2"/>
      <c r="IKB100" s="2"/>
      <c r="IKC100" s="2"/>
      <c r="IKD100" s="2"/>
      <c r="IKE100" s="2"/>
      <c r="IKF100" s="2"/>
      <c r="IKG100" s="2"/>
      <c r="IKH100" s="2"/>
      <c r="IKJ100" s="2"/>
      <c r="IKK100" s="2"/>
      <c r="IKM100" s="2"/>
      <c r="IKP100" s="2"/>
      <c r="IKQ100" s="2"/>
      <c r="IKR100" s="2"/>
      <c r="IKS100" s="2"/>
      <c r="IKT100" s="2"/>
      <c r="IKU100" s="2"/>
      <c r="IKV100" s="2"/>
      <c r="ILB100" s="1"/>
      <c r="ILC100" s="2"/>
      <c r="ILD100" s="2"/>
      <c r="ILE100" s="2"/>
      <c r="ILF100" s="2"/>
      <c r="ILG100" s="2"/>
      <c r="ILH100" s="2"/>
      <c r="ILI100" s="2"/>
      <c r="ILJ100" s="2"/>
      <c r="ILK100" s="2"/>
      <c r="ILL100" s="2"/>
      <c r="ILM100" s="2"/>
      <c r="ILN100" s="2"/>
      <c r="ILP100" s="2"/>
      <c r="ILQ100" s="2"/>
      <c r="ILS100" s="2"/>
      <c r="ILV100" s="2"/>
      <c r="ILW100" s="2"/>
      <c r="ILX100" s="2"/>
      <c r="ILY100" s="2"/>
      <c r="ILZ100" s="2"/>
      <c r="IMA100" s="2"/>
      <c r="IMB100" s="2"/>
      <c r="IMH100" s="1"/>
      <c r="IMI100" s="2"/>
      <c r="IMJ100" s="2"/>
      <c r="IMK100" s="2"/>
      <c r="IML100" s="2"/>
      <c r="IMM100" s="2"/>
      <c r="IMN100" s="2"/>
      <c r="IMO100" s="2"/>
      <c r="IMP100" s="2"/>
      <c r="IMQ100" s="2"/>
      <c r="IMR100" s="2"/>
      <c r="IMS100" s="2"/>
      <c r="IMT100" s="2"/>
      <c r="IMV100" s="2"/>
      <c r="IMW100" s="2"/>
      <c r="IMY100" s="2"/>
      <c r="INB100" s="2"/>
      <c r="INC100" s="2"/>
      <c r="IND100" s="2"/>
      <c r="INE100" s="2"/>
      <c r="INF100" s="2"/>
      <c r="ING100" s="2"/>
      <c r="INH100" s="2"/>
      <c r="INN100" s="1"/>
      <c r="INO100" s="2"/>
      <c r="INP100" s="2"/>
      <c r="INQ100" s="2"/>
      <c r="INR100" s="2"/>
      <c r="INS100" s="2"/>
      <c r="INT100" s="2"/>
      <c r="INU100" s="2"/>
      <c r="INV100" s="2"/>
      <c r="INW100" s="2"/>
      <c r="INX100" s="2"/>
      <c r="INY100" s="2"/>
      <c r="INZ100" s="2"/>
      <c r="IOB100" s="2"/>
      <c r="IOC100" s="2"/>
      <c r="IOE100" s="2"/>
      <c r="IOH100" s="2"/>
      <c r="IOI100" s="2"/>
      <c r="IOJ100" s="2"/>
      <c r="IOK100" s="2"/>
      <c r="IOL100" s="2"/>
      <c r="IOM100" s="2"/>
      <c r="ION100" s="2"/>
      <c r="IOT100" s="1"/>
      <c r="IOU100" s="2"/>
      <c r="IOV100" s="2"/>
      <c r="IOW100" s="2"/>
      <c r="IOX100" s="2"/>
      <c r="IOY100" s="2"/>
      <c r="IOZ100" s="2"/>
      <c r="IPA100" s="2"/>
      <c r="IPB100" s="2"/>
      <c r="IPC100" s="2"/>
      <c r="IPD100" s="2"/>
      <c r="IPE100" s="2"/>
      <c r="IPF100" s="2"/>
      <c r="IPH100" s="2"/>
      <c r="IPI100" s="2"/>
      <c r="IPK100" s="2"/>
      <c r="IPN100" s="2"/>
      <c r="IPO100" s="2"/>
      <c r="IPP100" s="2"/>
      <c r="IPQ100" s="2"/>
      <c r="IPR100" s="2"/>
      <c r="IPS100" s="2"/>
      <c r="IPT100" s="2"/>
      <c r="IPZ100" s="1"/>
      <c r="IQA100" s="2"/>
      <c r="IQB100" s="2"/>
      <c r="IQC100" s="2"/>
      <c r="IQD100" s="2"/>
      <c r="IQE100" s="2"/>
      <c r="IQF100" s="2"/>
      <c r="IQG100" s="2"/>
      <c r="IQH100" s="2"/>
      <c r="IQI100" s="2"/>
      <c r="IQJ100" s="2"/>
      <c r="IQK100" s="2"/>
      <c r="IQL100" s="2"/>
      <c r="IQN100" s="2"/>
      <c r="IQO100" s="2"/>
      <c r="IQQ100" s="2"/>
      <c r="IQT100" s="2"/>
      <c r="IQU100" s="2"/>
      <c r="IQV100" s="2"/>
      <c r="IQW100" s="2"/>
      <c r="IQX100" s="2"/>
      <c r="IQY100" s="2"/>
      <c r="IQZ100" s="2"/>
      <c r="IRF100" s="1"/>
      <c r="IRG100" s="2"/>
      <c r="IRH100" s="2"/>
      <c r="IRI100" s="2"/>
      <c r="IRJ100" s="2"/>
      <c r="IRK100" s="2"/>
      <c r="IRL100" s="2"/>
      <c r="IRM100" s="2"/>
      <c r="IRN100" s="2"/>
      <c r="IRO100" s="2"/>
      <c r="IRP100" s="2"/>
      <c r="IRQ100" s="2"/>
      <c r="IRR100" s="2"/>
      <c r="IRT100" s="2"/>
      <c r="IRU100" s="2"/>
      <c r="IRW100" s="2"/>
      <c r="IRZ100" s="2"/>
      <c r="ISA100" s="2"/>
      <c r="ISB100" s="2"/>
      <c r="ISC100" s="2"/>
      <c r="ISD100" s="2"/>
      <c r="ISE100" s="2"/>
      <c r="ISF100" s="2"/>
      <c r="ISL100" s="1"/>
      <c r="ISM100" s="2"/>
      <c r="ISN100" s="2"/>
      <c r="ISO100" s="2"/>
      <c r="ISP100" s="2"/>
      <c r="ISQ100" s="2"/>
      <c r="ISR100" s="2"/>
      <c r="ISS100" s="2"/>
      <c r="IST100" s="2"/>
      <c r="ISU100" s="2"/>
      <c r="ISV100" s="2"/>
      <c r="ISW100" s="2"/>
      <c r="ISX100" s="2"/>
      <c r="ISZ100" s="2"/>
      <c r="ITA100" s="2"/>
      <c r="ITC100" s="2"/>
      <c r="ITF100" s="2"/>
      <c r="ITG100" s="2"/>
      <c r="ITH100" s="2"/>
      <c r="ITI100" s="2"/>
      <c r="ITJ100" s="2"/>
      <c r="ITK100" s="2"/>
      <c r="ITL100" s="2"/>
      <c r="ITR100" s="1"/>
      <c r="ITS100" s="2"/>
      <c r="ITT100" s="2"/>
      <c r="ITU100" s="2"/>
      <c r="ITV100" s="2"/>
      <c r="ITW100" s="2"/>
      <c r="ITX100" s="2"/>
      <c r="ITY100" s="2"/>
      <c r="ITZ100" s="2"/>
      <c r="IUA100" s="2"/>
      <c r="IUB100" s="2"/>
      <c r="IUC100" s="2"/>
      <c r="IUD100" s="2"/>
      <c r="IUF100" s="2"/>
      <c r="IUG100" s="2"/>
      <c r="IUI100" s="2"/>
      <c r="IUL100" s="2"/>
      <c r="IUM100" s="2"/>
      <c r="IUN100" s="2"/>
      <c r="IUO100" s="2"/>
      <c r="IUP100" s="2"/>
      <c r="IUQ100" s="2"/>
      <c r="IUR100" s="2"/>
      <c r="IUX100" s="1"/>
      <c r="IUY100" s="2"/>
      <c r="IUZ100" s="2"/>
      <c r="IVA100" s="2"/>
      <c r="IVB100" s="2"/>
      <c r="IVC100" s="2"/>
      <c r="IVD100" s="2"/>
      <c r="IVE100" s="2"/>
      <c r="IVF100" s="2"/>
      <c r="IVG100" s="2"/>
      <c r="IVH100" s="2"/>
      <c r="IVI100" s="2"/>
      <c r="IVJ100" s="2"/>
      <c r="IVL100" s="2"/>
      <c r="IVM100" s="2"/>
      <c r="IVO100" s="2"/>
      <c r="IVR100" s="2"/>
      <c r="IVS100" s="2"/>
      <c r="IVT100" s="2"/>
      <c r="IVU100" s="2"/>
      <c r="IVV100" s="2"/>
      <c r="IVW100" s="2"/>
      <c r="IVX100" s="2"/>
      <c r="IWD100" s="1"/>
      <c r="IWE100" s="2"/>
      <c r="IWF100" s="2"/>
      <c r="IWG100" s="2"/>
      <c r="IWH100" s="2"/>
      <c r="IWI100" s="2"/>
      <c r="IWJ100" s="2"/>
      <c r="IWK100" s="2"/>
      <c r="IWL100" s="2"/>
      <c r="IWM100" s="2"/>
      <c r="IWN100" s="2"/>
      <c r="IWO100" s="2"/>
      <c r="IWP100" s="2"/>
      <c r="IWR100" s="2"/>
      <c r="IWS100" s="2"/>
      <c r="IWU100" s="2"/>
      <c r="IWX100" s="2"/>
      <c r="IWY100" s="2"/>
      <c r="IWZ100" s="2"/>
      <c r="IXA100" s="2"/>
      <c r="IXB100" s="2"/>
      <c r="IXC100" s="2"/>
      <c r="IXD100" s="2"/>
      <c r="IXJ100" s="1"/>
      <c r="IXK100" s="2"/>
      <c r="IXL100" s="2"/>
      <c r="IXM100" s="2"/>
      <c r="IXN100" s="2"/>
      <c r="IXO100" s="2"/>
      <c r="IXP100" s="2"/>
      <c r="IXQ100" s="2"/>
      <c r="IXR100" s="2"/>
      <c r="IXS100" s="2"/>
      <c r="IXT100" s="2"/>
      <c r="IXU100" s="2"/>
      <c r="IXV100" s="2"/>
      <c r="IXX100" s="2"/>
      <c r="IXY100" s="2"/>
      <c r="IYA100" s="2"/>
      <c r="IYD100" s="2"/>
      <c r="IYE100" s="2"/>
      <c r="IYF100" s="2"/>
      <c r="IYG100" s="2"/>
      <c r="IYH100" s="2"/>
      <c r="IYI100" s="2"/>
      <c r="IYJ100" s="2"/>
      <c r="IYP100" s="1"/>
      <c r="IYQ100" s="2"/>
      <c r="IYR100" s="2"/>
      <c r="IYS100" s="2"/>
      <c r="IYT100" s="2"/>
      <c r="IYU100" s="2"/>
      <c r="IYV100" s="2"/>
      <c r="IYW100" s="2"/>
      <c r="IYX100" s="2"/>
      <c r="IYY100" s="2"/>
      <c r="IYZ100" s="2"/>
      <c r="IZA100" s="2"/>
      <c r="IZB100" s="2"/>
      <c r="IZD100" s="2"/>
      <c r="IZE100" s="2"/>
      <c r="IZG100" s="2"/>
      <c r="IZJ100" s="2"/>
      <c r="IZK100" s="2"/>
      <c r="IZL100" s="2"/>
      <c r="IZM100" s="2"/>
      <c r="IZN100" s="2"/>
      <c r="IZO100" s="2"/>
      <c r="IZP100" s="2"/>
      <c r="IZV100" s="1"/>
      <c r="IZW100" s="2"/>
      <c r="IZX100" s="2"/>
      <c r="IZY100" s="2"/>
      <c r="IZZ100" s="2"/>
      <c r="JAA100" s="2"/>
      <c r="JAB100" s="2"/>
      <c r="JAC100" s="2"/>
      <c r="JAD100" s="2"/>
      <c r="JAE100" s="2"/>
      <c r="JAF100" s="2"/>
      <c r="JAG100" s="2"/>
      <c r="JAH100" s="2"/>
      <c r="JAJ100" s="2"/>
      <c r="JAK100" s="2"/>
      <c r="JAM100" s="2"/>
      <c r="JAP100" s="2"/>
      <c r="JAQ100" s="2"/>
      <c r="JAR100" s="2"/>
      <c r="JAS100" s="2"/>
      <c r="JAT100" s="2"/>
      <c r="JAU100" s="2"/>
      <c r="JAV100" s="2"/>
      <c r="JBB100" s="1"/>
      <c r="JBC100" s="2"/>
      <c r="JBD100" s="2"/>
      <c r="JBE100" s="2"/>
      <c r="JBF100" s="2"/>
      <c r="JBG100" s="2"/>
      <c r="JBH100" s="2"/>
      <c r="JBI100" s="2"/>
      <c r="JBJ100" s="2"/>
      <c r="JBK100" s="2"/>
      <c r="JBL100" s="2"/>
      <c r="JBM100" s="2"/>
      <c r="JBN100" s="2"/>
      <c r="JBP100" s="2"/>
      <c r="JBQ100" s="2"/>
      <c r="JBS100" s="2"/>
      <c r="JBV100" s="2"/>
      <c r="JBW100" s="2"/>
      <c r="JBX100" s="2"/>
      <c r="JBY100" s="2"/>
      <c r="JBZ100" s="2"/>
      <c r="JCA100" s="2"/>
      <c r="JCB100" s="2"/>
      <c r="JCH100" s="1"/>
      <c r="JCI100" s="2"/>
      <c r="JCJ100" s="2"/>
      <c r="JCK100" s="2"/>
      <c r="JCL100" s="2"/>
      <c r="JCM100" s="2"/>
      <c r="JCN100" s="2"/>
      <c r="JCO100" s="2"/>
      <c r="JCP100" s="2"/>
      <c r="JCQ100" s="2"/>
      <c r="JCR100" s="2"/>
      <c r="JCS100" s="2"/>
      <c r="JCT100" s="2"/>
      <c r="JCV100" s="2"/>
      <c r="JCW100" s="2"/>
      <c r="JCY100" s="2"/>
      <c r="JDB100" s="2"/>
      <c r="JDC100" s="2"/>
      <c r="JDD100" s="2"/>
      <c r="JDE100" s="2"/>
      <c r="JDF100" s="2"/>
      <c r="JDG100" s="2"/>
      <c r="JDH100" s="2"/>
      <c r="JDN100" s="1"/>
      <c r="JDO100" s="2"/>
      <c r="JDP100" s="2"/>
      <c r="JDQ100" s="2"/>
      <c r="JDR100" s="2"/>
      <c r="JDS100" s="2"/>
      <c r="JDT100" s="2"/>
      <c r="JDU100" s="2"/>
      <c r="JDV100" s="2"/>
      <c r="JDW100" s="2"/>
      <c r="JDX100" s="2"/>
      <c r="JDY100" s="2"/>
      <c r="JDZ100" s="2"/>
      <c r="JEB100" s="2"/>
      <c r="JEC100" s="2"/>
      <c r="JEE100" s="2"/>
      <c r="JEH100" s="2"/>
      <c r="JEI100" s="2"/>
      <c r="JEJ100" s="2"/>
      <c r="JEK100" s="2"/>
      <c r="JEL100" s="2"/>
      <c r="JEM100" s="2"/>
      <c r="JEN100" s="2"/>
      <c r="JET100" s="1"/>
      <c r="JEU100" s="2"/>
      <c r="JEV100" s="2"/>
      <c r="JEW100" s="2"/>
      <c r="JEX100" s="2"/>
      <c r="JEY100" s="2"/>
      <c r="JEZ100" s="2"/>
      <c r="JFA100" s="2"/>
      <c r="JFB100" s="2"/>
      <c r="JFC100" s="2"/>
      <c r="JFD100" s="2"/>
      <c r="JFE100" s="2"/>
      <c r="JFF100" s="2"/>
      <c r="JFH100" s="2"/>
      <c r="JFI100" s="2"/>
      <c r="JFK100" s="2"/>
      <c r="JFN100" s="2"/>
      <c r="JFO100" s="2"/>
      <c r="JFP100" s="2"/>
      <c r="JFQ100" s="2"/>
      <c r="JFR100" s="2"/>
      <c r="JFS100" s="2"/>
      <c r="JFT100" s="2"/>
      <c r="JFZ100" s="1"/>
      <c r="JGA100" s="2"/>
      <c r="JGB100" s="2"/>
      <c r="JGC100" s="2"/>
      <c r="JGD100" s="2"/>
      <c r="JGE100" s="2"/>
      <c r="JGF100" s="2"/>
      <c r="JGG100" s="2"/>
      <c r="JGH100" s="2"/>
      <c r="JGI100" s="2"/>
      <c r="JGJ100" s="2"/>
      <c r="JGK100" s="2"/>
      <c r="JGL100" s="2"/>
      <c r="JGN100" s="2"/>
      <c r="JGO100" s="2"/>
      <c r="JGQ100" s="2"/>
      <c r="JGT100" s="2"/>
      <c r="JGU100" s="2"/>
      <c r="JGV100" s="2"/>
      <c r="JGW100" s="2"/>
      <c r="JGX100" s="2"/>
      <c r="JGY100" s="2"/>
      <c r="JGZ100" s="2"/>
      <c r="JHF100" s="1"/>
      <c r="JHG100" s="2"/>
      <c r="JHH100" s="2"/>
      <c r="JHI100" s="2"/>
      <c r="JHJ100" s="2"/>
      <c r="JHK100" s="2"/>
      <c r="JHL100" s="2"/>
      <c r="JHM100" s="2"/>
      <c r="JHN100" s="2"/>
      <c r="JHO100" s="2"/>
      <c r="JHP100" s="2"/>
      <c r="JHQ100" s="2"/>
      <c r="JHR100" s="2"/>
      <c r="JHT100" s="2"/>
      <c r="JHU100" s="2"/>
      <c r="JHW100" s="2"/>
      <c r="JHZ100" s="2"/>
      <c r="JIA100" s="2"/>
      <c r="JIB100" s="2"/>
      <c r="JIC100" s="2"/>
      <c r="JID100" s="2"/>
      <c r="JIE100" s="2"/>
      <c r="JIF100" s="2"/>
      <c r="JIL100" s="1"/>
      <c r="JIM100" s="2"/>
      <c r="JIN100" s="2"/>
      <c r="JIO100" s="2"/>
      <c r="JIP100" s="2"/>
      <c r="JIQ100" s="2"/>
      <c r="JIR100" s="2"/>
      <c r="JIS100" s="2"/>
      <c r="JIT100" s="2"/>
      <c r="JIU100" s="2"/>
      <c r="JIV100" s="2"/>
      <c r="JIW100" s="2"/>
      <c r="JIX100" s="2"/>
      <c r="JIZ100" s="2"/>
      <c r="JJA100" s="2"/>
      <c r="JJC100" s="2"/>
      <c r="JJF100" s="2"/>
      <c r="JJG100" s="2"/>
      <c r="JJH100" s="2"/>
      <c r="JJI100" s="2"/>
      <c r="JJJ100" s="2"/>
      <c r="JJK100" s="2"/>
      <c r="JJL100" s="2"/>
      <c r="JJR100" s="1"/>
      <c r="JJS100" s="2"/>
      <c r="JJT100" s="2"/>
      <c r="JJU100" s="2"/>
      <c r="JJV100" s="2"/>
      <c r="JJW100" s="2"/>
      <c r="JJX100" s="2"/>
      <c r="JJY100" s="2"/>
      <c r="JJZ100" s="2"/>
      <c r="JKA100" s="2"/>
      <c r="JKB100" s="2"/>
      <c r="JKC100" s="2"/>
      <c r="JKD100" s="2"/>
      <c r="JKF100" s="2"/>
      <c r="JKG100" s="2"/>
      <c r="JKI100" s="2"/>
      <c r="JKL100" s="2"/>
      <c r="JKM100" s="2"/>
      <c r="JKN100" s="2"/>
      <c r="JKO100" s="2"/>
      <c r="JKP100" s="2"/>
      <c r="JKQ100" s="2"/>
      <c r="JKR100" s="2"/>
      <c r="JKX100" s="1"/>
      <c r="JKY100" s="2"/>
      <c r="JKZ100" s="2"/>
      <c r="JLA100" s="2"/>
      <c r="JLB100" s="2"/>
      <c r="JLC100" s="2"/>
      <c r="JLD100" s="2"/>
      <c r="JLE100" s="2"/>
      <c r="JLF100" s="2"/>
      <c r="JLG100" s="2"/>
      <c r="JLH100" s="2"/>
      <c r="JLI100" s="2"/>
      <c r="JLJ100" s="2"/>
      <c r="JLL100" s="2"/>
      <c r="JLM100" s="2"/>
      <c r="JLO100" s="2"/>
      <c r="JLR100" s="2"/>
      <c r="JLS100" s="2"/>
      <c r="JLT100" s="2"/>
      <c r="JLU100" s="2"/>
      <c r="JLV100" s="2"/>
      <c r="JLW100" s="2"/>
      <c r="JLX100" s="2"/>
      <c r="JMD100" s="1"/>
      <c r="JME100" s="2"/>
      <c r="JMF100" s="2"/>
      <c r="JMG100" s="2"/>
      <c r="JMH100" s="2"/>
      <c r="JMI100" s="2"/>
      <c r="JMJ100" s="2"/>
      <c r="JMK100" s="2"/>
      <c r="JML100" s="2"/>
      <c r="JMM100" s="2"/>
      <c r="JMN100" s="2"/>
      <c r="JMO100" s="2"/>
      <c r="JMP100" s="2"/>
      <c r="JMR100" s="2"/>
      <c r="JMS100" s="2"/>
      <c r="JMU100" s="2"/>
      <c r="JMX100" s="2"/>
      <c r="JMY100" s="2"/>
      <c r="JMZ100" s="2"/>
      <c r="JNA100" s="2"/>
      <c r="JNB100" s="2"/>
      <c r="JNC100" s="2"/>
      <c r="JND100" s="2"/>
      <c r="JNJ100" s="1"/>
      <c r="JNK100" s="2"/>
      <c r="JNL100" s="2"/>
      <c r="JNM100" s="2"/>
      <c r="JNN100" s="2"/>
      <c r="JNO100" s="2"/>
      <c r="JNP100" s="2"/>
      <c r="JNQ100" s="2"/>
      <c r="JNR100" s="2"/>
      <c r="JNS100" s="2"/>
      <c r="JNT100" s="2"/>
      <c r="JNU100" s="2"/>
      <c r="JNV100" s="2"/>
      <c r="JNX100" s="2"/>
      <c r="JNY100" s="2"/>
      <c r="JOA100" s="2"/>
      <c r="JOD100" s="2"/>
      <c r="JOE100" s="2"/>
      <c r="JOF100" s="2"/>
      <c r="JOG100" s="2"/>
      <c r="JOH100" s="2"/>
      <c r="JOI100" s="2"/>
      <c r="JOJ100" s="2"/>
      <c r="JOP100" s="1"/>
      <c r="JOQ100" s="2"/>
      <c r="JOR100" s="2"/>
      <c r="JOS100" s="2"/>
      <c r="JOT100" s="2"/>
      <c r="JOU100" s="2"/>
      <c r="JOV100" s="2"/>
      <c r="JOW100" s="2"/>
      <c r="JOX100" s="2"/>
      <c r="JOY100" s="2"/>
      <c r="JOZ100" s="2"/>
      <c r="JPA100" s="2"/>
      <c r="JPB100" s="2"/>
      <c r="JPD100" s="2"/>
      <c r="JPE100" s="2"/>
      <c r="JPG100" s="2"/>
      <c r="JPJ100" s="2"/>
      <c r="JPK100" s="2"/>
      <c r="JPL100" s="2"/>
      <c r="JPM100" s="2"/>
      <c r="JPN100" s="2"/>
      <c r="JPO100" s="2"/>
      <c r="JPP100" s="2"/>
      <c r="JPV100" s="1"/>
      <c r="JPW100" s="2"/>
      <c r="JPX100" s="2"/>
      <c r="JPY100" s="2"/>
      <c r="JPZ100" s="2"/>
      <c r="JQA100" s="2"/>
      <c r="JQB100" s="2"/>
      <c r="JQC100" s="2"/>
      <c r="JQD100" s="2"/>
      <c r="JQE100" s="2"/>
      <c r="JQF100" s="2"/>
      <c r="JQG100" s="2"/>
      <c r="JQH100" s="2"/>
      <c r="JQJ100" s="2"/>
      <c r="JQK100" s="2"/>
      <c r="JQM100" s="2"/>
      <c r="JQP100" s="2"/>
      <c r="JQQ100" s="2"/>
      <c r="JQR100" s="2"/>
      <c r="JQS100" s="2"/>
      <c r="JQT100" s="2"/>
      <c r="JQU100" s="2"/>
      <c r="JQV100" s="2"/>
      <c r="JRB100" s="1"/>
      <c r="JRC100" s="2"/>
      <c r="JRD100" s="2"/>
      <c r="JRE100" s="2"/>
      <c r="JRF100" s="2"/>
      <c r="JRG100" s="2"/>
      <c r="JRH100" s="2"/>
      <c r="JRI100" s="2"/>
      <c r="JRJ100" s="2"/>
      <c r="JRK100" s="2"/>
      <c r="JRL100" s="2"/>
      <c r="JRM100" s="2"/>
      <c r="JRN100" s="2"/>
      <c r="JRP100" s="2"/>
      <c r="JRQ100" s="2"/>
      <c r="JRS100" s="2"/>
      <c r="JRV100" s="2"/>
      <c r="JRW100" s="2"/>
      <c r="JRX100" s="2"/>
      <c r="JRY100" s="2"/>
      <c r="JRZ100" s="2"/>
      <c r="JSA100" s="2"/>
      <c r="JSB100" s="2"/>
      <c r="JSH100" s="1"/>
      <c r="JSI100" s="2"/>
      <c r="JSJ100" s="2"/>
      <c r="JSK100" s="2"/>
      <c r="JSL100" s="2"/>
      <c r="JSM100" s="2"/>
      <c r="JSN100" s="2"/>
      <c r="JSO100" s="2"/>
      <c r="JSP100" s="2"/>
      <c r="JSQ100" s="2"/>
      <c r="JSR100" s="2"/>
      <c r="JSS100" s="2"/>
      <c r="JST100" s="2"/>
      <c r="JSV100" s="2"/>
      <c r="JSW100" s="2"/>
      <c r="JSY100" s="2"/>
      <c r="JTB100" s="2"/>
      <c r="JTC100" s="2"/>
      <c r="JTD100" s="2"/>
      <c r="JTE100" s="2"/>
      <c r="JTF100" s="2"/>
      <c r="JTG100" s="2"/>
      <c r="JTH100" s="2"/>
      <c r="JTN100" s="1"/>
      <c r="JTO100" s="2"/>
      <c r="JTP100" s="2"/>
      <c r="JTQ100" s="2"/>
      <c r="JTR100" s="2"/>
      <c r="JTS100" s="2"/>
      <c r="JTT100" s="2"/>
      <c r="JTU100" s="2"/>
      <c r="JTV100" s="2"/>
      <c r="JTW100" s="2"/>
      <c r="JTX100" s="2"/>
      <c r="JTY100" s="2"/>
      <c r="JTZ100" s="2"/>
      <c r="JUB100" s="2"/>
      <c r="JUC100" s="2"/>
      <c r="JUE100" s="2"/>
      <c r="JUH100" s="2"/>
      <c r="JUI100" s="2"/>
      <c r="JUJ100" s="2"/>
      <c r="JUK100" s="2"/>
      <c r="JUL100" s="2"/>
      <c r="JUM100" s="2"/>
      <c r="JUN100" s="2"/>
      <c r="JUT100" s="1"/>
      <c r="JUU100" s="2"/>
      <c r="JUV100" s="2"/>
      <c r="JUW100" s="2"/>
      <c r="JUX100" s="2"/>
      <c r="JUY100" s="2"/>
      <c r="JUZ100" s="2"/>
      <c r="JVA100" s="2"/>
      <c r="JVB100" s="2"/>
      <c r="JVC100" s="2"/>
      <c r="JVD100" s="2"/>
      <c r="JVE100" s="2"/>
      <c r="JVF100" s="2"/>
      <c r="JVH100" s="2"/>
      <c r="JVI100" s="2"/>
      <c r="JVK100" s="2"/>
      <c r="JVN100" s="2"/>
      <c r="JVO100" s="2"/>
      <c r="JVP100" s="2"/>
      <c r="JVQ100" s="2"/>
      <c r="JVR100" s="2"/>
      <c r="JVS100" s="2"/>
      <c r="JVT100" s="2"/>
      <c r="JVZ100" s="1"/>
      <c r="JWA100" s="2"/>
      <c r="JWB100" s="2"/>
      <c r="JWC100" s="2"/>
      <c r="JWD100" s="2"/>
      <c r="JWE100" s="2"/>
      <c r="JWF100" s="2"/>
      <c r="JWG100" s="2"/>
      <c r="JWH100" s="2"/>
      <c r="JWI100" s="2"/>
      <c r="JWJ100" s="2"/>
      <c r="JWK100" s="2"/>
      <c r="JWL100" s="2"/>
      <c r="JWN100" s="2"/>
      <c r="JWO100" s="2"/>
      <c r="JWQ100" s="2"/>
      <c r="JWT100" s="2"/>
      <c r="JWU100" s="2"/>
      <c r="JWV100" s="2"/>
      <c r="JWW100" s="2"/>
      <c r="JWX100" s="2"/>
      <c r="JWY100" s="2"/>
      <c r="JWZ100" s="2"/>
      <c r="JXF100" s="1"/>
      <c r="JXG100" s="2"/>
      <c r="JXH100" s="2"/>
      <c r="JXI100" s="2"/>
      <c r="JXJ100" s="2"/>
      <c r="JXK100" s="2"/>
      <c r="JXL100" s="2"/>
      <c r="JXM100" s="2"/>
      <c r="JXN100" s="2"/>
      <c r="JXO100" s="2"/>
      <c r="JXP100" s="2"/>
      <c r="JXQ100" s="2"/>
      <c r="JXR100" s="2"/>
      <c r="JXT100" s="2"/>
      <c r="JXU100" s="2"/>
      <c r="JXW100" s="2"/>
      <c r="JXZ100" s="2"/>
      <c r="JYA100" s="2"/>
      <c r="JYB100" s="2"/>
      <c r="JYC100" s="2"/>
      <c r="JYD100" s="2"/>
      <c r="JYE100" s="2"/>
      <c r="JYF100" s="2"/>
      <c r="JYL100" s="1"/>
      <c r="JYM100" s="2"/>
      <c r="JYN100" s="2"/>
      <c r="JYO100" s="2"/>
      <c r="JYP100" s="2"/>
      <c r="JYQ100" s="2"/>
      <c r="JYR100" s="2"/>
      <c r="JYS100" s="2"/>
      <c r="JYT100" s="2"/>
      <c r="JYU100" s="2"/>
      <c r="JYV100" s="2"/>
      <c r="JYW100" s="2"/>
      <c r="JYX100" s="2"/>
      <c r="JYZ100" s="2"/>
      <c r="JZA100" s="2"/>
      <c r="JZC100" s="2"/>
      <c r="JZF100" s="2"/>
      <c r="JZG100" s="2"/>
      <c r="JZH100" s="2"/>
      <c r="JZI100" s="2"/>
      <c r="JZJ100" s="2"/>
      <c r="JZK100" s="2"/>
      <c r="JZL100" s="2"/>
      <c r="JZR100" s="1"/>
      <c r="JZS100" s="2"/>
      <c r="JZT100" s="2"/>
      <c r="JZU100" s="2"/>
      <c r="JZV100" s="2"/>
      <c r="JZW100" s="2"/>
      <c r="JZX100" s="2"/>
      <c r="JZY100" s="2"/>
      <c r="JZZ100" s="2"/>
      <c r="KAA100" s="2"/>
      <c r="KAB100" s="2"/>
      <c r="KAC100" s="2"/>
      <c r="KAD100" s="2"/>
      <c r="KAF100" s="2"/>
      <c r="KAG100" s="2"/>
      <c r="KAI100" s="2"/>
      <c r="KAL100" s="2"/>
      <c r="KAM100" s="2"/>
      <c r="KAN100" s="2"/>
      <c r="KAO100" s="2"/>
      <c r="KAP100" s="2"/>
      <c r="KAQ100" s="2"/>
      <c r="KAR100" s="2"/>
      <c r="KAX100" s="1"/>
      <c r="KAY100" s="2"/>
      <c r="KAZ100" s="2"/>
      <c r="KBA100" s="2"/>
      <c r="KBB100" s="2"/>
      <c r="KBC100" s="2"/>
      <c r="KBD100" s="2"/>
      <c r="KBE100" s="2"/>
      <c r="KBF100" s="2"/>
      <c r="KBG100" s="2"/>
      <c r="KBH100" s="2"/>
      <c r="KBI100" s="2"/>
      <c r="KBJ100" s="2"/>
      <c r="KBL100" s="2"/>
      <c r="KBM100" s="2"/>
      <c r="KBO100" s="2"/>
      <c r="KBR100" s="2"/>
      <c r="KBS100" s="2"/>
      <c r="KBT100" s="2"/>
      <c r="KBU100" s="2"/>
      <c r="KBV100" s="2"/>
      <c r="KBW100" s="2"/>
      <c r="KBX100" s="2"/>
      <c r="KCD100" s="1"/>
      <c r="KCE100" s="2"/>
      <c r="KCF100" s="2"/>
      <c r="KCG100" s="2"/>
      <c r="KCH100" s="2"/>
      <c r="KCI100" s="2"/>
      <c r="KCJ100" s="2"/>
      <c r="KCK100" s="2"/>
      <c r="KCL100" s="2"/>
      <c r="KCM100" s="2"/>
      <c r="KCN100" s="2"/>
      <c r="KCO100" s="2"/>
      <c r="KCP100" s="2"/>
      <c r="KCR100" s="2"/>
      <c r="KCS100" s="2"/>
      <c r="KCU100" s="2"/>
      <c r="KCX100" s="2"/>
      <c r="KCY100" s="2"/>
      <c r="KCZ100" s="2"/>
      <c r="KDA100" s="2"/>
      <c r="KDB100" s="2"/>
      <c r="KDC100" s="2"/>
      <c r="KDD100" s="2"/>
      <c r="KDJ100" s="1"/>
      <c r="KDK100" s="2"/>
      <c r="KDL100" s="2"/>
      <c r="KDM100" s="2"/>
      <c r="KDN100" s="2"/>
      <c r="KDO100" s="2"/>
      <c r="KDP100" s="2"/>
      <c r="KDQ100" s="2"/>
      <c r="KDR100" s="2"/>
      <c r="KDS100" s="2"/>
      <c r="KDT100" s="2"/>
      <c r="KDU100" s="2"/>
      <c r="KDV100" s="2"/>
      <c r="KDX100" s="2"/>
      <c r="KDY100" s="2"/>
      <c r="KEA100" s="2"/>
      <c r="KED100" s="2"/>
      <c r="KEE100" s="2"/>
      <c r="KEF100" s="2"/>
      <c r="KEG100" s="2"/>
      <c r="KEH100" s="2"/>
      <c r="KEI100" s="2"/>
      <c r="KEJ100" s="2"/>
      <c r="KEP100" s="1"/>
      <c r="KEQ100" s="2"/>
      <c r="KER100" s="2"/>
      <c r="KES100" s="2"/>
      <c r="KET100" s="2"/>
      <c r="KEU100" s="2"/>
      <c r="KEV100" s="2"/>
      <c r="KEW100" s="2"/>
      <c r="KEX100" s="2"/>
      <c r="KEY100" s="2"/>
      <c r="KEZ100" s="2"/>
      <c r="KFA100" s="2"/>
      <c r="KFB100" s="2"/>
      <c r="KFD100" s="2"/>
      <c r="KFE100" s="2"/>
      <c r="KFG100" s="2"/>
      <c r="KFJ100" s="2"/>
      <c r="KFK100" s="2"/>
      <c r="KFL100" s="2"/>
      <c r="KFM100" s="2"/>
      <c r="KFN100" s="2"/>
      <c r="KFO100" s="2"/>
      <c r="KFP100" s="2"/>
      <c r="KFV100" s="1"/>
      <c r="KFW100" s="2"/>
      <c r="KFX100" s="2"/>
      <c r="KFY100" s="2"/>
      <c r="KFZ100" s="2"/>
      <c r="KGA100" s="2"/>
      <c r="KGB100" s="2"/>
      <c r="KGC100" s="2"/>
      <c r="KGD100" s="2"/>
      <c r="KGE100" s="2"/>
      <c r="KGF100" s="2"/>
      <c r="KGG100" s="2"/>
      <c r="KGH100" s="2"/>
      <c r="KGJ100" s="2"/>
      <c r="KGK100" s="2"/>
      <c r="KGM100" s="2"/>
      <c r="KGP100" s="2"/>
      <c r="KGQ100" s="2"/>
      <c r="KGR100" s="2"/>
      <c r="KGS100" s="2"/>
      <c r="KGT100" s="2"/>
      <c r="KGU100" s="2"/>
      <c r="KGV100" s="2"/>
      <c r="KHB100" s="1"/>
      <c r="KHC100" s="2"/>
      <c r="KHD100" s="2"/>
      <c r="KHE100" s="2"/>
      <c r="KHF100" s="2"/>
      <c r="KHG100" s="2"/>
      <c r="KHH100" s="2"/>
      <c r="KHI100" s="2"/>
      <c r="KHJ100" s="2"/>
      <c r="KHK100" s="2"/>
      <c r="KHL100" s="2"/>
      <c r="KHM100" s="2"/>
      <c r="KHN100" s="2"/>
      <c r="KHP100" s="2"/>
      <c r="KHQ100" s="2"/>
      <c r="KHS100" s="2"/>
      <c r="KHV100" s="2"/>
      <c r="KHW100" s="2"/>
      <c r="KHX100" s="2"/>
      <c r="KHY100" s="2"/>
      <c r="KHZ100" s="2"/>
      <c r="KIA100" s="2"/>
      <c r="KIB100" s="2"/>
      <c r="KIH100" s="1"/>
      <c r="KII100" s="2"/>
      <c r="KIJ100" s="2"/>
      <c r="KIK100" s="2"/>
      <c r="KIL100" s="2"/>
      <c r="KIM100" s="2"/>
      <c r="KIN100" s="2"/>
      <c r="KIO100" s="2"/>
      <c r="KIP100" s="2"/>
      <c r="KIQ100" s="2"/>
      <c r="KIR100" s="2"/>
      <c r="KIS100" s="2"/>
      <c r="KIT100" s="2"/>
      <c r="KIV100" s="2"/>
      <c r="KIW100" s="2"/>
      <c r="KIY100" s="2"/>
      <c r="KJB100" s="2"/>
      <c r="KJC100" s="2"/>
      <c r="KJD100" s="2"/>
      <c r="KJE100" s="2"/>
      <c r="KJF100" s="2"/>
      <c r="KJG100" s="2"/>
      <c r="KJH100" s="2"/>
      <c r="KJN100" s="1"/>
      <c r="KJO100" s="2"/>
      <c r="KJP100" s="2"/>
      <c r="KJQ100" s="2"/>
      <c r="KJR100" s="2"/>
      <c r="KJS100" s="2"/>
      <c r="KJT100" s="2"/>
      <c r="KJU100" s="2"/>
      <c r="KJV100" s="2"/>
      <c r="KJW100" s="2"/>
      <c r="KJX100" s="2"/>
      <c r="KJY100" s="2"/>
      <c r="KJZ100" s="2"/>
      <c r="KKB100" s="2"/>
      <c r="KKC100" s="2"/>
      <c r="KKE100" s="2"/>
      <c r="KKH100" s="2"/>
      <c r="KKI100" s="2"/>
      <c r="KKJ100" s="2"/>
      <c r="KKK100" s="2"/>
      <c r="KKL100" s="2"/>
      <c r="KKM100" s="2"/>
      <c r="KKN100" s="2"/>
      <c r="KKT100" s="1"/>
      <c r="KKU100" s="2"/>
      <c r="KKV100" s="2"/>
      <c r="KKW100" s="2"/>
      <c r="KKX100" s="2"/>
      <c r="KKY100" s="2"/>
      <c r="KKZ100" s="2"/>
      <c r="KLA100" s="2"/>
      <c r="KLB100" s="2"/>
      <c r="KLC100" s="2"/>
      <c r="KLD100" s="2"/>
      <c r="KLE100" s="2"/>
      <c r="KLF100" s="2"/>
      <c r="KLH100" s="2"/>
      <c r="KLI100" s="2"/>
      <c r="KLK100" s="2"/>
      <c r="KLN100" s="2"/>
      <c r="KLO100" s="2"/>
      <c r="KLP100" s="2"/>
      <c r="KLQ100" s="2"/>
      <c r="KLR100" s="2"/>
      <c r="KLS100" s="2"/>
      <c r="KLT100" s="2"/>
      <c r="KLZ100" s="1"/>
      <c r="KMA100" s="2"/>
      <c r="KMB100" s="2"/>
      <c r="KMC100" s="2"/>
      <c r="KMD100" s="2"/>
      <c r="KME100" s="2"/>
      <c r="KMF100" s="2"/>
      <c r="KMG100" s="2"/>
      <c r="KMH100" s="2"/>
      <c r="KMI100" s="2"/>
      <c r="KMJ100" s="2"/>
      <c r="KMK100" s="2"/>
      <c r="KML100" s="2"/>
      <c r="KMN100" s="2"/>
      <c r="KMO100" s="2"/>
      <c r="KMQ100" s="2"/>
      <c r="KMT100" s="2"/>
      <c r="KMU100" s="2"/>
      <c r="KMV100" s="2"/>
      <c r="KMW100" s="2"/>
      <c r="KMX100" s="2"/>
      <c r="KMY100" s="2"/>
      <c r="KMZ100" s="2"/>
      <c r="KNF100" s="1"/>
      <c r="KNG100" s="2"/>
      <c r="KNH100" s="2"/>
      <c r="KNI100" s="2"/>
      <c r="KNJ100" s="2"/>
      <c r="KNK100" s="2"/>
      <c r="KNL100" s="2"/>
      <c r="KNM100" s="2"/>
      <c r="KNN100" s="2"/>
      <c r="KNO100" s="2"/>
      <c r="KNP100" s="2"/>
      <c r="KNQ100" s="2"/>
      <c r="KNR100" s="2"/>
      <c r="KNT100" s="2"/>
      <c r="KNU100" s="2"/>
      <c r="KNW100" s="2"/>
      <c r="KNZ100" s="2"/>
      <c r="KOA100" s="2"/>
      <c r="KOB100" s="2"/>
      <c r="KOC100" s="2"/>
      <c r="KOD100" s="2"/>
      <c r="KOE100" s="2"/>
      <c r="KOF100" s="2"/>
      <c r="KOL100" s="1"/>
      <c r="KOM100" s="2"/>
      <c r="KON100" s="2"/>
      <c r="KOO100" s="2"/>
      <c r="KOP100" s="2"/>
      <c r="KOQ100" s="2"/>
      <c r="KOR100" s="2"/>
      <c r="KOS100" s="2"/>
      <c r="KOT100" s="2"/>
      <c r="KOU100" s="2"/>
      <c r="KOV100" s="2"/>
      <c r="KOW100" s="2"/>
      <c r="KOX100" s="2"/>
      <c r="KOZ100" s="2"/>
      <c r="KPA100" s="2"/>
      <c r="KPC100" s="2"/>
      <c r="KPF100" s="2"/>
      <c r="KPG100" s="2"/>
      <c r="KPH100" s="2"/>
      <c r="KPI100" s="2"/>
      <c r="KPJ100" s="2"/>
      <c r="KPK100" s="2"/>
      <c r="KPL100" s="2"/>
      <c r="KPR100" s="1"/>
      <c r="KPS100" s="2"/>
      <c r="KPT100" s="2"/>
      <c r="KPU100" s="2"/>
      <c r="KPV100" s="2"/>
      <c r="KPW100" s="2"/>
      <c r="KPX100" s="2"/>
      <c r="KPY100" s="2"/>
      <c r="KPZ100" s="2"/>
      <c r="KQA100" s="2"/>
      <c r="KQB100" s="2"/>
      <c r="KQC100" s="2"/>
      <c r="KQD100" s="2"/>
      <c r="KQF100" s="2"/>
      <c r="KQG100" s="2"/>
      <c r="KQI100" s="2"/>
      <c r="KQL100" s="2"/>
      <c r="KQM100" s="2"/>
      <c r="KQN100" s="2"/>
      <c r="KQO100" s="2"/>
      <c r="KQP100" s="2"/>
      <c r="KQQ100" s="2"/>
      <c r="KQR100" s="2"/>
      <c r="KQX100" s="1"/>
      <c r="KQY100" s="2"/>
      <c r="KQZ100" s="2"/>
      <c r="KRA100" s="2"/>
      <c r="KRB100" s="2"/>
      <c r="KRC100" s="2"/>
      <c r="KRD100" s="2"/>
      <c r="KRE100" s="2"/>
      <c r="KRF100" s="2"/>
      <c r="KRG100" s="2"/>
      <c r="KRH100" s="2"/>
      <c r="KRI100" s="2"/>
      <c r="KRJ100" s="2"/>
      <c r="KRL100" s="2"/>
      <c r="KRM100" s="2"/>
      <c r="KRO100" s="2"/>
      <c r="KRR100" s="2"/>
      <c r="KRS100" s="2"/>
      <c r="KRT100" s="2"/>
      <c r="KRU100" s="2"/>
      <c r="KRV100" s="2"/>
      <c r="KRW100" s="2"/>
      <c r="KRX100" s="2"/>
      <c r="KSD100" s="1"/>
      <c r="KSE100" s="2"/>
      <c r="KSF100" s="2"/>
      <c r="KSG100" s="2"/>
      <c r="KSH100" s="2"/>
      <c r="KSI100" s="2"/>
      <c r="KSJ100" s="2"/>
      <c r="KSK100" s="2"/>
      <c r="KSL100" s="2"/>
      <c r="KSM100" s="2"/>
      <c r="KSN100" s="2"/>
      <c r="KSO100" s="2"/>
      <c r="KSP100" s="2"/>
      <c r="KSR100" s="2"/>
      <c r="KSS100" s="2"/>
      <c r="KSU100" s="2"/>
      <c r="KSX100" s="2"/>
      <c r="KSY100" s="2"/>
      <c r="KSZ100" s="2"/>
      <c r="KTA100" s="2"/>
      <c r="KTB100" s="2"/>
      <c r="KTC100" s="2"/>
      <c r="KTD100" s="2"/>
      <c r="KTJ100" s="1"/>
      <c r="KTK100" s="2"/>
      <c r="KTL100" s="2"/>
      <c r="KTM100" s="2"/>
      <c r="KTN100" s="2"/>
      <c r="KTO100" s="2"/>
      <c r="KTP100" s="2"/>
      <c r="KTQ100" s="2"/>
      <c r="KTR100" s="2"/>
      <c r="KTS100" s="2"/>
      <c r="KTT100" s="2"/>
      <c r="KTU100" s="2"/>
      <c r="KTV100" s="2"/>
      <c r="KTX100" s="2"/>
      <c r="KTY100" s="2"/>
      <c r="KUA100" s="2"/>
      <c r="KUD100" s="2"/>
      <c r="KUE100" s="2"/>
      <c r="KUF100" s="2"/>
      <c r="KUG100" s="2"/>
      <c r="KUH100" s="2"/>
      <c r="KUI100" s="2"/>
      <c r="KUJ100" s="2"/>
      <c r="KUP100" s="1"/>
      <c r="KUQ100" s="2"/>
      <c r="KUR100" s="2"/>
      <c r="KUS100" s="2"/>
      <c r="KUT100" s="2"/>
      <c r="KUU100" s="2"/>
      <c r="KUV100" s="2"/>
      <c r="KUW100" s="2"/>
      <c r="KUX100" s="2"/>
      <c r="KUY100" s="2"/>
      <c r="KUZ100" s="2"/>
      <c r="KVA100" s="2"/>
      <c r="KVB100" s="2"/>
      <c r="KVD100" s="2"/>
      <c r="KVE100" s="2"/>
      <c r="KVG100" s="2"/>
      <c r="KVJ100" s="2"/>
      <c r="KVK100" s="2"/>
      <c r="KVL100" s="2"/>
      <c r="KVM100" s="2"/>
      <c r="KVN100" s="2"/>
      <c r="KVO100" s="2"/>
      <c r="KVP100" s="2"/>
      <c r="KVV100" s="1"/>
      <c r="KVW100" s="2"/>
      <c r="KVX100" s="2"/>
      <c r="KVY100" s="2"/>
      <c r="KVZ100" s="2"/>
      <c r="KWA100" s="2"/>
      <c r="KWB100" s="2"/>
      <c r="KWC100" s="2"/>
      <c r="KWD100" s="2"/>
      <c r="KWE100" s="2"/>
      <c r="KWF100" s="2"/>
      <c r="KWG100" s="2"/>
      <c r="KWH100" s="2"/>
      <c r="KWJ100" s="2"/>
      <c r="KWK100" s="2"/>
      <c r="KWM100" s="2"/>
      <c r="KWP100" s="2"/>
      <c r="KWQ100" s="2"/>
      <c r="KWR100" s="2"/>
      <c r="KWS100" s="2"/>
      <c r="KWT100" s="2"/>
      <c r="KWU100" s="2"/>
      <c r="KWV100" s="2"/>
      <c r="KXB100" s="1"/>
      <c r="KXC100" s="2"/>
      <c r="KXD100" s="2"/>
      <c r="KXE100" s="2"/>
      <c r="KXF100" s="2"/>
      <c r="KXG100" s="2"/>
      <c r="KXH100" s="2"/>
      <c r="KXI100" s="2"/>
      <c r="KXJ100" s="2"/>
      <c r="KXK100" s="2"/>
      <c r="KXL100" s="2"/>
      <c r="KXM100" s="2"/>
      <c r="KXN100" s="2"/>
      <c r="KXP100" s="2"/>
      <c r="KXQ100" s="2"/>
      <c r="KXS100" s="2"/>
      <c r="KXV100" s="2"/>
      <c r="KXW100" s="2"/>
      <c r="KXX100" s="2"/>
      <c r="KXY100" s="2"/>
      <c r="KXZ100" s="2"/>
      <c r="KYA100" s="2"/>
      <c r="KYB100" s="2"/>
      <c r="KYH100" s="1"/>
      <c r="KYI100" s="2"/>
      <c r="KYJ100" s="2"/>
      <c r="KYK100" s="2"/>
      <c r="KYL100" s="2"/>
      <c r="KYM100" s="2"/>
      <c r="KYN100" s="2"/>
      <c r="KYO100" s="2"/>
      <c r="KYP100" s="2"/>
      <c r="KYQ100" s="2"/>
      <c r="KYR100" s="2"/>
      <c r="KYS100" s="2"/>
      <c r="KYT100" s="2"/>
      <c r="KYV100" s="2"/>
      <c r="KYW100" s="2"/>
      <c r="KYY100" s="2"/>
      <c r="KZB100" s="2"/>
      <c r="KZC100" s="2"/>
      <c r="KZD100" s="2"/>
      <c r="KZE100" s="2"/>
      <c r="KZF100" s="2"/>
      <c r="KZG100" s="2"/>
      <c r="KZH100" s="2"/>
      <c r="KZN100" s="1"/>
      <c r="KZO100" s="2"/>
      <c r="KZP100" s="2"/>
      <c r="KZQ100" s="2"/>
      <c r="KZR100" s="2"/>
      <c r="KZS100" s="2"/>
      <c r="KZT100" s="2"/>
      <c r="KZU100" s="2"/>
      <c r="KZV100" s="2"/>
      <c r="KZW100" s="2"/>
      <c r="KZX100" s="2"/>
      <c r="KZY100" s="2"/>
      <c r="KZZ100" s="2"/>
      <c r="LAB100" s="2"/>
      <c r="LAC100" s="2"/>
      <c r="LAE100" s="2"/>
      <c r="LAH100" s="2"/>
      <c r="LAI100" s="2"/>
      <c r="LAJ100" s="2"/>
      <c r="LAK100" s="2"/>
      <c r="LAL100" s="2"/>
      <c r="LAM100" s="2"/>
      <c r="LAN100" s="2"/>
      <c r="LAT100" s="1"/>
      <c r="LAU100" s="2"/>
      <c r="LAV100" s="2"/>
      <c r="LAW100" s="2"/>
      <c r="LAX100" s="2"/>
      <c r="LAY100" s="2"/>
      <c r="LAZ100" s="2"/>
      <c r="LBA100" s="2"/>
      <c r="LBB100" s="2"/>
      <c r="LBC100" s="2"/>
      <c r="LBD100" s="2"/>
      <c r="LBE100" s="2"/>
      <c r="LBF100" s="2"/>
      <c r="LBH100" s="2"/>
      <c r="LBI100" s="2"/>
      <c r="LBK100" s="2"/>
      <c r="LBN100" s="2"/>
      <c r="LBO100" s="2"/>
      <c r="LBP100" s="2"/>
      <c r="LBQ100" s="2"/>
      <c r="LBR100" s="2"/>
      <c r="LBS100" s="2"/>
      <c r="LBT100" s="2"/>
      <c r="LBZ100" s="1"/>
      <c r="LCA100" s="2"/>
      <c r="LCB100" s="2"/>
      <c r="LCC100" s="2"/>
      <c r="LCD100" s="2"/>
      <c r="LCE100" s="2"/>
      <c r="LCF100" s="2"/>
      <c r="LCG100" s="2"/>
      <c r="LCH100" s="2"/>
      <c r="LCI100" s="2"/>
      <c r="LCJ100" s="2"/>
      <c r="LCK100" s="2"/>
      <c r="LCL100" s="2"/>
      <c r="LCN100" s="2"/>
      <c r="LCO100" s="2"/>
      <c r="LCQ100" s="2"/>
      <c r="LCT100" s="2"/>
      <c r="LCU100" s="2"/>
      <c r="LCV100" s="2"/>
      <c r="LCW100" s="2"/>
      <c r="LCX100" s="2"/>
      <c r="LCY100" s="2"/>
      <c r="LCZ100" s="2"/>
      <c r="LDF100" s="1"/>
      <c r="LDG100" s="2"/>
      <c r="LDH100" s="2"/>
      <c r="LDI100" s="2"/>
      <c r="LDJ100" s="2"/>
      <c r="LDK100" s="2"/>
      <c r="LDL100" s="2"/>
      <c r="LDM100" s="2"/>
      <c r="LDN100" s="2"/>
      <c r="LDO100" s="2"/>
      <c r="LDP100" s="2"/>
      <c r="LDQ100" s="2"/>
      <c r="LDR100" s="2"/>
      <c r="LDT100" s="2"/>
      <c r="LDU100" s="2"/>
      <c r="LDW100" s="2"/>
      <c r="LDZ100" s="2"/>
      <c r="LEA100" s="2"/>
      <c r="LEB100" s="2"/>
      <c r="LEC100" s="2"/>
      <c r="LED100" s="2"/>
      <c r="LEE100" s="2"/>
      <c r="LEF100" s="2"/>
      <c r="LEL100" s="1"/>
      <c r="LEM100" s="2"/>
      <c r="LEN100" s="2"/>
      <c r="LEO100" s="2"/>
      <c r="LEP100" s="2"/>
      <c r="LEQ100" s="2"/>
      <c r="LER100" s="2"/>
      <c r="LES100" s="2"/>
      <c r="LET100" s="2"/>
      <c r="LEU100" s="2"/>
      <c r="LEV100" s="2"/>
      <c r="LEW100" s="2"/>
      <c r="LEX100" s="2"/>
      <c r="LEZ100" s="2"/>
      <c r="LFA100" s="2"/>
      <c r="LFC100" s="2"/>
      <c r="LFF100" s="2"/>
      <c r="LFG100" s="2"/>
      <c r="LFH100" s="2"/>
      <c r="LFI100" s="2"/>
      <c r="LFJ100" s="2"/>
      <c r="LFK100" s="2"/>
      <c r="LFL100" s="2"/>
      <c r="LFR100" s="1"/>
      <c r="LFS100" s="2"/>
      <c r="LFT100" s="2"/>
      <c r="LFU100" s="2"/>
      <c r="LFV100" s="2"/>
      <c r="LFW100" s="2"/>
      <c r="LFX100" s="2"/>
      <c r="LFY100" s="2"/>
      <c r="LFZ100" s="2"/>
      <c r="LGA100" s="2"/>
      <c r="LGB100" s="2"/>
      <c r="LGC100" s="2"/>
      <c r="LGD100" s="2"/>
      <c r="LGF100" s="2"/>
      <c r="LGG100" s="2"/>
      <c r="LGI100" s="2"/>
      <c r="LGL100" s="2"/>
      <c r="LGM100" s="2"/>
      <c r="LGN100" s="2"/>
      <c r="LGO100" s="2"/>
      <c r="LGP100" s="2"/>
      <c r="LGQ100" s="2"/>
      <c r="LGR100" s="2"/>
      <c r="LGX100" s="1"/>
      <c r="LGY100" s="2"/>
      <c r="LGZ100" s="2"/>
      <c r="LHA100" s="2"/>
      <c r="LHB100" s="2"/>
      <c r="LHC100" s="2"/>
      <c r="LHD100" s="2"/>
      <c r="LHE100" s="2"/>
      <c r="LHF100" s="2"/>
      <c r="LHG100" s="2"/>
      <c r="LHH100" s="2"/>
      <c r="LHI100" s="2"/>
      <c r="LHJ100" s="2"/>
      <c r="LHL100" s="2"/>
      <c r="LHM100" s="2"/>
      <c r="LHO100" s="2"/>
      <c r="LHR100" s="2"/>
      <c r="LHS100" s="2"/>
      <c r="LHT100" s="2"/>
      <c r="LHU100" s="2"/>
      <c r="LHV100" s="2"/>
      <c r="LHW100" s="2"/>
      <c r="LHX100" s="2"/>
      <c r="LID100" s="1"/>
      <c r="LIE100" s="2"/>
      <c r="LIF100" s="2"/>
      <c r="LIG100" s="2"/>
      <c r="LIH100" s="2"/>
      <c r="LII100" s="2"/>
      <c r="LIJ100" s="2"/>
      <c r="LIK100" s="2"/>
      <c r="LIL100" s="2"/>
      <c r="LIM100" s="2"/>
      <c r="LIN100" s="2"/>
      <c r="LIO100" s="2"/>
      <c r="LIP100" s="2"/>
      <c r="LIR100" s="2"/>
      <c r="LIS100" s="2"/>
      <c r="LIU100" s="2"/>
      <c r="LIX100" s="2"/>
      <c r="LIY100" s="2"/>
      <c r="LIZ100" s="2"/>
      <c r="LJA100" s="2"/>
      <c r="LJB100" s="2"/>
      <c r="LJC100" s="2"/>
      <c r="LJD100" s="2"/>
      <c r="LJJ100" s="1"/>
      <c r="LJK100" s="2"/>
      <c r="LJL100" s="2"/>
      <c r="LJM100" s="2"/>
      <c r="LJN100" s="2"/>
      <c r="LJO100" s="2"/>
      <c r="LJP100" s="2"/>
      <c r="LJQ100" s="2"/>
      <c r="LJR100" s="2"/>
      <c r="LJS100" s="2"/>
      <c r="LJT100" s="2"/>
      <c r="LJU100" s="2"/>
      <c r="LJV100" s="2"/>
      <c r="LJX100" s="2"/>
      <c r="LJY100" s="2"/>
      <c r="LKA100" s="2"/>
      <c r="LKD100" s="2"/>
      <c r="LKE100" s="2"/>
      <c r="LKF100" s="2"/>
      <c r="LKG100" s="2"/>
      <c r="LKH100" s="2"/>
      <c r="LKI100" s="2"/>
      <c r="LKJ100" s="2"/>
      <c r="LKP100" s="1"/>
      <c r="LKQ100" s="2"/>
      <c r="LKR100" s="2"/>
      <c r="LKS100" s="2"/>
      <c r="LKT100" s="2"/>
      <c r="LKU100" s="2"/>
      <c r="LKV100" s="2"/>
      <c r="LKW100" s="2"/>
      <c r="LKX100" s="2"/>
      <c r="LKY100" s="2"/>
      <c r="LKZ100" s="2"/>
      <c r="LLA100" s="2"/>
      <c r="LLB100" s="2"/>
      <c r="LLD100" s="2"/>
      <c r="LLE100" s="2"/>
      <c r="LLG100" s="2"/>
      <c r="LLJ100" s="2"/>
      <c r="LLK100" s="2"/>
      <c r="LLL100" s="2"/>
      <c r="LLM100" s="2"/>
      <c r="LLN100" s="2"/>
      <c r="LLO100" s="2"/>
      <c r="LLP100" s="2"/>
      <c r="LLV100" s="1"/>
      <c r="LLW100" s="2"/>
      <c r="LLX100" s="2"/>
      <c r="LLY100" s="2"/>
      <c r="LLZ100" s="2"/>
      <c r="LMA100" s="2"/>
      <c r="LMB100" s="2"/>
      <c r="LMC100" s="2"/>
      <c r="LMD100" s="2"/>
      <c r="LME100" s="2"/>
      <c r="LMF100" s="2"/>
      <c r="LMG100" s="2"/>
      <c r="LMH100" s="2"/>
      <c r="LMJ100" s="2"/>
      <c r="LMK100" s="2"/>
      <c r="LMM100" s="2"/>
      <c r="LMP100" s="2"/>
      <c r="LMQ100" s="2"/>
      <c r="LMR100" s="2"/>
      <c r="LMS100" s="2"/>
      <c r="LMT100" s="2"/>
      <c r="LMU100" s="2"/>
      <c r="LMV100" s="2"/>
      <c r="LNB100" s="1"/>
      <c r="LNC100" s="2"/>
      <c r="LND100" s="2"/>
      <c r="LNE100" s="2"/>
      <c r="LNF100" s="2"/>
      <c r="LNG100" s="2"/>
      <c r="LNH100" s="2"/>
      <c r="LNI100" s="2"/>
      <c r="LNJ100" s="2"/>
      <c r="LNK100" s="2"/>
      <c r="LNL100" s="2"/>
      <c r="LNM100" s="2"/>
      <c r="LNN100" s="2"/>
      <c r="LNP100" s="2"/>
      <c r="LNQ100" s="2"/>
      <c r="LNS100" s="2"/>
      <c r="LNV100" s="2"/>
      <c r="LNW100" s="2"/>
      <c r="LNX100" s="2"/>
      <c r="LNY100" s="2"/>
      <c r="LNZ100" s="2"/>
      <c r="LOA100" s="2"/>
      <c r="LOB100" s="2"/>
      <c r="LOH100" s="1"/>
      <c r="LOI100" s="2"/>
      <c r="LOJ100" s="2"/>
      <c r="LOK100" s="2"/>
      <c r="LOL100" s="2"/>
      <c r="LOM100" s="2"/>
      <c r="LON100" s="2"/>
      <c r="LOO100" s="2"/>
      <c r="LOP100" s="2"/>
      <c r="LOQ100" s="2"/>
      <c r="LOR100" s="2"/>
      <c r="LOS100" s="2"/>
      <c r="LOT100" s="2"/>
      <c r="LOV100" s="2"/>
      <c r="LOW100" s="2"/>
      <c r="LOY100" s="2"/>
      <c r="LPB100" s="2"/>
      <c r="LPC100" s="2"/>
      <c r="LPD100" s="2"/>
      <c r="LPE100" s="2"/>
      <c r="LPF100" s="2"/>
      <c r="LPG100" s="2"/>
      <c r="LPH100" s="2"/>
      <c r="LPN100" s="1"/>
      <c r="LPO100" s="2"/>
      <c r="LPP100" s="2"/>
      <c r="LPQ100" s="2"/>
      <c r="LPR100" s="2"/>
      <c r="LPS100" s="2"/>
      <c r="LPT100" s="2"/>
      <c r="LPU100" s="2"/>
      <c r="LPV100" s="2"/>
      <c r="LPW100" s="2"/>
      <c r="LPX100" s="2"/>
      <c r="LPY100" s="2"/>
      <c r="LPZ100" s="2"/>
      <c r="LQB100" s="2"/>
      <c r="LQC100" s="2"/>
      <c r="LQE100" s="2"/>
      <c r="LQH100" s="2"/>
      <c r="LQI100" s="2"/>
      <c r="LQJ100" s="2"/>
      <c r="LQK100" s="2"/>
      <c r="LQL100" s="2"/>
      <c r="LQM100" s="2"/>
      <c r="LQN100" s="2"/>
      <c r="LQT100" s="1"/>
      <c r="LQU100" s="2"/>
      <c r="LQV100" s="2"/>
      <c r="LQW100" s="2"/>
      <c r="LQX100" s="2"/>
      <c r="LQY100" s="2"/>
      <c r="LQZ100" s="2"/>
      <c r="LRA100" s="2"/>
      <c r="LRB100" s="2"/>
      <c r="LRC100" s="2"/>
      <c r="LRD100" s="2"/>
      <c r="LRE100" s="2"/>
      <c r="LRF100" s="2"/>
      <c r="LRH100" s="2"/>
      <c r="LRI100" s="2"/>
      <c r="LRK100" s="2"/>
      <c r="LRN100" s="2"/>
      <c r="LRO100" s="2"/>
      <c r="LRP100" s="2"/>
      <c r="LRQ100" s="2"/>
      <c r="LRR100" s="2"/>
      <c r="LRS100" s="2"/>
      <c r="LRT100" s="2"/>
      <c r="LRZ100" s="1"/>
      <c r="LSA100" s="2"/>
      <c r="LSB100" s="2"/>
      <c r="LSC100" s="2"/>
      <c r="LSD100" s="2"/>
      <c r="LSE100" s="2"/>
      <c r="LSF100" s="2"/>
      <c r="LSG100" s="2"/>
      <c r="LSH100" s="2"/>
      <c r="LSI100" s="2"/>
      <c r="LSJ100" s="2"/>
      <c r="LSK100" s="2"/>
      <c r="LSL100" s="2"/>
      <c r="LSN100" s="2"/>
      <c r="LSO100" s="2"/>
      <c r="LSQ100" s="2"/>
      <c r="LST100" s="2"/>
      <c r="LSU100" s="2"/>
      <c r="LSV100" s="2"/>
      <c r="LSW100" s="2"/>
      <c r="LSX100" s="2"/>
      <c r="LSY100" s="2"/>
      <c r="LSZ100" s="2"/>
      <c r="LTF100" s="1"/>
      <c r="LTG100" s="2"/>
      <c r="LTH100" s="2"/>
      <c r="LTI100" s="2"/>
      <c r="LTJ100" s="2"/>
      <c r="LTK100" s="2"/>
      <c r="LTL100" s="2"/>
      <c r="LTM100" s="2"/>
      <c r="LTN100" s="2"/>
      <c r="LTO100" s="2"/>
      <c r="LTP100" s="2"/>
      <c r="LTQ100" s="2"/>
      <c r="LTR100" s="2"/>
      <c r="LTT100" s="2"/>
      <c r="LTU100" s="2"/>
      <c r="LTW100" s="2"/>
      <c r="LTZ100" s="2"/>
      <c r="LUA100" s="2"/>
      <c r="LUB100" s="2"/>
      <c r="LUC100" s="2"/>
      <c r="LUD100" s="2"/>
      <c r="LUE100" s="2"/>
      <c r="LUF100" s="2"/>
      <c r="LUL100" s="1"/>
      <c r="LUM100" s="2"/>
      <c r="LUN100" s="2"/>
      <c r="LUO100" s="2"/>
      <c r="LUP100" s="2"/>
      <c r="LUQ100" s="2"/>
      <c r="LUR100" s="2"/>
      <c r="LUS100" s="2"/>
      <c r="LUT100" s="2"/>
      <c r="LUU100" s="2"/>
      <c r="LUV100" s="2"/>
      <c r="LUW100" s="2"/>
      <c r="LUX100" s="2"/>
      <c r="LUZ100" s="2"/>
      <c r="LVA100" s="2"/>
      <c r="LVC100" s="2"/>
      <c r="LVF100" s="2"/>
      <c r="LVG100" s="2"/>
      <c r="LVH100" s="2"/>
      <c r="LVI100" s="2"/>
      <c r="LVJ100" s="2"/>
      <c r="LVK100" s="2"/>
      <c r="LVL100" s="2"/>
      <c r="LVR100" s="1"/>
      <c r="LVS100" s="2"/>
      <c r="LVT100" s="2"/>
      <c r="LVU100" s="2"/>
      <c r="LVV100" s="2"/>
      <c r="LVW100" s="2"/>
      <c r="LVX100" s="2"/>
      <c r="LVY100" s="2"/>
      <c r="LVZ100" s="2"/>
      <c r="LWA100" s="2"/>
      <c r="LWB100" s="2"/>
      <c r="LWC100" s="2"/>
      <c r="LWD100" s="2"/>
      <c r="LWF100" s="2"/>
      <c r="LWG100" s="2"/>
      <c r="LWI100" s="2"/>
      <c r="LWL100" s="2"/>
      <c r="LWM100" s="2"/>
      <c r="LWN100" s="2"/>
      <c r="LWO100" s="2"/>
      <c r="LWP100" s="2"/>
      <c r="LWQ100" s="2"/>
      <c r="LWR100" s="2"/>
      <c r="LWX100" s="1"/>
      <c r="LWY100" s="2"/>
      <c r="LWZ100" s="2"/>
      <c r="LXA100" s="2"/>
      <c r="LXB100" s="2"/>
      <c r="LXC100" s="2"/>
      <c r="LXD100" s="2"/>
      <c r="LXE100" s="2"/>
      <c r="LXF100" s="2"/>
      <c r="LXG100" s="2"/>
      <c r="LXH100" s="2"/>
      <c r="LXI100" s="2"/>
      <c r="LXJ100" s="2"/>
      <c r="LXL100" s="2"/>
      <c r="LXM100" s="2"/>
      <c r="LXO100" s="2"/>
      <c r="LXR100" s="2"/>
      <c r="LXS100" s="2"/>
      <c r="LXT100" s="2"/>
      <c r="LXU100" s="2"/>
      <c r="LXV100" s="2"/>
      <c r="LXW100" s="2"/>
      <c r="LXX100" s="2"/>
      <c r="LYD100" s="1"/>
      <c r="LYE100" s="2"/>
      <c r="LYF100" s="2"/>
      <c r="LYG100" s="2"/>
      <c r="LYH100" s="2"/>
      <c r="LYI100" s="2"/>
      <c r="LYJ100" s="2"/>
      <c r="LYK100" s="2"/>
      <c r="LYL100" s="2"/>
      <c r="LYM100" s="2"/>
      <c r="LYN100" s="2"/>
      <c r="LYO100" s="2"/>
      <c r="LYP100" s="2"/>
      <c r="LYR100" s="2"/>
      <c r="LYS100" s="2"/>
      <c r="LYU100" s="2"/>
      <c r="LYX100" s="2"/>
      <c r="LYY100" s="2"/>
      <c r="LYZ100" s="2"/>
      <c r="LZA100" s="2"/>
      <c r="LZB100" s="2"/>
      <c r="LZC100" s="2"/>
      <c r="LZD100" s="2"/>
      <c r="LZJ100" s="1"/>
      <c r="LZK100" s="2"/>
      <c r="LZL100" s="2"/>
      <c r="LZM100" s="2"/>
      <c r="LZN100" s="2"/>
      <c r="LZO100" s="2"/>
      <c r="LZP100" s="2"/>
      <c r="LZQ100" s="2"/>
      <c r="LZR100" s="2"/>
      <c r="LZS100" s="2"/>
      <c r="LZT100" s="2"/>
      <c r="LZU100" s="2"/>
      <c r="LZV100" s="2"/>
      <c r="LZX100" s="2"/>
      <c r="LZY100" s="2"/>
      <c r="MAA100" s="2"/>
      <c r="MAD100" s="2"/>
      <c r="MAE100" s="2"/>
      <c r="MAF100" s="2"/>
      <c r="MAG100" s="2"/>
      <c r="MAH100" s="2"/>
      <c r="MAI100" s="2"/>
      <c r="MAJ100" s="2"/>
      <c r="MAP100" s="1"/>
      <c r="MAQ100" s="2"/>
      <c r="MAR100" s="2"/>
      <c r="MAS100" s="2"/>
      <c r="MAT100" s="2"/>
      <c r="MAU100" s="2"/>
      <c r="MAV100" s="2"/>
      <c r="MAW100" s="2"/>
      <c r="MAX100" s="2"/>
      <c r="MAY100" s="2"/>
      <c r="MAZ100" s="2"/>
      <c r="MBA100" s="2"/>
      <c r="MBB100" s="2"/>
      <c r="MBD100" s="2"/>
      <c r="MBE100" s="2"/>
      <c r="MBG100" s="2"/>
      <c r="MBJ100" s="2"/>
      <c r="MBK100" s="2"/>
      <c r="MBL100" s="2"/>
      <c r="MBM100" s="2"/>
      <c r="MBN100" s="2"/>
      <c r="MBO100" s="2"/>
      <c r="MBP100" s="2"/>
      <c r="MBV100" s="1"/>
      <c r="MBW100" s="2"/>
      <c r="MBX100" s="2"/>
      <c r="MBY100" s="2"/>
      <c r="MBZ100" s="2"/>
      <c r="MCA100" s="2"/>
      <c r="MCB100" s="2"/>
      <c r="MCC100" s="2"/>
      <c r="MCD100" s="2"/>
      <c r="MCE100" s="2"/>
      <c r="MCF100" s="2"/>
      <c r="MCG100" s="2"/>
      <c r="MCH100" s="2"/>
      <c r="MCJ100" s="2"/>
      <c r="MCK100" s="2"/>
      <c r="MCM100" s="2"/>
      <c r="MCP100" s="2"/>
      <c r="MCQ100" s="2"/>
      <c r="MCR100" s="2"/>
      <c r="MCS100" s="2"/>
      <c r="MCT100" s="2"/>
      <c r="MCU100" s="2"/>
      <c r="MCV100" s="2"/>
      <c r="MDB100" s="1"/>
      <c r="MDC100" s="2"/>
      <c r="MDD100" s="2"/>
      <c r="MDE100" s="2"/>
      <c r="MDF100" s="2"/>
      <c r="MDG100" s="2"/>
      <c r="MDH100" s="2"/>
      <c r="MDI100" s="2"/>
      <c r="MDJ100" s="2"/>
      <c r="MDK100" s="2"/>
      <c r="MDL100" s="2"/>
      <c r="MDM100" s="2"/>
      <c r="MDN100" s="2"/>
      <c r="MDP100" s="2"/>
      <c r="MDQ100" s="2"/>
      <c r="MDS100" s="2"/>
      <c r="MDV100" s="2"/>
      <c r="MDW100" s="2"/>
      <c r="MDX100" s="2"/>
      <c r="MDY100" s="2"/>
      <c r="MDZ100" s="2"/>
      <c r="MEA100" s="2"/>
      <c r="MEB100" s="2"/>
      <c r="MEH100" s="1"/>
      <c r="MEI100" s="2"/>
      <c r="MEJ100" s="2"/>
      <c r="MEK100" s="2"/>
      <c r="MEL100" s="2"/>
      <c r="MEM100" s="2"/>
      <c r="MEN100" s="2"/>
      <c r="MEO100" s="2"/>
      <c r="MEP100" s="2"/>
      <c r="MEQ100" s="2"/>
      <c r="MER100" s="2"/>
      <c r="MES100" s="2"/>
      <c r="MET100" s="2"/>
      <c r="MEV100" s="2"/>
      <c r="MEW100" s="2"/>
      <c r="MEY100" s="2"/>
      <c r="MFB100" s="2"/>
      <c r="MFC100" s="2"/>
      <c r="MFD100" s="2"/>
      <c r="MFE100" s="2"/>
      <c r="MFF100" s="2"/>
      <c r="MFG100" s="2"/>
      <c r="MFH100" s="2"/>
      <c r="MFN100" s="1"/>
      <c r="MFO100" s="2"/>
      <c r="MFP100" s="2"/>
      <c r="MFQ100" s="2"/>
      <c r="MFR100" s="2"/>
      <c r="MFS100" s="2"/>
      <c r="MFT100" s="2"/>
      <c r="MFU100" s="2"/>
      <c r="MFV100" s="2"/>
      <c r="MFW100" s="2"/>
      <c r="MFX100" s="2"/>
      <c r="MFY100" s="2"/>
      <c r="MFZ100" s="2"/>
      <c r="MGB100" s="2"/>
      <c r="MGC100" s="2"/>
      <c r="MGE100" s="2"/>
      <c r="MGH100" s="2"/>
      <c r="MGI100" s="2"/>
      <c r="MGJ100" s="2"/>
      <c r="MGK100" s="2"/>
      <c r="MGL100" s="2"/>
      <c r="MGM100" s="2"/>
      <c r="MGN100" s="2"/>
      <c r="MGT100" s="1"/>
      <c r="MGU100" s="2"/>
      <c r="MGV100" s="2"/>
      <c r="MGW100" s="2"/>
      <c r="MGX100" s="2"/>
      <c r="MGY100" s="2"/>
      <c r="MGZ100" s="2"/>
      <c r="MHA100" s="2"/>
      <c r="MHB100" s="2"/>
      <c r="MHC100" s="2"/>
      <c r="MHD100" s="2"/>
      <c r="MHE100" s="2"/>
      <c r="MHF100" s="2"/>
      <c r="MHH100" s="2"/>
      <c r="MHI100" s="2"/>
      <c r="MHK100" s="2"/>
      <c r="MHN100" s="2"/>
      <c r="MHO100" s="2"/>
      <c r="MHP100" s="2"/>
      <c r="MHQ100" s="2"/>
      <c r="MHR100" s="2"/>
      <c r="MHS100" s="2"/>
      <c r="MHT100" s="2"/>
      <c r="MHZ100" s="1"/>
      <c r="MIA100" s="2"/>
      <c r="MIB100" s="2"/>
      <c r="MIC100" s="2"/>
      <c r="MID100" s="2"/>
      <c r="MIE100" s="2"/>
      <c r="MIF100" s="2"/>
      <c r="MIG100" s="2"/>
      <c r="MIH100" s="2"/>
      <c r="MII100" s="2"/>
      <c r="MIJ100" s="2"/>
      <c r="MIK100" s="2"/>
      <c r="MIL100" s="2"/>
      <c r="MIN100" s="2"/>
      <c r="MIO100" s="2"/>
      <c r="MIQ100" s="2"/>
      <c r="MIT100" s="2"/>
      <c r="MIU100" s="2"/>
      <c r="MIV100" s="2"/>
      <c r="MIW100" s="2"/>
      <c r="MIX100" s="2"/>
      <c r="MIY100" s="2"/>
      <c r="MIZ100" s="2"/>
      <c r="MJF100" s="1"/>
      <c r="MJG100" s="2"/>
      <c r="MJH100" s="2"/>
      <c r="MJI100" s="2"/>
      <c r="MJJ100" s="2"/>
      <c r="MJK100" s="2"/>
      <c r="MJL100" s="2"/>
      <c r="MJM100" s="2"/>
      <c r="MJN100" s="2"/>
      <c r="MJO100" s="2"/>
      <c r="MJP100" s="2"/>
      <c r="MJQ100" s="2"/>
      <c r="MJR100" s="2"/>
      <c r="MJT100" s="2"/>
      <c r="MJU100" s="2"/>
      <c r="MJW100" s="2"/>
      <c r="MJZ100" s="2"/>
      <c r="MKA100" s="2"/>
      <c r="MKB100" s="2"/>
      <c r="MKC100" s="2"/>
      <c r="MKD100" s="2"/>
      <c r="MKE100" s="2"/>
      <c r="MKF100" s="2"/>
      <c r="MKL100" s="1"/>
      <c r="MKM100" s="2"/>
      <c r="MKN100" s="2"/>
      <c r="MKO100" s="2"/>
      <c r="MKP100" s="2"/>
      <c r="MKQ100" s="2"/>
      <c r="MKR100" s="2"/>
      <c r="MKS100" s="2"/>
      <c r="MKT100" s="2"/>
      <c r="MKU100" s="2"/>
      <c r="MKV100" s="2"/>
      <c r="MKW100" s="2"/>
      <c r="MKX100" s="2"/>
      <c r="MKZ100" s="2"/>
      <c r="MLA100" s="2"/>
      <c r="MLC100" s="2"/>
      <c r="MLF100" s="2"/>
      <c r="MLG100" s="2"/>
      <c r="MLH100" s="2"/>
      <c r="MLI100" s="2"/>
      <c r="MLJ100" s="2"/>
      <c r="MLK100" s="2"/>
      <c r="MLL100" s="2"/>
      <c r="MLR100" s="1"/>
      <c r="MLS100" s="2"/>
      <c r="MLT100" s="2"/>
      <c r="MLU100" s="2"/>
      <c r="MLV100" s="2"/>
      <c r="MLW100" s="2"/>
      <c r="MLX100" s="2"/>
      <c r="MLY100" s="2"/>
      <c r="MLZ100" s="2"/>
      <c r="MMA100" s="2"/>
      <c r="MMB100" s="2"/>
      <c r="MMC100" s="2"/>
      <c r="MMD100" s="2"/>
      <c r="MMF100" s="2"/>
      <c r="MMG100" s="2"/>
      <c r="MMI100" s="2"/>
      <c r="MML100" s="2"/>
      <c r="MMM100" s="2"/>
      <c r="MMN100" s="2"/>
      <c r="MMO100" s="2"/>
      <c r="MMP100" s="2"/>
      <c r="MMQ100" s="2"/>
      <c r="MMR100" s="2"/>
      <c r="MMX100" s="1"/>
      <c r="MMY100" s="2"/>
      <c r="MMZ100" s="2"/>
      <c r="MNA100" s="2"/>
      <c r="MNB100" s="2"/>
      <c r="MNC100" s="2"/>
      <c r="MND100" s="2"/>
      <c r="MNE100" s="2"/>
      <c r="MNF100" s="2"/>
      <c r="MNG100" s="2"/>
      <c r="MNH100" s="2"/>
      <c r="MNI100" s="2"/>
      <c r="MNJ100" s="2"/>
      <c r="MNL100" s="2"/>
      <c r="MNM100" s="2"/>
      <c r="MNO100" s="2"/>
      <c r="MNR100" s="2"/>
      <c r="MNS100" s="2"/>
      <c r="MNT100" s="2"/>
      <c r="MNU100" s="2"/>
      <c r="MNV100" s="2"/>
      <c r="MNW100" s="2"/>
      <c r="MNX100" s="2"/>
      <c r="MOD100" s="1"/>
      <c r="MOE100" s="2"/>
      <c r="MOF100" s="2"/>
      <c r="MOG100" s="2"/>
      <c r="MOH100" s="2"/>
      <c r="MOI100" s="2"/>
      <c r="MOJ100" s="2"/>
      <c r="MOK100" s="2"/>
      <c r="MOL100" s="2"/>
      <c r="MOM100" s="2"/>
      <c r="MON100" s="2"/>
      <c r="MOO100" s="2"/>
      <c r="MOP100" s="2"/>
      <c r="MOR100" s="2"/>
      <c r="MOS100" s="2"/>
      <c r="MOU100" s="2"/>
      <c r="MOX100" s="2"/>
      <c r="MOY100" s="2"/>
      <c r="MOZ100" s="2"/>
      <c r="MPA100" s="2"/>
      <c r="MPB100" s="2"/>
      <c r="MPC100" s="2"/>
      <c r="MPD100" s="2"/>
      <c r="MPJ100" s="1"/>
      <c r="MPK100" s="2"/>
      <c r="MPL100" s="2"/>
      <c r="MPM100" s="2"/>
      <c r="MPN100" s="2"/>
      <c r="MPO100" s="2"/>
      <c r="MPP100" s="2"/>
      <c r="MPQ100" s="2"/>
      <c r="MPR100" s="2"/>
      <c r="MPS100" s="2"/>
      <c r="MPT100" s="2"/>
      <c r="MPU100" s="2"/>
      <c r="MPV100" s="2"/>
      <c r="MPX100" s="2"/>
      <c r="MPY100" s="2"/>
      <c r="MQA100" s="2"/>
      <c r="MQD100" s="2"/>
      <c r="MQE100" s="2"/>
      <c r="MQF100" s="2"/>
      <c r="MQG100" s="2"/>
      <c r="MQH100" s="2"/>
      <c r="MQI100" s="2"/>
      <c r="MQJ100" s="2"/>
      <c r="MQP100" s="1"/>
      <c r="MQQ100" s="2"/>
      <c r="MQR100" s="2"/>
      <c r="MQS100" s="2"/>
      <c r="MQT100" s="2"/>
      <c r="MQU100" s="2"/>
      <c r="MQV100" s="2"/>
      <c r="MQW100" s="2"/>
      <c r="MQX100" s="2"/>
      <c r="MQY100" s="2"/>
      <c r="MQZ100" s="2"/>
      <c r="MRA100" s="2"/>
      <c r="MRB100" s="2"/>
      <c r="MRD100" s="2"/>
      <c r="MRE100" s="2"/>
      <c r="MRG100" s="2"/>
      <c r="MRJ100" s="2"/>
      <c r="MRK100" s="2"/>
      <c r="MRL100" s="2"/>
      <c r="MRM100" s="2"/>
      <c r="MRN100" s="2"/>
      <c r="MRO100" s="2"/>
      <c r="MRP100" s="2"/>
      <c r="MRV100" s="1"/>
      <c r="MRW100" s="2"/>
      <c r="MRX100" s="2"/>
      <c r="MRY100" s="2"/>
      <c r="MRZ100" s="2"/>
      <c r="MSA100" s="2"/>
      <c r="MSB100" s="2"/>
      <c r="MSC100" s="2"/>
      <c r="MSD100" s="2"/>
      <c r="MSE100" s="2"/>
      <c r="MSF100" s="2"/>
      <c r="MSG100" s="2"/>
      <c r="MSH100" s="2"/>
      <c r="MSJ100" s="2"/>
      <c r="MSK100" s="2"/>
      <c r="MSM100" s="2"/>
      <c r="MSP100" s="2"/>
      <c r="MSQ100" s="2"/>
      <c r="MSR100" s="2"/>
      <c r="MSS100" s="2"/>
      <c r="MST100" s="2"/>
      <c r="MSU100" s="2"/>
      <c r="MSV100" s="2"/>
      <c r="MTB100" s="1"/>
      <c r="MTC100" s="2"/>
      <c r="MTD100" s="2"/>
      <c r="MTE100" s="2"/>
      <c r="MTF100" s="2"/>
      <c r="MTG100" s="2"/>
      <c r="MTH100" s="2"/>
      <c r="MTI100" s="2"/>
      <c r="MTJ100" s="2"/>
      <c r="MTK100" s="2"/>
      <c r="MTL100" s="2"/>
      <c r="MTM100" s="2"/>
      <c r="MTN100" s="2"/>
      <c r="MTP100" s="2"/>
      <c r="MTQ100" s="2"/>
      <c r="MTS100" s="2"/>
      <c r="MTV100" s="2"/>
      <c r="MTW100" s="2"/>
      <c r="MTX100" s="2"/>
      <c r="MTY100" s="2"/>
      <c r="MTZ100" s="2"/>
      <c r="MUA100" s="2"/>
      <c r="MUB100" s="2"/>
      <c r="MUH100" s="1"/>
      <c r="MUI100" s="2"/>
      <c r="MUJ100" s="2"/>
      <c r="MUK100" s="2"/>
      <c r="MUL100" s="2"/>
      <c r="MUM100" s="2"/>
      <c r="MUN100" s="2"/>
      <c r="MUO100" s="2"/>
      <c r="MUP100" s="2"/>
      <c r="MUQ100" s="2"/>
      <c r="MUR100" s="2"/>
      <c r="MUS100" s="2"/>
      <c r="MUT100" s="2"/>
      <c r="MUV100" s="2"/>
      <c r="MUW100" s="2"/>
      <c r="MUY100" s="2"/>
      <c r="MVB100" s="2"/>
      <c r="MVC100" s="2"/>
      <c r="MVD100" s="2"/>
      <c r="MVE100" s="2"/>
      <c r="MVF100" s="2"/>
      <c r="MVG100" s="2"/>
      <c r="MVH100" s="2"/>
      <c r="MVN100" s="1"/>
      <c r="MVO100" s="2"/>
      <c r="MVP100" s="2"/>
      <c r="MVQ100" s="2"/>
      <c r="MVR100" s="2"/>
      <c r="MVS100" s="2"/>
      <c r="MVT100" s="2"/>
      <c r="MVU100" s="2"/>
      <c r="MVV100" s="2"/>
      <c r="MVW100" s="2"/>
      <c r="MVX100" s="2"/>
      <c r="MVY100" s="2"/>
      <c r="MVZ100" s="2"/>
      <c r="MWB100" s="2"/>
      <c r="MWC100" s="2"/>
      <c r="MWE100" s="2"/>
      <c r="MWH100" s="2"/>
      <c r="MWI100" s="2"/>
      <c r="MWJ100" s="2"/>
      <c r="MWK100" s="2"/>
      <c r="MWL100" s="2"/>
      <c r="MWM100" s="2"/>
      <c r="MWN100" s="2"/>
      <c r="MWT100" s="1"/>
      <c r="MWU100" s="2"/>
      <c r="MWV100" s="2"/>
      <c r="MWW100" s="2"/>
      <c r="MWX100" s="2"/>
      <c r="MWY100" s="2"/>
      <c r="MWZ100" s="2"/>
      <c r="MXA100" s="2"/>
      <c r="MXB100" s="2"/>
      <c r="MXC100" s="2"/>
      <c r="MXD100" s="2"/>
      <c r="MXE100" s="2"/>
      <c r="MXF100" s="2"/>
      <c r="MXH100" s="2"/>
      <c r="MXI100" s="2"/>
      <c r="MXK100" s="2"/>
      <c r="MXN100" s="2"/>
      <c r="MXO100" s="2"/>
      <c r="MXP100" s="2"/>
      <c r="MXQ100" s="2"/>
      <c r="MXR100" s="2"/>
      <c r="MXS100" s="2"/>
      <c r="MXT100" s="2"/>
      <c r="MXZ100" s="1"/>
      <c r="MYA100" s="2"/>
      <c r="MYB100" s="2"/>
      <c r="MYC100" s="2"/>
      <c r="MYD100" s="2"/>
      <c r="MYE100" s="2"/>
      <c r="MYF100" s="2"/>
      <c r="MYG100" s="2"/>
      <c r="MYH100" s="2"/>
      <c r="MYI100" s="2"/>
      <c r="MYJ100" s="2"/>
      <c r="MYK100" s="2"/>
      <c r="MYL100" s="2"/>
      <c r="MYN100" s="2"/>
      <c r="MYO100" s="2"/>
      <c r="MYQ100" s="2"/>
      <c r="MYT100" s="2"/>
      <c r="MYU100" s="2"/>
      <c r="MYV100" s="2"/>
      <c r="MYW100" s="2"/>
      <c r="MYX100" s="2"/>
      <c r="MYY100" s="2"/>
      <c r="MYZ100" s="2"/>
      <c r="MZF100" s="1"/>
      <c r="MZG100" s="2"/>
      <c r="MZH100" s="2"/>
      <c r="MZI100" s="2"/>
      <c r="MZJ100" s="2"/>
      <c r="MZK100" s="2"/>
      <c r="MZL100" s="2"/>
      <c r="MZM100" s="2"/>
      <c r="MZN100" s="2"/>
      <c r="MZO100" s="2"/>
      <c r="MZP100" s="2"/>
      <c r="MZQ100" s="2"/>
      <c r="MZR100" s="2"/>
      <c r="MZT100" s="2"/>
      <c r="MZU100" s="2"/>
      <c r="MZW100" s="2"/>
      <c r="MZZ100" s="2"/>
      <c r="NAA100" s="2"/>
      <c r="NAB100" s="2"/>
      <c r="NAC100" s="2"/>
      <c r="NAD100" s="2"/>
      <c r="NAE100" s="2"/>
      <c r="NAF100" s="2"/>
      <c r="NAL100" s="1"/>
      <c r="NAM100" s="2"/>
      <c r="NAN100" s="2"/>
      <c r="NAO100" s="2"/>
      <c r="NAP100" s="2"/>
      <c r="NAQ100" s="2"/>
      <c r="NAR100" s="2"/>
      <c r="NAS100" s="2"/>
      <c r="NAT100" s="2"/>
      <c r="NAU100" s="2"/>
      <c r="NAV100" s="2"/>
      <c r="NAW100" s="2"/>
      <c r="NAX100" s="2"/>
      <c r="NAZ100" s="2"/>
      <c r="NBA100" s="2"/>
      <c r="NBC100" s="2"/>
      <c r="NBF100" s="2"/>
      <c r="NBG100" s="2"/>
      <c r="NBH100" s="2"/>
      <c r="NBI100" s="2"/>
      <c r="NBJ100" s="2"/>
      <c r="NBK100" s="2"/>
      <c r="NBL100" s="2"/>
      <c r="NBR100" s="1"/>
      <c r="NBS100" s="2"/>
      <c r="NBT100" s="2"/>
      <c r="NBU100" s="2"/>
      <c r="NBV100" s="2"/>
      <c r="NBW100" s="2"/>
      <c r="NBX100" s="2"/>
      <c r="NBY100" s="2"/>
      <c r="NBZ100" s="2"/>
      <c r="NCA100" s="2"/>
      <c r="NCB100" s="2"/>
      <c r="NCC100" s="2"/>
      <c r="NCD100" s="2"/>
      <c r="NCF100" s="2"/>
      <c r="NCG100" s="2"/>
      <c r="NCI100" s="2"/>
      <c r="NCL100" s="2"/>
      <c r="NCM100" s="2"/>
      <c r="NCN100" s="2"/>
      <c r="NCO100" s="2"/>
      <c r="NCP100" s="2"/>
      <c r="NCQ100" s="2"/>
      <c r="NCR100" s="2"/>
      <c r="NCX100" s="1"/>
      <c r="NCY100" s="2"/>
      <c r="NCZ100" s="2"/>
      <c r="NDA100" s="2"/>
      <c r="NDB100" s="2"/>
      <c r="NDC100" s="2"/>
      <c r="NDD100" s="2"/>
      <c r="NDE100" s="2"/>
      <c r="NDF100" s="2"/>
      <c r="NDG100" s="2"/>
      <c r="NDH100" s="2"/>
      <c r="NDI100" s="2"/>
      <c r="NDJ100" s="2"/>
      <c r="NDL100" s="2"/>
      <c r="NDM100" s="2"/>
      <c r="NDO100" s="2"/>
      <c r="NDR100" s="2"/>
      <c r="NDS100" s="2"/>
      <c r="NDT100" s="2"/>
      <c r="NDU100" s="2"/>
      <c r="NDV100" s="2"/>
      <c r="NDW100" s="2"/>
      <c r="NDX100" s="2"/>
      <c r="NED100" s="1"/>
      <c r="NEE100" s="2"/>
      <c r="NEF100" s="2"/>
      <c r="NEG100" s="2"/>
      <c r="NEH100" s="2"/>
      <c r="NEI100" s="2"/>
      <c r="NEJ100" s="2"/>
      <c r="NEK100" s="2"/>
      <c r="NEL100" s="2"/>
      <c r="NEM100" s="2"/>
      <c r="NEN100" s="2"/>
      <c r="NEO100" s="2"/>
      <c r="NEP100" s="2"/>
      <c r="NER100" s="2"/>
      <c r="NES100" s="2"/>
      <c r="NEU100" s="2"/>
      <c r="NEX100" s="2"/>
      <c r="NEY100" s="2"/>
      <c r="NEZ100" s="2"/>
      <c r="NFA100" s="2"/>
      <c r="NFB100" s="2"/>
      <c r="NFC100" s="2"/>
      <c r="NFD100" s="2"/>
      <c r="NFJ100" s="1"/>
      <c r="NFK100" s="2"/>
      <c r="NFL100" s="2"/>
      <c r="NFM100" s="2"/>
      <c r="NFN100" s="2"/>
      <c r="NFO100" s="2"/>
      <c r="NFP100" s="2"/>
      <c r="NFQ100" s="2"/>
      <c r="NFR100" s="2"/>
      <c r="NFS100" s="2"/>
      <c r="NFT100" s="2"/>
      <c r="NFU100" s="2"/>
      <c r="NFV100" s="2"/>
      <c r="NFX100" s="2"/>
      <c r="NFY100" s="2"/>
      <c r="NGA100" s="2"/>
      <c r="NGD100" s="2"/>
      <c r="NGE100" s="2"/>
      <c r="NGF100" s="2"/>
      <c r="NGG100" s="2"/>
      <c r="NGH100" s="2"/>
      <c r="NGI100" s="2"/>
      <c r="NGJ100" s="2"/>
      <c r="NGP100" s="1"/>
      <c r="NGQ100" s="2"/>
      <c r="NGR100" s="2"/>
      <c r="NGS100" s="2"/>
      <c r="NGT100" s="2"/>
      <c r="NGU100" s="2"/>
      <c r="NGV100" s="2"/>
      <c r="NGW100" s="2"/>
      <c r="NGX100" s="2"/>
      <c r="NGY100" s="2"/>
      <c r="NGZ100" s="2"/>
      <c r="NHA100" s="2"/>
      <c r="NHB100" s="2"/>
      <c r="NHD100" s="2"/>
      <c r="NHE100" s="2"/>
      <c r="NHG100" s="2"/>
      <c r="NHJ100" s="2"/>
      <c r="NHK100" s="2"/>
      <c r="NHL100" s="2"/>
      <c r="NHM100" s="2"/>
      <c r="NHN100" s="2"/>
      <c r="NHO100" s="2"/>
      <c r="NHP100" s="2"/>
      <c r="NHV100" s="1"/>
      <c r="NHW100" s="2"/>
      <c r="NHX100" s="2"/>
      <c r="NHY100" s="2"/>
      <c r="NHZ100" s="2"/>
      <c r="NIA100" s="2"/>
      <c r="NIB100" s="2"/>
      <c r="NIC100" s="2"/>
      <c r="NID100" s="2"/>
      <c r="NIE100" s="2"/>
      <c r="NIF100" s="2"/>
      <c r="NIG100" s="2"/>
      <c r="NIH100" s="2"/>
      <c r="NIJ100" s="2"/>
      <c r="NIK100" s="2"/>
      <c r="NIM100" s="2"/>
      <c r="NIP100" s="2"/>
      <c r="NIQ100" s="2"/>
      <c r="NIR100" s="2"/>
      <c r="NIS100" s="2"/>
      <c r="NIT100" s="2"/>
      <c r="NIU100" s="2"/>
      <c r="NIV100" s="2"/>
      <c r="NJB100" s="1"/>
      <c r="NJC100" s="2"/>
      <c r="NJD100" s="2"/>
      <c r="NJE100" s="2"/>
      <c r="NJF100" s="2"/>
      <c r="NJG100" s="2"/>
      <c r="NJH100" s="2"/>
      <c r="NJI100" s="2"/>
      <c r="NJJ100" s="2"/>
      <c r="NJK100" s="2"/>
      <c r="NJL100" s="2"/>
      <c r="NJM100" s="2"/>
      <c r="NJN100" s="2"/>
      <c r="NJP100" s="2"/>
      <c r="NJQ100" s="2"/>
      <c r="NJS100" s="2"/>
      <c r="NJV100" s="2"/>
      <c r="NJW100" s="2"/>
      <c r="NJX100" s="2"/>
      <c r="NJY100" s="2"/>
      <c r="NJZ100" s="2"/>
      <c r="NKA100" s="2"/>
      <c r="NKB100" s="2"/>
      <c r="NKH100" s="1"/>
      <c r="NKI100" s="2"/>
      <c r="NKJ100" s="2"/>
      <c r="NKK100" s="2"/>
      <c r="NKL100" s="2"/>
      <c r="NKM100" s="2"/>
      <c r="NKN100" s="2"/>
      <c r="NKO100" s="2"/>
      <c r="NKP100" s="2"/>
      <c r="NKQ100" s="2"/>
      <c r="NKR100" s="2"/>
      <c r="NKS100" s="2"/>
      <c r="NKT100" s="2"/>
      <c r="NKV100" s="2"/>
      <c r="NKW100" s="2"/>
      <c r="NKY100" s="2"/>
      <c r="NLB100" s="2"/>
      <c r="NLC100" s="2"/>
      <c r="NLD100" s="2"/>
      <c r="NLE100" s="2"/>
      <c r="NLF100" s="2"/>
      <c r="NLG100" s="2"/>
      <c r="NLH100" s="2"/>
      <c r="NLN100" s="1"/>
      <c r="NLO100" s="2"/>
      <c r="NLP100" s="2"/>
      <c r="NLQ100" s="2"/>
      <c r="NLR100" s="2"/>
      <c r="NLS100" s="2"/>
      <c r="NLT100" s="2"/>
      <c r="NLU100" s="2"/>
      <c r="NLV100" s="2"/>
      <c r="NLW100" s="2"/>
      <c r="NLX100" s="2"/>
      <c r="NLY100" s="2"/>
      <c r="NLZ100" s="2"/>
      <c r="NMB100" s="2"/>
      <c r="NMC100" s="2"/>
      <c r="NME100" s="2"/>
      <c r="NMH100" s="2"/>
      <c r="NMI100" s="2"/>
      <c r="NMJ100" s="2"/>
      <c r="NMK100" s="2"/>
      <c r="NML100" s="2"/>
      <c r="NMM100" s="2"/>
      <c r="NMN100" s="2"/>
      <c r="NMT100" s="1"/>
      <c r="NMU100" s="2"/>
      <c r="NMV100" s="2"/>
      <c r="NMW100" s="2"/>
      <c r="NMX100" s="2"/>
      <c r="NMY100" s="2"/>
      <c r="NMZ100" s="2"/>
      <c r="NNA100" s="2"/>
      <c r="NNB100" s="2"/>
      <c r="NNC100" s="2"/>
      <c r="NND100" s="2"/>
      <c r="NNE100" s="2"/>
      <c r="NNF100" s="2"/>
      <c r="NNH100" s="2"/>
      <c r="NNI100" s="2"/>
      <c r="NNK100" s="2"/>
      <c r="NNN100" s="2"/>
      <c r="NNO100" s="2"/>
      <c r="NNP100" s="2"/>
      <c r="NNQ100" s="2"/>
      <c r="NNR100" s="2"/>
      <c r="NNS100" s="2"/>
      <c r="NNT100" s="2"/>
      <c r="NNZ100" s="1"/>
      <c r="NOA100" s="2"/>
      <c r="NOB100" s="2"/>
      <c r="NOC100" s="2"/>
      <c r="NOD100" s="2"/>
      <c r="NOE100" s="2"/>
      <c r="NOF100" s="2"/>
      <c r="NOG100" s="2"/>
      <c r="NOH100" s="2"/>
      <c r="NOI100" s="2"/>
      <c r="NOJ100" s="2"/>
      <c r="NOK100" s="2"/>
      <c r="NOL100" s="2"/>
      <c r="NON100" s="2"/>
      <c r="NOO100" s="2"/>
      <c r="NOQ100" s="2"/>
      <c r="NOT100" s="2"/>
      <c r="NOU100" s="2"/>
      <c r="NOV100" s="2"/>
      <c r="NOW100" s="2"/>
      <c r="NOX100" s="2"/>
      <c r="NOY100" s="2"/>
      <c r="NOZ100" s="2"/>
      <c r="NPF100" s="1"/>
      <c r="NPG100" s="2"/>
      <c r="NPH100" s="2"/>
      <c r="NPI100" s="2"/>
      <c r="NPJ100" s="2"/>
      <c r="NPK100" s="2"/>
      <c r="NPL100" s="2"/>
      <c r="NPM100" s="2"/>
      <c r="NPN100" s="2"/>
      <c r="NPO100" s="2"/>
      <c r="NPP100" s="2"/>
      <c r="NPQ100" s="2"/>
      <c r="NPR100" s="2"/>
      <c r="NPT100" s="2"/>
      <c r="NPU100" s="2"/>
      <c r="NPW100" s="2"/>
      <c r="NPZ100" s="2"/>
      <c r="NQA100" s="2"/>
      <c r="NQB100" s="2"/>
      <c r="NQC100" s="2"/>
      <c r="NQD100" s="2"/>
      <c r="NQE100" s="2"/>
      <c r="NQF100" s="2"/>
      <c r="NQL100" s="1"/>
      <c r="NQM100" s="2"/>
      <c r="NQN100" s="2"/>
      <c r="NQO100" s="2"/>
      <c r="NQP100" s="2"/>
      <c r="NQQ100" s="2"/>
      <c r="NQR100" s="2"/>
      <c r="NQS100" s="2"/>
      <c r="NQT100" s="2"/>
      <c r="NQU100" s="2"/>
      <c r="NQV100" s="2"/>
      <c r="NQW100" s="2"/>
      <c r="NQX100" s="2"/>
      <c r="NQZ100" s="2"/>
      <c r="NRA100" s="2"/>
      <c r="NRC100" s="2"/>
      <c r="NRF100" s="2"/>
      <c r="NRG100" s="2"/>
      <c r="NRH100" s="2"/>
      <c r="NRI100" s="2"/>
      <c r="NRJ100" s="2"/>
      <c r="NRK100" s="2"/>
      <c r="NRL100" s="2"/>
      <c r="NRR100" s="1"/>
      <c r="NRS100" s="2"/>
      <c r="NRT100" s="2"/>
      <c r="NRU100" s="2"/>
      <c r="NRV100" s="2"/>
      <c r="NRW100" s="2"/>
      <c r="NRX100" s="2"/>
      <c r="NRY100" s="2"/>
      <c r="NRZ100" s="2"/>
      <c r="NSA100" s="2"/>
      <c r="NSB100" s="2"/>
      <c r="NSC100" s="2"/>
      <c r="NSD100" s="2"/>
      <c r="NSF100" s="2"/>
      <c r="NSG100" s="2"/>
      <c r="NSI100" s="2"/>
      <c r="NSL100" s="2"/>
      <c r="NSM100" s="2"/>
      <c r="NSN100" s="2"/>
      <c r="NSO100" s="2"/>
      <c r="NSP100" s="2"/>
      <c r="NSQ100" s="2"/>
      <c r="NSR100" s="2"/>
      <c r="NSX100" s="1"/>
      <c r="NSY100" s="2"/>
      <c r="NSZ100" s="2"/>
      <c r="NTA100" s="2"/>
      <c r="NTB100" s="2"/>
      <c r="NTC100" s="2"/>
      <c r="NTD100" s="2"/>
      <c r="NTE100" s="2"/>
      <c r="NTF100" s="2"/>
      <c r="NTG100" s="2"/>
      <c r="NTH100" s="2"/>
      <c r="NTI100" s="2"/>
      <c r="NTJ100" s="2"/>
      <c r="NTL100" s="2"/>
      <c r="NTM100" s="2"/>
      <c r="NTO100" s="2"/>
      <c r="NTR100" s="2"/>
      <c r="NTS100" s="2"/>
      <c r="NTT100" s="2"/>
      <c r="NTU100" s="2"/>
      <c r="NTV100" s="2"/>
      <c r="NTW100" s="2"/>
      <c r="NTX100" s="2"/>
      <c r="NUD100" s="1"/>
      <c r="NUE100" s="2"/>
      <c r="NUF100" s="2"/>
      <c r="NUG100" s="2"/>
      <c r="NUH100" s="2"/>
      <c r="NUI100" s="2"/>
      <c r="NUJ100" s="2"/>
      <c r="NUK100" s="2"/>
      <c r="NUL100" s="2"/>
      <c r="NUM100" s="2"/>
      <c r="NUN100" s="2"/>
      <c r="NUO100" s="2"/>
      <c r="NUP100" s="2"/>
      <c r="NUR100" s="2"/>
      <c r="NUS100" s="2"/>
      <c r="NUU100" s="2"/>
      <c r="NUX100" s="2"/>
      <c r="NUY100" s="2"/>
      <c r="NUZ100" s="2"/>
      <c r="NVA100" s="2"/>
      <c r="NVB100" s="2"/>
      <c r="NVC100" s="2"/>
      <c r="NVD100" s="2"/>
      <c r="NVJ100" s="1"/>
      <c r="NVK100" s="2"/>
      <c r="NVL100" s="2"/>
      <c r="NVM100" s="2"/>
      <c r="NVN100" s="2"/>
      <c r="NVO100" s="2"/>
      <c r="NVP100" s="2"/>
      <c r="NVQ100" s="2"/>
      <c r="NVR100" s="2"/>
      <c r="NVS100" s="2"/>
      <c r="NVT100" s="2"/>
      <c r="NVU100" s="2"/>
      <c r="NVV100" s="2"/>
      <c r="NVX100" s="2"/>
      <c r="NVY100" s="2"/>
      <c r="NWA100" s="2"/>
      <c r="NWD100" s="2"/>
      <c r="NWE100" s="2"/>
      <c r="NWF100" s="2"/>
      <c r="NWG100" s="2"/>
      <c r="NWH100" s="2"/>
      <c r="NWI100" s="2"/>
      <c r="NWJ100" s="2"/>
      <c r="NWP100" s="1"/>
      <c r="NWQ100" s="2"/>
      <c r="NWR100" s="2"/>
      <c r="NWS100" s="2"/>
      <c r="NWT100" s="2"/>
      <c r="NWU100" s="2"/>
      <c r="NWV100" s="2"/>
      <c r="NWW100" s="2"/>
      <c r="NWX100" s="2"/>
      <c r="NWY100" s="2"/>
      <c r="NWZ100" s="2"/>
      <c r="NXA100" s="2"/>
      <c r="NXB100" s="2"/>
      <c r="NXD100" s="2"/>
      <c r="NXE100" s="2"/>
      <c r="NXG100" s="2"/>
      <c r="NXJ100" s="2"/>
      <c r="NXK100" s="2"/>
      <c r="NXL100" s="2"/>
      <c r="NXM100" s="2"/>
      <c r="NXN100" s="2"/>
      <c r="NXO100" s="2"/>
      <c r="NXP100" s="2"/>
      <c r="NXV100" s="1"/>
      <c r="NXW100" s="2"/>
      <c r="NXX100" s="2"/>
      <c r="NXY100" s="2"/>
      <c r="NXZ100" s="2"/>
      <c r="NYA100" s="2"/>
      <c r="NYB100" s="2"/>
      <c r="NYC100" s="2"/>
      <c r="NYD100" s="2"/>
      <c r="NYE100" s="2"/>
      <c r="NYF100" s="2"/>
      <c r="NYG100" s="2"/>
      <c r="NYH100" s="2"/>
      <c r="NYJ100" s="2"/>
      <c r="NYK100" s="2"/>
      <c r="NYM100" s="2"/>
      <c r="NYP100" s="2"/>
      <c r="NYQ100" s="2"/>
      <c r="NYR100" s="2"/>
      <c r="NYS100" s="2"/>
      <c r="NYT100" s="2"/>
      <c r="NYU100" s="2"/>
      <c r="NYV100" s="2"/>
      <c r="NZB100" s="1"/>
      <c r="NZC100" s="2"/>
      <c r="NZD100" s="2"/>
      <c r="NZE100" s="2"/>
      <c r="NZF100" s="2"/>
      <c r="NZG100" s="2"/>
      <c r="NZH100" s="2"/>
      <c r="NZI100" s="2"/>
      <c r="NZJ100" s="2"/>
      <c r="NZK100" s="2"/>
      <c r="NZL100" s="2"/>
      <c r="NZM100" s="2"/>
      <c r="NZN100" s="2"/>
      <c r="NZP100" s="2"/>
      <c r="NZQ100" s="2"/>
      <c r="NZS100" s="2"/>
      <c r="NZV100" s="2"/>
      <c r="NZW100" s="2"/>
      <c r="NZX100" s="2"/>
      <c r="NZY100" s="2"/>
      <c r="NZZ100" s="2"/>
      <c r="OAA100" s="2"/>
      <c r="OAB100" s="2"/>
      <c r="OAH100" s="1"/>
      <c r="OAI100" s="2"/>
      <c r="OAJ100" s="2"/>
      <c r="OAK100" s="2"/>
      <c r="OAL100" s="2"/>
      <c r="OAM100" s="2"/>
      <c r="OAN100" s="2"/>
      <c r="OAO100" s="2"/>
      <c r="OAP100" s="2"/>
      <c r="OAQ100" s="2"/>
      <c r="OAR100" s="2"/>
      <c r="OAS100" s="2"/>
      <c r="OAT100" s="2"/>
      <c r="OAV100" s="2"/>
      <c r="OAW100" s="2"/>
      <c r="OAY100" s="2"/>
      <c r="OBB100" s="2"/>
      <c r="OBC100" s="2"/>
      <c r="OBD100" s="2"/>
      <c r="OBE100" s="2"/>
      <c r="OBF100" s="2"/>
      <c r="OBG100" s="2"/>
      <c r="OBH100" s="2"/>
      <c r="OBN100" s="1"/>
      <c r="OBO100" s="2"/>
      <c r="OBP100" s="2"/>
      <c r="OBQ100" s="2"/>
      <c r="OBR100" s="2"/>
      <c r="OBS100" s="2"/>
      <c r="OBT100" s="2"/>
      <c r="OBU100" s="2"/>
      <c r="OBV100" s="2"/>
      <c r="OBW100" s="2"/>
      <c r="OBX100" s="2"/>
      <c r="OBY100" s="2"/>
      <c r="OBZ100" s="2"/>
      <c r="OCB100" s="2"/>
      <c r="OCC100" s="2"/>
      <c r="OCE100" s="2"/>
      <c r="OCH100" s="2"/>
      <c r="OCI100" s="2"/>
      <c r="OCJ100" s="2"/>
      <c r="OCK100" s="2"/>
      <c r="OCL100" s="2"/>
      <c r="OCM100" s="2"/>
      <c r="OCN100" s="2"/>
      <c r="OCT100" s="1"/>
      <c r="OCU100" s="2"/>
      <c r="OCV100" s="2"/>
      <c r="OCW100" s="2"/>
      <c r="OCX100" s="2"/>
      <c r="OCY100" s="2"/>
      <c r="OCZ100" s="2"/>
      <c r="ODA100" s="2"/>
      <c r="ODB100" s="2"/>
      <c r="ODC100" s="2"/>
      <c r="ODD100" s="2"/>
      <c r="ODE100" s="2"/>
      <c r="ODF100" s="2"/>
      <c r="ODH100" s="2"/>
      <c r="ODI100" s="2"/>
      <c r="ODK100" s="2"/>
      <c r="ODN100" s="2"/>
      <c r="ODO100" s="2"/>
      <c r="ODP100" s="2"/>
      <c r="ODQ100" s="2"/>
      <c r="ODR100" s="2"/>
      <c r="ODS100" s="2"/>
      <c r="ODT100" s="2"/>
      <c r="ODZ100" s="1"/>
      <c r="OEA100" s="2"/>
      <c r="OEB100" s="2"/>
      <c r="OEC100" s="2"/>
      <c r="OED100" s="2"/>
      <c r="OEE100" s="2"/>
      <c r="OEF100" s="2"/>
      <c r="OEG100" s="2"/>
      <c r="OEH100" s="2"/>
      <c r="OEI100" s="2"/>
      <c r="OEJ100" s="2"/>
      <c r="OEK100" s="2"/>
      <c r="OEL100" s="2"/>
      <c r="OEN100" s="2"/>
      <c r="OEO100" s="2"/>
      <c r="OEQ100" s="2"/>
      <c r="OET100" s="2"/>
      <c r="OEU100" s="2"/>
      <c r="OEV100" s="2"/>
      <c r="OEW100" s="2"/>
      <c r="OEX100" s="2"/>
      <c r="OEY100" s="2"/>
      <c r="OEZ100" s="2"/>
      <c r="OFF100" s="1"/>
      <c r="OFG100" s="2"/>
      <c r="OFH100" s="2"/>
      <c r="OFI100" s="2"/>
      <c r="OFJ100" s="2"/>
      <c r="OFK100" s="2"/>
      <c r="OFL100" s="2"/>
      <c r="OFM100" s="2"/>
      <c r="OFN100" s="2"/>
      <c r="OFO100" s="2"/>
      <c r="OFP100" s="2"/>
      <c r="OFQ100" s="2"/>
      <c r="OFR100" s="2"/>
      <c r="OFT100" s="2"/>
      <c r="OFU100" s="2"/>
      <c r="OFW100" s="2"/>
      <c r="OFZ100" s="2"/>
      <c r="OGA100" s="2"/>
      <c r="OGB100" s="2"/>
      <c r="OGC100" s="2"/>
      <c r="OGD100" s="2"/>
      <c r="OGE100" s="2"/>
      <c r="OGF100" s="2"/>
      <c r="OGL100" s="1"/>
      <c r="OGM100" s="2"/>
      <c r="OGN100" s="2"/>
      <c r="OGO100" s="2"/>
      <c r="OGP100" s="2"/>
      <c r="OGQ100" s="2"/>
      <c r="OGR100" s="2"/>
      <c r="OGS100" s="2"/>
      <c r="OGT100" s="2"/>
      <c r="OGU100" s="2"/>
      <c r="OGV100" s="2"/>
      <c r="OGW100" s="2"/>
      <c r="OGX100" s="2"/>
      <c r="OGZ100" s="2"/>
      <c r="OHA100" s="2"/>
      <c r="OHC100" s="2"/>
      <c r="OHF100" s="2"/>
      <c r="OHG100" s="2"/>
      <c r="OHH100" s="2"/>
      <c r="OHI100" s="2"/>
      <c r="OHJ100" s="2"/>
      <c r="OHK100" s="2"/>
      <c r="OHL100" s="2"/>
      <c r="OHR100" s="1"/>
      <c r="OHS100" s="2"/>
      <c r="OHT100" s="2"/>
      <c r="OHU100" s="2"/>
      <c r="OHV100" s="2"/>
      <c r="OHW100" s="2"/>
      <c r="OHX100" s="2"/>
      <c r="OHY100" s="2"/>
      <c r="OHZ100" s="2"/>
      <c r="OIA100" s="2"/>
      <c r="OIB100" s="2"/>
      <c r="OIC100" s="2"/>
      <c r="OID100" s="2"/>
      <c r="OIF100" s="2"/>
      <c r="OIG100" s="2"/>
      <c r="OII100" s="2"/>
      <c r="OIL100" s="2"/>
      <c r="OIM100" s="2"/>
      <c r="OIN100" s="2"/>
      <c r="OIO100" s="2"/>
      <c r="OIP100" s="2"/>
      <c r="OIQ100" s="2"/>
      <c r="OIR100" s="2"/>
      <c r="OIX100" s="1"/>
      <c r="OIY100" s="2"/>
      <c r="OIZ100" s="2"/>
      <c r="OJA100" s="2"/>
      <c r="OJB100" s="2"/>
      <c r="OJC100" s="2"/>
      <c r="OJD100" s="2"/>
      <c r="OJE100" s="2"/>
      <c r="OJF100" s="2"/>
      <c r="OJG100" s="2"/>
      <c r="OJH100" s="2"/>
      <c r="OJI100" s="2"/>
      <c r="OJJ100" s="2"/>
      <c r="OJL100" s="2"/>
      <c r="OJM100" s="2"/>
      <c r="OJO100" s="2"/>
      <c r="OJR100" s="2"/>
      <c r="OJS100" s="2"/>
      <c r="OJT100" s="2"/>
      <c r="OJU100" s="2"/>
      <c r="OJV100" s="2"/>
      <c r="OJW100" s="2"/>
      <c r="OJX100" s="2"/>
      <c r="OKD100" s="1"/>
      <c r="OKE100" s="2"/>
      <c r="OKF100" s="2"/>
      <c r="OKG100" s="2"/>
      <c r="OKH100" s="2"/>
      <c r="OKI100" s="2"/>
      <c r="OKJ100" s="2"/>
      <c r="OKK100" s="2"/>
      <c r="OKL100" s="2"/>
      <c r="OKM100" s="2"/>
      <c r="OKN100" s="2"/>
      <c r="OKO100" s="2"/>
      <c r="OKP100" s="2"/>
      <c r="OKR100" s="2"/>
      <c r="OKS100" s="2"/>
      <c r="OKU100" s="2"/>
      <c r="OKX100" s="2"/>
      <c r="OKY100" s="2"/>
      <c r="OKZ100" s="2"/>
      <c r="OLA100" s="2"/>
      <c r="OLB100" s="2"/>
      <c r="OLC100" s="2"/>
      <c r="OLD100" s="2"/>
      <c r="OLJ100" s="1"/>
      <c r="OLK100" s="2"/>
      <c r="OLL100" s="2"/>
      <c r="OLM100" s="2"/>
      <c r="OLN100" s="2"/>
      <c r="OLO100" s="2"/>
      <c r="OLP100" s="2"/>
      <c r="OLQ100" s="2"/>
      <c r="OLR100" s="2"/>
      <c r="OLS100" s="2"/>
      <c r="OLT100" s="2"/>
      <c r="OLU100" s="2"/>
      <c r="OLV100" s="2"/>
      <c r="OLX100" s="2"/>
      <c r="OLY100" s="2"/>
      <c r="OMA100" s="2"/>
      <c r="OMD100" s="2"/>
      <c r="OME100" s="2"/>
      <c r="OMF100" s="2"/>
      <c r="OMG100" s="2"/>
      <c r="OMH100" s="2"/>
      <c r="OMI100" s="2"/>
      <c r="OMJ100" s="2"/>
      <c r="OMP100" s="1"/>
      <c r="OMQ100" s="2"/>
      <c r="OMR100" s="2"/>
      <c r="OMS100" s="2"/>
      <c r="OMT100" s="2"/>
      <c r="OMU100" s="2"/>
      <c r="OMV100" s="2"/>
      <c r="OMW100" s="2"/>
      <c r="OMX100" s="2"/>
      <c r="OMY100" s="2"/>
      <c r="OMZ100" s="2"/>
      <c r="ONA100" s="2"/>
      <c r="ONB100" s="2"/>
      <c r="OND100" s="2"/>
      <c r="ONE100" s="2"/>
      <c r="ONG100" s="2"/>
      <c r="ONJ100" s="2"/>
      <c r="ONK100" s="2"/>
      <c r="ONL100" s="2"/>
      <c r="ONM100" s="2"/>
      <c r="ONN100" s="2"/>
      <c r="ONO100" s="2"/>
      <c r="ONP100" s="2"/>
      <c r="ONV100" s="1"/>
      <c r="ONW100" s="2"/>
      <c r="ONX100" s="2"/>
      <c r="ONY100" s="2"/>
      <c r="ONZ100" s="2"/>
      <c r="OOA100" s="2"/>
      <c r="OOB100" s="2"/>
      <c r="OOC100" s="2"/>
      <c r="OOD100" s="2"/>
      <c r="OOE100" s="2"/>
      <c r="OOF100" s="2"/>
      <c r="OOG100" s="2"/>
      <c r="OOH100" s="2"/>
      <c r="OOJ100" s="2"/>
      <c r="OOK100" s="2"/>
      <c r="OOM100" s="2"/>
      <c r="OOP100" s="2"/>
      <c r="OOQ100" s="2"/>
      <c r="OOR100" s="2"/>
      <c r="OOS100" s="2"/>
      <c r="OOT100" s="2"/>
      <c r="OOU100" s="2"/>
      <c r="OOV100" s="2"/>
      <c r="OPB100" s="1"/>
      <c r="OPC100" s="2"/>
      <c r="OPD100" s="2"/>
      <c r="OPE100" s="2"/>
      <c r="OPF100" s="2"/>
      <c r="OPG100" s="2"/>
      <c r="OPH100" s="2"/>
      <c r="OPI100" s="2"/>
      <c r="OPJ100" s="2"/>
      <c r="OPK100" s="2"/>
      <c r="OPL100" s="2"/>
      <c r="OPM100" s="2"/>
      <c r="OPN100" s="2"/>
      <c r="OPP100" s="2"/>
      <c r="OPQ100" s="2"/>
      <c r="OPS100" s="2"/>
      <c r="OPV100" s="2"/>
      <c r="OPW100" s="2"/>
      <c r="OPX100" s="2"/>
      <c r="OPY100" s="2"/>
      <c r="OPZ100" s="2"/>
      <c r="OQA100" s="2"/>
      <c r="OQB100" s="2"/>
      <c r="OQH100" s="1"/>
      <c r="OQI100" s="2"/>
      <c r="OQJ100" s="2"/>
      <c r="OQK100" s="2"/>
      <c r="OQL100" s="2"/>
      <c r="OQM100" s="2"/>
      <c r="OQN100" s="2"/>
      <c r="OQO100" s="2"/>
      <c r="OQP100" s="2"/>
      <c r="OQQ100" s="2"/>
      <c r="OQR100" s="2"/>
      <c r="OQS100" s="2"/>
      <c r="OQT100" s="2"/>
      <c r="OQV100" s="2"/>
      <c r="OQW100" s="2"/>
      <c r="OQY100" s="2"/>
      <c r="ORB100" s="2"/>
      <c r="ORC100" s="2"/>
      <c r="ORD100" s="2"/>
      <c r="ORE100" s="2"/>
      <c r="ORF100" s="2"/>
      <c r="ORG100" s="2"/>
      <c r="ORH100" s="2"/>
      <c r="ORN100" s="1"/>
      <c r="ORO100" s="2"/>
      <c r="ORP100" s="2"/>
      <c r="ORQ100" s="2"/>
      <c r="ORR100" s="2"/>
      <c r="ORS100" s="2"/>
      <c r="ORT100" s="2"/>
      <c r="ORU100" s="2"/>
      <c r="ORV100" s="2"/>
      <c r="ORW100" s="2"/>
      <c r="ORX100" s="2"/>
      <c r="ORY100" s="2"/>
      <c r="ORZ100" s="2"/>
      <c r="OSB100" s="2"/>
      <c r="OSC100" s="2"/>
      <c r="OSE100" s="2"/>
      <c r="OSH100" s="2"/>
      <c r="OSI100" s="2"/>
      <c r="OSJ100" s="2"/>
      <c r="OSK100" s="2"/>
      <c r="OSL100" s="2"/>
      <c r="OSM100" s="2"/>
      <c r="OSN100" s="2"/>
      <c r="OST100" s="1"/>
      <c r="OSU100" s="2"/>
      <c r="OSV100" s="2"/>
      <c r="OSW100" s="2"/>
      <c r="OSX100" s="2"/>
      <c r="OSY100" s="2"/>
      <c r="OSZ100" s="2"/>
      <c r="OTA100" s="2"/>
      <c r="OTB100" s="2"/>
      <c r="OTC100" s="2"/>
      <c r="OTD100" s="2"/>
      <c r="OTE100" s="2"/>
      <c r="OTF100" s="2"/>
      <c r="OTH100" s="2"/>
      <c r="OTI100" s="2"/>
      <c r="OTK100" s="2"/>
      <c r="OTN100" s="2"/>
      <c r="OTO100" s="2"/>
      <c r="OTP100" s="2"/>
      <c r="OTQ100" s="2"/>
      <c r="OTR100" s="2"/>
      <c r="OTS100" s="2"/>
      <c r="OTT100" s="2"/>
      <c r="OTZ100" s="1"/>
      <c r="OUA100" s="2"/>
      <c r="OUB100" s="2"/>
      <c r="OUC100" s="2"/>
      <c r="OUD100" s="2"/>
      <c r="OUE100" s="2"/>
      <c r="OUF100" s="2"/>
      <c r="OUG100" s="2"/>
      <c r="OUH100" s="2"/>
      <c r="OUI100" s="2"/>
      <c r="OUJ100" s="2"/>
      <c r="OUK100" s="2"/>
      <c r="OUL100" s="2"/>
      <c r="OUN100" s="2"/>
      <c r="OUO100" s="2"/>
      <c r="OUQ100" s="2"/>
      <c r="OUT100" s="2"/>
      <c r="OUU100" s="2"/>
      <c r="OUV100" s="2"/>
      <c r="OUW100" s="2"/>
      <c r="OUX100" s="2"/>
      <c r="OUY100" s="2"/>
      <c r="OUZ100" s="2"/>
      <c r="OVF100" s="1"/>
      <c r="OVG100" s="2"/>
      <c r="OVH100" s="2"/>
      <c r="OVI100" s="2"/>
      <c r="OVJ100" s="2"/>
      <c r="OVK100" s="2"/>
      <c r="OVL100" s="2"/>
      <c r="OVM100" s="2"/>
      <c r="OVN100" s="2"/>
      <c r="OVO100" s="2"/>
      <c r="OVP100" s="2"/>
      <c r="OVQ100" s="2"/>
      <c r="OVR100" s="2"/>
      <c r="OVT100" s="2"/>
      <c r="OVU100" s="2"/>
      <c r="OVW100" s="2"/>
      <c r="OVZ100" s="2"/>
      <c r="OWA100" s="2"/>
      <c r="OWB100" s="2"/>
      <c r="OWC100" s="2"/>
      <c r="OWD100" s="2"/>
      <c r="OWE100" s="2"/>
      <c r="OWF100" s="2"/>
      <c r="OWL100" s="1"/>
      <c r="OWM100" s="2"/>
      <c r="OWN100" s="2"/>
      <c r="OWO100" s="2"/>
      <c r="OWP100" s="2"/>
      <c r="OWQ100" s="2"/>
      <c r="OWR100" s="2"/>
      <c r="OWS100" s="2"/>
      <c r="OWT100" s="2"/>
      <c r="OWU100" s="2"/>
      <c r="OWV100" s="2"/>
      <c r="OWW100" s="2"/>
      <c r="OWX100" s="2"/>
      <c r="OWZ100" s="2"/>
      <c r="OXA100" s="2"/>
      <c r="OXC100" s="2"/>
      <c r="OXF100" s="2"/>
      <c r="OXG100" s="2"/>
      <c r="OXH100" s="2"/>
      <c r="OXI100" s="2"/>
      <c r="OXJ100" s="2"/>
      <c r="OXK100" s="2"/>
      <c r="OXL100" s="2"/>
      <c r="OXR100" s="1"/>
      <c r="OXS100" s="2"/>
      <c r="OXT100" s="2"/>
      <c r="OXU100" s="2"/>
      <c r="OXV100" s="2"/>
      <c r="OXW100" s="2"/>
      <c r="OXX100" s="2"/>
      <c r="OXY100" s="2"/>
      <c r="OXZ100" s="2"/>
      <c r="OYA100" s="2"/>
      <c r="OYB100" s="2"/>
      <c r="OYC100" s="2"/>
      <c r="OYD100" s="2"/>
      <c r="OYF100" s="2"/>
      <c r="OYG100" s="2"/>
      <c r="OYI100" s="2"/>
      <c r="OYL100" s="2"/>
      <c r="OYM100" s="2"/>
      <c r="OYN100" s="2"/>
      <c r="OYO100" s="2"/>
      <c r="OYP100" s="2"/>
      <c r="OYQ100" s="2"/>
      <c r="OYR100" s="2"/>
      <c r="OYX100" s="1"/>
      <c r="OYY100" s="2"/>
      <c r="OYZ100" s="2"/>
      <c r="OZA100" s="2"/>
      <c r="OZB100" s="2"/>
      <c r="OZC100" s="2"/>
      <c r="OZD100" s="2"/>
      <c r="OZE100" s="2"/>
      <c r="OZF100" s="2"/>
      <c r="OZG100" s="2"/>
      <c r="OZH100" s="2"/>
      <c r="OZI100" s="2"/>
      <c r="OZJ100" s="2"/>
      <c r="OZL100" s="2"/>
      <c r="OZM100" s="2"/>
      <c r="OZO100" s="2"/>
      <c r="OZR100" s="2"/>
      <c r="OZS100" s="2"/>
      <c r="OZT100" s="2"/>
      <c r="OZU100" s="2"/>
      <c r="OZV100" s="2"/>
      <c r="OZW100" s="2"/>
      <c r="OZX100" s="2"/>
      <c r="PAD100" s="1"/>
      <c r="PAE100" s="2"/>
      <c r="PAF100" s="2"/>
      <c r="PAG100" s="2"/>
      <c r="PAH100" s="2"/>
      <c r="PAI100" s="2"/>
      <c r="PAJ100" s="2"/>
      <c r="PAK100" s="2"/>
      <c r="PAL100" s="2"/>
      <c r="PAM100" s="2"/>
      <c r="PAN100" s="2"/>
      <c r="PAO100" s="2"/>
      <c r="PAP100" s="2"/>
      <c r="PAR100" s="2"/>
      <c r="PAS100" s="2"/>
      <c r="PAU100" s="2"/>
      <c r="PAX100" s="2"/>
      <c r="PAY100" s="2"/>
      <c r="PAZ100" s="2"/>
      <c r="PBA100" s="2"/>
      <c r="PBB100" s="2"/>
      <c r="PBC100" s="2"/>
      <c r="PBD100" s="2"/>
      <c r="PBJ100" s="1"/>
      <c r="PBK100" s="2"/>
      <c r="PBL100" s="2"/>
      <c r="PBM100" s="2"/>
      <c r="PBN100" s="2"/>
      <c r="PBO100" s="2"/>
      <c r="PBP100" s="2"/>
      <c r="PBQ100" s="2"/>
      <c r="PBR100" s="2"/>
      <c r="PBS100" s="2"/>
      <c r="PBT100" s="2"/>
      <c r="PBU100" s="2"/>
      <c r="PBV100" s="2"/>
      <c r="PBX100" s="2"/>
      <c r="PBY100" s="2"/>
      <c r="PCA100" s="2"/>
      <c r="PCD100" s="2"/>
      <c r="PCE100" s="2"/>
      <c r="PCF100" s="2"/>
      <c r="PCG100" s="2"/>
      <c r="PCH100" s="2"/>
      <c r="PCI100" s="2"/>
      <c r="PCJ100" s="2"/>
      <c r="PCP100" s="1"/>
      <c r="PCQ100" s="2"/>
      <c r="PCR100" s="2"/>
      <c r="PCS100" s="2"/>
      <c r="PCT100" s="2"/>
      <c r="PCU100" s="2"/>
      <c r="PCV100" s="2"/>
      <c r="PCW100" s="2"/>
      <c r="PCX100" s="2"/>
      <c r="PCY100" s="2"/>
      <c r="PCZ100" s="2"/>
      <c r="PDA100" s="2"/>
      <c r="PDB100" s="2"/>
      <c r="PDD100" s="2"/>
      <c r="PDE100" s="2"/>
      <c r="PDG100" s="2"/>
      <c r="PDJ100" s="2"/>
      <c r="PDK100" s="2"/>
      <c r="PDL100" s="2"/>
      <c r="PDM100" s="2"/>
      <c r="PDN100" s="2"/>
      <c r="PDO100" s="2"/>
      <c r="PDP100" s="2"/>
      <c r="PDV100" s="1"/>
      <c r="PDW100" s="2"/>
      <c r="PDX100" s="2"/>
      <c r="PDY100" s="2"/>
      <c r="PDZ100" s="2"/>
      <c r="PEA100" s="2"/>
      <c r="PEB100" s="2"/>
      <c r="PEC100" s="2"/>
      <c r="PED100" s="2"/>
      <c r="PEE100" s="2"/>
      <c r="PEF100" s="2"/>
      <c r="PEG100" s="2"/>
      <c r="PEH100" s="2"/>
      <c r="PEJ100" s="2"/>
      <c r="PEK100" s="2"/>
      <c r="PEM100" s="2"/>
      <c r="PEP100" s="2"/>
      <c r="PEQ100" s="2"/>
      <c r="PER100" s="2"/>
      <c r="PES100" s="2"/>
      <c r="PET100" s="2"/>
      <c r="PEU100" s="2"/>
      <c r="PEV100" s="2"/>
      <c r="PFB100" s="1"/>
      <c r="PFC100" s="2"/>
      <c r="PFD100" s="2"/>
      <c r="PFE100" s="2"/>
      <c r="PFF100" s="2"/>
      <c r="PFG100" s="2"/>
      <c r="PFH100" s="2"/>
      <c r="PFI100" s="2"/>
      <c r="PFJ100" s="2"/>
      <c r="PFK100" s="2"/>
      <c r="PFL100" s="2"/>
      <c r="PFM100" s="2"/>
      <c r="PFN100" s="2"/>
      <c r="PFP100" s="2"/>
      <c r="PFQ100" s="2"/>
      <c r="PFS100" s="2"/>
      <c r="PFV100" s="2"/>
      <c r="PFW100" s="2"/>
      <c r="PFX100" s="2"/>
      <c r="PFY100" s="2"/>
      <c r="PFZ100" s="2"/>
      <c r="PGA100" s="2"/>
      <c r="PGB100" s="2"/>
      <c r="PGH100" s="1"/>
      <c r="PGI100" s="2"/>
      <c r="PGJ100" s="2"/>
      <c r="PGK100" s="2"/>
      <c r="PGL100" s="2"/>
      <c r="PGM100" s="2"/>
      <c r="PGN100" s="2"/>
      <c r="PGO100" s="2"/>
      <c r="PGP100" s="2"/>
      <c r="PGQ100" s="2"/>
      <c r="PGR100" s="2"/>
      <c r="PGS100" s="2"/>
      <c r="PGT100" s="2"/>
      <c r="PGV100" s="2"/>
      <c r="PGW100" s="2"/>
      <c r="PGY100" s="2"/>
      <c r="PHB100" s="2"/>
      <c r="PHC100" s="2"/>
      <c r="PHD100" s="2"/>
      <c r="PHE100" s="2"/>
      <c r="PHF100" s="2"/>
      <c r="PHG100" s="2"/>
      <c r="PHH100" s="2"/>
      <c r="PHN100" s="1"/>
      <c r="PHO100" s="2"/>
      <c r="PHP100" s="2"/>
      <c r="PHQ100" s="2"/>
      <c r="PHR100" s="2"/>
      <c r="PHS100" s="2"/>
      <c r="PHT100" s="2"/>
      <c r="PHU100" s="2"/>
      <c r="PHV100" s="2"/>
      <c r="PHW100" s="2"/>
      <c r="PHX100" s="2"/>
      <c r="PHY100" s="2"/>
      <c r="PHZ100" s="2"/>
      <c r="PIB100" s="2"/>
      <c r="PIC100" s="2"/>
      <c r="PIE100" s="2"/>
      <c r="PIH100" s="2"/>
      <c r="PII100" s="2"/>
      <c r="PIJ100" s="2"/>
      <c r="PIK100" s="2"/>
      <c r="PIL100" s="2"/>
      <c r="PIM100" s="2"/>
      <c r="PIN100" s="2"/>
      <c r="PIT100" s="1"/>
      <c r="PIU100" s="2"/>
      <c r="PIV100" s="2"/>
      <c r="PIW100" s="2"/>
      <c r="PIX100" s="2"/>
      <c r="PIY100" s="2"/>
      <c r="PIZ100" s="2"/>
      <c r="PJA100" s="2"/>
      <c r="PJB100" s="2"/>
      <c r="PJC100" s="2"/>
      <c r="PJD100" s="2"/>
      <c r="PJE100" s="2"/>
      <c r="PJF100" s="2"/>
      <c r="PJH100" s="2"/>
      <c r="PJI100" s="2"/>
      <c r="PJK100" s="2"/>
      <c r="PJN100" s="2"/>
      <c r="PJO100" s="2"/>
      <c r="PJP100" s="2"/>
      <c r="PJQ100" s="2"/>
      <c r="PJR100" s="2"/>
      <c r="PJS100" s="2"/>
      <c r="PJT100" s="2"/>
      <c r="PJZ100" s="1"/>
      <c r="PKA100" s="2"/>
      <c r="PKB100" s="2"/>
      <c r="PKC100" s="2"/>
      <c r="PKD100" s="2"/>
      <c r="PKE100" s="2"/>
      <c r="PKF100" s="2"/>
      <c r="PKG100" s="2"/>
      <c r="PKH100" s="2"/>
      <c r="PKI100" s="2"/>
      <c r="PKJ100" s="2"/>
      <c r="PKK100" s="2"/>
      <c r="PKL100" s="2"/>
      <c r="PKN100" s="2"/>
      <c r="PKO100" s="2"/>
      <c r="PKQ100" s="2"/>
      <c r="PKT100" s="2"/>
      <c r="PKU100" s="2"/>
      <c r="PKV100" s="2"/>
      <c r="PKW100" s="2"/>
      <c r="PKX100" s="2"/>
      <c r="PKY100" s="2"/>
      <c r="PKZ100" s="2"/>
      <c r="PLF100" s="1"/>
      <c r="PLG100" s="2"/>
      <c r="PLH100" s="2"/>
      <c r="PLI100" s="2"/>
      <c r="PLJ100" s="2"/>
      <c r="PLK100" s="2"/>
      <c r="PLL100" s="2"/>
      <c r="PLM100" s="2"/>
      <c r="PLN100" s="2"/>
      <c r="PLO100" s="2"/>
      <c r="PLP100" s="2"/>
      <c r="PLQ100" s="2"/>
      <c r="PLR100" s="2"/>
      <c r="PLT100" s="2"/>
      <c r="PLU100" s="2"/>
      <c r="PLW100" s="2"/>
      <c r="PLZ100" s="2"/>
      <c r="PMA100" s="2"/>
      <c r="PMB100" s="2"/>
      <c r="PMC100" s="2"/>
      <c r="PMD100" s="2"/>
      <c r="PME100" s="2"/>
      <c r="PMF100" s="2"/>
      <c r="PML100" s="1"/>
      <c r="PMM100" s="2"/>
      <c r="PMN100" s="2"/>
      <c r="PMO100" s="2"/>
      <c r="PMP100" s="2"/>
      <c r="PMQ100" s="2"/>
      <c r="PMR100" s="2"/>
      <c r="PMS100" s="2"/>
      <c r="PMT100" s="2"/>
      <c r="PMU100" s="2"/>
      <c r="PMV100" s="2"/>
      <c r="PMW100" s="2"/>
      <c r="PMX100" s="2"/>
      <c r="PMZ100" s="2"/>
      <c r="PNA100" s="2"/>
      <c r="PNC100" s="2"/>
      <c r="PNF100" s="2"/>
      <c r="PNG100" s="2"/>
      <c r="PNH100" s="2"/>
      <c r="PNI100" s="2"/>
      <c r="PNJ100" s="2"/>
      <c r="PNK100" s="2"/>
      <c r="PNL100" s="2"/>
      <c r="PNR100" s="1"/>
      <c r="PNS100" s="2"/>
      <c r="PNT100" s="2"/>
      <c r="PNU100" s="2"/>
      <c r="PNV100" s="2"/>
      <c r="PNW100" s="2"/>
      <c r="PNX100" s="2"/>
      <c r="PNY100" s="2"/>
      <c r="PNZ100" s="2"/>
      <c r="POA100" s="2"/>
      <c r="POB100" s="2"/>
      <c r="POC100" s="2"/>
      <c r="POD100" s="2"/>
      <c r="POF100" s="2"/>
      <c r="POG100" s="2"/>
      <c r="POI100" s="2"/>
      <c r="POL100" s="2"/>
      <c r="POM100" s="2"/>
      <c r="PON100" s="2"/>
      <c r="POO100" s="2"/>
      <c r="POP100" s="2"/>
      <c r="POQ100" s="2"/>
      <c r="POR100" s="2"/>
      <c r="POX100" s="1"/>
      <c r="POY100" s="2"/>
      <c r="POZ100" s="2"/>
      <c r="PPA100" s="2"/>
      <c r="PPB100" s="2"/>
      <c r="PPC100" s="2"/>
      <c r="PPD100" s="2"/>
      <c r="PPE100" s="2"/>
      <c r="PPF100" s="2"/>
      <c r="PPG100" s="2"/>
      <c r="PPH100" s="2"/>
      <c r="PPI100" s="2"/>
      <c r="PPJ100" s="2"/>
      <c r="PPL100" s="2"/>
      <c r="PPM100" s="2"/>
      <c r="PPO100" s="2"/>
      <c r="PPR100" s="2"/>
      <c r="PPS100" s="2"/>
      <c r="PPT100" s="2"/>
      <c r="PPU100" s="2"/>
      <c r="PPV100" s="2"/>
      <c r="PPW100" s="2"/>
      <c r="PPX100" s="2"/>
      <c r="PQD100" s="1"/>
      <c r="PQE100" s="2"/>
      <c r="PQF100" s="2"/>
      <c r="PQG100" s="2"/>
      <c r="PQH100" s="2"/>
      <c r="PQI100" s="2"/>
      <c r="PQJ100" s="2"/>
      <c r="PQK100" s="2"/>
      <c r="PQL100" s="2"/>
      <c r="PQM100" s="2"/>
      <c r="PQN100" s="2"/>
      <c r="PQO100" s="2"/>
      <c r="PQP100" s="2"/>
      <c r="PQR100" s="2"/>
      <c r="PQS100" s="2"/>
      <c r="PQU100" s="2"/>
      <c r="PQX100" s="2"/>
      <c r="PQY100" s="2"/>
      <c r="PQZ100" s="2"/>
      <c r="PRA100" s="2"/>
      <c r="PRB100" s="2"/>
      <c r="PRC100" s="2"/>
      <c r="PRD100" s="2"/>
      <c r="PRJ100" s="1"/>
      <c r="PRK100" s="2"/>
      <c r="PRL100" s="2"/>
      <c r="PRM100" s="2"/>
      <c r="PRN100" s="2"/>
      <c r="PRO100" s="2"/>
      <c r="PRP100" s="2"/>
      <c r="PRQ100" s="2"/>
      <c r="PRR100" s="2"/>
      <c r="PRS100" s="2"/>
      <c r="PRT100" s="2"/>
      <c r="PRU100" s="2"/>
      <c r="PRV100" s="2"/>
      <c r="PRX100" s="2"/>
      <c r="PRY100" s="2"/>
      <c r="PSA100" s="2"/>
      <c r="PSD100" s="2"/>
      <c r="PSE100" s="2"/>
      <c r="PSF100" s="2"/>
      <c r="PSG100" s="2"/>
      <c r="PSH100" s="2"/>
      <c r="PSI100" s="2"/>
      <c r="PSJ100" s="2"/>
      <c r="PSP100" s="1"/>
      <c r="PSQ100" s="2"/>
      <c r="PSR100" s="2"/>
      <c r="PSS100" s="2"/>
      <c r="PST100" s="2"/>
      <c r="PSU100" s="2"/>
      <c r="PSV100" s="2"/>
      <c r="PSW100" s="2"/>
      <c r="PSX100" s="2"/>
      <c r="PSY100" s="2"/>
      <c r="PSZ100" s="2"/>
      <c r="PTA100" s="2"/>
      <c r="PTB100" s="2"/>
      <c r="PTD100" s="2"/>
      <c r="PTE100" s="2"/>
      <c r="PTG100" s="2"/>
      <c r="PTJ100" s="2"/>
      <c r="PTK100" s="2"/>
      <c r="PTL100" s="2"/>
      <c r="PTM100" s="2"/>
      <c r="PTN100" s="2"/>
      <c r="PTO100" s="2"/>
      <c r="PTP100" s="2"/>
      <c r="PTV100" s="1"/>
      <c r="PTW100" s="2"/>
      <c r="PTX100" s="2"/>
      <c r="PTY100" s="2"/>
      <c r="PTZ100" s="2"/>
      <c r="PUA100" s="2"/>
      <c r="PUB100" s="2"/>
      <c r="PUC100" s="2"/>
      <c r="PUD100" s="2"/>
      <c r="PUE100" s="2"/>
      <c r="PUF100" s="2"/>
      <c r="PUG100" s="2"/>
      <c r="PUH100" s="2"/>
      <c r="PUJ100" s="2"/>
      <c r="PUK100" s="2"/>
      <c r="PUM100" s="2"/>
      <c r="PUP100" s="2"/>
      <c r="PUQ100" s="2"/>
      <c r="PUR100" s="2"/>
      <c r="PUS100" s="2"/>
      <c r="PUT100" s="2"/>
      <c r="PUU100" s="2"/>
      <c r="PUV100" s="2"/>
      <c r="PVB100" s="1"/>
      <c r="PVC100" s="2"/>
      <c r="PVD100" s="2"/>
      <c r="PVE100" s="2"/>
      <c r="PVF100" s="2"/>
      <c r="PVG100" s="2"/>
      <c r="PVH100" s="2"/>
      <c r="PVI100" s="2"/>
      <c r="PVJ100" s="2"/>
      <c r="PVK100" s="2"/>
      <c r="PVL100" s="2"/>
      <c r="PVM100" s="2"/>
      <c r="PVN100" s="2"/>
      <c r="PVP100" s="2"/>
      <c r="PVQ100" s="2"/>
      <c r="PVS100" s="2"/>
      <c r="PVV100" s="2"/>
      <c r="PVW100" s="2"/>
      <c r="PVX100" s="2"/>
      <c r="PVY100" s="2"/>
      <c r="PVZ100" s="2"/>
      <c r="PWA100" s="2"/>
      <c r="PWB100" s="2"/>
      <c r="PWH100" s="1"/>
      <c r="PWI100" s="2"/>
      <c r="PWJ100" s="2"/>
      <c r="PWK100" s="2"/>
      <c r="PWL100" s="2"/>
      <c r="PWM100" s="2"/>
      <c r="PWN100" s="2"/>
      <c r="PWO100" s="2"/>
      <c r="PWP100" s="2"/>
      <c r="PWQ100" s="2"/>
      <c r="PWR100" s="2"/>
      <c r="PWS100" s="2"/>
      <c r="PWT100" s="2"/>
      <c r="PWV100" s="2"/>
      <c r="PWW100" s="2"/>
      <c r="PWY100" s="2"/>
      <c r="PXB100" s="2"/>
      <c r="PXC100" s="2"/>
      <c r="PXD100" s="2"/>
      <c r="PXE100" s="2"/>
      <c r="PXF100" s="2"/>
      <c r="PXG100" s="2"/>
      <c r="PXH100" s="2"/>
      <c r="PXN100" s="1"/>
      <c r="PXO100" s="2"/>
      <c r="PXP100" s="2"/>
      <c r="PXQ100" s="2"/>
      <c r="PXR100" s="2"/>
      <c r="PXS100" s="2"/>
      <c r="PXT100" s="2"/>
      <c r="PXU100" s="2"/>
      <c r="PXV100" s="2"/>
      <c r="PXW100" s="2"/>
      <c r="PXX100" s="2"/>
      <c r="PXY100" s="2"/>
      <c r="PXZ100" s="2"/>
      <c r="PYB100" s="2"/>
      <c r="PYC100" s="2"/>
      <c r="PYE100" s="2"/>
      <c r="PYH100" s="2"/>
      <c r="PYI100" s="2"/>
      <c r="PYJ100" s="2"/>
      <c r="PYK100" s="2"/>
      <c r="PYL100" s="2"/>
      <c r="PYM100" s="2"/>
      <c r="PYN100" s="2"/>
      <c r="PYT100" s="1"/>
      <c r="PYU100" s="2"/>
      <c r="PYV100" s="2"/>
      <c r="PYW100" s="2"/>
      <c r="PYX100" s="2"/>
      <c r="PYY100" s="2"/>
      <c r="PYZ100" s="2"/>
      <c r="PZA100" s="2"/>
      <c r="PZB100" s="2"/>
      <c r="PZC100" s="2"/>
      <c r="PZD100" s="2"/>
      <c r="PZE100" s="2"/>
      <c r="PZF100" s="2"/>
      <c r="PZH100" s="2"/>
      <c r="PZI100" s="2"/>
      <c r="PZK100" s="2"/>
      <c r="PZN100" s="2"/>
      <c r="PZO100" s="2"/>
      <c r="PZP100" s="2"/>
      <c r="PZQ100" s="2"/>
      <c r="PZR100" s="2"/>
      <c r="PZS100" s="2"/>
      <c r="PZT100" s="2"/>
      <c r="PZZ100" s="1"/>
      <c r="QAA100" s="2"/>
      <c r="QAB100" s="2"/>
      <c r="QAC100" s="2"/>
      <c r="QAD100" s="2"/>
      <c r="QAE100" s="2"/>
      <c r="QAF100" s="2"/>
      <c r="QAG100" s="2"/>
      <c r="QAH100" s="2"/>
      <c r="QAI100" s="2"/>
      <c r="QAJ100" s="2"/>
      <c r="QAK100" s="2"/>
      <c r="QAL100" s="2"/>
      <c r="QAN100" s="2"/>
      <c r="QAO100" s="2"/>
      <c r="QAQ100" s="2"/>
      <c r="QAT100" s="2"/>
      <c r="QAU100" s="2"/>
      <c r="QAV100" s="2"/>
      <c r="QAW100" s="2"/>
      <c r="QAX100" s="2"/>
      <c r="QAY100" s="2"/>
      <c r="QAZ100" s="2"/>
      <c r="QBF100" s="1"/>
      <c r="QBG100" s="2"/>
      <c r="QBH100" s="2"/>
      <c r="QBI100" s="2"/>
      <c r="QBJ100" s="2"/>
      <c r="QBK100" s="2"/>
      <c r="QBL100" s="2"/>
      <c r="QBM100" s="2"/>
      <c r="QBN100" s="2"/>
      <c r="QBO100" s="2"/>
      <c r="QBP100" s="2"/>
      <c r="QBQ100" s="2"/>
      <c r="QBR100" s="2"/>
      <c r="QBT100" s="2"/>
      <c r="QBU100" s="2"/>
      <c r="QBW100" s="2"/>
      <c r="QBZ100" s="2"/>
      <c r="QCA100" s="2"/>
      <c r="QCB100" s="2"/>
      <c r="QCC100" s="2"/>
      <c r="QCD100" s="2"/>
      <c r="QCE100" s="2"/>
      <c r="QCF100" s="2"/>
      <c r="QCL100" s="1"/>
      <c r="QCM100" s="2"/>
      <c r="QCN100" s="2"/>
      <c r="QCO100" s="2"/>
      <c r="QCP100" s="2"/>
      <c r="QCQ100" s="2"/>
      <c r="QCR100" s="2"/>
      <c r="QCS100" s="2"/>
      <c r="QCT100" s="2"/>
      <c r="QCU100" s="2"/>
      <c r="QCV100" s="2"/>
      <c r="QCW100" s="2"/>
      <c r="QCX100" s="2"/>
      <c r="QCZ100" s="2"/>
      <c r="QDA100" s="2"/>
      <c r="QDC100" s="2"/>
      <c r="QDF100" s="2"/>
      <c r="QDG100" s="2"/>
      <c r="QDH100" s="2"/>
      <c r="QDI100" s="2"/>
      <c r="QDJ100" s="2"/>
      <c r="QDK100" s="2"/>
      <c r="QDL100" s="2"/>
      <c r="QDR100" s="1"/>
      <c r="QDS100" s="2"/>
      <c r="QDT100" s="2"/>
      <c r="QDU100" s="2"/>
      <c r="QDV100" s="2"/>
      <c r="QDW100" s="2"/>
      <c r="QDX100" s="2"/>
      <c r="QDY100" s="2"/>
      <c r="QDZ100" s="2"/>
      <c r="QEA100" s="2"/>
      <c r="QEB100" s="2"/>
      <c r="QEC100" s="2"/>
      <c r="QED100" s="2"/>
      <c r="QEF100" s="2"/>
      <c r="QEG100" s="2"/>
      <c r="QEI100" s="2"/>
      <c r="QEL100" s="2"/>
      <c r="QEM100" s="2"/>
      <c r="QEN100" s="2"/>
      <c r="QEO100" s="2"/>
      <c r="QEP100" s="2"/>
      <c r="QEQ100" s="2"/>
      <c r="QER100" s="2"/>
      <c r="QEX100" s="1"/>
      <c r="QEY100" s="2"/>
      <c r="QEZ100" s="2"/>
      <c r="QFA100" s="2"/>
      <c r="QFB100" s="2"/>
      <c r="QFC100" s="2"/>
      <c r="QFD100" s="2"/>
      <c r="QFE100" s="2"/>
      <c r="QFF100" s="2"/>
      <c r="QFG100" s="2"/>
      <c r="QFH100" s="2"/>
      <c r="QFI100" s="2"/>
      <c r="QFJ100" s="2"/>
      <c r="QFL100" s="2"/>
      <c r="QFM100" s="2"/>
      <c r="QFO100" s="2"/>
      <c r="QFR100" s="2"/>
      <c r="QFS100" s="2"/>
      <c r="QFT100" s="2"/>
      <c r="QFU100" s="2"/>
      <c r="QFV100" s="2"/>
      <c r="QFW100" s="2"/>
      <c r="QFX100" s="2"/>
      <c r="QGD100" s="1"/>
      <c r="QGE100" s="2"/>
      <c r="QGF100" s="2"/>
      <c r="QGG100" s="2"/>
      <c r="QGH100" s="2"/>
      <c r="QGI100" s="2"/>
      <c r="QGJ100" s="2"/>
      <c r="QGK100" s="2"/>
      <c r="QGL100" s="2"/>
      <c r="QGM100" s="2"/>
      <c r="QGN100" s="2"/>
      <c r="QGO100" s="2"/>
      <c r="QGP100" s="2"/>
      <c r="QGR100" s="2"/>
      <c r="QGS100" s="2"/>
      <c r="QGU100" s="2"/>
      <c r="QGX100" s="2"/>
      <c r="QGY100" s="2"/>
      <c r="QGZ100" s="2"/>
      <c r="QHA100" s="2"/>
      <c r="QHB100" s="2"/>
      <c r="QHC100" s="2"/>
      <c r="QHD100" s="2"/>
      <c r="QHJ100" s="1"/>
      <c r="QHK100" s="2"/>
      <c r="QHL100" s="2"/>
      <c r="QHM100" s="2"/>
      <c r="QHN100" s="2"/>
      <c r="QHO100" s="2"/>
      <c r="QHP100" s="2"/>
      <c r="QHQ100" s="2"/>
      <c r="QHR100" s="2"/>
      <c r="QHS100" s="2"/>
      <c r="QHT100" s="2"/>
      <c r="QHU100" s="2"/>
      <c r="QHV100" s="2"/>
      <c r="QHX100" s="2"/>
      <c r="QHY100" s="2"/>
      <c r="QIA100" s="2"/>
      <c r="QID100" s="2"/>
      <c r="QIE100" s="2"/>
      <c r="QIF100" s="2"/>
      <c r="QIG100" s="2"/>
      <c r="QIH100" s="2"/>
      <c r="QII100" s="2"/>
      <c r="QIJ100" s="2"/>
      <c r="QIP100" s="1"/>
      <c r="QIQ100" s="2"/>
      <c r="QIR100" s="2"/>
      <c r="QIS100" s="2"/>
      <c r="QIT100" s="2"/>
      <c r="QIU100" s="2"/>
      <c r="QIV100" s="2"/>
      <c r="QIW100" s="2"/>
      <c r="QIX100" s="2"/>
      <c r="QIY100" s="2"/>
      <c r="QIZ100" s="2"/>
      <c r="QJA100" s="2"/>
      <c r="QJB100" s="2"/>
      <c r="QJD100" s="2"/>
      <c r="QJE100" s="2"/>
      <c r="QJG100" s="2"/>
      <c r="QJJ100" s="2"/>
      <c r="QJK100" s="2"/>
      <c r="QJL100" s="2"/>
      <c r="QJM100" s="2"/>
      <c r="QJN100" s="2"/>
      <c r="QJO100" s="2"/>
      <c r="QJP100" s="2"/>
      <c r="QJV100" s="1"/>
      <c r="QJW100" s="2"/>
      <c r="QJX100" s="2"/>
      <c r="QJY100" s="2"/>
      <c r="QJZ100" s="2"/>
      <c r="QKA100" s="2"/>
      <c r="QKB100" s="2"/>
      <c r="QKC100" s="2"/>
      <c r="QKD100" s="2"/>
      <c r="QKE100" s="2"/>
      <c r="QKF100" s="2"/>
      <c r="QKG100" s="2"/>
      <c r="QKH100" s="2"/>
      <c r="QKJ100" s="2"/>
      <c r="QKK100" s="2"/>
      <c r="QKM100" s="2"/>
      <c r="QKP100" s="2"/>
      <c r="QKQ100" s="2"/>
      <c r="QKR100" s="2"/>
      <c r="QKS100" s="2"/>
      <c r="QKT100" s="2"/>
      <c r="QKU100" s="2"/>
      <c r="QKV100" s="2"/>
      <c r="QLB100" s="1"/>
      <c r="QLC100" s="2"/>
      <c r="QLD100" s="2"/>
      <c r="QLE100" s="2"/>
      <c r="QLF100" s="2"/>
      <c r="QLG100" s="2"/>
      <c r="QLH100" s="2"/>
      <c r="QLI100" s="2"/>
      <c r="QLJ100" s="2"/>
      <c r="QLK100" s="2"/>
      <c r="QLL100" s="2"/>
      <c r="QLM100" s="2"/>
      <c r="QLN100" s="2"/>
      <c r="QLP100" s="2"/>
      <c r="QLQ100" s="2"/>
      <c r="QLS100" s="2"/>
      <c r="QLV100" s="2"/>
      <c r="QLW100" s="2"/>
      <c r="QLX100" s="2"/>
      <c r="QLY100" s="2"/>
      <c r="QLZ100" s="2"/>
      <c r="QMA100" s="2"/>
      <c r="QMB100" s="2"/>
      <c r="QMH100" s="1"/>
      <c r="QMI100" s="2"/>
      <c r="QMJ100" s="2"/>
      <c r="QMK100" s="2"/>
      <c r="QML100" s="2"/>
      <c r="QMM100" s="2"/>
      <c r="QMN100" s="2"/>
      <c r="QMO100" s="2"/>
      <c r="QMP100" s="2"/>
      <c r="QMQ100" s="2"/>
      <c r="QMR100" s="2"/>
      <c r="QMS100" s="2"/>
      <c r="QMT100" s="2"/>
      <c r="QMV100" s="2"/>
      <c r="QMW100" s="2"/>
      <c r="QMY100" s="2"/>
      <c r="QNB100" s="2"/>
      <c r="QNC100" s="2"/>
      <c r="QND100" s="2"/>
      <c r="QNE100" s="2"/>
      <c r="QNF100" s="2"/>
      <c r="QNG100" s="2"/>
      <c r="QNH100" s="2"/>
      <c r="QNN100" s="1"/>
      <c r="QNO100" s="2"/>
      <c r="QNP100" s="2"/>
      <c r="QNQ100" s="2"/>
      <c r="QNR100" s="2"/>
      <c r="QNS100" s="2"/>
      <c r="QNT100" s="2"/>
      <c r="QNU100" s="2"/>
      <c r="QNV100" s="2"/>
      <c r="QNW100" s="2"/>
      <c r="QNX100" s="2"/>
      <c r="QNY100" s="2"/>
      <c r="QNZ100" s="2"/>
      <c r="QOB100" s="2"/>
      <c r="QOC100" s="2"/>
      <c r="QOE100" s="2"/>
      <c r="QOH100" s="2"/>
      <c r="QOI100" s="2"/>
      <c r="QOJ100" s="2"/>
      <c r="QOK100" s="2"/>
      <c r="QOL100" s="2"/>
      <c r="QOM100" s="2"/>
      <c r="QON100" s="2"/>
      <c r="QOT100" s="1"/>
      <c r="QOU100" s="2"/>
      <c r="QOV100" s="2"/>
      <c r="QOW100" s="2"/>
      <c r="QOX100" s="2"/>
      <c r="QOY100" s="2"/>
      <c r="QOZ100" s="2"/>
      <c r="QPA100" s="2"/>
      <c r="QPB100" s="2"/>
      <c r="QPC100" s="2"/>
      <c r="QPD100" s="2"/>
      <c r="QPE100" s="2"/>
      <c r="QPF100" s="2"/>
      <c r="QPH100" s="2"/>
      <c r="QPI100" s="2"/>
      <c r="QPK100" s="2"/>
      <c r="QPN100" s="2"/>
      <c r="QPO100" s="2"/>
      <c r="QPP100" s="2"/>
      <c r="QPQ100" s="2"/>
      <c r="QPR100" s="2"/>
      <c r="QPS100" s="2"/>
      <c r="QPT100" s="2"/>
      <c r="QPZ100" s="1"/>
      <c r="QQA100" s="2"/>
      <c r="QQB100" s="2"/>
      <c r="QQC100" s="2"/>
      <c r="QQD100" s="2"/>
      <c r="QQE100" s="2"/>
      <c r="QQF100" s="2"/>
      <c r="QQG100" s="2"/>
      <c r="QQH100" s="2"/>
      <c r="QQI100" s="2"/>
      <c r="QQJ100" s="2"/>
      <c r="QQK100" s="2"/>
      <c r="QQL100" s="2"/>
      <c r="QQN100" s="2"/>
      <c r="QQO100" s="2"/>
      <c r="QQQ100" s="2"/>
      <c r="QQT100" s="2"/>
      <c r="QQU100" s="2"/>
      <c r="QQV100" s="2"/>
      <c r="QQW100" s="2"/>
      <c r="QQX100" s="2"/>
      <c r="QQY100" s="2"/>
      <c r="QQZ100" s="2"/>
      <c r="QRF100" s="1"/>
      <c r="QRG100" s="2"/>
      <c r="QRH100" s="2"/>
      <c r="QRI100" s="2"/>
      <c r="QRJ100" s="2"/>
      <c r="QRK100" s="2"/>
      <c r="QRL100" s="2"/>
      <c r="QRM100" s="2"/>
      <c r="QRN100" s="2"/>
      <c r="QRO100" s="2"/>
      <c r="QRP100" s="2"/>
      <c r="QRQ100" s="2"/>
      <c r="QRR100" s="2"/>
      <c r="QRT100" s="2"/>
      <c r="QRU100" s="2"/>
      <c r="QRW100" s="2"/>
      <c r="QRZ100" s="2"/>
      <c r="QSA100" s="2"/>
      <c r="QSB100" s="2"/>
      <c r="QSC100" s="2"/>
      <c r="QSD100" s="2"/>
      <c r="QSE100" s="2"/>
      <c r="QSF100" s="2"/>
      <c r="QSL100" s="1"/>
      <c r="QSM100" s="2"/>
      <c r="QSN100" s="2"/>
      <c r="QSO100" s="2"/>
      <c r="QSP100" s="2"/>
      <c r="QSQ100" s="2"/>
      <c r="QSR100" s="2"/>
      <c r="QSS100" s="2"/>
      <c r="QST100" s="2"/>
      <c r="QSU100" s="2"/>
      <c r="QSV100" s="2"/>
      <c r="QSW100" s="2"/>
      <c r="QSX100" s="2"/>
      <c r="QSZ100" s="2"/>
      <c r="QTA100" s="2"/>
      <c r="QTC100" s="2"/>
      <c r="QTF100" s="2"/>
      <c r="QTG100" s="2"/>
      <c r="QTH100" s="2"/>
      <c r="QTI100" s="2"/>
      <c r="QTJ100" s="2"/>
      <c r="QTK100" s="2"/>
      <c r="QTL100" s="2"/>
      <c r="QTR100" s="1"/>
      <c r="QTS100" s="2"/>
      <c r="QTT100" s="2"/>
      <c r="QTU100" s="2"/>
      <c r="QTV100" s="2"/>
      <c r="QTW100" s="2"/>
      <c r="QTX100" s="2"/>
      <c r="QTY100" s="2"/>
      <c r="QTZ100" s="2"/>
      <c r="QUA100" s="2"/>
      <c r="QUB100" s="2"/>
      <c r="QUC100" s="2"/>
      <c r="QUD100" s="2"/>
      <c r="QUF100" s="2"/>
      <c r="QUG100" s="2"/>
      <c r="QUI100" s="2"/>
      <c r="QUL100" s="2"/>
      <c r="QUM100" s="2"/>
      <c r="QUN100" s="2"/>
      <c r="QUO100" s="2"/>
      <c r="QUP100" s="2"/>
      <c r="QUQ100" s="2"/>
      <c r="QUR100" s="2"/>
      <c r="QUX100" s="1"/>
      <c r="QUY100" s="2"/>
      <c r="QUZ100" s="2"/>
      <c r="QVA100" s="2"/>
      <c r="QVB100" s="2"/>
      <c r="QVC100" s="2"/>
      <c r="QVD100" s="2"/>
      <c r="QVE100" s="2"/>
      <c r="QVF100" s="2"/>
      <c r="QVG100" s="2"/>
      <c r="QVH100" s="2"/>
      <c r="QVI100" s="2"/>
      <c r="QVJ100" s="2"/>
      <c r="QVL100" s="2"/>
      <c r="QVM100" s="2"/>
      <c r="QVO100" s="2"/>
      <c r="QVR100" s="2"/>
      <c r="QVS100" s="2"/>
      <c r="QVT100" s="2"/>
      <c r="QVU100" s="2"/>
      <c r="QVV100" s="2"/>
      <c r="QVW100" s="2"/>
      <c r="QVX100" s="2"/>
      <c r="QWD100" s="1"/>
      <c r="QWE100" s="2"/>
      <c r="QWF100" s="2"/>
      <c r="QWG100" s="2"/>
      <c r="QWH100" s="2"/>
      <c r="QWI100" s="2"/>
      <c r="QWJ100" s="2"/>
      <c r="QWK100" s="2"/>
      <c r="QWL100" s="2"/>
      <c r="QWM100" s="2"/>
      <c r="QWN100" s="2"/>
      <c r="QWO100" s="2"/>
      <c r="QWP100" s="2"/>
      <c r="QWR100" s="2"/>
      <c r="QWS100" s="2"/>
      <c r="QWU100" s="2"/>
      <c r="QWX100" s="2"/>
      <c r="QWY100" s="2"/>
      <c r="QWZ100" s="2"/>
      <c r="QXA100" s="2"/>
      <c r="QXB100" s="2"/>
      <c r="QXC100" s="2"/>
      <c r="QXD100" s="2"/>
      <c r="QXJ100" s="1"/>
      <c r="QXK100" s="2"/>
      <c r="QXL100" s="2"/>
      <c r="QXM100" s="2"/>
      <c r="QXN100" s="2"/>
      <c r="QXO100" s="2"/>
      <c r="QXP100" s="2"/>
      <c r="QXQ100" s="2"/>
      <c r="QXR100" s="2"/>
      <c r="QXS100" s="2"/>
      <c r="QXT100" s="2"/>
      <c r="QXU100" s="2"/>
      <c r="QXV100" s="2"/>
      <c r="QXX100" s="2"/>
      <c r="QXY100" s="2"/>
      <c r="QYA100" s="2"/>
      <c r="QYD100" s="2"/>
      <c r="QYE100" s="2"/>
      <c r="QYF100" s="2"/>
      <c r="QYG100" s="2"/>
      <c r="QYH100" s="2"/>
      <c r="QYI100" s="2"/>
      <c r="QYJ100" s="2"/>
      <c r="QYP100" s="1"/>
      <c r="QYQ100" s="2"/>
      <c r="QYR100" s="2"/>
      <c r="QYS100" s="2"/>
      <c r="QYT100" s="2"/>
      <c r="QYU100" s="2"/>
      <c r="QYV100" s="2"/>
      <c r="QYW100" s="2"/>
      <c r="QYX100" s="2"/>
      <c r="QYY100" s="2"/>
      <c r="QYZ100" s="2"/>
      <c r="QZA100" s="2"/>
      <c r="QZB100" s="2"/>
      <c r="QZD100" s="2"/>
      <c r="QZE100" s="2"/>
      <c r="QZG100" s="2"/>
      <c r="QZJ100" s="2"/>
      <c r="QZK100" s="2"/>
      <c r="QZL100" s="2"/>
      <c r="QZM100" s="2"/>
      <c r="QZN100" s="2"/>
      <c r="QZO100" s="2"/>
      <c r="QZP100" s="2"/>
      <c r="QZV100" s="1"/>
      <c r="QZW100" s="2"/>
      <c r="QZX100" s="2"/>
      <c r="QZY100" s="2"/>
      <c r="QZZ100" s="2"/>
      <c r="RAA100" s="2"/>
      <c r="RAB100" s="2"/>
      <c r="RAC100" s="2"/>
      <c r="RAD100" s="2"/>
      <c r="RAE100" s="2"/>
      <c r="RAF100" s="2"/>
      <c r="RAG100" s="2"/>
      <c r="RAH100" s="2"/>
      <c r="RAJ100" s="2"/>
      <c r="RAK100" s="2"/>
      <c r="RAM100" s="2"/>
      <c r="RAP100" s="2"/>
      <c r="RAQ100" s="2"/>
      <c r="RAR100" s="2"/>
      <c r="RAS100" s="2"/>
      <c r="RAT100" s="2"/>
      <c r="RAU100" s="2"/>
      <c r="RAV100" s="2"/>
      <c r="RBB100" s="1"/>
      <c r="RBC100" s="2"/>
      <c r="RBD100" s="2"/>
      <c r="RBE100" s="2"/>
      <c r="RBF100" s="2"/>
      <c r="RBG100" s="2"/>
      <c r="RBH100" s="2"/>
      <c r="RBI100" s="2"/>
      <c r="RBJ100" s="2"/>
      <c r="RBK100" s="2"/>
      <c r="RBL100" s="2"/>
      <c r="RBM100" s="2"/>
      <c r="RBN100" s="2"/>
      <c r="RBP100" s="2"/>
      <c r="RBQ100" s="2"/>
      <c r="RBS100" s="2"/>
      <c r="RBV100" s="2"/>
      <c r="RBW100" s="2"/>
      <c r="RBX100" s="2"/>
      <c r="RBY100" s="2"/>
      <c r="RBZ100" s="2"/>
      <c r="RCA100" s="2"/>
      <c r="RCB100" s="2"/>
      <c r="RCH100" s="1"/>
      <c r="RCI100" s="2"/>
      <c r="RCJ100" s="2"/>
      <c r="RCK100" s="2"/>
      <c r="RCL100" s="2"/>
      <c r="RCM100" s="2"/>
      <c r="RCN100" s="2"/>
      <c r="RCO100" s="2"/>
      <c r="RCP100" s="2"/>
      <c r="RCQ100" s="2"/>
      <c r="RCR100" s="2"/>
      <c r="RCS100" s="2"/>
      <c r="RCT100" s="2"/>
      <c r="RCV100" s="2"/>
      <c r="RCW100" s="2"/>
      <c r="RCY100" s="2"/>
      <c r="RDB100" s="2"/>
      <c r="RDC100" s="2"/>
      <c r="RDD100" s="2"/>
      <c r="RDE100" s="2"/>
      <c r="RDF100" s="2"/>
      <c r="RDG100" s="2"/>
      <c r="RDH100" s="2"/>
      <c r="RDN100" s="1"/>
      <c r="RDO100" s="2"/>
      <c r="RDP100" s="2"/>
      <c r="RDQ100" s="2"/>
      <c r="RDR100" s="2"/>
      <c r="RDS100" s="2"/>
      <c r="RDT100" s="2"/>
      <c r="RDU100" s="2"/>
      <c r="RDV100" s="2"/>
      <c r="RDW100" s="2"/>
      <c r="RDX100" s="2"/>
      <c r="RDY100" s="2"/>
      <c r="RDZ100" s="2"/>
      <c r="REB100" s="2"/>
      <c r="REC100" s="2"/>
      <c r="REE100" s="2"/>
      <c r="REH100" s="2"/>
      <c r="REI100" s="2"/>
      <c r="REJ100" s="2"/>
      <c r="REK100" s="2"/>
      <c r="REL100" s="2"/>
      <c r="REM100" s="2"/>
      <c r="REN100" s="2"/>
      <c r="RET100" s="1"/>
      <c r="REU100" s="2"/>
      <c r="REV100" s="2"/>
      <c r="REW100" s="2"/>
      <c r="REX100" s="2"/>
      <c r="REY100" s="2"/>
      <c r="REZ100" s="2"/>
      <c r="RFA100" s="2"/>
      <c r="RFB100" s="2"/>
      <c r="RFC100" s="2"/>
      <c r="RFD100" s="2"/>
      <c r="RFE100" s="2"/>
      <c r="RFF100" s="2"/>
      <c r="RFH100" s="2"/>
      <c r="RFI100" s="2"/>
      <c r="RFK100" s="2"/>
      <c r="RFN100" s="2"/>
      <c r="RFO100" s="2"/>
      <c r="RFP100" s="2"/>
      <c r="RFQ100" s="2"/>
      <c r="RFR100" s="2"/>
      <c r="RFS100" s="2"/>
      <c r="RFT100" s="2"/>
      <c r="RFZ100" s="1"/>
      <c r="RGA100" s="2"/>
      <c r="RGB100" s="2"/>
      <c r="RGC100" s="2"/>
      <c r="RGD100" s="2"/>
      <c r="RGE100" s="2"/>
      <c r="RGF100" s="2"/>
      <c r="RGG100" s="2"/>
      <c r="RGH100" s="2"/>
      <c r="RGI100" s="2"/>
      <c r="RGJ100" s="2"/>
      <c r="RGK100" s="2"/>
      <c r="RGL100" s="2"/>
      <c r="RGN100" s="2"/>
      <c r="RGO100" s="2"/>
      <c r="RGQ100" s="2"/>
      <c r="RGT100" s="2"/>
      <c r="RGU100" s="2"/>
      <c r="RGV100" s="2"/>
      <c r="RGW100" s="2"/>
      <c r="RGX100" s="2"/>
      <c r="RGY100" s="2"/>
      <c r="RGZ100" s="2"/>
      <c r="RHF100" s="1"/>
      <c r="RHG100" s="2"/>
      <c r="RHH100" s="2"/>
      <c r="RHI100" s="2"/>
      <c r="RHJ100" s="2"/>
      <c r="RHK100" s="2"/>
      <c r="RHL100" s="2"/>
      <c r="RHM100" s="2"/>
      <c r="RHN100" s="2"/>
      <c r="RHO100" s="2"/>
      <c r="RHP100" s="2"/>
      <c r="RHQ100" s="2"/>
      <c r="RHR100" s="2"/>
      <c r="RHT100" s="2"/>
      <c r="RHU100" s="2"/>
      <c r="RHW100" s="2"/>
      <c r="RHZ100" s="2"/>
      <c r="RIA100" s="2"/>
      <c r="RIB100" s="2"/>
      <c r="RIC100" s="2"/>
      <c r="RID100" s="2"/>
      <c r="RIE100" s="2"/>
      <c r="RIF100" s="2"/>
      <c r="RIL100" s="1"/>
      <c r="RIM100" s="2"/>
      <c r="RIN100" s="2"/>
      <c r="RIO100" s="2"/>
      <c r="RIP100" s="2"/>
      <c r="RIQ100" s="2"/>
      <c r="RIR100" s="2"/>
      <c r="RIS100" s="2"/>
      <c r="RIT100" s="2"/>
      <c r="RIU100" s="2"/>
      <c r="RIV100" s="2"/>
      <c r="RIW100" s="2"/>
      <c r="RIX100" s="2"/>
      <c r="RIZ100" s="2"/>
      <c r="RJA100" s="2"/>
      <c r="RJC100" s="2"/>
      <c r="RJF100" s="2"/>
      <c r="RJG100" s="2"/>
      <c r="RJH100" s="2"/>
      <c r="RJI100" s="2"/>
      <c r="RJJ100" s="2"/>
      <c r="RJK100" s="2"/>
      <c r="RJL100" s="2"/>
      <c r="RJR100" s="1"/>
      <c r="RJS100" s="2"/>
      <c r="RJT100" s="2"/>
      <c r="RJU100" s="2"/>
      <c r="RJV100" s="2"/>
      <c r="RJW100" s="2"/>
      <c r="RJX100" s="2"/>
      <c r="RJY100" s="2"/>
      <c r="RJZ100" s="2"/>
      <c r="RKA100" s="2"/>
      <c r="RKB100" s="2"/>
      <c r="RKC100" s="2"/>
      <c r="RKD100" s="2"/>
      <c r="RKF100" s="2"/>
      <c r="RKG100" s="2"/>
      <c r="RKI100" s="2"/>
      <c r="RKL100" s="2"/>
      <c r="RKM100" s="2"/>
      <c r="RKN100" s="2"/>
      <c r="RKO100" s="2"/>
      <c r="RKP100" s="2"/>
      <c r="RKQ100" s="2"/>
      <c r="RKR100" s="2"/>
      <c r="RKX100" s="1"/>
      <c r="RKY100" s="2"/>
      <c r="RKZ100" s="2"/>
      <c r="RLA100" s="2"/>
      <c r="RLB100" s="2"/>
      <c r="RLC100" s="2"/>
      <c r="RLD100" s="2"/>
      <c r="RLE100" s="2"/>
      <c r="RLF100" s="2"/>
      <c r="RLG100" s="2"/>
      <c r="RLH100" s="2"/>
      <c r="RLI100" s="2"/>
      <c r="RLJ100" s="2"/>
      <c r="RLL100" s="2"/>
      <c r="RLM100" s="2"/>
      <c r="RLO100" s="2"/>
      <c r="RLR100" s="2"/>
      <c r="RLS100" s="2"/>
      <c r="RLT100" s="2"/>
      <c r="RLU100" s="2"/>
      <c r="RLV100" s="2"/>
      <c r="RLW100" s="2"/>
      <c r="RLX100" s="2"/>
      <c r="RMD100" s="1"/>
      <c r="RME100" s="2"/>
      <c r="RMF100" s="2"/>
      <c r="RMG100" s="2"/>
      <c r="RMH100" s="2"/>
      <c r="RMI100" s="2"/>
      <c r="RMJ100" s="2"/>
      <c r="RMK100" s="2"/>
      <c r="RML100" s="2"/>
      <c r="RMM100" s="2"/>
      <c r="RMN100" s="2"/>
      <c r="RMO100" s="2"/>
      <c r="RMP100" s="2"/>
      <c r="RMR100" s="2"/>
      <c r="RMS100" s="2"/>
      <c r="RMU100" s="2"/>
      <c r="RMX100" s="2"/>
      <c r="RMY100" s="2"/>
      <c r="RMZ100" s="2"/>
      <c r="RNA100" s="2"/>
      <c r="RNB100" s="2"/>
      <c r="RNC100" s="2"/>
      <c r="RND100" s="2"/>
      <c r="RNJ100" s="1"/>
      <c r="RNK100" s="2"/>
      <c r="RNL100" s="2"/>
      <c r="RNM100" s="2"/>
      <c r="RNN100" s="2"/>
      <c r="RNO100" s="2"/>
      <c r="RNP100" s="2"/>
      <c r="RNQ100" s="2"/>
      <c r="RNR100" s="2"/>
      <c r="RNS100" s="2"/>
      <c r="RNT100" s="2"/>
      <c r="RNU100" s="2"/>
      <c r="RNV100" s="2"/>
      <c r="RNX100" s="2"/>
      <c r="RNY100" s="2"/>
      <c r="ROA100" s="2"/>
      <c r="ROD100" s="2"/>
      <c r="ROE100" s="2"/>
      <c r="ROF100" s="2"/>
      <c r="ROG100" s="2"/>
      <c r="ROH100" s="2"/>
      <c r="ROI100" s="2"/>
      <c r="ROJ100" s="2"/>
      <c r="ROP100" s="1"/>
      <c r="ROQ100" s="2"/>
      <c r="ROR100" s="2"/>
      <c r="ROS100" s="2"/>
      <c r="ROT100" s="2"/>
      <c r="ROU100" s="2"/>
      <c r="ROV100" s="2"/>
      <c r="ROW100" s="2"/>
      <c r="ROX100" s="2"/>
      <c r="ROY100" s="2"/>
      <c r="ROZ100" s="2"/>
      <c r="RPA100" s="2"/>
      <c r="RPB100" s="2"/>
      <c r="RPD100" s="2"/>
      <c r="RPE100" s="2"/>
      <c r="RPG100" s="2"/>
      <c r="RPJ100" s="2"/>
      <c r="RPK100" s="2"/>
      <c r="RPL100" s="2"/>
      <c r="RPM100" s="2"/>
      <c r="RPN100" s="2"/>
      <c r="RPO100" s="2"/>
      <c r="RPP100" s="2"/>
      <c r="RPV100" s="1"/>
      <c r="RPW100" s="2"/>
      <c r="RPX100" s="2"/>
      <c r="RPY100" s="2"/>
      <c r="RPZ100" s="2"/>
      <c r="RQA100" s="2"/>
      <c r="RQB100" s="2"/>
      <c r="RQC100" s="2"/>
      <c r="RQD100" s="2"/>
      <c r="RQE100" s="2"/>
      <c r="RQF100" s="2"/>
      <c r="RQG100" s="2"/>
      <c r="RQH100" s="2"/>
      <c r="RQJ100" s="2"/>
      <c r="RQK100" s="2"/>
      <c r="RQM100" s="2"/>
      <c r="RQP100" s="2"/>
      <c r="RQQ100" s="2"/>
      <c r="RQR100" s="2"/>
      <c r="RQS100" s="2"/>
      <c r="RQT100" s="2"/>
      <c r="RQU100" s="2"/>
      <c r="RQV100" s="2"/>
      <c r="RRB100" s="1"/>
      <c r="RRC100" s="2"/>
      <c r="RRD100" s="2"/>
      <c r="RRE100" s="2"/>
      <c r="RRF100" s="2"/>
      <c r="RRG100" s="2"/>
      <c r="RRH100" s="2"/>
      <c r="RRI100" s="2"/>
      <c r="RRJ100" s="2"/>
      <c r="RRK100" s="2"/>
      <c r="RRL100" s="2"/>
      <c r="RRM100" s="2"/>
      <c r="RRN100" s="2"/>
      <c r="RRP100" s="2"/>
      <c r="RRQ100" s="2"/>
      <c r="RRS100" s="2"/>
      <c r="RRV100" s="2"/>
      <c r="RRW100" s="2"/>
      <c r="RRX100" s="2"/>
      <c r="RRY100" s="2"/>
      <c r="RRZ100" s="2"/>
      <c r="RSA100" s="2"/>
      <c r="RSB100" s="2"/>
      <c r="RSH100" s="1"/>
      <c r="RSI100" s="2"/>
      <c r="RSJ100" s="2"/>
      <c r="RSK100" s="2"/>
      <c r="RSL100" s="2"/>
      <c r="RSM100" s="2"/>
      <c r="RSN100" s="2"/>
      <c r="RSO100" s="2"/>
      <c r="RSP100" s="2"/>
      <c r="RSQ100" s="2"/>
      <c r="RSR100" s="2"/>
      <c r="RSS100" s="2"/>
      <c r="RST100" s="2"/>
      <c r="RSV100" s="2"/>
      <c r="RSW100" s="2"/>
      <c r="RSY100" s="2"/>
      <c r="RTB100" s="2"/>
      <c r="RTC100" s="2"/>
      <c r="RTD100" s="2"/>
      <c r="RTE100" s="2"/>
      <c r="RTF100" s="2"/>
      <c r="RTG100" s="2"/>
      <c r="RTH100" s="2"/>
      <c r="RTN100" s="1"/>
      <c r="RTO100" s="2"/>
      <c r="RTP100" s="2"/>
      <c r="RTQ100" s="2"/>
      <c r="RTR100" s="2"/>
      <c r="RTS100" s="2"/>
      <c r="RTT100" s="2"/>
      <c r="RTU100" s="2"/>
      <c r="RTV100" s="2"/>
      <c r="RTW100" s="2"/>
      <c r="RTX100" s="2"/>
      <c r="RTY100" s="2"/>
      <c r="RTZ100" s="2"/>
      <c r="RUB100" s="2"/>
      <c r="RUC100" s="2"/>
      <c r="RUE100" s="2"/>
      <c r="RUH100" s="2"/>
      <c r="RUI100" s="2"/>
      <c r="RUJ100" s="2"/>
      <c r="RUK100" s="2"/>
      <c r="RUL100" s="2"/>
      <c r="RUM100" s="2"/>
      <c r="RUN100" s="2"/>
      <c r="RUT100" s="1"/>
      <c r="RUU100" s="2"/>
      <c r="RUV100" s="2"/>
      <c r="RUW100" s="2"/>
      <c r="RUX100" s="2"/>
      <c r="RUY100" s="2"/>
      <c r="RUZ100" s="2"/>
      <c r="RVA100" s="2"/>
      <c r="RVB100" s="2"/>
      <c r="RVC100" s="2"/>
      <c r="RVD100" s="2"/>
      <c r="RVE100" s="2"/>
      <c r="RVF100" s="2"/>
      <c r="RVH100" s="2"/>
      <c r="RVI100" s="2"/>
      <c r="RVK100" s="2"/>
      <c r="RVN100" s="2"/>
      <c r="RVO100" s="2"/>
      <c r="RVP100" s="2"/>
      <c r="RVQ100" s="2"/>
      <c r="RVR100" s="2"/>
      <c r="RVS100" s="2"/>
      <c r="RVT100" s="2"/>
      <c r="RVZ100" s="1"/>
      <c r="RWA100" s="2"/>
      <c r="RWB100" s="2"/>
      <c r="RWC100" s="2"/>
      <c r="RWD100" s="2"/>
      <c r="RWE100" s="2"/>
      <c r="RWF100" s="2"/>
      <c r="RWG100" s="2"/>
      <c r="RWH100" s="2"/>
      <c r="RWI100" s="2"/>
      <c r="RWJ100" s="2"/>
      <c r="RWK100" s="2"/>
      <c r="RWL100" s="2"/>
      <c r="RWN100" s="2"/>
      <c r="RWO100" s="2"/>
      <c r="RWQ100" s="2"/>
      <c r="RWT100" s="2"/>
      <c r="RWU100" s="2"/>
      <c r="RWV100" s="2"/>
      <c r="RWW100" s="2"/>
      <c r="RWX100" s="2"/>
      <c r="RWY100" s="2"/>
      <c r="RWZ100" s="2"/>
      <c r="RXF100" s="1"/>
      <c r="RXG100" s="2"/>
      <c r="RXH100" s="2"/>
      <c r="RXI100" s="2"/>
      <c r="RXJ100" s="2"/>
      <c r="RXK100" s="2"/>
      <c r="RXL100" s="2"/>
      <c r="RXM100" s="2"/>
      <c r="RXN100" s="2"/>
      <c r="RXO100" s="2"/>
      <c r="RXP100" s="2"/>
      <c r="RXQ100" s="2"/>
      <c r="RXR100" s="2"/>
      <c r="RXT100" s="2"/>
      <c r="RXU100" s="2"/>
      <c r="RXW100" s="2"/>
      <c r="RXZ100" s="2"/>
      <c r="RYA100" s="2"/>
      <c r="RYB100" s="2"/>
      <c r="RYC100" s="2"/>
      <c r="RYD100" s="2"/>
      <c r="RYE100" s="2"/>
      <c r="RYF100" s="2"/>
      <c r="RYL100" s="1"/>
      <c r="RYM100" s="2"/>
      <c r="RYN100" s="2"/>
      <c r="RYO100" s="2"/>
      <c r="RYP100" s="2"/>
      <c r="RYQ100" s="2"/>
      <c r="RYR100" s="2"/>
      <c r="RYS100" s="2"/>
      <c r="RYT100" s="2"/>
      <c r="RYU100" s="2"/>
      <c r="RYV100" s="2"/>
      <c r="RYW100" s="2"/>
      <c r="RYX100" s="2"/>
      <c r="RYZ100" s="2"/>
      <c r="RZA100" s="2"/>
      <c r="RZC100" s="2"/>
      <c r="RZF100" s="2"/>
      <c r="RZG100" s="2"/>
      <c r="RZH100" s="2"/>
      <c r="RZI100" s="2"/>
      <c r="RZJ100" s="2"/>
      <c r="RZK100" s="2"/>
      <c r="RZL100" s="2"/>
      <c r="RZR100" s="1"/>
      <c r="RZS100" s="2"/>
      <c r="RZT100" s="2"/>
      <c r="RZU100" s="2"/>
      <c r="RZV100" s="2"/>
      <c r="RZW100" s="2"/>
      <c r="RZX100" s="2"/>
      <c r="RZY100" s="2"/>
      <c r="RZZ100" s="2"/>
      <c r="SAA100" s="2"/>
      <c r="SAB100" s="2"/>
      <c r="SAC100" s="2"/>
      <c r="SAD100" s="2"/>
      <c r="SAF100" s="2"/>
      <c r="SAG100" s="2"/>
      <c r="SAI100" s="2"/>
      <c r="SAL100" s="2"/>
      <c r="SAM100" s="2"/>
      <c r="SAN100" s="2"/>
      <c r="SAO100" s="2"/>
      <c r="SAP100" s="2"/>
      <c r="SAQ100" s="2"/>
      <c r="SAR100" s="2"/>
      <c r="SAX100" s="1"/>
      <c r="SAY100" s="2"/>
      <c r="SAZ100" s="2"/>
      <c r="SBA100" s="2"/>
      <c r="SBB100" s="2"/>
      <c r="SBC100" s="2"/>
      <c r="SBD100" s="2"/>
      <c r="SBE100" s="2"/>
      <c r="SBF100" s="2"/>
      <c r="SBG100" s="2"/>
      <c r="SBH100" s="2"/>
      <c r="SBI100" s="2"/>
      <c r="SBJ100" s="2"/>
      <c r="SBL100" s="2"/>
      <c r="SBM100" s="2"/>
      <c r="SBO100" s="2"/>
      <c r="SBR100" s="2"/>
      <c r="SBS100" s="2"/>
      <c r="SBT100" s="2"/>
      <c r="SBU100" s="2"/>
      <c r="SBV100" s="2"/>
      <c r="SBW100" s="2"/>
      <c r="SBX100" s="2"/>
      <c r="SCD100" s="1"/>
      <c r="SCE100" s="2"/>
      <c r="SCF100" s="2"/>
      <c r="SCG100" s="2"/>
      <c r="SCH100" s="2"/>
      <c r="SCI100" s="2"/>
      <c r="SCJ100" s="2"/>
      <c r="SCK100" s="2"/>
      <c r="SCL100" s="2"/>
      <c r="SCM100" s="2"/>
      <c r="SCN100" s="2"/>
      <c r="SCO100" s="2"/>
      <c r="SCP100" s="2"/>
      <c r="SCR100" s="2"/>
      <c r="SCS100" s="2"/>
      <c r="SCU100" s="2"/>
      <c r="SCX100" s="2"/>
      <c r="SCY100" s="2"/>
      <c r="SCZ100" s="2"/>
      <c r="SDA100" s="2"/>
      <c r="SDB100" s="2"/>
      <c r="SDC100" s="2"/>
      <c r="SDD100" s="2"/>
      <c r="SDJ100" s="1"/>
      <c r="SDK100" s="2"/>
      <c r="SDL100" s="2"/>
      <c r="SDM100" s="2"/>
      <c r="SDN100" s="2"/>
      <c r="SDO100" s="2"/>
      <c r="SDP100" s="2"/>
      <c r="SDQ100" s="2"/>
      <c r="SDR100" s="2"/>
      <c r="SDS100" s="2"/>
      <c r="SDT100" s="2"/>
      <c r="SDU100" s="2"/>
      <c r="SDV100" s="2"/>
      <c r="SDX100" s="2"/>
      <c r="SDY100" s="2"/>
      <c r="SEA100" s="2"/>
      <c r="SED100" s="2"/>
      <c r="SEE100" s="2"/>
      <c r="SEF100" s="2"/>
      <c r="SEG100" s="2"/>
      <c r="SEH100" s="2"/>
      <c r="SEI100" s="2"/>
      <c r="SEJ100" s="2"/>
      <c r="SEP100" s="1"/>
      <c r="SEQ100" s="2"/>
      <c r="SER100" s="2"/>
      <c r="SES100" s="2"/>
      <c r="SET100" s="2"/>
      <c r="SEU100" s="2"/>
      <c r="SEV100" s="2"/>
      <c r="SEW100" s="2"/>
      <c r="SEX100" s="2"/>
      <c r="SEY100" s="2"/>
      <c r="SEZ100" s="2"/>
      <c r="SFA100" s="2"/>
      <c r="SFB100" s="2"/>
      <c r="SFD100" s="2"/>
      <c r="SFE100" s="2"/>
      <c r="SFG100" s="2"/>
      <c r="SFJ100" s="2"/>
      <c r="SFK100" s="2"/>
      <c r="SFL100" s="2"/>
      <c r="SFM100" s="2"/>
      <c r="SFN100" s="2"/>
      <c r="SFO100" s="2"/>
      <c r="SFP100" s="2"/>
      <c r="SFV100" s="1"/>
      <c r="SFW100" s="2"/>
      <c r="SFX100" s="2"/>
      <c r="SFY100" s="2"/>
      <c r="SFZ100" s="2"/>
      <c r="SGA100" s="2"/>
      <c r="SGB100" s="2"/>
      <c r="SGC100" s="2"/>
      <c r="SGD100" s="2"/>
      <c r="SGE100" s="2"/>
      <c r="SGF100" s="2"/>
      <c r="SGG100" s="2"/>
      <c r="SGH100" s="2"/>
      <c r="SGJ100" s="2"/>
      <c r="SGK100" s="2"/>
      <c r="SGM100" s="2"/>
      <c r="SGP100" s="2"/>
      <c r="SGQ100" s="2"/>
      <c r="SGR100" s="2"/>
      <c r="SGS100" s="2"/>
      <c r="SGT100" s="2"/>
      <c r="SGU100" s="2"/>
      <c r="SGV100" s="2"/>
      <c r="SHB100" s="1"/>
      <c r="SHC100" s="2"/>
      <c r="SHD100" s="2"/>
      <c r="SHE100" s="2"/>
      <c r="SHF100" s="2"/>
      <c r="SHG100" s="2"/>
      <c r="SHH100" s="2"/>
      <c r="SHI100" s="2"/>
      <c r="SHJ100" s="2"/>
      <c r="SHK100" s="2"/>
      <c r="SHL100" s="2"/>
      <c r="SHM100" s="2"/>
      <c r="SHN100" s="2"/>
      <c r="SHP100" s="2"/>
      <c r="SHQ100" s="2"/>
      <c r="SHS100" s="2"/>
      <c r="SHV100" s="2"/>
      <c r="SHW100" s="2"/>
      <c r="SHX100" s="2"/>
      <c r="SHY100" s="2"/>
      <c r="SHZ100" s="2"/>
      <c r="SIA100" s="2"/>
      <c r="SIB100" s="2"/>
      <c r="SIH100" s="1"/>
      <c r="SII100" s="2"/>
      <c r="SIJ100" s="2"/>
      <c r="SIK100" s="2"/>
      <c r="SIL100" s="2"/>
      <c r="SIM100" s="2"/>
      <c r="SIN100" s="2"/>
      <c r="SIO100" s="2"/>
      <c r="SIP100" s="2"/>
      <c r="SIQ100" s="2"/>
      <c r="SIR100" s="2"/>
      <c r="SIS100" s="2"/>
      <c r="SIT100" s="2"/>
      <c r="SIV100" s="2"/>
      <c r="SIW100" s="2"/>
      <c r="SIY100" s="2"/>
      <c r="SJB100" s="2"/>
      <c r="SJC100" s="2"/>
      <c r="SJD100" s="2"/>
      <c r="SJE100" s="2"/>
      <c r="SJF100" s="2"/>
      <c r="SJG100" s="2"/>
      <c r="SJH100" s="2"/>
      <c r="SJN100" s="1"/>
      <c r="SJO100" s="2"/>
      <c r="SJP100" s="2"/>
      <c r="SJQ100" s="2"/>
      <c r="SJR100" s="2"/>
      <c r="SJS100" s="2"/>
      <c r="SJT100" s="2"/>
      <c r="SJU100" s="2"/>
      <c r="SJV100" s="2"/>
      <c r="SJW100" s="2"/>
      <c r="SJX100" s="2"/>
      <c r="SJY100" s="2"/>
      <c r="SJZ100" s="2"/>
      <c r="SKB100" s="2"/>
      <c r="SKC100" s="2"/>
      <c r="SKE100" s="2"/>
      <c r="SKH100" s="2"/>
      <c r="SKI100" s="2"/>
      <c r="SKJ100" s="2"/>
      <c r="SKK100" s="2"/>
      <c r="SKL100" s="2"/>
      <c r="SKM100" s="2"/>
      <c r="SKN100" s="2"/>
      <c r="SKT100" s="1"/>
      <c r="SKU100" s="2"/>
      <c r="SKV100" s="2"/>
      <c r="SKW100" s="2"/>
      <c r="SKX100" s="2"/>
      <c r="SKY100" s="2"/>
      <c r="SKZ100" s="2"/>
      <c r="SLA100" s="2"/>
      <c r="SLB100" s="2"/>
      <c r="SLC100" s="2"/>
      <c r="SLD100" s="2"/>
      <c r="SLE100" s="2"/>
      <c r="SLF100" s="2"/>
      <c r="SLH100" s="2"/>
      <c r="SLI100" s="2"/>
      <c r="SLK100" s="2"/>
      <c r="SLN100" s="2"/>
      <c r="SLO100" s="2"/>
      <c r="SLP100" s="2"/>
      <c r="SLQ100" s="2"/>
      <c r="SLR100" s="2"/>
      <c r="SLS100" s="2"/>
      <c r="SLT100" s="2"/>
      <c r="SLZ100" s="1"/>
      <c r="SMA100" s="2"/>
      <c r="SMB100" s="2"/>
      <c r="SMC100" s="2"/>
      <c r="SMD100" s="2"/>
      <c r="SME100" s="2"/>
      <c r="SMF100" s="2"/>
      <c r="SMG100" s="2"/>
      <c r="SMH100" s="2"/>
      <c r="SMI100" s="2"/>
      <c r="SMJ100" s="2"/>
      <c r="SMK100" s="2"/>
      <c r="SML100" s="2"/>
      <c r="SMN100" s="2"/>
      <c r="SMO100" s="2"/>
      <c r="SMQ100" s="2"/>
      <c r="SMT100" s="2"/>
      <c r="SMU100" s="2"/>
      <c r="SMV100" s="2"/>
      <c r="SMW100" s="2"/>
      <c r="SMX100" s="2"/>
      <c r="SMY100" s="2"/>
      <c r="SMZ100" s="2"/>
      <c r="SNF100" s="1"/>
      <c r="SNG100" s="2"/>
      <c r="SNH100" s="2"/>
      <c r="SNI100" s="2"/>
      <c r="SNJ100" s="2"/>
      <c r="SNK100" s="2"/>
      <c r="SNL100" s="2"/>
      <c r="SNM100" s="2"/>
      <c r="SNN100" s="2"/>
      <c r="SNO100" s="2"/>
      <c r="SNP100" s="2"/>
      <c r="SNQ100" s="2"/>
      <c r="SNR100" s="2"/>
      <c r="SNT100" s="2"/>
      <c r="SNU100" s="2"/>
      <c r="SNW100" s="2"/>
      <c r="SNZ100" s="2"/>
      <c r="SOA100" s="2"/>
      <c r="SOB100" s="2"/>
      <c r="SOC100" s="2"/>
      <c r="SOD100" s="2"/>
      <c r="SOE100" s="2"/>
      <c r="SOF100" s="2"/>
      <c r="SOL100" s="1"/>
      <c r="SOM100" s="2"/>
      <c r="SON100" s="2"/>
      <c r="SOO100" s="2"/>
      <c r="SOP100" s="2"/>
      <c r="SOQ100" s="2"/>
      <c r="SOR100" s="2"/>
      <c r="SOS100" s="2"/>
      <c r="SOT100" s="2"/>
      <c r="SOU100" s="2"/>
      <c r="SOV100" s="2"/>
      <c r="SOW100" s="2"/>
      <c r="SOX100" s="2"/>
      <c r="SOZ100" s="2"/>
      <c r="SPA100" s="2"/>
      <c r="SPC100" s="2"/>
      <c r="SPF100" s="2"/>
      <c r="SPG100" s="2"/>
      <c r="SPH100" s="2"/>
      <c r="SPI100" s="2"/>
      <c r="SPJ100" s="2"/>
      <c r="SPK100" s="2"/>
      <c r="SPL100" s="2"/>
      <c r="SPR100" s="1"/>
      <c r="SPS100" s="2"/>
      <c r="SPT100" s="2"/>
      <c r="SPU100" s="2"/>
      <c r="SPV100" s="2"/>
      <c r="SPW100" s="2"/>
      <c r="SPX100" s="2"/>
      <c r="SPY100" s="2"/>
      <c r="SPZ100" s="2"/>
      <c r="SQA100" s="2"/>
      <c r="SQB100" s="2"/>
      <c r="SQC100" s="2"/>
      <c r="SQD100" s="2"/>
      <c r="SQF100" s="2"/>
      <c r="SQG100" s="2"/>
      <c r="SQI100" s="2"/>
      <c r="SQL100" s="2"/>
      <c r="SQM100" s="2"/>
      <c r="SQN100" s="2"/>
      <c r="SQO100" s="2"/>
      <c r="SQP100" s="2"/>
      <c r="SQQ100" s="2"/>
      <c r="SQR100" s="2"/>
      <c r="SQX100" s="1"/>
      <c r="SQY100" s="2"/>
      <c r="SQZ100" s="2"/>
      <c r="SRA100" s="2"/>
      <c r="SRB100" s="2"/>
      <c r="SRC100" s="2"/>
      <c r="SRD100" s="2"/>
      <c r="SRE100" s="2"/>
      <c r="SRF100" s="2"/>
      <c r="SRG100" s="2"/>
      <c r="SRH100" s="2"/>
      <c r="SRI100" s="2"/>
      <c r="SRJ100" s="2"/>
      <c r="SRL100" s="2"/>
      <c r="SRM100" s="2"/>
      <c r="SRO100" s="2"/>
      <c r="SRR100" s="2"/>
      <c r="SRS100" s="2"/>
      <c r="SRT100" s="2"/>
      <c r="SRU100" s="2"/>
      <c r="SRV100" s="2"/>
      <c r="SRW100" s="2"/>
      <c r="SRX100" s="2"/>
      <c r="SSD100" s="1"/>
      <c r="SSE100" s="2"/>
      <c r="SSF100" s="2"/>
      <c r="SSG100" s="2"/>
      <c r="SSH100" s="2"/>
      <c r="SSI100" s="2"/>
      <c r="SSJ100" s="2"/>
      <c r="SSK100" s="2"/>
      <c r="SSL100" s="2"/>
      <c r="SSM100" s="2"/>
      <c r="SSN100" s="2"/>
      <c r="SSO100" s="2"/>
      <c r="SSP100" s="2"/>
      <c r="SSR100" s="2"/>
      <c r="SSS100" s="2"/>
      <c r="SSU100" s="2"/>
      <c r="SSX100" s="2"/>
      <c r="SSY100" s="2"/>
      <c r="SSZ100" s="2"/>
      <c r="STA100" s="2"/>
      <c r="STB100" s="2"/>
      <c r="STC100" s="2"/>
      <c r="STD100" s="2"/>
      <c r="STJ100" s="1"/>
      <c r="STK100" s="2"/>
      <c r="STL100" s="2"/>
      <c r="STM100" s="2"/>
      <c r="STN100" s="2"/>
      <c r="STO100" s="2"/>
      <c r="STP100" s="2"/>
      <c r="STQ100" s="2"/>
      <c r="STR100" s="2"/>
      <c r="STS100" s="2"/>
      <c r="STT100" s="2"/>
      <c r="STU100" s="2"/>
      <c r="STV100" s="2"/>
      <c r="STX100" s="2"/>
      <c r="STY100" s="2"/>
      <c r="SUA100" s="2"/>
      <c r="SUD100" s="2"/>
      <c r="SUE100" s="2"/>
      <c r="SUF100" s="2"/>
      <c r="SUG100" s="2"/>
      <c r="SUH100" s="2"/>
      <c r="SUI100" s="2"/>
      <c r="SUJ100" s="2"/>
      <c r="SUP100" s="1"/>
      <c r="SUQ100" s="2"/>
      <c r="SUR100" s="2"/>
      <c r="SUS100" s="2"/>
      <c r="SUT100" s="2"/>
      <c r="SUU100" s="2"/>
      <c r="SUV100" s="2"/>
      <c r="SUW100" s="2"/>
      <c r="SUX100" s="2"/>
      <c r="SUY100" s="2"/>
      <c r="SUZ100" s="2"/>
      <c r="SVA100" s="2"/>
      <c r="SVB100" s="2"/>
      <c r="SVD100" s="2"/>
      <c r="SVE100" s="2"/>
      <c r="SVG100" s="2"/>
      <c r="SVJ100" s="2"/>
      <c r="SVK100" s="2"/>
      <c r="SVL100" s="2"/>
      <c r="SVM100" s="2"/>
      <c r="SVN100" s="2"/>
      <c r="SVO100" s="2"/>
      <c r="SVP100" s="2"/>
      <c r="SVV100" s="1"/>
      <c r="SVW100" s="2"/>
      <c r="SVX100" s="2"/>
      <c r="SVY100" s="2"/>
      <c r="SVZ100" s="2"/>
      <c r="SWA100" s="2"/>
      <c r="SWB100" s="2"/>
      <c r="SWC100" s="2"/>
      <c r="SWD100" s="2"/>
      <c r="SWE100" s="2"/>
      <c r="SWF100" s="2"/>
      <c r="SWG100" s="2"/>
      <c r="SWH100" s="2"/>
      <c r="SWJ100" s="2"/>
      <c r="SWK100" s="2"/>
      <c r="SWM100" s="2"/>
      <c r="SWP100" s="2"/>
      <c r="SWQ100" s="2"/>
      <c r="SWR100" s="2"/>
      <c r="SWS100" s="2"/>
      <c r="SWT100" s="2"/>
      <c r="SWU100" s="2"/>
      <c r="SWV100" s="2"/>
      <c r="SXB100" s="1"/>
      <c r="SXC100" s="2"/>
      <c r="SXD100" s="2"/>
      <c r="SXE100" s="2"/>
      <c r="SXF100" s="2"/>
      <c r="SXG100" s="2"/>
      <c r="SXH100" s="2"/>
      <c r="SXI100" s="2"/>
      <c r="SXJ100" s="2"/>
      <c r="SXK100" s="2"/>
      <c r="SXL100" s="2"/>
      <c r="SXM100" s="2"/>
      <c r="SXN100" s="2"/>
      <c r="SXP100" s="2"/>
      <c r="SXQ100" s="2"/>
      <c r="SXS100" s="2"/>
      <c r="SXV100" s="2"/>
      <c r="SXW100" s="2"/>
      <c r="SXX100" s="2"/>
      <c r="SXY100" s="2"/>
      <c r="SXZ100" s="2"/>
      <c r="SYA100" s="2"/>
      <c r="SYB100" s="2"/>
      <c r="SYH100" s="1"/>
      <c r="SYI100" s="2"/>
      <c r="SYJ100" s="2"/>
      <c r="SYK100" s="2"/>
      <c r="SYL100" s="2"/>
      <c r="SYM100" s="2"/>
      <c r="SYN100" s="2"/>
      <c r="SYO100" s="2"/>
      <c r="SYP100" s="2"/>
      <c r="SYQ100" s="2"/>
      <c r="SYR100" s="2"/>
      <c r="SYS100" s="2"/>
      <c r="SYT100" s="2"/>
      <c r="SYV100" s="2"/>
      <c r="SYW100" s="2"/>
      <c r="SYY100" s="2"/>
      <c r="SZB100" s="2"/>
      <c r="SZC100" s="2"/>
      <c r="SZD100" s="2"/>
      <c r="SZE100" s="2"/>
      <c r="SZF100" s="2"/>
      <c r="SZG100" s="2"/>
      <c r="SZH100" s="2"/>
      <c r="SZN100" s="1"/>
      <c r="SZO100" s="2"/>
      <c r="SZP100" s="2"/>
      <c r="SZQ100" s="2"/>
      <c r="SZR100" s="2"/>
      <c r="SZS100" s="2"/>
      <c r="SZT100" s="2"/>
      <c r="SZU100" s="2"/>
      <c r="SZV100" s="2"/>
      <c r="SZW100" s="2"/>
      <c r="SZX100" s="2"/>
      <c r="SZY100" s="2"/>
      <c r="SZZ100" s="2"/>
      <c r="TAB100" s="2"/>
      <c r="TAC100" s="2"/>
      <c r="TAE100" s="2"/>
      <c r="TAH100" s="2"/>
      <c r="TAI100" s="2"/>
      <c r="TAJ100" s="2"/>
      <c r="TAK100" s="2"/>
      <c r="TAL100" s="2"/>
      <c r="TAM100" s="2"/>
      <c r="TAN100" s="2"/>
      <c r="TAT100" s="1"/>
      <c r="TAU100" s="2"/>
      <c r="TAV100" s="2"/>
      <c r="TAW100" s="2"/>
      <c r="TAX100" s="2"/>
      <c r="TAY100" s="2"/>
      <c r="TAZ100" s="2"/>
      <c r="TBA100" s="2"/>
      <c r="TBB100" s="2"/>
      <c r="TBC100" s="2"/>
      <c r="TBD100" s="2"/>
      <c r="TBE100" s="2"/>
      <c r="TBF100" s="2"/>
      <c r="TBH100" s="2"/>
      <c r="TBI100" s="2"/>
      <c r="TBK100" s="2"/>
      <c r="TBN100" s="2"/>
      <c r="TBO100" s="2"/>
      <c r="TBP100" s="2"/>
      <c r="TBQ100" s="2"/>
      <c r="TBR100" s="2"/>
      <c r="TBS100" s="2"/>
      <c r="TBT100" s="2"/>
      <c r="TBZ100" s="1"/>
      <c r="TCA100" s="2"/>
      <c r="TCB100" s="2"/>
      <c r="TCC100" s="2"/>
      <c r="TCD100" s="2"/>
      <c r="TCE100" s="2"/>
      <c r="TCF100" s="2"/>
      <c r="TCG100" s="2"/>
      <c r="TCH100" s="2"/>
      <c r="TCI100" s="2"/>
      <c r="TCJ100" s="2"/>
      <c r="TCK100" s="2"/>
      <c r="TCL100" s="2"/>
      <c r="TCN100" s="2"/>
      <c r="TCO100" s="2"/>
      <c r="TCQ100" s="2"/>
      <c r="TCT100" s="2"/>
      <c r="TCU100" s="2"/>
      <c r="TCV100" s="2"/>
      <c r="TCW100" s="2"/>
      <c r="TCX100" s="2"/>
      <c r="TCY100" s="2"/>
      <c r="TCZ100" s="2"/>
      <c r="TDF100" s="1"/>
      <c r="TDG100" s="2"/>
      <c r="TDH100" s="2"/>
      <c r="TDI100" s="2"/>
      <c r="TDJ100" s="2"/>
      <c r="TDK100" s="2"/>
      <c r="TDL100" s="2"/>
      <c r="TDM100" s="2"/>
      <c r="TDN100" s="2"/>
      <c r="TDO100" s="2"/>
      <c r="TDP100" s="2"/>
      <c r="TDQ100" s="2"/>
      <c r="TDR100" s="2"/>
      <c r="TDT100" s="2"/>
      <c r="TDU100" s="2"/>
      <c r="TDW100" s="2"/>
      <c r="TDZ100" s="2"/>
      <c r="TEA100" s="2"/>
      <c r="TEB100" s="2"/>
      <c r="TEC100" s="2"/>
      <c r="TED100" s="2"/>
      <c r="TEE100" s="2"/>
      <c r="TEF100" s="2"/>
      <c r="TEL100" s="1"/>
      <c r="TEM100" s="2"/>
      <c r="TEN100" s="2"/>
      <c r="TEO100" s="2"/>
      <c r="TEP100" s="2"/>
      <c r="TEQ100" s="2"/>
      <c r="TER100" s="2"/>
      <c r="TES100" s="2"/>
      <c r="TET100" s="2"/>
      <c r="TEU100" s="2"/>
      <c r="TEV100" s="2"/>
      <c r="TEW100" s="2"/>
      <c r="TEX100" s="2"/>
      <c r="TEZ100" s="2"/>
      <c r="TFA100" s="2"/>
      <c r="TFC100" s="2"/>
      <c r="TFF100" s="2"/>
      <c r="TFG100" s="2"/>
      <c r="TFH100" s="2"/>
      <c r="TFI100" s="2"/>
      <c r="TFJ100" s="2"/>
      <c r="TFK100" s="2"/>
      <c r="TFL100" s="2"/>
      <c r="TFR100" s="1"/>
      <c r="TFS100" s="2"/>
      <c r="TFT100" s="2"/>
      <c r="TFU100" s="2"/>
      <c r="TFV100" s="2"/>
      <c r="TFW100" s="2"/>
      <c r="TFX100" s="2"/>
      <c r="TFY100" s="2"/>
      <c r="TFZ100" s="2"/>
      <c r="TGA100" s="2"/>
      <c r="TGB100" s="2"/>
      <c r="TGC100" s="2"/>
      <c r="TGD100" s="2"/>
      <c r="TGF100" s="2"/>
      <c r="TGG100" s="2"/>
      <c r="TGI100" s="2"/>
      <c r="TGL100" s="2"/>
      <c r="TGM100" s="2"/>
      <c r="TGN100" s="2"/>
      <c r="TGO100" s="2"/>
      <c r="TGP100" s="2"/>
      <c r="TGQ100" s="2"/>
      <c r="TGR100" s="2"/>
      <c r="TGX100" s="1"/>
      <c r="TGY100" s="2"/>
      <c r="TGZ100" s="2"/>
      <c r="THA100" s="2"/>
      <c r="THB100" s="2"/>
      <c r="THC100" s="2"/>
      <c r="THD100" s="2"/>
      <c r="THE100" s="2"/>
      <c r="THF100" s="2"/>
      <c r="THG100" s="2"/>
      <c r="THH100" s="2"/>
      <c r="THI100" s="2"/>
      <c r="THJ100" s="2"/>
      <c r="THL100" s="2"/>
      <c r="THM100" s="2"/>
      <c r="THO100" s="2"/>
      <c r="THR100" s="2"/>
      <c r="THS100" s="2"/>
      <c r="THT100" s="2"/>
      <c r="THU100" s="2"/>
      <c r="THV100" s="2"/>
      <c r="THW100" s="2"/>
      <c r="THX100" s="2"/>
      <c r="TID100" s="1"/>
      <c r="TIE100" s="2"/>
      <c r="TIF100" s="2"/>
      <c r="TIG100" s="2"/>
      <c r="TIH100" s="2"/>
      <c r="TII100" s="2"/>
      <c r="TIJ100" s="2"/>
      <c r="TIK100" s="2"/>
      <c r="TIL100" s="2"/>
      <c r="TIM100" s="2"/>
      <c r="TIN100" s="2"/>
      <c r="TIO100" s="2"/>
      <c r="TIP100" s="2"/>
      <c r="TIR100" s="2"/>
      <c r="TIS100" s="2"/>
      <c r="TIU100" s="2"/>
      <c r="TIX100" s="2"/>
      <c r="TIY100" s="2"/>
      <c r="TIZ100" s="2"/>
      <c r="TJA100" s="2"/>
      <c r="TJB100" s="2"/>
      <c r="TJC100" s="2"/>
      <c r="TJD100" s="2"/>
      <c r="TJJ100" s="1"/>
      <c r="TJK100" s="2"/>
      <c r="TJL100" s="2"/>
      <c r="TJM100" s="2"/>
      <c r="TJN100" s="2"/>
      <c r="TJO100" s="2"/>
      <c r="TJP100" s="2"/>
      <c r="TJQ100" s="2"/>
      <c r="TJR100" s="2"/>
      <c r="TJS100" s="2"/>
      <c r="TJT100" s="2"/>
      <c r="TJU100" s="2"/>
      <c r="TJV100" s="2"/>
      <c r="TJX100" s="2"/>
      <c r="TJY100" s="2"/>
      <c r="TKA100" s="2"/>
      <c r="TKD100" s="2"/>
      <c r="TKE100" s="2"/>
      <c r="TKF100" s="2"/>
      <c r="TKG100" s="2"/>
      <c r="TKH100" s="2"/>
      <c r="TKI100" s="2"/>
      <c r="TKJ100" s="2"/>
      <c r="TKP100" s="1"/>
      <c r="TKQ100" s="2"/>
      <c r="TKR100" s="2"/>
      <c r="TKS100" s="2"/>
      <c r="TKT100" s="2"/>
      <c r="TKU100" s="2"/>
      <c r="TKV100" s="2"/>
      <c r="TKW100" s="2"/>
      <c r="TKX100" s="2"/>
      <c r="TKY100" s="2"/>
      <c r="TKZ100" s="2"/>
      <c r="TLA100" s="2"/>
      <c r="TLB100" s="2"/>
      <c r="TLD100" s="2"/>
      <c r="TLE100" s="2"/>
      <c r="TLG100" s="2"/>
      <c r="TLJ100" s="2"/>
      <c r="TLK100" s="2"/>
      <c r="TLL100" s="2"/>
      <c r="TLM100" s="2"/>
      <c r="TLN100" s="2"/>
      <c r="TLO100" s="2"/>
      <c r="TLP100" s="2"/>
      <c r="TLV100" s="1"/>
      <c r="TLW100" s="2"/>
      <c r="TLX100" s="2"/>
      <c r="TLY100" s="2"/>
      <c r="TLZ100" s="2"/>
      <c r="TMA100" s="2"/>
      <c r="TMB100" s="2"/>
      <c r="TMC100" s="2"/>
      <c r="TMD100" s="2"/>
      <c r="TME100" s="2"/>
      <c r="TMF100" s="2"/>
      <c r="TMG100" s="2"/>
      <c r="TMH100" s="2"/>
      <c r="TMJ100" s="2"/>
      <c r="TMK100" s="2"/>
      <c r="TMM100" s="2"/>
      <c r="TMP100" s="2"/>
      <c r="TMQ100" s="2"/>
      <c r="TMR100" s="2"/>
      <c r="TMS100" s="2"/>
      <c r="TMT100" s="2"/>
      <c r="TMU100" s="2"/>
      <c r="TMV100" s="2"/>
      <c r="TNB100" s="1"/>
      <c r="TNC100" s="2"/>
      <c r="TND100" s="2"/>
      <c r="TNE100" s="2"/>
      <c r="TNF100" s="2"/>
      <c r="TNG100" s="2"/>
      <c r="TNH100" s="2"/>
      <c r="TNI100" s="2"/>
      <c r="TNJ100" s="2"/>
      <c r="TNK100" s="2"/>
      <c r="TNL100" s="2"/>
      <c r="TNM100" s="2"/>
      <c r="TNN100" s="2"/>
      <c r="TNP100" s="2"/>
      <c r="TNQ100" s="2"/>
      <c r="TNS100" s="2"/>
      <c r="TNV100" s="2"/>
      <c r="TNW100" s="2"/>
      <c r="TNX100" s="2"/>
      <c r="TNY100" s="2"/>
      <c r="TNZ100" s="2"/>
      <c r="TOA100" s="2"/>
      <c r="TOB100" s="2"/>
      <c r="TOH100" s="1"/>
      <c r="TOI100" s="2"/>
      <c r="TOJ100" s="2"/>
      <c r="TOK100" s="2"/>
      <c r="TOL100" s="2"/>
      <c r="TOM100" s="2"/>
      <c r="TON100" s="2"/>
      <c r="TOO100" s="2"/>
      <c r="TOP100" s="2"/>
      <c r="TOQ100" s="2"/>
      <c r="TOR100" s="2"/>
      <c r="TOS100" s="2"/>
      <c r="TOT100" s="2"/>
      <c r="TOV100" s="2"/>
      <c r="TOW100" s="2"/>
      <c r="TOY100" s="2"/>
      <c r="TPB100" s="2"/>
      <c r="TPC100" s="2"/>
      <c r="TPD100" s="2"/>
      <c r="TPE100" s="2"/>
      <c r="TPF100" s="2"/>
      <c r="TPG100" s="2"/>
      <c r="TPH100" s="2"/>
      <c r="TPN100" s="1"/>
      <c r="TPO100" s="2"/>
      <c r="TPP100" s="2"/>
      <c r="TPQ100" s="2"/>
      <c r="TPR100" s="2"/>
      <c r="TPS100" s="2"/>
      <c r="TPT100" s="2"/>
      <c r="TPU100" s="2"/>
      <c r="TPV100" s="2"/>
      <c r="TPW100" s="2"/>
      <c r="TPX100" s="2"/>
      <c r="TPY100" s="2"/>
      <c r="TPZ100" s="2"/>
      <c r="TQB100" s="2"/>
      <c r="TQC100" s="2"/>
      <c r="TQE100" s="2"/>
      <c r="TQH100" s="2"/>
      <c r="TQI100" s="2"/>
      <c r="TQJ100" s="2"/>
      <c r="TQK100" s="2"/>
      <c r="TQL100" s="2"/>
      <c r="TQM100" s="2"/>
      <c r="TQN100" s="2"/>
      <c r="TQT100" s="1"/>
      <c r="TQU100" s="2"/>
      <c r="TQV100" s="2"/>
      <c r="TQW100" s="2"/>
      <c r="TQX100" s="2"/>
      <c r="TQY100" s="2"/>
      <c r="TQZ100" s="2"/>
      <c r="TRA100" s="2"/>
      <c r="TRB100" s="2"/>
      <c r="TRC100" s="2"/>
      <c r="TRD100" s="2"/>
      <c r="TRE100" s="2"/>
      <c r="TRF100" s="2"/>
      <c r="TRH100" s="2"/>
      <c r="TRI100" s="2"/>
      <c r="TRK100" s="2"/>
      <c r="TRN100" s="2"/>
      <c r="TRO100" s="2"/>
      <c r="TRP100" s="2"/>
      <c r="TRQ100" s="2"/>
      <c r="TRR100" s="2"/>
      <c r="TRS100" s="2"/>
      <c r="TRT100" s="2"/>
      <c r="TRZ100" s="1"/>
      <c r="TSA100" s="2"/>
      <c r="TSB100" s="2"/>
      <c r="TSC100" s="2"/>
      <c r="TSD100" s="2"/>
      <c r="TSE100" s="2"/>
      <c r="TSF100" s="2"/>
      <c r="TSG100" s="2"/>
      <c r="TSH100" s="2"/>
      <c r="TSI100" s="2"/>
      <c r="TSJ100" s="2"/>
      <c r="TSK100" s="2"/>
      <c r="TSL100" s="2"/>
      <c r="TSN100" s="2"/>
      <c r="TSO100" s="2"/>
      <c r="TSQ100" s="2"/>
      <c r="TST100" s="2"/>
      <c r="TSU100" s="2"/>
      <c r="TSV100" s="2"/>
      <c r="TSW100" s="2"/>
      <c r="TSX100" s="2"/>
      <c r="TSY100" s="2"/>
      <c r="TSZ100" s="2"/>
      <c r="TTF100" s="1"/>
      <c r="TTG100" s="2"/>
      <c r="TTH100" s="2"/>
      <c r="TTI100" s="2"/>
      <c r="TTJ100" s="2"/>
      <c r="TTK100" s="2"/>
      <c r="TTL100" s="2"/>
      <c r="TTM100" s="2"/>
      <c r="TTN100" s="2"/>
      <c r="TTO100" s="2"/>
      <c r="TTP100" s="2"/>
      <c r="TTQ100" s="2"/>
      <c r="TTR100" s="2"/>
      <c r="TTT100" s="2"/>
      <c r="TTU100" s="2"/>
      <c r="TTW100" s="2"/>
      <c r="TTZ100" s="2"/>
      <c r="TUA100" s="2"/>
      <c r="TUB100" s="2"/>
      <c r="TUC100" s="2"/>
      <c r="TUD100" s="2"/>
      <c r="TUE100" s="2"/>
      <c r="TUF100" s="2"/>
      <c r="TUL100" s="1"/>
      <c r="TUM100" s="2"/>
      <c r="TUN100" s="2"/>
      <c r="TUO100" s="2"/>
      <c r="TUP100" s="2"/>
      <c r="TUQ100" s="2"/>
      <c r="TUR100" s="2"/>
      <c r="TUS100" s="2"/>
      <c r="TUT100" s="2"/>
      <c r="TUU100" s="2"/>
      <c r="TUV100" s="2"/>
      <c r="TUW100" s="2"/>
      <c r="TUX100" s="2"/>
      <c r="TUZ100" s="2"/>
      <c r="TVA100" s="2"/>
      <c r="TVC100" s="2"/>
      <c r="TVF100" s="2"/>
      <c r="TVG100" s="2"/>
      <c r="TVH100" s="2"/>
      <c r="TVI100" s="2"/>
      <c r="TVJ100" s="2"/>
      <c r="TVK100" s="2"/>
      <c r="TVL100" s="2"/>
      <c r="TVR100" s="1"/>
      <c r="TVS100" s="2"/>
      <c r="TVT100" s="2"/>
      <c r="TVU100" s="2"/>
      <c r="TVV100" s="2"/>
      <c r="TVW100" s="2"/>
      <c r="TVX100" s="2"/>
      <c r="TVY100" s="2"/>
      <c r="TVZ100" s="2"/>
      <c r="TWA100" s="2"/>
      <c r="TWB100" s="2"/>
      <c r="TWC100" s="2"/>
      <c r="TWD100" s="2"/>
      <c r="TWF100" s="2"/>
      <c r="TWG100" s="2"/>
      <c r="TWI100" s="2"/>
      <c r="TWL100" s="2"/>
      <c r="TWM100" s="2"/>
      <c r="TWN100" s="2"/>
      <c r="TWO100" s="2"/>
      <c r="TWP100" s="2"/>
      <c r="TWQ100" s="2"/>
      <c r="TWR100" s="2"/>
      <c r="TWX100" s="1"/>
      <c r="TWY100" s="2"/>
      <c r="TWZ100" s="2"/>
      <c r="TXA100" s="2"/>
      <c r="TXB100" s="2"/>
      <c r="TXC100" s="2"/>
      <c r="TXD100" s="2"/>
      <c r="TXE100" s="2"/>
      <c r="TXF100" s="2"/>
      <c r="TXG100" s="2"/>
      <c r="TXH100" s="2"/>
      <c r="TXI100" s="2"/>
      <c r="TXJ100" s="2"/>
      <c r="TXL100" s="2"/>
      <c r="TXM100" s="2"/>
      <c r="TXO100" s="2"/>
      <c r="TXR100" s="2"/>
      <c r="TXS100" s="2"/>
      <c r="TXT100" s="2"/>
      <c r="TXU100" s="2"/>
      <c r="TXV100" s="2"/>
      <c r="TXW100" s="2"/>
      <c r="TXX100" s="2"/>
      <c r="TYD100" s="1"/>
      <c r="TYE100" s="2"/>
      <c r="TYF100" s="2"/>
      <c r="TYG100" s="2"/>
      <c r="TYH100" s="2"/>
      <c r="TYI100" s="2"/>
      <c r="TYJ100" s="2"/>
      <c r="TYK100" s="2"/>
      <c r="TYL100" s="2"/>
      <c r="TYM100" s="2"/>
      <c r="TYN100" s="2"/>
      <c r="TYO100" s="2"/>
      <c r="TYP100" s="2"/>
      <c r="TYR100" s="2"/>
      <c r="TYS100" s="2"/>
      <c r="TYU100" s="2"/>
      <c r="TYX100" s="2"/>
      <c r="TYY100" s="2"/>
      <c r="TYZ100" s="2"/>
      <c r="TZA100" s="2"/>
      <c r="TZB100" s="2"/>
      <c r="TZC100" s="2"/>
      <c r="TZD100" s="2"/>
      <c r="TZJ100" s="1"/>
      <c r="TZK100" s="2"/>
      <c r="TZL100" s="2"/>
      <c r="TZM100" s="2"/>
      <c r="TZN100" s="2"/>
      <c r="TZO100" s="2"/>
      <c r="TZP100" s="2"/>
      <c r="TZQ100" s="2"/>
      <c r="TZR100" s="2"/>
      <c r="TZS100" s="2"/>
      <c r="TZT100" s="2"/>
      <c r="TZU100" s="2"/>
      <c r="TZV100" s="2"/>
      <c r="TZX100" s="2"/>
      <c r="TZY100" s="2"/>
      <c r="UAA100" s="2"/>
      <c r="UAD100" s="2"/>
      <c r="UAE100" s="2"/>
      <c r="UAF100" s="2"/>
      <c r="UAG100" s="2"/>
      <c r="UAH100" s="2"/>
      <c r="UAI100" s="2"/>
      <c r="UAJ100" s="2"/>
      <c r="UAP100" s="1"/>
      <c r="UAQ100" s="2"/>
      <c r="UAR100" s="2"/>
      <c r="UAS100" s="2"/>
      <c r="UAT100" s="2"/>
      <c r="UAU100" s="2"/>
      <c r="UAV100" s="2"/>
      <c r="UAW100" s="2"/>
      <c r="UAX100" s="2"/>
      <c r="UAY100" s="2"/>
      <c r="UAZ100" s="2"/>
      <c r="UBA100" s="2"/>
      <c r="UBB100" s="2"/>
      <c r="UBD100" s="2"/>
      <c r="UBE100" s="2"/>
      <c r="UBG100" s="2"/>
      <c r="UBJ100" s="2"/>
      <c r="UBK100" s="2"/>
      <c r="UBL100" s="2"/>
      <c r="UBM100" s="2"/>
      <c r="UBN100" s="2"/>
      <c r="UBO100" s="2"/>
      <c r="UBP100" s="2"/>
      <c r="UBV100" s="1"/>
      <c r="UBW100" s="2"/>
      <c r="UBX100" s="2"/>
      <c r="UBY100" s="2"/>
      <c r="UBZ100" s="2"/>
      <c r="UCA100" s="2"/>
      <c r="UCB100" s="2"/>
      <c r="UCC100" s="2"/>
      <c r="UCD100" s="2"/>
      <c r="UCE100" s="2"/>
      <c r="UCF100" s="2"/>
      <c r="UCG100" s="2"/>
      <c r="UCH100" s="2"/>
      <c r="UCJ100" s="2"/>
      <c r="UCK100" s="2"/>
      <c r="UCM100" s="2"/>
      <c r="UCP100" s="2"/>
      <c r="UCQ100" s="2"/>
      <c r="UCR100" s="2"/>
      <c r="UCS100" s="2"/>
      <c r="UCT100" s="2"/>
      <c r="UCU100" s="2"/>
      <c r="UCV100" s="2"/>
      <c r="UDB100" s="1"/>
      <c r="UDC100" s="2"/>
      <c r="UDD100" s="2"/>
      <c r="UDE100" s="2"/>
      <c r="UDF100" s="2"/>
      <c r="UDG100" s="2"/>
      <c r="UDH100" s="2"/>
      <c r="UDI100" s="2"/>
      <c r="UDJ100" s="2"/>
      <c r="UDK100" s="2"/>
      <c r="UDL100" s="2"/>
      <c r="UDM100" s="2"/>
      <c r="UDN100" s="2"/>
      <c r="UDP100" s="2"/>
      <c r="UDQ100" s="2"/>
      <c r="UDS100" s="2"/>
      <c r="UDV100" s="2"/>
      <c r="UDW100" s="2"/>
      <c r="UDX100" s="2"/>
      <c r="UDY100" s="2"/>
      <c r="UDZ100" s="2"/>
      <c r="UEA100" s="2"/>
      <c r="UEB100" s="2"/>
      <c r="UEH100" s="1"/>
      <c r="UEI100" s="2"/>
      <c r="UEJ100" s="2"/>
      <c r="UEK100" s="2"/>
      <c r="UEL100" s="2"/>
      <c r="UEM100" s="2"/>
      <c r="UEN100" s="2"/>
      <c r="UEO100" s="2"/>
      <c r="UEP100" s="2"/>
      <c r="UEQ100" s="2"/>
      <c r="UER100" s="2"/>
      <c r="UES100" s="2"/>
      <c r="UET100" s="2"/>
      <c r="UEV100" s="2"/>
      <c r="UEW100" s="2"/>
      <c r="UEY100" s="2"/>
      <c r="UFB100" s="2"/>
      <c r="UFC100" s="2"/>
      <c r="UFD100" s="2"/>
      <c r="UFE100" s="2"/>
      <c r="UFF100" s="2"/>
      <c r="UFG100" s="2"/>
      <c r="UFH100" s="2"/>
      <c r="UFN100" s="1"/>
      <c r="UFO100" s="2"/>
      <c r="UFP100" s="2"/>
      <c r="UFQ100" s="2"/>
      <c r="UFR100" s="2"/>
      <c r="UFS100" s="2"/>
      <c r="UFT100" s="2"/>
      <c r="UFU100" s="2"/>
      <c r="UFV100" s="2"/>
      <c r="UFW100" s="2"/>
      <c r="UFX100" s="2"/>
      <c r="UFY100" s="2"/>
      <c r="UFZ100" s="2"/>
      <c r="UGB100" s="2"/>
      <c r="UGC100" s="2"/>
      <c r="UGE100" s="2"/>
      <c r="UGH100" s="2"/>
      <c r="UGI100" s="2"/>
      <c r="UGJ100" s="2"/>
      <c r="UGK100" s="2"/>
      <c r="UGL100" s="2"/>
      <c r="UGM100" s="2"/>
      <c r="UGN100" s="2"/>
      <c r="UGT100" s="1"/>
      <c r="UGU100" s="2"/>
      <c r="UGV100" s="2"/>
      <c r="UGW100" s="2"/>
      <c r="UGX100" s="2"/>
      <c r="UGY100" s="2"/>
      <c r="UGZ100" s="2"/>
      <c r="UHA100" s="2"/>
      <c r="UHB100" s="2"/>
      <c r="UHC100" s="2"/>
      <c r="UHD100" s="2"/>
      <c r="UHE100" s="2"/>
      <c r="UHF100" s="2"/>
      <c r="UHH100" s="2"/>
      <c r="UHI100" s="2"/>
      <c r="UHK100" s="2"/>
      <c r="UHN100" s="2"/>
      <c r="UHO100" s="2"/>
      <c r="UHP100" s="2"/>
      <c r="UHQ100" s="2"/>
      <c r="UHR100" s="2"/>
      <c r="UHS100" s="2"/>
      <c r="UHT100" s="2"/>
      <c r="UHZ100" s="1"/>
      <c r="UIA100" s="2"/>
      <c r="UIB100" s="2"/>
      <c r="UIC100" s="2"/>
      <c r="UID100" s="2"/>
      <c r="UIE100" s="2"/>
      <c r="UIF100" s="2"/>
      <c r="UIG100" s="2"/>
      <c r="UIH100" s="2"/>
      <c r="UII100" s="2"/>
      <c r="UIJ100" s="2"/>
      <c r="UIK100" s="2"/>
      <c r="UIL100" s="2"/>
      <c r="UIN100" s="2"/>
      <c r="UIO100" s="2"/>
      <c r="UIQ100" s="2"/>
      <c r="UIT100" s="2"/>
      <c r="UIU100" s="2"/>
      <c r="UIV100" s="2"/>
      <c r="UIW100" s="2"/>
      <c r="UIX100" s="2"/>
      <c r="UIY100" s="2"/>
      <c r="UIZ100" s="2"/>
      <c r="UJF100" s="1"/>
      <c r="UJG100" s="2"/>
      <c r="UJH100" s="2"/>
      <c r="UJI100" s="2"/>
      <c r="UJJ100" s="2"/>
      <c r="UJK100" s="2"/>
      <c r="UJL100" s="2"/>
      <c r="UJM100" s="2"/>
      <c r="UJN100" s="2"/>
      <c r="UJO100" s="2"/>
      <c r="UJP100" s="2"/>
      <c r="UJQ100" s="2"/>
      <c r="UJR100" s="2"/>
      <c r="UJT100" s="2"/>
      <c r="UJU100" s="2"/>
      <c r="UJW100" s="2"/>
      <c r="UJZ100" s="2"/>
      <c r="UKA100" s="2"/>
      <c r="UKB100" s="2"/>
      <c r="UKC100" s="2"/>
      <c r="UKD100" s="2"/>
      <c r="UKE100" s="2"/>
      <c r="UKF100" s="2"/>
      <c r="UKL100" s="1"/>
      <c r="UKM100" s="2"/>
      <c r="UKN100" s="2"/>
      <c r="UKO100" s="2"/>
      <c r="UKP100" s="2"/>
      <c r="UKQ100" s="2"/>
      <c r="UKR100" s="2"/>
      <c r="UKS100" s="2"/>
      <c r="UKT100" s="2"/>
      <c r="UKU100" s="2"/>
      <c r="UKV100" s="2"/>
      <c r="UKW100" s="2"/>
      <c r="UKX100" s="2"/>
      <c r="UKZ100" s="2"/>
      <c r="ULA100" s="2"/>
      <c r="ULC100" s="2"/>
      <c r="ULF100" s="2"/>
      <c r="ULG100" s="2"/>
      <c r="ULH100" s="2"/>
      <c r="ULI100" s="2"/>
      <c r="ULJ100" s="2"/>
      <c r="ULK100" s="2"/>
      <c r="ULL100" s="2"/>
      <c r="ULR100" s="1"/>
      <c r="ULS100" s="2"/>
      <c r="ULT100" s="2"/>
      <c r="ULU100" s="2"/>
      <c r="ULV100" s="2"/>
      <c r="ULW100" s="2"/>
      <c r="ULX100" s="2"/>
      <c r="ULY100" s="2"/>
      <c r="ULZ100" s="2"/>
      <c r="UMA100" s="2"/>
      <c r="UMB100" s="2"/>
      <c r="UMC100" s="2"/>
      <c r="UMD100" s="2"/>
      <c r="UMF100" s="2"/>
      <c r="UMG100" s="2"/>
      <c r="UMI100" s="2"/>
      <c r="UML100" s="2"/>
      <c r="UMM100" s="2"/>
      <c r="UMN100" s="2"/>
      <c r="UMO100" s="2"/>
      <c r="UMP100" s="2"/>
      <c r="UMQ100" s="2"/>
      <c r="UMR100" s="2"/>
      <c r="UMX100" s="1"/>
      <c r="UMY100" s="2"/>
      <c r="UMZ100" s="2"/>
      <c r="UNA100" s="2"/>
      <c r="UNB100" s="2"/>
      <c r="UNC100" s="2"/>
      <c r="UND100" s="2"/>
      <c r="UNE100" s="2"/>
      <c r="UNF100" s="2"/>
      <c r="UNG100" s="2"/>
      <c r="UNH100" s="2"/>
      <c r="UNI100" s="2"/>
      <c r="UNJ100" s="2"/>
      <c r="UNL100" s="2"/>
      <c r="UNM100" s="2"/>
      <c r="UNO100" s="2"/>
      <c r="UNR100" s="2"/>
      <c r="UNS100" s="2"/>
      <c r="UNT100" s="2"/>
      <c r="UNU100" s="2"/>
      <c r="UNV100" s="2"/>
      <c r="UNW100" s="2"/>
      <c r="UNX100" s="2"/>
      <c r="UOD100" s="1"/>
      <c r="UOE100" s="2"/>
      <c r="UOF100" s="2"/>
      <c r="UOG100" s="2"/>
      <c r="UOH100" s="2"/>
      <c r="UOI100" s="2"/>
      <c r="UOJ100" s="2"/>
      <c r="UOK100" s="2"/>
      <c r="UOL100" s="2"/>
      <c r="UOM100" s="2"/>
      <c r="UON100" s="2"/>
      <c r="UOO100" s="2"/>
      <c r="UOP100" s="2"/>
      <c r="UOR100" s="2"/>
      <c r="UOS100" s="2"/>
      <c r="UOU100" s="2"/>
      <c r="UOX100" s="2"/>
      <c r="UOY100" s="2"/>
      <c r="UOZ100" s="2"/>
      <c r="UPA100" s="2"/>
      <c r="UPB100" s="2"/>
      <c r="UPC100" s="2"/>
      <c r="UPD100" s="2"/>
      <c r="UPJ100" s="1"/>
      <c r="UPK100" s="2"/>
      <c r="UPL100" s="2"/>
      <c r="UPM100" s="2"/>
      <c r="UPN100" s="2"/>
      <c r="UPO100" s="2"/>
      <c r="UPP100" s="2"/>
      <c r="UPQ100" s="2"/>
      <c r="UPR100" s="2"/>
      <c r="UPS100" s="2"/>
      <c r="UPT100" s="2"/>
      <c r="UPU100" s="2"/>
      <c r="UPV100" s="2"/>
      <c r="UPX100" s="2"/>
      <c r="UPY100" s="2"/>
      <c r="UQA100" s="2"/>
      <c r="UQD100" s="2"/>
      <c r="UQE100" s="2"/>
      <c r="UQF100" s="2"/>
      <c r="UQG100" s="2"/>
      <c r="UQH100" s="2"/>
      <c r="UQI100" s="2"/>
      <c r="UQJ100" s="2"/>
      <c r="UQP100" s="1"/>
      <c r="UQQ100" s="2"/>
      <c r="UQR100" s="2"/>
      <c r="UQS100" s="2"/>
      <c r="UQT100" s="2"/>
      <c r="UQU100" s="2"/>
      <c r="UQV100" s="2"/>
      <c r="UQW100" s="2"/>
      <c r="UQX100" s="2"/>
      <c r="UQY100" s="2"/>
      <c r="UQZ100" s="2"/>
      <c r="URA100" s="2"/>
      <c r="URB100" s="2"/>
      <c r="URD100" s="2"/>
      <c r="URE100" s="2"/>
      <c r="URG100" s="2"/>
      <c r="URJ100" s="2"/>
      <c r="URK100" s="2"/>
      <c r="URL100" s="2"/>
      <c r="URM100" s="2"/>
      <c r="URN100" s="2"/>
      <c r="URO100" s="2"/>
      <c r="URP100" s="2"/>
      <c r="URV100" s="1"/>
      <c r="URW100" s="2"/>
      <c r="URX100" s="2"/>
      <c r="URY100" s="2"/>
      <c r="URZ100" s="2"/>
      <c r="USA100" s="2"/>
      <c r="USB100" s="2"/>
      <c r="USC100" s="2"/>
      <c r="USD100" s="2"/>
      <c r="USE100" s="2"/>
      <c r="USF100" s="2"/>
      <c r="USG100" s="2"/>
      <c r="USH100" s="2"/>
      <c r="USJ100" s="2"/>
      <c r="USK100" s="2"/>
      <c r="USM100" s="2"/>
      <c r="USP100" s="2"/>
      <c r="USQ100" s="2"/>
      <c r="USR100" s="2"/>
      <c r="USS100" s="2"/>
      <c r="UST100" s="2"/>
      <c r="USU100" s="2"/>
      <c r="USV100" s="2"/>
      <c r="UTB100" s="1"/>
      <c r="UTC100" s="2"/>
      <c r="UTD100" s="2"/>
      <c r="UTE100" s="2"/>
      <c r="UTF100" s="2"/>
      <c r="UTG100" s="2"/>
      <c r="UTH100" s="2"/>
      <c r="UTI100" s="2"/>
      <c r="UTJ100" s="2"/>
      <c r="UTK100" s="2"/>
      <c r="UTL100" s="2"/>
      <c r="UTM100" s="2"/>
      <c r="UTN100" s="2"/>
      <c r="UTP100" s="2"/>
      <c r="UTQ100" s="2"/>
      <c r="UTS100" s="2"/>
      <c r="UTV100" s="2"/>
      <c r="UTW100" s="2"/>
      <c r="UTX100" s="2"/>
      <c r="UTY100" s="2"/>
      <c r="UTZ100" s="2"/>
      <c r="UUA100" s="2"/>
      <c r="UUB100" s="2"/>
      <c r="UUH100" s="1"/>
      <c r="UUI100" s="2"/>
      <c r="UUJ100" s="2"/>
      <c r="UUK100" s="2"/>
      <c r="UUL100" s="2"/>
      <c r="UUM100" s="2"/>
      <c r="UUN100" s="2"/>
      <c r="UUO100" s="2"/>
      <c r="UUP100" s="2"/>
      <c r="UUQ100" s="2"/>
      <c r="UUR100" s="2"/>
      <c r="UUS100" s="2"/>
      <c r="UUT100" s="2"/>
      <c r="UUV100" s="2"/>
      <c r="UUW100" s="2"/>
      <c r="UUY100" s="2"/>
      <c r="UVB100" s="2"/>
      <c r="UVC100" s="2"/>
      <c r="UVD100" s="2"/>
      <c r="UVE100" s="2"/>
      <c r="UVF100" s="2"/>
      <c r="UVG100" s="2"/>
      <c r="UVH100" s="2"/>
      <c r="UVN100" s="1"/>
      <c r="UVO100" s="2"/>
      <c r="UVP100" s="2"/>
      <c r="UVQ100" s="2"/>
      <c r="UVR100" s="2"/>
      <c r="UVS100" s="2"/>
      <c r="UVT100" s="2"/>
      <c r="UVU100" s="2"/>
      <c r="UVV100" s="2"/>
      <c r="UVW100" s="2"/>
      <c r="UVX100" s="2"/>
      <c r="UVY100" s="2"/>
      <c r="UVZ100" s="2"/>
      <c r="UWB100" s="2"/>
      <c r="UWC100" s="2"/>
      <c r="UWE100" s="2"/>
      <c r="UWH100" s="2"/>
      <c r="UWI100" s="2"/>
      <c r="UWJ100" s="2"/>
      <c r="UWK100" s="2"/>
      <c r="UWL100" s="2"/>
      <c r="UWM100" s="2"/>
      <c r="UWN100" s="2"/>
      <c r="UWT100" s="1"/>
      <c r="UWU100" s="2"/>
      <c r="UWV100" s="2"/>
      <c r="UWW100" s="2"/>
      <c r="UWX100" s="2"/>
      <c r="UWY100" s="2"/>
      <c r="UWZ100" s="2"/>
      <c r="UXA100" s="2"/>
      <c r="UXB100" s="2"/>
      <c r="UXC100" s="2"/>
      <c r="UXD100" s="2"/>
      <c r="UXE100" s="2"/>
      <c r="UXF100" s="2"/>
      <c r="UXH100" s="2"/>
      <c r="UXI100" s="2"/>
      <c r="UXK100" s="2"/>
      <c r="UXN100" s="2"/>
      <c r="UXO100" s="2"/>
      <c r="UXP100" s="2"/>
      <c r="UXQ100" s="2"/>
      <c r="UXR100" s="2"/>
      <c r="UXS100" s="2"/>
      <c r="UXT100" s="2"/>
      <c r="UXZ100" s="1"/>
      <c r="UYA100" s="2"/>
      <c r="UYB100" s="2"/>
      <c r="UYC100" s="2"/>
      <c r="UYD100" s="2"/>
      <c r="UYE100" s="2"/>
      <c r="UYF100" s="2"/>
      <c r="UYG100" s="2"/>
      <c r="UYH100" s="2"/>
      <c r="UYI100" s="2"/>
      <c r="UYJ100" s="2"/>
      <c r="UYK100" s="2"/>
      <c r="UYL100" s="2"/>
      <c r="UYN100" s="2"/>
      <c r="UYO100" s="2"/>
      <c r="UYQ100" s="2"/>
      <c r="UYT100" s="2"/>
      <c r="UYU100" s="2"/>
      <c r="UYV100" s="2"/>
      <c r="UYW100" s="2"/>
      <c r="UYX100" s="2"/>
      <c r="UYY100" s="2"/>
      <c r="UYZ100" s="2"/>
      <c r="UZF100" s="1"/>
      <c r="UZG100" s="2"/>
      <c r="UZH100" s="2"/>
      <c r="UZI100" s="2"/>
      <c r="UZJ100" s="2"/>
      <c r="UZK100" s="2"/>
      <c r="UZL100" s="2"/>
      <c r="UZM100" s="2"/>
      <c r="UZN100" s="2"/>
      <c r="UZO100" s="2"/>
      <c r="UZP100" s="2"/>
      <c r="UZQ100" s="2"/>
      <c r="UZR100" s="2"/>
      <c r="UZT100" s="2"/>
      <c r="UZU100" s="2"/>
      <c r="UZW100" s="2"/>
      <c r="UZZ100" s="2"/>
      <c r="VAA100" s="2"/>
      <c r="VAB100" s="2"/>
      <c r="VAC100" s="2"/>
      <c r="VAD100" s="2"/>
      <c r="VAE100" s="2"/>
      <c r="VAF100" s="2"/>
      <c r="VAL100" s="1"/>
      <c r="VAM100" s="2"/>
      <c r="VAN100" s="2"/>
      <c r="VAO100" s="2"/>
      <c r="VAP100" s="2"/>
      <c r="VAQ100" s="2"/>
      <c r="VAR100" s="2"/>
      <c r="VAS100" s="2"/>
      <c r="VAT100" s="2"/>
      <c r="VAU100" s="2"/>
      <c r="VAV100" s="2"/>
      <c r="VAW100" s="2"/>
      <c r="VAX100" s="2"/>
      <c r="VAZ100" s="2"/>
      <c r="VBA100" s="2"/>
      <c r="VBC100" s="2"/>
      <c r="VBF100" s="2"/>
      <c r="VBG100" s="2"/>
      <c r="VBH100" s="2"/>
      <c r="VBI100" s="2"/>
      <c r="VBJ100" s="2"/>
      <c r="VBK100" s="2"/>
      <c r="VBL100" s="2"/>
      <c r="VBR100" s="1"/>
      <c r="VBS100" s="2"/>
      <c r="VBT100" s="2"/>
      <c r="VBU100" s="2"/>
      <c r="VBV100" s="2"/>
      <c r="VBW100" s="2"/>
      <c r="VBX100" s="2"/>
      <c r="VBY100" s="2"/>
      <c r="VBZ100" s="2"/>
      <c r="VCA100" s="2"/>
      <c r="VCB100" s="2"/>
      <c r="VCC100" s="2"/>
      <c r="VCD100" s="2"/>
      <c r="VCF100" s="2"/>
      <c r="VCG100" s="2"/>
      <c r="VCI100" s="2"/>
      <c r="VCL100" s="2"/>
      <c r="VCM100" s="2"/>
      <c r="VCN100" s="2"/>
      <c r="VCO100" s="2"/>
      <c r="VCP100" s="2"/>
      <c r="VCQ100" s="2"/>
      <c r="VCR100" s="2"/>
      <c r="VCX100" s="1"/>
      <c r="VCY100" s="2"/>
      <c r="VCZ100" s="2"/>
      <c r="VDA100" s="2"/>
      <c r="VDB100" s="2"/>
      <c r="VDC100" s="2"/>
      <c r="VDD100" s="2"/>
      <c r="VDE100" s="2"/>
      <c r="VDF100" s="2"/>
      <c r="VDG100" s="2"/>
      <c r="VDH100" s="2"/>
      <c r="VDI100" s="2"/>
      <c r="VDJ100" s="2"/>
      <c r="VDL100" s="2"/>
      <c r="VDM100" s="2"/>
      <c r="VDO100" s="2"/>
      <c r="VDR100" s="2"/>
      <c r="VDS100" s="2"/>
      <c r="VDT100" s="2"/>
      <c r="VDU100" s="2"/>
      <c r="VDV100" s="2"/>
      <c r="VDW100" s="2"/>
      <c r="VDX100" s="2"/>
      <c r="VED100" s="1"/>
      <c r="VEE100" s="2"/>
      <c r="VEF100" s="2"/>
      <c r="VEG100" s="2"/>
      <c r="VEH100" s="2"/>
      <c r="VEI100" s="2"/>
      <c r="VEJ100" s="2"/>
      <c r="VEK100" s="2"/>
      <c r="VEL100" s="2"/>
      <c r="VEM100" s="2"/>
      <c r="VEN100" s="2"/>
      <c r="VEO100" s="2"/>
      <c r="VEP100" s="2"/>
      <c r="VER100" s="2"/>
      <c r="VES100" s="2"/>
      <c r="VEU100" s="2"/>
      <c r="VEX100" s="2"/>
      <c r="VEY100" s="2"/>
      <c r="VEZ100" s="2"/>
      <c r="VFA100" s="2"/>
      <c r="VFB100" s="2"/>
      <c r="VFC100" s="2"/>
      <c r="VFD100" s="2"/>
      <c r="VFJ100" s="1"/>
      <c r="VFK100" s="2"/>
      <c r="VFL100" s="2"/>
      <c r="VFM100" s="2"/>
      <c r="VFN100" s="2"/>
      <c r="VFO100" s="2"/>
      <c r="VFP100" s="2"/>
      <c r="VFQ100" s="2"/>
      <c r="VFR100" s="2"/>
      <c r="VFS100" s="2"/>
      <c r="VFT100" s="2"/>
      <c r="VFU100" s="2"/>
      <c r="VFV100" s="2"/>
      <c r="VFX100" s="2"/>
      <c r="VFY100" s="2"/>
      <c r="VGA100" s="2"/>
      <c r="VGD100" s="2"/>
      <c r="VGE100" s="2"/>
      <c r="VGF100" s="2"/>
      <c r="VGG100" s="2"/>
      <c r="VGH100" s="2"/>
      <c r="VGI100" s="2"/>
      <c r="VGJ100" s="2"/>
      <c r="VGP100" s="1"/>
      <c r="VGQ100" s="2"/>
      <c r="VGR100" s="2"/>
      <c r="VGS100" s="2"/>
      <c r="VGT100" s="2"/>
      <c r="VGU100" s="2"/>
      <c r="VGV100" s="2"/>
      <c r="VGW100" s="2"/>
      <c r="VGX100" s="2"/>
      <c r="VGY100" s="2"/>
      <c r="VGZ100" s="2"/>
      <c r="VHA100" s="2"/>
      <c r="VHB100" s="2"/>
      <c r="VHD100" s="2"/>
      <c r="VHE100" s="2"/>
      <c r="VHG100" s="2"/>
      <c r="VHJ100" s="2"/>
      <c r="VHK100" s="2"/>
      <c r="VHL100" s="2"/>
      <c r="VHM100" s="2"/>
      <c r="VHN100" s="2"/>
      <c r="VHO100" s="2"/>
      <c r="VHP100" s="2"/>
      <c r="VHV100" s="1"/>
      <c r="VHW100" s="2"/>
      <c r="VHX100" s="2"/>
      <c r="VHY100" s="2"/>
      <c r="VHZ100" s="2"/>
      <c r="VIA100" s="2"/>
      <c r="VIB100" s="2"/>
      <c r="VIC100" s="2"/>
      <c r="VID100" s="2"/>
      <c r="VIE100" s="2"/>
      <c r="VIF100" s="2"/>
      <c r="VIG100" s="2"/>
      <c r="VIH100" s="2"/>
      <c r="VIJ100" s="2"/>
      <c r="VIK100" s="2"/>
      <c r="VIM100" s="2"/>
      <c r="VIP100" s="2"/>
      <c r="VIQ100" s="2"/>
      <c r="VIR100" s="2"/>
      <c r="VIS100" s="2"/>
      <c r="VIT100" s="2"/>
      <c r="VIU100" s="2"/>
      <c r="VIV100" s="2"/>
      <c r="VJB100" s="1"/>
      <c r="VJC100" s="2"/>
      <c r="VJD100" s="2"/>
      <c r="VJE100" s="2"/>
      <c r="VJF100" s="2"/>
      <c r="VJG100" s="2"/>
      <c r="VJH100" s="2"/>
      <c r="VJI100" s="2"/>
      <c r="VJJ100" s="2"/>
      <c r="VJK100" s="2"/>
      <c r="VJL100" s="2"/>
      <c r="VJM100" s="2"/>
      <c r="VJN100" s="2"/>
      <c r="VJP100" s="2"/>
      <c r="VJQ100" s="2"/>
      <c r="VJS100" s="2"/>
      <c r="VJV100" s="2"/>
      <c r="VJW100" s="2"/>
      <c r="VJX100" s="2"/>
      <c r="VJY100" s="2"/>
      <c r="VJZ100" s="2"/>
      <c r="VKA100" s="2"/>
      <c r="VKB100" s="2"/>
      <c r="VKH100" s="1"/>
      <c r="VKI100" s="2"/>
      <c r="VKJ100" s="2"/>
      <c r="VKK100" s="2"/>
      <c r="VKL100" s="2"/>
      <c r="VKM100" s="2"/>
      <c r="VKN100" s="2"/>
      <c r="VKO100" s="2"/>
      <c r="VKP100" s="2"/>
      <c r="VKQ100" s="2"/>
      <c r="VKR100" s="2"/>
      <c r="VKS100" s="2"/>
      <c r="VKT100" s="2"/>
      <c r="VKV100" s="2"/>
      <c r="VKW100" s="2"/>
      <c r="VKY100" s="2"/>
      <c r="VLB100" s="2"/>
      <c r="VLC100" s="2"/>
      <c r="VLD100" s="2"/>
      <c r="VLE100" s="2"/>
      <c r="VLF100" s="2"/>
      <c r="VLG100" s="2"/>
      <c r="VLH100" s="2"/>
      <c r="VLN100" s="1"/>
      <c r="VLO100" s="2"/>
      <c r="VLP100" s="2"/>
      <c r="VLQ100" s="2"/>
      <c r="VLR100" s="2"/>
      <c r="VLS100" s="2"/>
      <c r="VLT100" s="2"/>
      <c r="VLU100" s="2"/>
      <c r="VLV100" s="2"/>
      <c r="VLW100" s="2"/>
      <c r="VLX100" s="2"/>
      <c r="VLY100" s="2"/>
      <c r="VLZ100" s="2"/>
      <c r="VMB100" s="2"/>
      <c r="VMC100" s="2"/>
      <c r="VME100" s="2"/>
      <c r="VMH100" s="2"/>
      <c r="VMI100" s="2"/>
      <c r="VMJ100" s="2"/>
      <c r="VMK100" s="2"/>
      <c r="VML100" s="2"/>
      <c r="VMM100" s="2"/>
      <c r="VMN100" s="2"/>
      <c r="VMT100" s="1"/>
      <c r="VMU100" s="2"/>
      <c r="VMV100" s="2"/>
      <c r="VMW100" s="2"/>
      <c r="VMX100" s="2"/>
      <c r="VMY100" s="2"/>
      <c r="VMZ100" s="2"/>
      <c r="VNA100" s="2"/>
      <c r="VNB100" s="2"/>
      <c r="VNC100" s="2"/>
      <c r="VND100" s="2"/>
      <c r="VNE100" s="2"/>
      <c r="VNF100" s="2"/>
      <c r="VNH100" s="2"/>
      <c r="VNI100" s="2"/>
      <c r="VNK100" s="2"/>
      <c r="VNN100" s="2"/>
      <c r="VNO100" s="2"/>
      <c r="VNP100" s="2"/>
      <c r="VNQ100" s="2"/>
      <c r="VNR100" s="2"/>
      <c r="VNS100" s="2"/>
      <c r="VNT100" s="2"/>
      <c r="VNZ100" s="1"/>
      <c r="VOA100" s="2"/>
      <c r="VOB100" s="2"/>
      <c r="VOC100" s="2"/>
      <c r="VOD100" s="2"/>
      <c r="VOE100" s="2"/>
      <c r="VOF100" s="2"/>
      <c r="VOG100" s="2"/>
      <c r="VOH100" s="2"/>
      <c r="VOI100" s="2"/>
      <c r="VOJ100" s="2"/>
      <c r="VOK100" s="2"/>
      <c r="VOL100" s="2"/>
      <c r="VON100" s="2"/>
      <c r="VOO100" s="2"/>
      <c r="VOQ100" s="2"/>
      <c r="VOT100" s="2"/>
      <c r="VOU100" s="2"/>
      <c r="VOV100" s="2"/>
      <c r="VOW100" s="2"/>
      <c r="VOX100" s="2"/>
      <c r="VOY100" s="2"/>
      <c r="VOZ100" s="2"/>
      <c r="VPF100" s="1"/>
      <c r="VPG100" s="2"/>
      <c r="VPH100" s="2"/>
      <c r="VPI100" s="2"/>
      <c r="VPJ100" s="2"/>
      <c r="VPK100" s="2"/>
      <c r="VPL100" s="2"/>
      <c r="VPM100" s="2"/>
      <c r="VPN100" s="2"/>
      <c r="VPO100" s="2"/>
      <c r="VPP100" s="2"/>
      <c r="VPQ100" s="2"/>
      <c r="VPR100" s="2"/>
      <c r="VPT100" s="2"/>
      <c r="VPU100" s="2"/>
      <c r="VPW100" s="2"/>
      <c r="VPZ100" s="2"/>
      <c r="VQA100" s="2"/>
      <c r="VQB100" s="2"/>
      <c r="VQC100" s="2"/>
      <c r="VQD100" s="2"/>
      <c r="VQE100" s="2"/>
      <c r="VQF100" s="2"/>
      <c r="VQL100" s="1"/>
      <c r="VQM100" s="2"/>
      <c r="VQN100" s="2"/>
      <c r="VQO100" s="2"/>
      <c r="VQP100" s="2"/>
      <c r="VQQ100" s="2"/>
      <c r="VQR100" s="2"/>
      <c r="VQS100" s="2"/>
      <c r="VQT100" s="2"/>
      <c r="VQU100" s="2"/>
      <c r="VQV100" s="2"/>
      <c r="VQW100" s="2"/>
      <c r="VQX100" s="2"/>
      <c r="VQZ100" s="2"/>
      <c r="VRA100" s="2"/>
      <c r="VRC100" s="2"/>
      <c r="VRF100" s="2"/>
      <c r="VRG100" s="2"/>
      <c r="VRH100" s="2"/>
      <c r="VRI100" s="2"/>
      <c r="VRJ100" s="2"/>
      <c r="VRK100" s="2"/>
      <c r="VRL100" s="2"/>
      <c r="VRR100" s="1"/>
      <c r="VRS100" s="2"/>
      <c r="VRT100" s="2"/>
      <c r="VRU100" s="2"/>
      <c r="VRV100" s="2"/>
      <c r="VRW100" s="2"/>
      <c r="VRX100" s="2"/>
      <c r="VRY100" s="2"/>
      <c r="VRZ100" s="2"/>
      <c r="VSA100" s="2"/>
      <c r="VSB100" s="2"/>
      <c r="VSC100" s="2"/>
      <c r="VSD100" s="2"/>
      <c r="VSF100" s="2"/>
      <c r="VSG100" s="2"/>
      <c r="VSI100" s="2"/>
      <c r="VSL100" s="2"/>
      <c r="VSM100" s="2"/>
      <c r="VSN100" s="2"/>
      <c r="VSO100" s="2"/>
      <c r="VSP100" s="2"/>
      <c r="VSQ100" s="2"/>
      <c r="VSR100" s="2"/>
      <c r="VSX100" s="1"/>
      <c r="VSY100" s="2"/>
      <c r="VSZ100" s="2"/>
      <c r="VTA100" s="2"/>
      <c r="VTB100" s="2"/>
      <c r="VTC100" s="2"/>
      <c r="VTD100" s="2"/>
      <c r="VTE100" s="2"/>
      <c r="VTF100" s="2"/>
      <c r="VTG100" s="2"/>
      <c r="VTH100" s="2"/>
      <c r="VTI100" s="2"/>
      <c r="VTJ100" s="2"/>
      <c r="VTL100" s="2"/>
      <c r="VTM100" s="2"/>
      <c r="VTO100" s="2"/>
      <c r="VTR100" s="2"/>
      <c r="VTS100" s="2"/>
      <c r="VTT100" s="2"/>
      <c r="VTU100" s="2"/>
      <c r="VTV100" s="2"/>
      <c r="VTW100" s="2"/>
      <c r="VTX100" s="2"/>
      <c r="VUD100" s="1"/>
      <c r="VUE100" s="2"/>
      <c r="VUF100" s="2"/>
      <c r="VUG100" s="2"/>
      <c r="VUH100" s="2"/>
      <c r="VUI100" s="2"/>
      <c r="VUJ100" s="2"/>
      <c r="VUK100" s="2"/>
      <c r="VUL100" s="2"/>
      <c r="VUM100" s="2"/>
      <c r="VUN100" s="2"/>
      <c r="VUO100" s="2"/>
      <c r="VUP100" s="2"/>
      <c r="VUR100" s="2"/>
      <c r="VUS100" s="2"/>
      <c r="VUU100" s="2"/>
      <c r="VUX100" s="2"/>
      <c r="VUY100" s="2"/>
      <c r="VUZ100" s="2"/>
      <c r="VVA100" s="2"/>
      <c r="VVB100" s="2"/>
      <c r="VVC100" s="2"/>
      <c r="VVD100" s="2"/>
      <c r="VVJ100" s="1"/>
      <c r="VVK100" s="2"/>
      <c r="VVL100" s="2"/>
      <c r="VVM100" s="2"/>
      <c r="VVN100" s="2"/>
      <c r="VVO100" s="2"/>
      <c r="VVP100" s="2"/>
      <c r="VVQ100" s="2"/>
      <c r="VVR100" s="2"/>
      <c r="VVS100" s="2"/>
      <c r="VVT100" s="2"/>
      <c r="VVU100" s="2"/>
      <c r="VVV100" s="2"/>
      <c r="VVX100" s="2"/>
      <c r="VVY100" s="2"/>
      <c r="VWA100" s="2"/>
      <c r="VWD100" s="2"/>
      <c r="VWE100" s="2"/>
      <c r="VWF100" s="2"/>
      <c r="VWG100" s="2"/>
      <c r="VWH100" s="2"/>
      <c r="VWI100" s="2"/>
      <c r="VWJ100" s="2"/>
      <c r="VWP100" s="1"/>
      <c r="VWQ100" s="2"/>
      <c r="VWR100" s="2"/>
      <c r="VWS100" s="2"/>
      <c r="VWT100" s="2"/>
      <c r="VWU100" s="2"/>
      <c r="VWV100" s="2"/>
      <c r="VWW100" s="2"/>
      <c r="VWX100" s="2"/>
      <c r="VWY100" s="2"/>
      <c r="VWZ100" s="2"/>
      <c r="VXA100" s="2"/>
      <c r="VXB100" s="2"/>
      <c r="VXD100" s="2"/>
      <c r="VXE100" s="2"/>
      <c r="VXG100" s="2"/>
      <c r="VXJ100" s="2"/>
      <c r="VXK100" s="2"/>
      <c r="VXL100" s="2"/>
      <c r="VXM100" s="2"/>
      <c r="VXN100" s="2"/>
      <c r="VXO100" s="2"/>
      <c r="VXP100" s="2"/>
      <c r="VXV100" s="1"/>
      <c r="VXW100" s="2"/>
      <c r="VXX100" s="2"/>
      <c r="VXY100" s="2"/>
      <c r="VXZ100" s="2"/>
      <c r="VYA100" s="2"/>
      <c r="VYB100" s="2"/>
      <c r="VYC100" s="2"/>
      <c r="VYD100" s="2"/>
      <c r="VYE100" s="2"/>
      <c r="VYF100" s="2"/>
      <c r="VYG100" s="2"/>
      <c r="VYH100" s="2"/>
      <c r="VYJ100" s="2"/>
      <c r="VYK100" s="2"/>
      <c r="VYM100" s="2"/>
      <c r="VYP100" s="2"/>
      <c r="VYQ100" s="2"/>
      <c r="VYR100" s="2"/>
      <c r="VYS100" s="2"/>
      <c r="VYT100" s="2"/>
      <c r="VYU100" s="2"/>
      <c r="VYV100" s="2"/>
      <c r="VZB100" s="1"/>
      <c r="VZC100" s="2"/>
      <c r="VZD100" s="2"/>
      <c r="VZE100" s="2"/>
      <c r="VZF100" s="2"/>
      <c r="VZG100" s="2"/>
      <c r="VZH100" s="2"/>
      <c r="VZI100" s="2"/>
      <c r="VZJ100" s="2"/>
      <c r="VZK100" s="2"/>
      <c r="VZL100" s="2"/>
      <c r="VZM100" s="2"/>
      <c r="VZN100" s="2"/>
      <c r="VZP100" s="2"/>
      <c r="VZQ100" s="2"/>
      <c r="VZS100" s="2"/>
      <c r="VZV100" s="2"/>
      <c r="VZW100" s="2"/>
      <c r="VZX100" s="2"/>
      <c r="VZY100" s="2"/>
      <c r="VZZ100" s="2"/>
      <c r="WAA100" s="2"/>
      <c r="WAB100" s="2"/>
      <c r="WAH100" s="1"/>
      <c r="WAI100" s="2"/>
      <c r="WAJ100" s="2"/>
      <c r="WAK100" s="2"/>
      <c r="WAL100" s="2"/>
      <c r="WAM100" s="2"/>
      <c r="WAN100" s="2"/>
      <c r="WAO100" s="2"/>
      <c r="WAP100" s="2"/>
      <c r="WAQ100" s="2"/>
      <c r="WAR100" s="2"/>
      <c r="WAS100" s="2"/>
      <c r="WAT100" s="2"/>
      <c r="WAV100" s="2"/>
      <c r="WAW100" s="2"/>
      <c r="WAY100" s="2"/>
      <c r="WBB100" s="2"/>
      <c r="WBC100" s="2"/>
      <c r="WBD100" s="2"/>
      <c r="WBE100" s="2"/>
      <c r="WBF100" s="2"/>
      <c r="WBG100" s="2"/>
      <c r="WBH100" s="2"/>
      <c r="WBN100" s="1"/>
      <c r="WBO100" s="2"/>
      <c r="WBP100" s="2"/>
      <c r="WBQ100" s="2"/>
      <c r="WBR100" s="2"/>
      <c r="WBS100" s="2"/>
      <c r="WBT100" s="2"/>
      <c r="WBU100" s="2"/>
      <c r="WBV100" s="2"/>
      <c r="WBW100" s="2"/>
      <c r="WBX100" s="2"/>
      <c r="WBY100" s="2"/>
      <c r="WBZ100" s="2"/>
      <c r="WCB100" s="2"/>
      <c r="WCC100" s="2"/>
      <c r="WCE100" s="2"/>
      <c r="WCH100" s="2"/>
      <c r="WCI100" s="2"/>
      <c r="WCJ100" s="2"/>
      <c r="WCK100" s="2"/>
      <c r="WCL100" s="2"/>
      <c r="WCM100" s="2"/>
      <c r="WCN100" s="2"/>
      <c r="WCT100" s="1"/>
      <c r="WCU100" s="2"/>
      <c r="WCV100" s="2"/>
      <c r="WCW100" s="2"/>
      <c r="WCX100" s="2"/>
      <c r="WCY100" s="2"/>
      <c r="WCZ100" s="2"/>
      <c r="WDA100" s="2"/>
      <c r="WDB100" s="2"/>
      <c r="WDC100" s="2"/>
      <c r="WDD100" s="2"/>
      <c r="WDE100" s="2"/>
      <c r="WDF100" s="2"/>
      <c r="WDH100" s="2"/>
      <c r="WDI100" s="2"/>
      <c r="WDK100" s="2"/>
      <c r="WDN100" s="2"/>
      <c r="WDO100" s="2"/>
      <c r="WDP100" s="2"/>
      <c r="WDQ100" s="2"/>
      <c r="WDR100" s="2"/>
      <c r="WDS100" s="2"/>
      <c r="WDT100" s="2"/>
      <c r="WDZ100" s="1"/>
      <c r="WEA100" s="2"/>
      <c r="WEB100" s="2"/>
      <c r="WEC100" s="2"/>
      <c r="WED100" s="2"/>
      <c r="WEE100" s="2"/>
      <c r="WEF100" s="2"/>
      <c r="WEG100" s="2"/>
      <c r="WEH100" s="2"/>
      <c r="WEI100" s="2"/>
      <c r="WEJ100" s="2"/>
      <c r="WEK100" s="2"/>
      <c r="WEL100" s="2"/>
      <c r="WEN100" s="2"/>
      <c r="WEO100" s="2"/>
      <c r="WEQ100" s="2"/>
      <c r="WET100" s="2"/>
      <c r="WEU100" s="2"/>
      <c r="WEV100" s="2"/>
      <c r="WEW100" s="2"/>
      <c r="WEX100" s="2"/>
      <c r="WEY100" s="2"/>
      <c r="WEZ100" s="2"/>
      <c r="WFF100" s="1"/>
      <c r="WFG100" s="2"/>
      <c r="WFH100" s="2"/>
      <c r="WFI100" s="2"/>
      <c r="WFJ100" s="2"/>
      <c r="WFK100" s="2"/>
      <c r="WFL100" s="2"/>
      <c r="WFM100" s="2"/>
      <c r="WFN100" s="2"/>
      <c r="WFO100" s="2"/>
      <c r="WFP100" s="2"/>
      <c r="WFQ100" s="2"/>
      <c r="WFR100" s="2"/>
      <c r="WFT100" s="2"/>
      <c r="WFU100" s="2"/>
      <c r="WFW100" s="2"/>
      <c r="WFZ100" s="2"/>
      <c r="WGA100" s="2"/>
      <c r="WGB100" s="2"/>
      <c r="WGC100" s="2"/>
      <c r="WGD100" s="2"/>
      <c r="WGE100" s="2"/>
      <c r="WGF100" s="2"/>
      <c r="WGL100" s="1"/>
      <c r="WGM100" s="2"/>
      <c r="WGN100" s="2"/>
      <c r="WGO100" s="2"/>
      <c r="WGP100" s="2"/>
      <c r="WGQ100" s="2"/>
      <c r="WGR100" s="2"/>
      <c r="WGS100" s="2"/>
      <c r="WGT100" s="2"/>
      <c r="WGU100" s="2"/>
      <c r="WGV100" s="2"/>
      <c r="WGW100" s="2"/>
      <c r="WGX100" s="2"/>
      <c r="WGZ100" s="2"/>
      <c r="WHA100" s="2"/>
      <c r="WHC100" s="2"/>
      <c r="WHF100" s="2"/>
      <c r="WHG100" s="2"/>
      <c r="WHH100" s="2"/>
      <c r="WHI100" s="2"/>
      <c r="WHJ100" s="2"/>
      <c r="WHK100" s="2"/>
      <c r="WHL100" s="2"/>
      <c r="WHR100" s="1"/>
      <c r="WHS100" s="2"/>
      <c r="WHT100" s="2"/>
      <c r="WHU100" s="2"/>
      <c r="WHV100" s="2"/>
      <c r="WHW100" s="2"/>
      <c r="WHX100" s="2"/>
      <c r="WHY100" s="2"/>
      <c r="WHZ100" s="2"/>
      <c r="WIA100" s="2"/>
      <c r="WIB100" s="2"/>
      <c r="WIC100" s="2"/>
      <c r="WID100" s="2"/>
      <c r="WIF100" s="2"/>
      <c r="WIG100" s="2"/>
      <c r="WII100" s="2"/>
      <c r="WIL100" s="2"/>
      <c r="WIM100" s="2"/>
      <c r="WIN100" s="2"/>
      <c r="WIO100" s="2"/>
      <c r="WIP100" s="2"/>
      <c r="WIQ100" s="2"/>
      <c r="WIR100" s="2"/>
      <c r="WIX100" s="1"/>
      <c r="WIY100" s="2"/>
      <c r="WIZ100" s="2"/>
      <c r="WJA100" s="2"/>
      <c r="WJB100" s="2"/>
      <c r="WJC100" s="2"/>
      <c r="WJD100" s="2"/>
      <c r="WJE100" s="2"/>
      <c r="WJF100" s="2"/>
      <c r="WJG100" s="2"/>
      <c r="WJH100" s="2"/>
      <c r="WJI100" s="2"/>
      <c r="WJJ100" s="2"/>
      <c r="WJL100" s="2"/>
      <c r="WJM100" s="2"/>
      <c r="WJO100" s="2"/>
      <c r="WJR100" s="2"/>
      <c r="WJS100" s="2"/>
      <c r="WJT100" s="2"/>
      <c r="WJU100" s="2"/>
      <c r="WJV100" s="2"/>
      <c r="WJW100" s="2"/>
      <c r="WJX100" s="2"/>
      <c r="WKD100" s="1"/>
      <c r="WKE100" s="2"/>
      <c r="WKF100" s="2"/>
      <c r="WKG100" s="2"/>
      <c r="WKH100" s="2"/>
      <c r="WKI100" s="2"/>
      <c r="WKJ100" s="2"/>
      <c r="WKK100" s="2"/>
      <c r="WKL100" s="2"/>
      <c r="WKM100" s="2"/>
      <c r="WKN100" s="2"/>
      <c r="WKO100" s="2"/>
      <c r="WKP100" s="2"/>
      <c r="WKR100" s="2"/>
      <c r="WKS100" s="2"/>
      <c r="WKU100" s="2"/>
      <c r="WKX100" s="2"/>
      <c r="WKY100" s="2"/>
      <c r="WKZ100" s="2"/>
      <c r="WLA100" s="2"/>
      <c r="WLB100" s="2"/>
      <c r="WLC100" s="2"/>
      <c r="WLD100" s="2"/>
      <c r="WLJ100" s="1"/>
      <c r="WLK100" s="2"/>
      <c r="WLL100" s="2"/>
      <c r="WLM100" s="2"/>
      <c r="WLN100" s="2"/>
      <c r="WLO100" s="2"/>
      <c r="WLP100" s="2"/>
      <c r="WLQ100" s="2"/>
      <c r="WLR100" s="2"/>
      <c r="WLS100" s="2"/>
      <c r="WLT100" s="2"/>
      <c r="WLU100" s="2"/>
      <c r="WLV100" s="2"/>
      <c r="WLX100" s="2"/>
      <c r="WLY100" s="2"/>
      <c r="WMA100" s="2"/>
      <c r="WMD100" s="2"/>
      <c r="WME100" s="2"/>
      <c r="WMF100" s="2"/>
      <c r="WMG100" s="2"/>
      <c r="WMH100" s="2"/>
      <c r="WMI100" s="2"/>
      <c r="WMJ100" s="2"/>
      <c r="WMP100" s="1"/>
      <c r="WMQ100" s="2"/>
      <c r="WMR100" s="2"/>
      <c r="WMS100" s="2"/>
      <c r="WMT100" s="2"/>
      <c r="WMU100" s="2"/>
      <c r="WMV100" s="2"/>
      <c r="WMW100" s="2"/>
      <c r="WMX100" s="2"/>
      <c r="WMY100" s="2"/>
      <c r="WMZ100" s="2"/>
      <c r="WNA100" s="2"/>
      <c r="WNB100" s="2"/>
      <c r="WND100" s="2"/>
      <c r="WNE100" s="2"/>
      <c r="WNG100" s="2"/>
      <c r="WNJ100" s="2"/>
      <c r="WNK100" s="2"/>
      <c r="WNL100" s="2"/>
      <c r="WNM100" s="2"/>
      <c r="WNN100" s="2"/>
      <c r="WNO100" s="2"/>
      <c r="WNP100" s="2"/>
      <c r="WNV100" s="1"/>
      <c r="WNW100" s="2"/>
      <c r="WNX100" s="2"/>
      <c r="WNY100" s="2"/>
      <c r="WNZ100" s="2"/>
      <c r="WOA100" s="2"/>
      <c r="WOB100" s="2"/>
      <c r="WOC100" s="2"/>
      <c r="WOD100" s="2"/>
      <c r="WOE100" s="2"/>
      <c r="WOF100" s="2"/>
      <c r="WOG100" s="2"/>
      <c r="WOH100" s="2"/>
      <c r="WOJ100" s="2"/>
      <c r="WOK100" s="2"/>
      <c r="WOM100" s="2"/>
      <c r="WOP100" s="2"/>
      <c r="WOQ100" s="2"/>
      <c r="WOR100" s="2"/>
      <c r="WOS100" s="2"/>
      <c r="WOT100" s="2"/>
      <c r="WOU100" s="2"/>
      <c r="WOV100" s="2"/>
      <c r="WPB100" s="1"/>
      <c r="WPC100" s="2"/>
      <c r="WPD100" s="2"/>
      <c r="WPE100" s="2"/>
      <c r="WPF100" s="2"/>
      <c r="WPG100" s="2"/>
      <c r="WPH100" s="2"/>
      <c r="WPI100" s="2"/>
      <c r="WPJ100" s="2"/>
      <c r="WPK100" s="2"/>
      <c r="WPL100" s="2"/>
      <c r="WPM100" s="2"/>
      <c r="WPN100" s="2"/>
      <c r="WPP100" s="2"/>
      <c r="WPQ100" s="2"/>
      <c r="WPS100" s="2"/>
      <c r="WPV100" s="2"/>
      <c r="WPW100" s="2"/>
      <c r="WPX100" s="2"/>
      <c r="WPY100" s="2"/>
      <c r="WPZ100" s="2"/>
      <c r="WQA100" s="2"/>
      <c r="WQB100" s="2"/>
      <c r="WQH100" s="1"/>
      <c r="WQI100" s="2"/>
      <c r="WQJ100" s="2"/>
      <c r="WQK100" s="2"/>
      <c r="WQL100" s="2"/>
      <c r="WQM100" s="2"/>
      <c r="WQN100" s="2"/>
      <c r="WQO100" s="2"/>
      <c r="WQP100" s="2"/>
      <c r="WQQ100" s="2"/>
      <c r="WQR100" s="2"/>
      <c r="WQS100" s="2"/>
      <c r="WQT100" s="2"/>
      <c r="WQV100" s="2"/>
      <c r="WQW100" s="2"/>
      <c r="WQY100" s="2"/>
      <c r="WRB100" s="2"/>
      <c r="WRC100" s="2"/>
      <c r="WRD100" s="2"/>
      <c r="WRE100" s="2"/>
      <c r="WRF100" s="2"/>
      <c r="WRG100" s="2"/>
      <c r="WRH100" s="2"/>
      <c r="WRN100" s="1"/>
      <c r="WRO100" s="2"/>
      <c r="WRP100" s="2"/>
      <c r="WRQ100" s="2"/>
      <c r="WRR100" s="2"/>
      <c r="WRS100" s="2"/>
      <c r="WRT100" s="2"/>
      <c r="WRU100" s="2"/>
      <c r="WRV100" s="2"/>
      <c r="WRW100" s="2"/>
      <c r="WRX100" s="2"/>
      <c r="WRY100" s="2"/>
      <c r="WRZ100" s="2"/>
      <c r="WSB100" s="2"/>
      <c r="WSC100" s="2"/>
      <c r="WSE100" s="2"/>
      <c r="WSH100" s="2"/>
      <c r="WSI100" s="2"/>
      <c r="WSJ100" s="2"/>
      <c r="WSK100" s="2"/>
      <c r="WSL100" s="2"/>
      <c r="WSM100" s="2"/>
      <c r="WSN100" s="2"/>
      <c r="WST100" s="1"/>
      <c r="WSU100" s="2"/>
      <c r="WSV100" s="2"/>
      <c r="WSW100" s="2"/>
      <c r="WSX100" s="2"/>
      <c r="WSY100" s="2"/>
      <c r="WSZ100" s="2"/>
      <c r="WTA100" s="2"/>
      <c r="WTB100" s="2"/>
      <c r="WTC100" s="2"/>
      <c r="WTD100" s="2"/>
      <c r="WTE100" s="2"/>
      <c r="WTF100" s="2"/>
      <c r="WTH100" s="2"/>
      <c r="WTI100" s="2"/>
      <c r="WTK100" s="2"/>
      <c r="WTN100" s="2"/>
      <c r="WTO100" s="2"/>
      <c r="WTP100" s="2"/>
      <c r="WTQ100" s="2"/>
      <c r="WTR100" s="2"/>
      <c r="WTS100" s="2"/>
      <c r="WTT100" s="2"/>
      <c r="WTZ100" s="1"/>
      <c r="WUA100" s="2"/>
      <c r="WUB100" s="2"/>
      <c r="WUC100" s="2"/>
      <c r="WUD100" s="2"/>
      <c r="WUE100" s="2"/>
      <c r="WUF100" s="2"/>
      <c r="WUG100" s="2"/>
      <c r="WUH100" s="2"/>
      <c r="WUI100" s="2"/>
      <c r="WUJ100" s="2"/>
      <c r="WUK100" s="2"/>
      <c r="WUL100" s="2"/>
      <c r="WUN100" s="2"/>
      <c r="WUO100" s="2"/>
      <c r="WUQ100" s="2"/>
      <c r="WUT100" s="2"/>
      <c r="WUU100" s="2"/>
      <c r="WUV100" s="2"/>
      <c r="WUW100" s="2"/>
      <c r="WUX100" s="2"/>
      <c r="WUY100" s="2"/>
      <c r="WUZ100" s="2"/>
      <c r="WVF100" s="1"/>
      <c r="WVG100" s="2"/>
      <c r="WVH100" s="2"/>
      <c r="WVI100" s="2"/>
      <c r="WVJ100" s="2"/>
      <c r="WVK100" s="2"/>
      <c r="WVL100" s="2"/>
      <c r="WVM100" s="2"/>
      <c r="WVN100" s="2"/>
      <c r="WVO100" s="2"/>
      <c r="WVP100" s="2"/>
      <c r="WVQ100" s="2"/>
      <c r="WVR100" s="2"/>
      <c r="WVT100" s="2"/>
      <c r="WVU100" s="2"/>
      <c r="WVW100" s="2"/>
      <c r="WVZ100" s="2"/>
      <c r="WWA100" s="2"/>
      <c r="WWB100" s="2"/>
      <c r="WWC100" s="2"/>
      <c r="WWD100" s="2"/>
      <c r="WWE100" s="2"/>
      <c r="WWF100" s="2"/>
      <c r="WWL100" s="1"/>
      <c r="WWM100" s="2"/>
      <c r="WWN100" s="2"/>
      <c r="WWO100" s="2"/>
      <c r="WWP100" s="2"/>
      <c r="WWQ100" s="2"/>
      <c r="WWR100" s="2"/>
      <c r="WWS100" s="2"/>
      <c r="WWT100" s="2"/>
      <c r="WWU100" s="2"/>
      <c r="WWV100" s="2"/>
      <c r="WWW100" s="2"/>
      <c r="WWX100" s="2"/>
      <c r="WWZ100" s="2"/>
      <c r="WXA100" s="2"/>
      <c r="WXC100" s="2"/>
      <c r="WXF100" s="2"/>
      <c r="WXG100" s="2"/>
      <c r="WXH100" s="2"/>
      <c r="WXI100" s="2"/>
      <c r="WXJ100" s="2"/>
      <c r="WXK100" s="2"/>
      <c r="WXL100" s="2"/>
      <c r="WXR100" s="1"/>
      <c r="WXS100" s="2"/>
      <c r="WXT100" s="2"/>
      <c r="WXU100" s="2"/>
      <c r="WXV100" s="2"/>
      <c r="WXW100" s="2"/>
      <c r="WXX100" s="2"/>
      <c r="WXY100" s="2"/>
      <c r="WXZ100" s="2"/>
      <c r="WYA100" s="2"/>
      <c r="WYB100" s="2"/>
      <c r="WYC100" s="2"/>
      <c r="WYD100" s="2"/>
      <c r="WYF100" s="2"/>
      <c r="WYG100" s="2"/>
      <c r="WYI100" s="2"/>
      <c r="WYL100" s="2"/>
      <c r="WYM100" s="2"/>
      <c r="WYN100" s="2"/>
      <c r="WYO100" s="2"/>
      <c r="WYP100" s="2"/>
      <c r="WYQ100" s="2"/>
      <c r="WYR100" s="2"/>
      <c r="WYX100" s="1"/>
      <c r="WYY100" s="2"/>
      <c r="WYZ100" s="2"/>
      <c r="WZA100" s="2"/>
      <c r="WZB100" s="2"/>
      <c r="WZC100" s="2"/>
      <c r="WZD100" s="2"/>
      <c r="WZE100" s="2"/>
      <c r="WZF100" s="2"/>
      <c r="WZG100" s="2"/>
      <c r="WZH100" s="2"/>
      <c r="WZI100" s="2"/>
      <c r="WZJ100" s="2"/>
      <c r="WZL100" s="2"/>
      <c r="WZM100" s="2"/>
      <c r="WZO100" s="2"/>
      <c r="WZR100" s="2"/>
      <c r="WZS100" s="2"/>
      <c r="WZT100" s="2"/>
      <c r="WZU100" s="2"/>
      <c r="WZV100" s="2"/>
      <c r="WZW100" s="2"/>
      <c r="WZX100" s="2"/>
      <c r="XAD100" s="1"/>
      <c r="XAE100" s="2"/>
      <c r="XAF100" s="2"/>
      <c r="XAG100" s="2"/>
      <c r="XAH100" s="2"/>
      <c r="XAI100" s="2"/>
      <c r="XAJ100" s="2"/>
      <c r="XAK100" s="2"/>
      <c r="XAL100" s="2"/>
      <c r="XAM100" s="2"/>
      <c r="XAN100" s="2"/>
      <c r="XAO100" s="2"/>
      <c r="XAP100" s="2"/>
      <c r="XAR100" s="2"/>
      <c r="XAS100" s="2"/>
      <c r="XAU100" s="2"/>
      <c r="XAX100" s="2"/>
      <c r="XAY100" s="2"/>
      <c r="XAZ100" s="2"/>
      <c r="XBA100" s="2"/>
      <c r="XBB100" s="2"/>
      <c r="XBC100" s="2"/>
      <c r="XBD100" s="2"/>
      <c r="XBJ100" s="1"/>
      <c r="XBK100" s="2"/>
      <c r="XBL100" s="2"/>
      <c r="XBM100" s="2"/>
      <c r="XBN100" s="2"/>
      <c r="XBO100" s="2"/>
      <c r="XBP100" s="2"/>
      <c r="XBQ100" s="2"/>
      <c r="XBR100" s="2"/>
      <c r="XBS100" s="2"/>
      <c r="XBT100" s="2"/>
      <c r="XBU100" s="2"/>
      <c r="XBV100" s="2"/>
      <c r="XBX100" s="2"/>
      <c r="XBY100" s="2"/>
      <c r="XCA100" s="2"/>
      <c r="XCD100" s="2"/>
      <c r="XCE100" s="2"/>
      <c r="XCF100" s="2"/>
      <c r="XCG100" s="2"/>
      <c r="XCH100" s="2"/>
      <c r="XCI100" s="2"/>
      <c r="XCJ100" s="2"/>
      <c r="XCP100" s="1"/>
      <c r="XCQ100" s="2"/>
      <c r="XCR100" s="2"/>
      <c r="XCS100" s="2"/>
      <c r="XCT100" s="2"/>
      <c r="XCU100" s="2"/>
      <c r="XCV100" s="2"/>
      <c r="XCW100" s="2"/>
      <c r="XCX100" s="2"/>
      <c r="XCY100" s="2"/>
      <c r="XCZ100" s="2"/>
      <c r="XDA100" s="2"/>
      <c r="XDB100" s="2"/>
      <c r="XDD100" s="2"/>
      <c r="XDE100" s="2"/>
      <c r="XDG100" s="2"/>
      <c r="XDJ100" s="2"/>
      <c r="XDK100" s="2"/>
      <c r="XDL100" s="2"/>
      <c r="XDM100" s="2"/>
      <c r="XDN100" s="2"/>
      <c r="XDO100" s="2"/>
      <c r="XDP100" s="2"/>
      <c r="XDV100" s="1"/>
      <c r="XDW100" s="2"/>
      <c r="XDX100" s="2"/>
      <c r="XDY100" s="2"/>
      <c r="XDZ100" s="2"/>
      <c r="XEA100" s="2"/>
      <c r="XEB100" s="2"/>
      <c r="XEC100" s="2"/>
      <c r="XED100" s="2"/>
      <c r="XEE100" s="2"/>
      <c r="XEF100" s="2"/>
      <c r="XEG100" s="2"/>
      <c r="XEH100" s="2"/>
      <c r="XEJ100" s="2"/>
      <c r="XEK100" s="2"/>
      <c r="XEM100" s="2"/>
      <c r="XEP100" s="2"/>
      <c r="XEQ100" s="2"/>
      <c r="XER100" s="2"/>
      <c r="XES100" s="2"/>
      <c r="XET100" s="2"/>
      <c r="XEU100" s="2"/>
      <c r="XEV100" s="2"/>
    </row>
    <row r="101" spans="2:16379">
      <c r="B101" s="1" t="s">
        <v>214</v>
      </c>
      <c r="C101" s="1" t="s">
        <v>199</v>
      </c>
      <c r="D101" s="8">
        <v>6</v>
      </c>
      <c r="E101" t="s">
        <v>142</v>
      </c>
      <c r="F101" s="2">
        <v>0</v>
      </c>
      <c r="G101" s="2">
        <v>0</v>
      </c>
      <c r="H101" s="2">
        <v>0</v>
      </c>
      <c r="I101" s="2">
        <v>3</v>
      </c>
      <c r="J101" s="2">
        <v>1</v>
      </c>
      <c r="K101" s="2">
        <v>6</v>
      </c>
      <c r="L101" s="2">
        <v>3</v>
      </c>
      <c r="M101" s="2">
        <v>8</v>
      </c>
      <c r="N101" s="2">
        <v>6.6283700000000003</v>
      </c>
      <c r="O101" s="2">
        <v>5.4324899999999996</v>
      </c>
      <c r="P101">
        <f t="shared" si="18"/>
        <v>0.819581586423208</v>
      </c>
      <c r="Q101">
        <v>181.42</v>
      </c>
      <c r="R101">
        <v>4.12</v>
      </c>
      <c r="S101" s="1">
        <f t="shared" si="19"/>
        <v>2.2709734318156767E-2</v>
      </c>
      <c r="T101" s="2"/>
      <c r="U101" s="2"/>
      <c r="V101" s="3"/>
      <c r="W101" s="3"/>
      <c r="X101" s="3"/>
      <c r="Z101" s="1"/>
      <c r="AX101" s="2"/>
      <c r="AY101" s="2"/>
      <c r="AZ101" s="2"/>
      <c r="BA101" s="3"/>
      <c r="BB101" s="3"/>
      <c r="BC101" s="3"/>
      <c r="BD101" s="3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X101" s="2"/>
      <c r="BY101" s="2"/>
      <c r="CD101" s="2"/>
      <c r="CE101" s="2"/>
      <c r="CF101" s="2"/>
      <c r="CG101" s="3"/>
      <c r="CH101" s="3"/>
      <c r="CI101" s="3"/>
      <c r="CJ101" s="3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D101" s="2"/>
      <c r="DE101" s="2"/>
      <c r="DJ101" s="2"/>
      <c r="DK101" s="2"/>
      <c r="DL101" s="2"/>
      <c r="DM101" s="3"/>
      <c r="DN101" s="3"/>
      <c r="DO101" s="3"/>
      <c r="DP101" s="3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J101" s="2"/>
      <c r="EK101" s="2"/>
      <c r="EP101" s="2"/>
      <c r="EQ101" s="2"/>
      <c r="ER101" s="2"/>
      <c r="ES101" s="3"/>
      <c r="ET101" s="3"/>
      <c r="EU101" s="3"/>
      <c r="EV101" s="3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P101" s="2"/>
      <c r="FQ101" s="2"/>
      <c r="FV101" s="2"/>
      <c r="FW101" s="2"/>
      <c r="FX101" s="2"/>
      <c r="FY101" s="3"/>
      <c r="FZ101" s="3"/>
      <c r="GA101" s="3"/>
      <c r="GB101" s="3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V101" s="2"/>
      <c r="GW101" s="2"/>
      <c r="HB101" s="2"/>
      <c r="HC101" s="2"/>
      <c r="HD101" s="2"/>
      <c r="HE101" s="3"/>
      <c r="HF101" s="3"/>
      <c r="HG101" s="3"/>
      <c r="HH101" s="3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B101" s="2"/>
      <c r="IC101" s="2"/>
      <c r="IH101" s="2"/>
      <c r="II101" s="2"/>
      <c r="IJ101" s="2"/>
      <c r="IK101" s="3"/>
      <c r="IL101" s="3"/>
      <c r="IM101" s="3"/>
      <c r="IN101" s="3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H101" s="2"/>
      <c r="JI101" s="2"/>
      <c r="JN101" s="2"/>
      <c r="JO101" s="2"/>
      <c r="JP101" s="2"/>
      <c r="JQ101" s="3"/>
      <c r="JR101" s="3"/>
      <c r="JS101" s="3"/>
      <c r="JT101" s="3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N101" s="2"/>
      <c r="KO101" s="2"/>
      <c r="KT101" s="2"/>
      <c r="KU101" s="2"/>
      <c r="KV101" s="2"/>
      <c r="KW101" s="3"/>
      <c r="KX101" s="3"/>
      <c r="KY101" s="3"/>
      <c r="KZ101" s="3"/>
      <c r="LG101" s="2"/>
      <c r="LH101" s="2"/>
      <c r="LI101" s="2"/>
      <c r="LJ101" s="2"/>
      <c r="LK101" s="2"/>
      <c r="LL101" s="2"/>
      <c r="LM101" s="2"/>
      <c r="LN101" s="2"/>
      <c r="LO101" s="2"/>
      <c r="LP101" s="2"/>
      <c r="LQ101" s="2"/>
      <c r="LR101" s="2"/>
      <c r="LT101" s="2"/>
      <c r="LU101" s="2"/>
      <c r="LZ101" s="2"/>
      <c r="MA101" s="2"/>
      <c r="MB101" s="2"/>
      <c r="MC101" s="3"/>
      <c r="MD101" s="3"/>
      <c r="ME101" s="3"/>
      <c r="MF101" s="3"/>
      <c r="MM101" s="2"/>
      <c r="MN101" s="2"/>
      <c r="MO101" s="2"/>
      <c r="MP101" s="2"/>
      <c r="MQ101" s="2"/>
      <c r="MR101" s="2"/>
      <c r="MS101" s="2"/>
      <c r="MT101" s="2"/>
      <c r="MU101" s="2"/>
      <c r="MV101" s="2"/>
      <c r="MW101" s="2"/>
      <c r="MX101" s="2"/>
      <c r="MZ101" s="2"/>
      <c r="NA101" s="2"/>
      <c r="NF101" s="2"/>
      <c r="NG101" s="2"/>
      <c r="NH101" s="2"/>
      <c r="NI101" s="3"/>
      <c r="NJ101" s="3"/>
      <c r="NK101" s="3"/>
      <c r="NL101" s="3"/>
      <c r="NS101" s="2"/>
      <c r="NT101" s="2"/>
      <c r="NU101" s="2"/>
      <c r="NV101" s="2"/>
      <c r="NW101" s="2"/>
      <c r="NX101" s="2"/>
      <c r="NY101" s="2"/>
      <c r="NZ101" s="2"/>
      <c r="OA101" s="2"/>
      <c r="OB101" s="2"/>
      <c r="OC101" s="2"/>
      <c r="OD101" s="2"/>
      <c r="OF101" s="2"/>
      <c r="OG101" s="2"/>
      <c r="OL101" s="2"/>
      <c r="OM101" s="2"/>
      <c r="ON101" s="2"/>
      <c r="OO101" s="3"/>
      <c r="OP101" s="3"/>
      <c r="OQ101" s="3"/>
      <c r="OR101" s="3"/>
      <c r="OY101" s="2"/>
      <c r="OZ101" s="2"/>
      <c r="PA101" s="2"/>
      <c r="PB101" s="2"/>
      <c r="PC101" s="2"/>
      <c r="PD101" s="2"/>
      <c r="PE101" s="2"/>
      <c r="PF101" s="2"/>
      <c r="PG101" s="2"/>
      <c r="PH101" s="2"/>
      <c r="PI101" s="2"/>
      <c r="PJ101" s="2"/>
      <c r="PL101" s="2"/>
      <c r="PM101" s="2"/>
      <c r="PR101" s="2"/>
      <c r="PS101" s="2"/>
      <c r="PT101" s="2"/>
      <c r="PU101" s="3"/>
      <c r="PV101" s="3"/>
      <c r="PW101" s="3"/>
      <c r="PX101" s="3"/>
      <c r="QE101" s="2"/>
      <c r="QF101" s="2"/>
      <c r="QG101" s="2"/>
      <c r="QH101" s="2"/>
      <c r="QI101" s="2"/>
      <c r="QJ101" s="2"/>
      <c r="QK101" s="2"/>
      <c r="QL101" s="2"/>
      <c r="QM101" s="2"/>
      <c r="QN101" s="2"/>
      <c r="QO101" s="2"/>
      <c r="QP101" s="2"/>
      <c r="QR101" s="2"/>
      <c r="QS101" s="2"/>
      <c r="QX101" s="2"/>
      <c r="QY101" s="2"/>
      <c r="QZ101" s="2"/>
      <c r="RA101" s="3"/>
      <c r="RB101" s="3"/>
      <c r="RC101" s="3"/>
      <c r="RD101" s="3"/>
      <c r="RK101" s="2"/>
      <c r="RL101" s="2"/>
      <c r="RM101" s="2"/>
      <c r="RN101" s="2"/>
      <c r="RO101" s="2"/>
      <c r="RP101" s="2"/>
      <c r="RQ101" s="2"/>
      <c r="RR101" s="2"/>
      <c r="RS101" s="2"/>
      <c r="RT101" s="2"/>
      <c r="RU101" s="2"/>
      <c r="RV101" s="2"/>
      <c r="RX101" s="2"/>
      <c r="RY101" s="2"/>
      <c r="SD101" s="2"/>
      <c r="SE101" s="2"/>
      <c r="SF101" s="2"/>
      <c r="SG101" s="3"/>
      <c r="SH101" s="3"/>
      <c r="SI101" s="3"/>
      <c r="SJ101" s="3"/>
      <c r="SQ101" s="2"/>
      <c r="SR101" s="2"/>
      <c r="SS101" s="2"/>
      <c r="ST101" s="2"/>
      <c r="SU101" s="2"/>
      <c r="SV101" s="2"/>
      <c r="SW101" s="2"/>
      <c r="SX101" s="2"/>
      <c r="SY101" s="2"/>
      <c r="SZ101" s="2"/>
      <c r="TA101" s="2"/>
      <c r="TB101" s="2"/>
      <c r="TD101" s="2"/>
      <c r="TE101" s="2"/>
      <c r="TJ101" s="2"/>
      <c r="TK101" s="2"/>
      <c r="TL101" s="2"/>
      <c r="TM101" s="3"/>
      <c r="TN101" s="3"/>
      <c r="TO101" s="3"/>
      <c r="TP101" s="3"/>
      <c r="TW101" s="2"/>
      <c r="TX101" s="2"/>
      <c r="TY101" s="2"/>
      <c r="TZ101" s="2"/>
      <c r="UA101" s="2"/>
      <c r="UB101" s="2"/>
      <c r="UC101" s="2"/>
      <c r="UD101" s="2"/>
      <c r="UE101" s="2"/>
      <c r="UF101" s="2"/>
      <c r="UG101" s="2"/>
      <c r="UH101" s="2"/>
      <c r="UJ101" s="2"/>
      <c r="UK101" s="2"/>
      <c r="UP101" s="2"/>
      <c r="UQ101" s="2"/>
      <c r="UR101" s="2"/>
      <c r="US101" s="3"/>
      <c r="UT101" s="3"/>
      <c r="UU101" s="3"/>
      <c r="UV101" s="3"/>
      <c r="VC101" s="2"/>
      <c r="VD101" s="2"/>
      <c r="VE101" s="2"/>
      <c r="VF101" s="2"/>
      <c r="VG101" s="2"/>
      <c r="VH101" s="2"/>
      <c r="VI101" s="2"/>
      <c r="VJ101" s="2"/>
      <c r="VK101" s="2"/>
      <c r="VL101" s="2"/>
      <c r="VM101" s="2"/>
      <c r="VN101" s="2"/>
      <c r="VP101" s="2"/>
      <c r="VQ101" s="2"/>
      <c r="VV101" s="2"/>
      <c r="VW101" s="2"/>
      <c r="VX101" s="2"/>
      <c r="VY101" s="3"/>
      <c r="VZ101" s="3"/>
      <c r="WA101" s="3"/>
      <c r="WB101" s="3"/>
      <c r="WI101" s="2"/>
      <c r="WJ101" s="2"/>
      <c r="WK101" s="2"/>
      <c r="WL101" s="2"/>
      <c r="WM101" s="2"/>
      <c r="WN101" s="2"/>
      <c r="WO101" s="2"/>
      <c r="WP101" s="2"/>
      <c r="WQ101" s="2"/>
      <c r="WR101" s="2"/>
      <c r="WS101" s="2"/>
      <c r="WT101" s="2"/>
      <c r="WV101" s="2"/>
      <c r="WW101" s="2"/>
      <c r="XB101" s="2"/>
      <c r="XC101" s="2"/>
      <c r="XD101" s="2"/>
      <c r="XE101" s="3"/>
      <c r="XF101" s="3"/>
      <c r="XG101" s="3"/>
      <c r="XH101" s="3"/>
      <c r="XO101" s="2"/>
      <c r="XP101" s="2"/>
      <c r="XQ101" s="2"/>
      <c r="XR101" s="2"/>
      <c r="XS101" s="2"/>
      <c r="XT101" s="2"/>
      <c r="XU101" s="2"/>
      <c r="XV101" s="2"/>
      <c r="XW101" s="2"/>
      <c r="XX101" s="2"/>
      <c r="XY101" s="2"/>
      <c r="XZ101" s="2"/>
      <c r="YB101" s="2"/>
      <c r="YC101" s="2"/>
      <c r="YH101" s="2"/>
      <c r="YI101" s="2"/>
      <c r="YJ101" s="2"/>
      <c r="YK101" s="3"/>
      <c r="YL101" s="3"/>
      <c r="YM101" s="3"/>
      <c r="YN101" s="3"/>
      <c r="YU101" s="2"/>
      <c r="YV101" s="2"/>
      <c r="YW101" s="2"/>
      <c r="YX101" s="2"/>
      <c r="YY101" s="2"/>
      <c r="YZ101" s="2"/>
      <c r="ZA101" s="2"/>
      <c r="ZB101" s="2"/>
      <c r="ZC101" s="2"/>
      <c r="ZD101" s="2"/>
      <c r="ZE101" s="2"/>
      <c r="ZF101" s="2"/>
      <c r="ZH101" s="2"/>
      <c r="ZI101" s="2"/>
      <c r="ZN101" s="2"/>
      <c r="ZO101" s="2"/>
      <c r="ZP101" s="2"/>
      <c r="ZQ101" s="3"/>
      <c r="ZR101" s="3"/>
      <c r="ZS101" s="3"/>
      <c r="ZT101" s="3"/>
      <c r="AAA101" s="2"/>
      <c r="AAB101" s="2"/>
      <c r="AAC101" s="2"/>
      <c r="AAD101" s="2"/>
      <c r="AAE101" s="2"/>
      <c r="AAF101" s="2"/>
      <c r="AAG101" s="2"/>
      <c r="AAH101" s="2"/>
      <c r="AAI101" s="2"/>
      <c r="AAJ101" s="2"/>
      <c r="AAK101" s="2"/>
      <c r="AAL101" s="2"/>
      <c r="AAN101" s="2"/>
      <c r="AAO101" s="2"/>
      <c r="AAT101" s="2"/>
      <c r="AAU101" s="2"/>
      <c r="AAV101" s="2"/>
      <c r="AAW101" s="3"/>
      <c r="AAX101" s="3"/>
      <c r="AAY101" s="3"/>
      <c r="AAZ101" s="3"/>
      <c r="ABG101" s="2"/>
      <c r="ABH101" s="2"/>
      <c r="ABI101" s="2"/>
      <c r="ABJ101" s="2"/>
      <c r="ABK101" s="2"/>
      <c r="ABL101" s="2"/>
      <c r="ABM101" s="2"/>
      <c r="ABN101" s="2"/>
      <c r="ABO101" s="2"/>
      <c r="ABP101" s="2"/>
      <c r="ABQ101" s="2"/>
      <c r="ABR101" s="2"/>
      <c r="ABT101" s="2"/>
      <c r="ABU101" s="2"/>
      <c r="ABZ101" s="2"/>
      <c r="ACA101" s="2"/>
      <c r="ACB101" s="2"/>
      <c r="ACC101" s="3"/>
      <c r="ACD101" s="3"/>
      <c r="ACE101" s="3"/>
      <c r="ACF101" s="3"/>
      <c r="ACM101" s="2"/>
      <c r="ACN101" s="2"/>
      <c r="ACO101" s="2"/>
      <c r="ACP101" s="2"/>
      <c r="ACQ101" s="2"/>
      <c r="ACR101" s="2"/>
      <c r="ACS101" s="2"/>
      <c r="ACT101" s="2"/>
      <c r="ACU101" s="2"/>
      <c r="ACV101" s="2"/>
      <c r="ACW101" s="2"/>
      <c r="ACX101" s="2"/>
      <c r="ACZ101" s="2"/>
      <c r="ADA101" s="2"/>
      <c r="ADF101" s="2"/>
      <c r="ADG101" s="2"/>
      <c r="ADH101" s="2"/>
      <c r="ADI101" s="3"/>
      <c r="ADJ101" s="3"/>
      <c r="ADK101" s="3"/>
      <c r="ADL101" s="3"/>
      <c r="ADS101" s="2"/>
      <c r="ADT101" s="2"/>
      <c r="ADU101" s="2"/>
      <c r="ADV101" s="2"/>
      <c r="ADW101" s="2"/>
      <c r="ADX101" s="2"/>
      <c r="ADY101" s="2"/>
      <c r="ADZ101" s="2"/>
      <c r="AEA101" s="2"/>
      <c r="AEB101" s="2"/>
      <c r="AEC101" s="2"/>
      <c r="AED101" s="2"/>
      <c r="AEF101" s="2"/>
      <c r="AEG101" s="2"/>
      <c r="AEL101" s="2"/>
      <c r="AEM101" s="2"/>
      <c r="AEN101" s="2"/>
      <c r="AEO101" s="3"/>
      <c r="AEP101" s="3"/>
      <c r="AEQ101" s="3"/>
      <c r="AER101" s="3"/>
      <c r="AEY101" s="2"/>
      <c r="AEZ101" s="2"/>
      <c r="AFA101" s="2"/>
      <c r="AFB101" s="2"/>
      <c r="AFC101" s="2"/>
      <c r="AFD101" s="2"/>
      <c r="AFE101" s="2"/>
      <c r="AFF101" s="2"/>
      <c r="AFG101" s="2"/>
      <c r="AFH101" s="2"/>
      <c r="AFI101" s="2"/>
      <c r="AFJ101" s="2"/>
      <c r="AFL101" s="2"/>
      <c r="AFM101" s="2"/>
      <c r="AFR101" s="2"/>
      <c r="AFS101" s="2"/>
      <c r="AFT101" s="2"/>
      <c r="AFU101" s="3"/>
      <c r="AFV101" s="3"/>
      <c r="AFW101" s="3"/>
      <c r="AFX101" s="3"/>
      <c r="AGE101" s="2"/>
      <c r="AGF101" s="2"/>
      <c r="AGG101" s="2"/>
      <c r="AGH101" s="2"/>
      <c r="AGI101" s="2"/>
      <c r="AGJ101" s="2"/>
      <c r="AGK101" s="2"/>
      <c r="AGL101" s="2"/>
      <c r="AGM101" s="2"/>
      <c r="AGN101" s="2"/>
      <c r="AGO101" s="2"/>
      <c r="AGP101" s="2"/>
      <c r="AGR101" s="2"/>
      <c r="AGS101" s="2"/>
      <c r="AGX101" s="2"/>
      <c r="AGY101" s="2"/>
      <c r="AGZ101" s="2"/>
      <c r="AHA101" s="3"/>
      <c r="AHB101" s="3"/>
      <c r="AHC101" s="3"/>
      <c r="AHD101" s="3"/>
      <c r="AHK101" s="2"/>
      <c r="AHL101" s="2"/>
      <c r="AHM101" s="2"/>
      <c r="AHN101" s="2"/>
      <c r="AHO101" s="2"/>
      <c r="AHP101" s="2"/>
      <c r="AHQ101" s="2"/>
      <c r="AHR101" s="2"/>
      <c r="AHS101" s="2"/>
      <c r="AHT101" s="2"/>
      <c r="AHU101" s="2"/>
      <c r="AHV101" s="2"/>
      <c r="AHX101" s="2"/>
      <c r="AHY101" s="2"/>
      <c r="AID101" s="2"/>
      <c r="AIE101" s="2"/>
      <c r="AIF101" s="2"/>
      <c r="AIG101" s="3"/>
      <c r="AIH101" s="3"/>
      <c r="AII101" s="3"/>
      <c r="AIJ101" s="3"/>
      <c r="AIQ101" s="2"/>
      <c r="AIR101" s="2"/>
      <c r="AIS101" s="2"/>
      <c r="AIT101" s="2"/>
      <c r="AIU101" s="2"/>
      <c r="AIV101" s="2"/>
      <c r="AIW101" s="2"/>
      <c r="AIX101" s="2"/>
      <c r="AIY101" s="2"/>
      <c r="AIZ101" s="2"/>
      <c r="AJA101" s="2"/>
      <c r="AJB101" s="2"/>
      <c r="AJD101" s="2"/>
      <c r="AJE101" s="2"/>
      <c r="AJJ101" s="2"/>
      <c r="AJK101" s="2"/>
      <c r="AJL101" s="2"/>
      <c r="AJM101" s="3"/>
      <c r="AJN101" s="3"/>
      <c r="AJO101" s="3"/>
      <c r="AJP101" s="3"/>
      <c r="AJW101" s="2"/>
      <c r="AJX101" s="2"/>
      <c r="AJY101" s="2"/>
      <c r="AJZ101" s="2"/>
      <c r="AKA101" s="2"/>
      <c r="AKB101" s="2"/>
      <c r="AKC101" s="2"/>
      <c r="AKD101" s="2"/>
      <c r="AKE101" s="2"/>
      <c r="AKF101" s="2"/>
      <c r="AKG101" s="2"/>
      <c r="AKH101" s="2"/>
      <c r="AKJ101" s="2"/>
      <c r="AKK101" s="2"/>
      <c r="AKP101" s="2"/>
      <c r="AKQ101" s="2"/>
      <c r="AKR101" s="2"/>
      <c r="AKS101" s="3"/>
      <c r="AKT101" s="3"/>
      <c r="AKU101" s="3"/>
      <c r="AKV101" s="3"/>
      <c r="ALC101" s="2"/>
      <c r="ALD101" s="2"/>
      <c r="ALE101" s="2"/>
      <c r="ALF101" s="2"/>
      <c r="ALG101" s="2"/>
      <c r="ALH101" s="2"/>
      <c r="ALI101" s="2"/>
      <c r="ALJ101" s="2"/>
      <c r="ALK101" s="2"/>
      <c r="ALL101" s="2"/>
      <c r="ALM101" s="2"/>
      <c r="ALN101" s="2"/>
      <c r="ALP101" s="2"/>
      <c r="ALQ101" s="2"/>
      <c r="ALV101" s="2"/>
      <c r="ALW101" s="2"/>
      <c r="ALX101" s="2"/>
      <c r="ALY101" s="3"/>
      <c r="ALZ101" s="3"/>
      <c r="AMA101" s="3"/>
      <c r="AMB101" s="3"/>
      <c r="AMI101" s="2"/>
      <c r="AMJ101" s="2"/>
      <c r="AMK101" s="2"/>
      <c r="AML101" s="2"/>
      <c r="AMM101" s="2"/>
      <c r="AMN101" s="2"/>
      <c r="AMO101" s="2"/>
      <c r="AMP101" s="2"/>
      <c r="AMQ101" s="2"/>
      <c r="AMR101" s="2"/>
      <c r="AMS101" s="2"/>
      <c r="AMT101" s="2"/>
      <c r="AMV101" s="2"/>
      <c r="AMW101" s="2"/>
      <c r="ANB101" s="2"/>
      <c r="ANC101" s="2"/>
      <c r="AND101" s="2"/>
      <c r="ANE101" s="3"/>
      <c r="ANF101" s="3"/>
      <c r="ANG101" s="3"/>
      <c r="ANH101" s="3"/>
      <c r="ANO101" s="2"/>
      <c r="ANP101" s="2"/>
      <c r="ANQ101" s="2"/>
      <c r="ANR101" s="2"/>
      <c r="ANS101" s="2"/>
      <c r="ANT101" s="2"/>
      <c r="ANU101" s="2"/>
      <c r="ANV101" s="2"/>
      <c r="ANW101" s="2"/>
      <c r="ANX101" s="2"/>
      <c r="ANY101" s="2"/>
      <c r="ANZ101" s="2"/>
      <c r="AOB101" s="2"/>
      <c r="AOC101" s="2"/>
      <c r="AOH101" s="2"/>
      <c r="AOI101" s="2"/>
      <c r="AOJ101" s="2"/>
      <c r="AOK101" s="3"/>
      <c r="AOL101" s="3"/>
      <c r="AOM101" s="3"/>
      <c r="AON101" s="3"/>
      <c r="AOU101" s="2"/>
      <c r="AOV101" s="2"/>
      <c r="AOW101" s="2"/>
      <c r="AOX101" s="2"/>
      <c r="AOY101" s="2"/>
      <c r="AOZ101" s="2"/>
      <c r="APA101" s="2"/>
      <c r="APB101" s="2"/>
      <c r="APC101" s="2"/>
      <c r="APD101" s="2"/>
      <c r="APE101" s="2"/>
      <c r="APF101" s="2"/>
      <c r="APH101" s="2"/>
      <c r="API101" s="2"/>
      <c r="APN101" s="2"/>
      <c r="APO101" s="2"/>
      <c r="APP101" s="2"/>
      <c r="APQ101" s="3"/>
      <c r="APR101" s="3"/>
      <c r="APS101" s="3"/>
      <c r="APT101" s="3"/>
      <c r="AQA101" s="2"/>
      <c r="AQB101" s="2"/>
      <c r="AQC101" s="2"/>
      <c r="AQD101" s="2"/>
      <c r="AQE101" s="2"/>
      <c r="AQF101" s="2"/>
      <c r="AQG101" s="2"/>
      <c r="AQH101" s="2"/>
      <c r="AQI101" s="2"/>
      <c r="AQJ101" s="2"/>
      <c r="AQK101" s="2"/>
      <c r="AQL101" s="2"/>
      <c r="AQN101" s="2"/>
      <c r="AQO101" s="2"/>
      <c r="AQT101" s="2"/>
      <c r="AQU101" s="2"/>
      <c r="AQV101" s="2"/>
      <c r="AQW101" s="3"/>
      <c r="AQX101" s="3"/>
      <c r="AQY101" s="3"/>
      <c r="AQZ101" s="3"/>
      <c r="ARG101" s="2"/>
      <c r="ARH101" s="2"/>
      <c r="ARI101" s="2"/>
      <c r="ARJ101" s="2"/>
      <c r="ARK101" s="2"/>
      <c r="ARL101" s="2"/>
      <c r="ARM101" s="2"/>
      <c r="ARN101" s="2"/>
      <c r="ARO101" s="2"/>
      <c r="ARP101" s="2"/>
      <c r="ARQ101" s="2"/>
      <c r="ARR101" s="2"/>
      <c r="ART101" s="2"/>
      <c r="ARU101" s="2"/>
      <c r="ARZ101" s="2"/>
      <c r="ASA101" s="2"/>
      <c r="ASB101" s="2"/>
      <c r="ASC101" s="3"/>
      <c r="ASD101" s="3"/>
      <c r="ASE101" s="3"/>
      <c r="ASF101" s="3"/>
      <c r="ASM101" s="2"/>
      <c r="ASN101" s="2"/>
      <c r="ASO101" s="2"/>
      <c r="ASP101" s="2"/>
      <c r="ASQ101" s="2"/>
      <c r="ASR101" s="2"/>
      <c r="ASS101" s="2"/>
      <c r="AST101" s="2"/>
      <c r="ASU101" s="2"/>
      <c r="ASV101" s="2"/>
      <c r="ASW101" s="2"/>
      <c r="ASX101" s="2"/>
      <c r="ASZ101" s="2"/>
      <c r="ATA101" s="2"/>
      <c r="ATF101" s="2"/>
      <c r="ATG101" s="2"/>
      <c r="ATH101" s="2"/>
      <c r="ATI101" s="3"/>
      <c r="ATJ101" s="3"/>
      <c r="ATK101" s="3"/>
      <c r="ATL101" s="3"/>
      <c r="ATS101" s="2"/>
      <c r="ATT101" s="2"/>
      <c r="ATU101" s="2"/>
      <c r="ATV101" s="2"/>
      <c r="ATW101" s="2"/>
      <c r="ATX101" s="2"/>
      <c r="ATY101" s="2"/>
      <c r="ATZ101" s="2"/>
      <c r="AUA101" s="2"/>
      <c r="AUB101" s="2"/>
      <c r="AUC101" s="2"/>
      <c r="AUD101" s="2"/>
      <c r="AUF101" s="2"/>
      <c r="AUG101" s="2"/>
      <c r="AUL101" s="2"/>
      <c r="AUM101" s="2"/>
      <c r="AUN101" s="2"/>
      <c r="AUO101" s="3"/>
      <c r="AUP101" s="3"/>
      <c r="AUQ101" s="3"/>
      <c r="AUR101" s="3"/>
      <c r="AUY101" s="2"/>
      <c r="AUZ101" s="2"/>
      <c r="AVA101" s="2"/>
      <c r="AVB101" s="2"/>
      <c r="AVC101" s="2"/>
      <c r="AVD101" s="2"/>
      <c r="AVE101" s="2"/>
      <c r="AVF101" s="2"/>
      <c r="AVG101" s="2"/>
      <c r="AVH101" s="2"/>
      <c r="AVI101" s="2"/>
      <c r="AVJ101" s="2"/>
      <c r="AVL101" s="2"/>
      <c r="AVM101" s="2"/>
      <c r="AVR101" s="2"/>
      <c r="AVS101" s="2"/>
      <c r="AVT101" s="2"/>
      <c r="AVU101" s="3"/>
      <c r="AVV101" s="3"/>
      <c r="AVW101" s="3"/>
      <c r="AVX101" s="3"/>
      <c r="AWE101" s="2"/>
      <c r="AWF101" s="2"/>
      <c r="AWG101" s="2"/>
      <c r="AWH101" s="2"/>
      <c r="AWI101" s="2"/>
      <c r="AWJ101" s="2"/>
      <c r="AWK101" s="2"/>
      <c r="AWL101" s="2"/>
      <c r="AWM101" s="2"/>
      <c r="AWN101" s="2"/>
      <c r="AWO101" s="2"/>
      <c r="AWP101" s="2"/>
      <c r="AWR101" s="2"/>
      <c r="AWS101" s="2"/>
      <c r="AWX101" s="2"/>
      <c r="AWY101" s="2"/>
      <c r="AWZ101" s="2"/>
      <c r="AXA101" s="3"/>
      <c r="AXB101" s="3"/>
      <c r="AXC101" s="3"/>
      <c r="AXD101" s="3"/>
      <c r="AXK101" s="2"/>
      <c r="AXL101" s="2"/>
      <c r="AXM101" s="2"/>
      <c r="AXN101" s="2"/>
      <c r="AXO101" s="2"/>
      <c r="AXP101" s="2"/>
      <c r="AXQ101" s="2"/>
      <c r="AXR101" s="2"/>
      <c r="AXS101" s="2"/>
      <c r="AXT101" s="2"/>
      <c r="AXU101" s="2"/>
      <c r="AXV101" s="2"/>
      <c r="AXX101" s="2"/>
      <c r="AXY101" s="2"/>
      <c r="AYD101" s="2"/>
      <c r="AYE101" s="2"/>
      <c r="AYF101" s="2"/>
      <c r="AYG101" s="3"/>
      <c r="AYH101" s="3"/>
      <c r="AYI101" s="3"/>
      <c r="AYJ101" s="3"/>
      <c r="AYQ101" s="2"/>
      <c r="AYR101" s="2"/>
      <c r="AYS101" s="2"/>
      <c r="AYT101" s="2"/>
      <c r="AYU101" s="2"/>
      <c r="AYV101" s="2"/>
      <c r="AYW101" s="2"/>
      <c r="AYX101" s="2"/>
      <c r="AYY101" s="2"/>
      <c r="AYZ101" s="2"/>
      <c r="AZA101" s="2"/>
      <c r="AZB101" s="2"/>
      <c r="AZD101" s="2"/>
      <c r="AZE101" s="2"/>
      <c r="AZJ101" s="2"/>
      <c r="AZK101" s="2"/>
      <c r="AZL101" s="2"/>
      <c r="AZM101" s="3"/>
      <c r="AZN101" s="3"/>
      <c r="AZO101" s="3"/>
      <c r="AZP101" s="3"/>
      <c r="AZW101" s="2"/>
      <c r="AZX101" s="2"/>
      <c r="AZY101" s="2"/>
      <c r="AZZ101" s="2"/>
      <c r="BAA101" s="2"/>
      <c r="BAB101" s="2"/>
      <c r="BAC101" s="2"/>
      <c r="BAD101" s="2"/>
      <c r="BAE101" s="2"/>
      <c r="BAF101" s="2"/>
      <c r="BAG101" s="2"/>
      <c r="BAH101" s="2"/>
      <c r="BAJ101" s="2"/>
      <c r="BAK101" s="2"/>
      <c r="BAP101" s="2"/>
      <c r="BAQ101" s="2"/>
      <c r="BAR101" s="2"/>
      <c r="BAS101" s="3"/>
      <c r="BAT101" s="3"/>
      <c r="BAU101" s="3"/>
      <c r="BAV101" s="3"/>
      <c r="BBC101" s="2"/>
      <c r="BBD101" s="2"/>
      <c r="BBE101" s="2"/>
      <c r="BBF101" s="2"/>
      <c r="BBG101" s="2"/>
      <c r="BBH101" s="2"/>
      <c r="BBI101" s="2"/>
      <c r="BBJ101" s="2"/>
      <c r="BBK101" s="2"/>
      <c r="BBL101" s="2"/>
      <c r="BBM101" s="2"/>
      <c r="BBN101" s="2"/>
      <c r="BBP101" s="2"/>
      <c r="BBQ101" s="2"/>
      <c r="BBV101" s="2"/>
      <c r="BBW101" s="2"/>
      <c r="BBX101" s="2"/>
      <c r="BBY101" s="3"/>
      <c r="BBZ101" s="3"/>
      <c r="BCA101" s="3"/>
      <c r="BCB101" s="3"/>
      <c r="BCI101" s="2"/>
      <c r="BCJ101" s="2"/>
      <c r="BCK101" s="2"/>
      <c r="BCL101" s="2"/>
      <c r="BCM101" s="2"/>
      <c r="BCN101" s="2"/>
      <c r="BCO101" s="2"/>
      <c r="BCP101" s="2"/>
      <c r="BCQ101" s="2"/>
      <c r="BCR101" s="2"/>
      <c r="BCS101" s="2"/>
      <c r="BCT101" s="2"/>
      <c r="BCV101" s="2"/>
      <c r="BCW101" s="2"/>
      <c r="BDB101" s="2"/>
      <c r="BDC101" s="2"/>
      <c r="BDD101" s="2"/>
      <c r="BDE101" s="3"/>
      <c r="BDF101" s="3"/>
      <c r="BDG101" s="3"/>
      <c r="BDH101" s="3"/>
      <c r="BDO101" s="2"/>
      <c r="BDP101" s="2"/>
      <c r="BDQ101" s="2"/>
      <c r="BDR101" s="2"/>
      <c r="BDS101" s="2"/>
      <c r="BDT101" s="2"/>
      <c r="BDU101" s="2"/>
      <c r="BDV101" s="2"/>
      <c r="BDW101" s="2"/>
      <c r="BDX101" s="2"/>
      <c r="BDY101" s="2"/>
      <c r="BDZ101" s="2"/>
      <c r="BEB101" s="2"/>
      <c r="BEC101" s="2"/>
      <c r="BEH101" s="2"/>
      <c r="BEI101" s="2"/>
      <c r="BEJ101" s="2"/>
      <c r="BEK101" s="3"/>
      <c r="BEL101" s="3"/>
      <c r="BEM101" s="3"/>
      <c r="BEN101" s="3"/>
      <c r="BEU101" s="2"/>
      <c r="BEV101" s="2"/>
      <c r="BEW101" s="2"/>
      <c r="BEX101" s="2"/>
      <c r="BEY101" s="2"/>
      <c r="BEZ101" s="2"/>
      <c r="BFA101" s="2"/>
      <c r="BFB101" s="2"/>
      <c r="BFC101" s="2"/>
      <c r="BFD101" s="2"/>
      <c r="BFE101" s="2"/>
      <c r="BFF101" s="2"/>
      <c r="BFH101" s="2"/>
      <c r="BFI101" s="2"/>
      <c r="BFN101" s="2"/>
      <c r="BFO101" s="2"/>
      <c r="BFP101" s="2"/>
      <c r="BFQ101" s="3"/>
      <c r="BFR101" s="3"/>
      <c r="BFS101" s="3"/>
      <c r="BFT101" s="3"/>
      <c r="BGA101" s="2"/>
      <c r="BGB101" s="2"/>
      <c r="BGC101" s="2"/>
      <c r="BGD101" s="2"/>
      <c r="BGE101" s="2"/>
      <c r="BGF101" s="2"/>
      <c r="BGG101" s="2"/>
      <c r="BGH101" s="2"/>
      <c r="BGI101" s="2"/>
      <c r="BGJ101" s="2"/>
      <c r="BGK101" s="2"/>
      <c r="BGL101" s="2"/>
      <c r="BGN101" s="2"/>
      <c r="BGO101" s="2"/>
      <c r="BGT101" s="2"/>
      <c r="BGU101" s="2"/>
      <c r="BGV101" s="2"/>
      <c r="BGW101" s="3"/>
      <c r="BGX101" s="3"/>
      <c r="BGY101" s="3"/>
      <c r="BGZ101" s="3"/>
      <c r="BHG101" s="2"/>
      <c r="BHH101" s="2"/>
      <c r="BHI101" s="2"/>
      <c r="BHJ101" s="2"/>
      <c r="BHK101" s="2"/>
      <c r="BHL101" s="2"/>
      <c r="BHM101" s="2"/>
      <c r="BHN101" s="2"/>
      <c r="BHO101" s="2"/>
      <c r="BHP101" s="2"/>
      <c r="BHQ101" s="2"/>
      <c r="BHR101" s="2"/>
      <c r="BHT101" s="2"/>
      <c r="BHU101" s="2"/>
      <c r="BHZ101" s="2"/>
      <c r="BIA101" s="2"/>
      <c r="BIB101" s="2"/>
      <c r="BIC101" s="3"/>
      <c r="BID101" s="3"/>
      <c r="BIE101" s="3"/>
      <c r="BIF101" s="3"/>
      <c r="BIM101" s="2"/>
      <c r="BIN101" s="2"/>
      <c r="BIO101" s="2"/>
      <c r="BIP101" s="2"/>
      <c r="BIQ101" s="2"/>
      <c r="BIR101" s="2"/>
      <c r="BIS101" s="2"/>
      <c r="BIT101" s="2"/>
      <c r="BIU101" s="2"/>
      <c r="BIV101" s="2"/>
      <c r="BIW101" s="2"/>
      <c r="BIX101" s="2"/>
      <c r="BIZ101" s="2"/>
      <c r="BJA101" s="2"/>
      <c r="BJF101" s="2"/>
      <c r="BJG101" s="2"/>
      <c r="BJH101" s="2"/>
      <c r="BJI101" s="3"/>
      <c r="BJJ101" s="3"/>
      <c r="BJK101" s="3"/>
      <c r="BJL101" s="3"/>
      <c r="BJS101" s="2"/>
      <c r="BJT101" s="2"/>
      <c r="BJU101" s="2"/>
      <c r="BJV101" s="2"/>
      <c r="BJW101" s="2"/>
      <c r="BJX101" s="2"/>
      <c r="BJY101" s="2"/>
      <c r="BJZ101" s="2"/>
      <c r="BKA101" s="2"/>
      <c r="BKB101" s="2"/>
      <c r="BKC101" s="2"/>
      <c r="BKD101" s="2"/>
      <c r="BKF101" s="2"/>
      <c r="BKG101" s="2"/>
      <c r="BKL101" s="2"/>
      <c r="BKM101" s="2"/>
      <c r="BKN101" s="2"/>
      <c r="BKO101" s="3"/>
      <c r="BKP101" s="3"/>
      <c r="BKQ101" s="3"/>
      <c r="BKR101" s="3"/>
      <c r="BKY101" s="2"/>
      <c r="BKZ101" s="2"/>
      <c r="BLA101" s="2"/>
      <c r="BLB101" s="2"/>
      <c r="BLC101" s="2"/>
      <c r="BLD101" s="2"/>
      <c r="BLE101" s="2"/>
      <c r="BLF101" s="2"/>
      <c r="BLG101" s="2"/>
      <c r="BLH101" s="2"/>
      <c r="BLI101" s="2"/>
      <c r="BLJ101" s="2"/>
      <c r="BLL101" s="2"/>
      <c r="BLM101" s="2"/>
      <c r="BLR101" s="2"/>
      <c r="BLS101" s="2"/>
      <c r="BLT101" s="2"/>
      <c r="BLU101" s="3"/>
      <c r="BLV101" s="3"/>
      <c r="BLW101" s="3"/>
      <c r="BLX101" s="3"/>
      <c r="BME101" s="2"/>
      <c r="BMF101" s="2"/>
      <c r="BMG101" s="2"/>
      <c r="BMH101" s="2"/>
      <c r="BMI101" s="2"/>
      <c r="BMJ101" s="2"/>
      <c r="BMK101" s="2"/>
      <c r="BML101" s="2"/>
      <c r="BMM101" s="2"/>
      <c r="BMN101" s="2"/>
      <c r="BMO101" s="2"/>
      <c r="BMP101" s="2"/>
      <c r="BMR101" s="2"/>
      <c r="BMS101" s="2"/>
      <c r="BMX101" s="2"/>
      <c r="BMY101" s="2"/>
      <c r="BMZ101" s="2"/>
      <c r="BNA101" s="3"/>
      <c r="BNB101" s="3"/>
      <c r="BNC101" s="3"/>
      <c r="BND101" s="3"/>
      <c r="BNK101" s="2"/>
      <c r="BNL101" s="2"/>
      <c r="BNM101" s="2"/>
      <c r="BNN101" s="2"/>
      <c r="BNO101" s="2"/>
      <c r="BNP101" s="2"/>
      <c r="BNQ101" s="2"/>
      <c r="BNR101" s="2"/>
      <c r="BNS101" s="2"/>
      <c r="BNT101" s="2"/>
      <c r="BNU101" s="2"/>
      <c r="BNV101" s="2"/>
      <c r="BNX101" s="2"/>
      <c r="BNY101" s="2"/>
      <c r="BOD101" s="2"/>
      <c r="BOE101" s="2"/>
      <c r="BOF101" s="2"/>
      <c r="BOG101" s="3"/>
      <c r="BOH101" s="3"/>
      <c r="BOI101" s="3"/>
      <c r="BOJ101" s="3"/>
      <c r="BOQ101" s="2"/>
      <c r="BOR101" s="2"/>
      <c r="BOS101" s="2"/>
      <c r="BOT101" s="2"/>
      <c r="BOU101" s="2"/>
      <c r="BOV101" s="2"/>
      <c r="BOW101" s="2"/>
      <c r="BOX101" s="2"/>
      <c r="BOY101" s="2"/>
      <c r="BOZ101" s="2"/>
      <c r="BPA101" s="2"/>
      <c r="BPB101" s="2"/>
      <c r="BPD101" s="2"/>
      <c r="BPE101" s="2"/>
      <c r="BPJ101" s="2"/>
      <c r="BPK101" s="2"/>
      <c r="BPL101" s="2"/>
      <c r="BPM101" s="3"/>
      <c r="BPN101" s="3"/>
      <c r="BPO101" s="3"/>
      <c r="BPP101" s="3"/>
      <c r="BPW101" s="2"/>
      <c r="BPX101" s="2"/>
      <c r="BPY101" s="2"/>
      <c r="BPZ101" s="2"/>
      <c r="BQA101" s="2"/>
      <c r="BQB101" s="2"/>
      <c r="BQC101" s="2"/>
      <c r="BQD101" s="2"/>
      <c r="BQE101" s="2"/>
      <c r="BQF101" s="2"/>
      <c r="BQG101" s="2"/>
      <c r="BQH101" s="2"/>
      <c r="BQJ101" s="2"/>
      <c r="BQK101" s="2"/>
      <c r="BQP101" s="2"/>
      <c r="BQQ101" s="2"/>
      <c r="BQR101" s="2"/>
      <c r="BQS101" s="3"/>
      <c r="BQT101" s="3"/>
      <c r="BQU101" s="3"/>
      <c r="BQV101" s="3"/>
      <c r="BRC101" s="2"/>
      <c r="BRD101" s="2"/>
      <c r="BRE101" s="2"/>
      <c r="BRF101" s="2"/>
      <c r="BRG101" s="2"/>
      <c r="BRH101" s="2"/>
      <c r="BRI101" s="2"/>
      <c r="BRJ101" s="2"/>
      <c r="BRK101" s="2"/>
      <c r="BRL101" s="2"/>
      <c r="BRM101" s="2"/>
      <c r="BRN101" s="2"/>
      <c r="BRP101" s="2"/>
      <c r="BRQ101" s="2"/>
      <c r="BRV101" s="2"/>
      <c r="BRW101" s="2"/>
      <c r="BRX101" s="2"/>
      <c r="BRY101" s="3"/>
      <c r="BRZ101" s="3"/>
      <c r="BSA101" s="3"/>
      <c r="BSB101" s="3"/>
      <c r="BSI101" s="2"/>
      <c r="BSJ101" s="2"/>
      <c r="BSK101" s="2"/>
      <c r="BSL101" s="2"/>
      <c r="BSM101" s="2"/>
      <c r="BSN101" s="2"/>
      <c r="BSO101" s="2"/>
      <c r="BSP101" s="2"/>
      <c r="BSQ101" s="2"/>
      <c r="BSR101" s="2"/>
      <c r="BSS101" s="2"/>
      <c r="BST101" s="2"/>
      <c r="BSV101" s="2"/>
      <c r="BSW101" s="2"/>
      <c r="BTB101" s="2"/>
      <c r="BTC101" s="2"/>
      <c r="BTD101" s="2"/>
      <c r="BTE101" s="3"/>
      <c r="BTF101" s="3"/>
      <c r="BTG101" s="3"/>
      <c r="BTH101" s="3"/>
      <c r="BTO101" s="2"/>
      <c r="BTP101" s="2"/>
      <c r="BTQ101" s="2"/>
      <c r="BTR101" s="2"/>
      <c r="BTS101" s="2"/>
      <c r="BTT101" s="2"/>
      <c r="BTU101" s="2"/>
      <c r="BTV101" s="2"/>
      <c r="BTW101" s="2"/>
      <c r="BTX101" s="2"/>
      <c r="BTY101" s="2"/>
      <c r="BTZ101" s="2"/>
      <c r="BUB101" s="2"/>
      <c r="BUC101" s="2"/>
      <c r="BUH101" s="2"/>
      <c r="BUI101" s="2"/>
      <c r="BUJ101" s="2"/>
      <c r="BUK101" s="3"/>
      <c r="BUL101" s="3"/>
      <c r="BUM101" s="3"/>
      <c r="BUN101" s="3"/>
      <c r="BUU101" s="2"/>
      <c r="BUV101" s="2"/>
      <c r="BUW101" s="2"/>
      <c r="BUX101" s="2"/>
      <c r="BUY101" s="2"/>
      <c r="BUZ101" s="2"/>
      <c r="BVA101" s="2"/>
      <c r="BVB101" s="2"/>
      <c r="BVC101" s="2"/>
      <c r="BVD101" s="2"/>
      <c r="BVE101" s="2"/>
      <c r="BVF101" s="2"/>
      <c r="BVH101" s="2"/>
      <c r="BVI101" s="2"/>
      <c r="BVN101" s="2"/>
      <c r="BVO101" s="2"/>
      <c r="BVP101" s="2"/>
      <c r="BVQ101" s="3"/>
      <c r="BVR101" s="3"/>
      <c r="BVS101" s="3"/>
      <c r="BVT101" s="3"/>
      <c r="BWA101" s="2"/>
      <c r="BWB101" s="2"/>
      <c r="BWC101" s="2"/>
      <c r="BWD101" s="2"/>
      <c r="BWE101" s="2"/>
      <c r="BWF101" s="2"/>
      <c r="BWG101" s="2"/>
      <c r="BWH101" s="2"/>
      <c r="BWI101" s="2"/>
      <c r="BWJ101" s="2"/>
      <c r="BWK101" s="2"/>
      <c r="BWL101" s="2"/>
      <c r="BWN101" s="2"/>
      <c r="BWO101" s="2"/>
      <c r="BWT101" s="2"/>
      <c r="BWU101" s="2"/>
      <c r="BWV101" s="2"/>
      <c r="BWW101" s="3"/>
      <c r="BWX101" s="3"/>
      <c r="BWY101" s="3"/>
      <c r="BWZ101" s="3"/>
      <c r="BXG101" s="2"/>
      <c r="BXH101" s="2"/>
      <c r="BXI101" s="2"/>
      <c r="BXJ101" s="2"/>
      <c r="BXK101" s="2"/>
      <c r="BXL101" s="2"/>
      <c r="BXM101" s="2"/>
      <c r="BXN101" s="2"/>
      <c r="BXO101" s="2"/>
      <c r="BXP101" s="2"/>
      <c r="BXQ101" s="2"/>
      <c r="BXR101" s="2"/>
      <c r="BXT101" s="2"/>
      <c r="BXU101" s="2"/>
      <c r="BXZ101" s="2"/>
      <c r="BYA101" s="2"/>
      <c r="BYB101" s="2"/>
      <c r="BYC101" s="3"/>
      <c r="BYD101" s="3"/>
      <c r="BYE101" s="3"/>
      <c r="BYF101" s="3"/>
      <c r="BYM101" s="2"/>
      <c r="BYN101" s="2"/>
      <c r="BYO101" s="2"/>
      <c r="BYP101" s="2"/>
      <c r="BYQ101" s="2"/>
      <c r="BYR101" s="2"/>
      <c r="BYS101" s="2"/>
      <c r="BYT101" s="2"/>
      <c r="BYU101" s="2"/>
      <c r="BYV101" s="2"/>
      <c r="BYW101" s="2"/>
      <c r="BYX101" s="2"/>
      <c r="BYZ101" s="2"/>
      <c r="BZA101" s="2"/>
      <c r="BZF101" s="2"/>
      <c r="BZG101" s="2"/>
      <c r="BZH101" s="2"/>
      <c r="BZI101" s="3"/>
      <c r="BZJ101" s="3"/>
      <c r="BZK101" s="3"/>
      <c r="BZL101" s="3"/>
      <c r="BZS101" s="2"/>
      <c r="BZT101" s="2"/>
      <c r="BZU101" s="2"/>
      <c r="BZV101" s="2"/>
      <c r="BZW101" s="2"/>
      <c r="BZX101" s="2"/>
      <c r="BZY101" s="2"/>
      <c r="BZZ101" s="2"/>
      <c r="CAA101" s="2"/>
      <c r="CAB101" s="2"/>
      <c r="CAC101" s="2"/>
      <c r="CAD101" s="2"/>
      <c r="CAF101" s="2"/>
      <c r="CAG101" s="2"/>
      <c r="CAL101" s="2"/>
      <c r="CAM101" s="2"/>
      <c r="CAN101" s="2"/>
      <c r="CAO101" s="3"/>
      <c r="CAP101" s="3"/>
      <c r="CAQ101" s="3"/>
      <c r="CAR101" s="3"/>
      <c r="CAY101" s="2"/>
      <c r="CAZ101" s="2"/>
      <c r="CBA101" s="2"/>
      <c r="CBB101" s="2"/>
      <c r="CBC101" s="2"/>
      <c r="CBD101" s="2"/>
      <c r="CBE101" s="2"/>
      <c r="CBF101" s="2"/>
      <c r="CBG101" s="2"/>
      <c r="CBH101" s="2"/>
      <c r="CBI101" s="2"/>
      <c r="CBJ101" s="2"/>
      <c r="CBL101" s="2"/>
      <c r="CBM101" s="2"/>
      <c r="CBR101" s="2"/>
      <c r="CBS101" s="2"/>
      <c r="CBT101" s="2"/>
      <c r="CBU101" s="3"/>
      <c r="CBV101" s="3"/>
      <c r="CBW101" s="3"/>
      <c r="CBX101" s="3"/>
      <c r="CCE101" s="2"/>
      <c r="CCF101" s="2"/>
      <c r="CCG101" s="2"/>
      <c r="CCH101" s="2"/>
      <c r="CCI101" s="2"/>
      <c r="CCJ101" s="2"/>
      <c r="CCK101" s="2"/>
      <c r="CCL101" s="2"/>
      <c r="CCM101" s="2"/>
      <c r="CCN101" s="2"/>
      <c r="CCO101" s="2"/>
      <c r="CCP101" s="2"/>
      <c r="CCR101" s="2"/>
      <c r="CCS101" s="2"/>
      <c r="CCX101" s="2"/>
      <c r="CCY101" s="2"/>
      <c r="CCZ101" s="2"/>
      <c r="CDA101" s="3"/>
      <c r="CDB101" s="3"/>
      <c r="CDC101" s="3"/>
      <c r="CDD101" s="3"/>
      <c r="CDK101" s="2"/>
      <c r="CDL101" s="2"/>
      <c r="CDM101" s="2"/>
      <c r="CDN101" s="2"/>
      <c r="CDO101" s="2"/>
      <c r="CDP101" s="2"/>
      <c r="CDQ101" s="2"/>
      <c r="CDR101" s="2"/>
      <c r="CDS101" s="2"/>
      <c r="CDT101" s="2"/>
      <c r="CDU101" s="2"/>
      <c r="CDV101" s="2"/>
      <c r="CDX101" s="2"/>
      <c r="CDY101" s="2"/>
      <c r="CED101" s="2"/>
      <c r="CEE101" s="2"/>
      <c r="CEF101" s="2"/>
      <c r="CEG101" s="3"/>
      <c r="CEH101" s="3"/>
      <c r="CEI101" s="3"/>
      <c r="CEJ101" s="3"/>
      <c r="CEQ101" s="2"/>
      <c r="CER101" s="2"/>
      <c r="CES101" s="2"/>
      <c r="CET101" s="2"/>
      <c r="CEU101" s="2"/>
      <c r="CEV101" s="2"/>
      <c r="CEW101" s="2"/>
      <c r="CEX101" s="2"/>
      <c r="CEY101" s="2"/>
      <c r="CEZ101" s="2"/>
      <c r="CFA101" s="2"/>
      <c r="CFB101" s="2"/>
      <c r="CFD101" s="2"/>
      <c r="CFE101" s="2"/>
      <c r="CFJ101" s="2"/>
      <c r="CFK101" s="2"/>
      <c r="CFL101" s="2"/>
      <c r="CFM101" s="3"/>
      <c r="CFN101" s="3"/>
      <c r="CFO101" s="3"/>
      <c r="CFP101" s="3"/>
      <c r="CFW101" s="2"/>
      <c r="CFX101" s="2"/>
      <c r="CFY101" s="2"/>
      <c r="CFZ101" s="2"/>
      <c r="CGA101" s="2"/>
      <c r="CGB101" s="2"/>
      <c r="CGC101" s="2"/>
      <c r="CGD101" s="2"/>
      <c r="CGE101" s="2"/>
      <c r="CGF101" s="2"/>
      <c r="CGG101" s="2"/>
      <c r="CGH101" s="2"/>
      <c r="CGJ101" s="2"/>
      <c r="CGK101" s="2"/>
      <c r="CGP101" s="2"/>
      <c r="CGQ101" s="2"/>
      <c r="CGR101" s="2"/>
      <c r="CGS101" s="3"/>
      <c r="CGT101" s="3"/>
      <c r="CGU101" s="3"/>
      <c r="CGV101" s="3"/>
      <c r="CHC101" s="2"/>
      <c r="CHD101" s="2"/>
      <c r="CHE101" s="2"/>
      <c r="CHF101" s="2"/>
      <c r="CHG101" s="2"/>
      <c r="CHH101" s="2"/>
      <c r="CHI101" s="2"/>
      <c r="CHJ101" s="2"/>
      <c r="CHK101" s="2"/>
      <c r="CHL101" s="2"/>
      <c r="CHM101" s="2"/>
      <c r="CHN101" s="2"/>
      <c r="CHP101" s="2"/>
      <c r="CHQ101" s="2"/>
      <c r="CHV101" s="2"/>
      <c r="CHW101" s="2"/>
      <c r="CHX101" s="2"/>
      <c r="CHY101" s="3"/>
      <c r="CHZ101" s="3"/>
      <c r="CIA101" s="3"/>
      <c r="CIB101" s="3"/>
      <c r="CII101" s="2"/>
      <c r="CIJ101" s="2"/>
      <c r="CIK101" s="2"/>
      <c r="CIL101" s="2"/>
      <c r="CIM101" s="2"/>
      <c r="CIN101" s="2"/>
      <c r="CIO101" s="2"/>
      <c r="CIP101" s="2"/>
      <c r="CIQ101" s="2"/>
      <c r="CIR101" s="2"/>
      <c r="CIS101" s="2"/>
      <c r="CIT101" s="2"/>
      <c r="CIV101" s="2"/>
      <c r="CIW101" s="2"/>
      <c r="CJB101" s="2"/>
      <c r="CJC101" s="2"/>
      <c r="CJD101" s="2"/>
      <c r="CJE101" s="3"/>
      <c r="CJF101" s="3"/>
      <c r="CJG101" s="3"/>
      <c r="CJH101" s="3"/>
      <c r="CJO101" s="2"/>
      <c r="CJP101" s="2"/>
      <c r="CJQ101" s="2"/>
      <c r="CJR101" s="2"/>
      <c r="CJS101" s="2"/>
      <c r="CJT101" s="2"/>
      <c r="CJU101" s="2"/>
      <c r="CJV101" s="2"/>
      <c r="CJW101" s="2"/>
      <c r="CJX101" s="2"/>
      <c r="CJY101" s="2"/>
      <c r="CJZ101" s="2"/>
      <c r="CKB101" s="2"/>
      <c r="CKC101" s="2"/>
      <c r="CKH101" s="2"/>
      <c r="CKI101" s="2"/>
      <c r="CKJ101" s="2"/>
      <c r="CKK101" s="3"/>
      <c r="CKL101" s="3"/>
      <c r="CKM101" s="3"/>
      <c r="CKN101" s="3"/>
      <c r="CKU101" s="2"/>
      <c r="CKV101" s="2"/>
      <c r="CKW101" s="2"/>
      <c r="CKX101" s="2"/>
      <c r="CKY101" s="2"/>
      <c r="CKZ101" s="2"/>
      <c r="CLA101" s="2"/>
      <c r="CLB101" s="2"/>
      <c r="CLC101" s="2"/>
      <c r="CLD101" s="2"/>
      <c r="CLE101" s="2"/>
      <c r="CLF101" s="2"/>
      <c r="CLH101" s="2"/>
      <c r="CLI101" s="2"/>
      <c r="CLN101" s="2"/>
      <c r="CLO101" s="2"/>
      <c r="CLP101" s="2"/>
      <c r="CLQ101" s="3"/>
      <c r="CLR101" s="3"/>
      <c r="CLS101" s="3"/>
      <c r="CLT101" s="3"/>
      <c r="CMA101" s="2"/>
      <c r="CMB101" s="2"/>
      <c r="CMC101" s="2"/>
      <c r="CMD101" s="2"/>
      <c r="CME101" s="2"/>
      <c r="CMF101" s="2"/>
      <c r="CMG101" s="2"/>
      <c r="CMH101" s="2"/>
      <c r="CMI101" s="2"/>
      <c r="CMJ101" s="2"/>
      <c r="CMK101" s="2"/>
      <c r="CML101" s="2"/>
      <c r="CMN101" s="2"/>
      <c r="CMO101" s="2"/>
      <c r="CMT101" s="2"/>
      <c r="CMU101" s="2"/>
      <c r="CMV101" s="2"/>
      <c r="CMW101" s="3"/>
      <c r="CMX101" s="3"/>
      <c r="CMY101" s="3"/>
      <c r="CMZ101" s="3"/>
      <c r="CNG101" s="2"/>
      <c r="CNH101" s="2"/>
      <c r="CNI101" s="2"/>
      <c r="CNJ101" s="2"/>
      <c r="CNK101" s="2"/>
      <c r="CNL101" s="2"/>
      <c r="CNM101" s="2"/>
      <c r="CNN101" s="2"/>
      <c r="CNO101" s="2"/>
      <c r="CNP101" s="2"/>
      <c r="CNQ101" s="2"/>
      <c r="CNR101" s="2"/>
      <c r="CNT101" s="2"/>
      <c r="CNU101" s="2"/>
      <c r="CNZ101" s="2"/>
      <c r="COA101" s="2"/>
      <c r="COB101" s="2"/>
      <c r="COC101" s="3"/>
      <c r="COD101" s="3"/>
      <c r="COE101" s="3"/>
      <c r="COF101" s="3"/>
      <c r="COM101" s="2"/>
      <c r="CON101" s="2"/>
      <c r="COO101" s="2"/>
      <c r="COP101" s="2"/>
      <c r="COQ101" s="2"/>
      <c r="COR101" s="2"/>
      <c r="COS101" s="2"/>
      <c r="COT101" s="2"/>
      <c r="COU101" s="2"/>
      <c r="COV101" s="2"/>
      <c r="COW101" s="2"/>
      <c r="COX101" s="2"/>
      <c r="COZ101" s="2"/>
      <c r="CPA101" s="2"/>
      <c r="CPF101" s="2"/>
      <c r="CPG101" s="2"/>
      <c r="CPH101" s="2"/>
      <c r="CPI101" s="3"/>
      <c r="CPJ101" s="3"/>
      <c r="CPK101" s="3"/>
      <c r="CPL101" s="3"/>
      <c r="CPS101" s="2"/>
      <c r="CPT101" s="2"/>
      <c r="CPU101" s="2"/>
      <c r="CPV101" s="2"/>
      <c r="CPW101" s="2"/>
      <c r="CPX101" s="2"/>
      <c r="CPY101" s="2"/>
      <c r="CPZ101" s="2"/>
      <c r="CQA101" s="2"/>
      <c r="CQB101" s="2"/>
      <c r="CQC101" s="2"/>
      <c r="CQD101" s="2"/>
      <c r="CQF101" s="2"/>
      <c r="CQG101" s="2"/>
      <c r="CQL101" s="2"/>
      <c r="CQM101" s="2"/>
      <c r="CQN101" s="2"/>
      <c r="CQO101" s="3"/>
      <c r="CQP101" s="3"/>
      <c r="CQQ101" s="3"/>
      <c r="CQR101" s="3"/>
      <c r="CQY101" s="2"/>
      <c r="CQZ101" s="2"/>
      <c r="CRA101" s="2"/>
      <c r="CRB101" s="2"/>
      <c r="CRC101" s="2"/>
      <c r="CRD101" s="2"/>
      <c r="CRE101" s="2"/>
      <c r="CRF101" s="2"/>
      <c r="CRG101" s="2"/>
      <c r="CRH101" s="2"/>
      <c r="CRI101" s="2"/>
      <c r="CRJ101" s="2"/>
      <c r="CRL101" s="2"/>
      <c r="CRM101" s="2"/>
      <c r="CRR101" s="2"/>
      <c r="CRS101" s="2"/>
      <c r="CRT101" s="2"/>
      <c r="CRU101" s="3"/>
      <c r="CRV101" s="3"/>
      <c r="CRW101" s="3"/>
      <c r="CRX101" s="3"/>
      <c r="CSE101" s="2"/>
      <c r="CSF101" s="2"/>
      <c r="CSG101" s="2"/>
      <c r="CSH101" s="2"/>
      <c r="CSI101" s="2"/>
      <c r="CSJ101" s="2"/>
      <c r="CSK101" s="2"/>
      <c r="CSL101" s="2"/>
      <c r="CSM101" s="2"/>
      <c r="CSN101" s="2"/>
      <c r="CSO101" s="2"/>
      <c r="CSP101" s="2"/>
      <c r="CSR101" s="2"/>
      <c r="CSS101" s="2"/>
      <c r="CSX101" s="2"/>
      <c r="CSY101" s="2"/>
      <c r="CSZ101" s="2"/>
      <c r="CTA101" s="3"/>
      <c r="CTB101" s="3"/>
      <c r="CTC101" s="3"/>
      <c r="CTD101" s="3"/>
      <c r="CTK101" s="2"/>
      <c r="CTL101" s="2"/>
      <c r="CTM101" s="2"/>
      <c r="CTN101" s="2"/>
      <c r="CTO101" s="2"/>
      <c r="CTP101" s="2"/>
      <c r="CTQ101" s="2"/>
      <c r="CTR101" s="2"/>
      <c r="CTS101" s="2"/>
      <c r="CTT101" s="2"/>
      <c r="CTU101" s="2"/>
      <c r="CTV101" s="2"/>
      <c r="CTX101" s="2"/>
      <c r="CTY101" s="2"/>
      <c r="CUD101" s="2"/>
      <c r="CUE101" s="2"/>
      <c r="CUF101" s="2"/>
      <c r="CUG101" s="3"/>
      <c r="CUH101" s="3"/>
      <c r="CUI101" s="3"/>
      <c r="CUJ101" s="3"/>
      <c r="CUQ101" s="2"/>
      <c r="CUR101" s="2"/>
      <c r="CUS101" s="2"/>
      <c r="CUT101" s="2"/>
      <c r="CUU101" s="2"/>
      <c r="CUV101" s="2"/>
      <c r="CUW101" s="2"/>
      <c r="CUX101" s="2"/>
      <c r="CUY101" s="2"/>
      <c r="CUZ101" s="2"/>
      <c r="CVA101" s="2"/>
      <c r="CVB101" s="2"/>
      <c r="CVD101" s="2"/>
      <c r="CVE101" s="2"/>
      <c r="CVJ101" s="2"/>
      <c r="CVK101" s="2"/>
      <c r="CVL101" s="2"/>
      <c r="CVM101" s="3"/>
      <c r="CVN101" s="3"/>
      <c r="CVO101" s="3"/>
      <c r="CVP101" s="3"/>
      <c r="CVW101" s="2"/>
      <c r="CVX101" s="2"/>
      <c r="CVY101" s="2"/>
      <c r="CVZ101" s="2"/>
      <c r="CWA101" s="2"/>
      <c r="CWB101" s="2"/>
      <c r="CWC101" s="2"/>
      <c r="CWD101" s="2"/>
      <c r="CWE101" s="2"/>
      <c r="CWF101" s="2"/>
      <c r="CWG101" s="2"/>
      <c r="CWH101" s="2"/>
      <c r="CWJ101" s="2"/>
      <c r="CWK101" s="2"/>
      <c r="CWP101" s="2"/>
      <c r="CWQ101" s="2"/>
      <c r="CWR101" s="2"/>
      <c r="CWS101" s="3"/>
      <c r="CWT101" s="3"/>
      <c r="CWU101" s="3"/>
      <c r="CWV101" s="3"/>
      <c r="CXC101" s="2"/>
      <c r="CXD101" s="2"/>
      <c r="CXE101" s="2"/>
      <c r="CXF101" s="2"/>
      <c r="CXG101" s="2"/>
      <c r="CXH101" s="2"/>
      <c r="CXI101" s="2"/>
      <c r="CXJ101" s="2"/>
      <c r="CXK101" s="2"/>
      <c r="CXL101" s="2"/>
      <c r="CXM101" s="2"/>
      <c r="CXN101" s="2"/>
      <c r="CXP101" s="2"/>
      <c r="CXQ101" s="2"/>
      <c r="CXV101" s="2"/>
      <c r="CXW101" s="2"/>
      <c r="CXX101" s="2"/>
      <c r="CXY101" s="3"/>
      <c r="CXZ101" s="3"/>
      <c r="CYA101" s="3"/>
      <c r="CYB101" s="3"/>
      <c r="CYI101" s="2"/>
      <c r="CYJ101" s="2"/>
      <c r="CYK101" s="2"/>
      <c r="CYL101" s="2"/>
      <c r="CYM101" s="2"/>
      <c r="CYN101" s="2"/>
      <c r="CYO101" s="2"/>
      <c r="CYP101" s="2"/>
      <c r="CYQ101" s="2"/>
      <c r="CYR101" s="2"/>
      <c r="CYS101" s="2"/>
      <c r="CYT101" s="2"/>
      <c r="CYV101" s="2"/>
      <c r="CYW101" s="2"/>
      <c r="CZB101" s="2"/>
      <c r="CZC101" s="2"/>
      <c r="CZD101" s="2"/>
      <c r="CZE101" s="3"/>
      <c r="CZF101" s="3"/>
      <c r="CZG101" s="3"/>
      <c r="CZH101" s="3"/>
      <c r="CZO101" s="2"/>
      <c r="CZP101" s="2"/>
      <c r="CZQ101" s="2"/>
      <c r="CZR101" s="2"/>
      <c r="CZS101" s="2"/>
      <c r="CZT101" s="2"/>
      <c r="CZU101" s="2"/>
      <c r="CZV101" s="2"/>
      <c r="CZW101" s="2"/>
      <c r="CZX101" s="2"/>
      <c r="CZY101" s="2"/>
      <c r="CZZ101" s="2"/>
      <c r="DAB101" s="2"/>
      <c r="DAC101" s="2"/>
      <c r="DAH101" s="2"/>
      <c r="DAI101" s="2"/>
      <c r="DAJ101" s="2"/>
      <c r="DAK101" s="3"/>
      <c r="DAL101" s="3"/>
      <c r="DAM101" s="3"/>
      <c r="DAN101" s="3"/>
      <c r="DAU101" s="2"/>
      <c r="DAV101" s="2"/>
      <c r="DAW101" s="2"/>
      <c r="DAX101" s="2"/>
      <c r="DAY101" s="2"/>
      <c r="DAZ101" s="2"/>
      <c r="DBA101" s="2"/>
      <c r="DBB101" s="2"/>
      <c r="DBC101" s="2"/>
      <c r="DBD101" s="2"/>
      <c r="DBE101" s="2"/>
      <c r="DBF101" s="2"/>
      <c r="DBH101" s="2"/>
      <c r="DBI101" s="2"/>
      <c r="DBN101" s="2"/>
      <c r="DBO101" s="2"/>
      <c r="DBP101" s="2"/>
      <c r="DBQ101" s="3"/>
      <c r="DBR101" s="3"/>
      <c r="DBS101" s="3"/>
      <c r="DBT101" s="3"/>
      <c r="DCA101" s="2"/>
      <c r="DCB101" s="2"/>
      <c r="DCC101" s="2"/>
      <c r="DCD101" s="2"/>
      <c r="DCE101" s="2"/>
      <c r="DCF101" s="2"/>
      <c r="DCG101" s="2"/>
      <c r="DCH101" s="2"/>
      <c r="DCI101" s="2"/>
      <c r="DCJ101" s="2"/>
      <c r="DCK101" s="2"/>
      <c r="DCL101" s="2"/>
      <c r="DCN101" s="2"/>
      <c r="DCO101" s="2"/>
      <c r="DCT101" s="2"/>
      <c r="DCU101" s="2"/>
      <c r="DCV101" s="2"/>
      <c r="DCW101" s="3"/>
      <c r="DCX101" s="3"/>
      <c r="DCY101" s="3"/>
      <c r="DCZ101" s="3"/>
      <c r="DDG101" s="2"/>
      <c r="DDH101" s="2"/>
      <c r="DDI101" s="2"/>
      <c r="DDJ101" s="2"/>
      <c r="DDK101" s="2"/>
      <c r="DDL101" s="2"/>
      <c r="DDM101" s="2"/>
      <c r="DDN101" s="2"/>
      <c r="DDO101" s="2"/>
      <c r="DDP101" s="2"/>
      <c r="DDQ101" s="2"/>
      <c r="DDR101" s="2"/>
      <c r="DDT101" s="2"/>
      <c r="DDU101" s="2"/>
      <c r="DDZ101" s="2"/>
      <c r="DEA101" s="2"/>
      <c r="DEB101" s="2"/>
      <c r="DEC101" s="3"/>
      <c r="DED101" s="3"/>
      <c r="DEE101" s="3"/>
      <c r="DEF101" s="3"/>
      <c r="DEM101" s="2"/>
      <c r="DEN101" s="2"/>
      <c r="DEO101" s="2"/>
      <c r="DEP101" s="2"/>
      <c r="DEQ101" s="2"/>
      <c r="DER101" s="2"/>
      <c r="DES101" s="2"/>
      <c r="DET101" s="2"/>
      <c r="DEU101" s="2"/>
      <c r="DEV101" s="2"/>
      <c r="DEW101" s="2"/>
      <c r="DEX101" s="2"/>
      <c r="DEZ101" s="2"/>
      <c r="DFA101" s="2"/>
      <c r="DFF101" s="2"/>
      <c r="DFG101" s="2"/>
      <c r="DFH101" s="2"/>
      <c r="DFI101" s="3"/>
      <c r="DFJ101" s="3"/>
      <c r="DFK101" s="3"/>
      <c r="DFL101" s="3"/>
      <c r="DFS101" s="2"/>
      <c r="DFT101" s="2"/>
      <c r="DFU101" s="2"/>
      <c r="DFV101" s="2"/>
      <c r="DFW101" s="2"/>
      <c r="DFX101" s="2"/>
      <c r="DFY101" s="2"/>
      <c r="DFZ101" s="2"/>
      <c r="DGA101" s="2"/>
      <c r="DGB101" s="2"/>
      <c r="DGC101" s="2"/>
      <c r="DGD101" s="2"/>
      <c r="DGF101" s="2"/>
      <c r="DGG101" s="2"/>
      <c r="DGL101" s="2"/>
      <c r="DGM101" s="2"/>
      <c r="DGN101" s="2"/>
      <c r="DGO101" s="3"/>
      <c r="DGP101" s="3"/>
      <c r="DGQ101" s="3"/>
      <c r="DGR101" s="3"/>
      <c r="DGY101" s="2"/>
      <c r="DGZ101" s="2"/>
      <c r="DHA101" s="2"/>
      <c r="DHB101" s="2"/>
      <c r="DHC101" s="2"/>
      <c r="DHD101" s="2"/>
      <c r="DHE101" s="2"/>
      <c r="DHF101" s="2"/>
      <c r="DHG101" s="2"/>
      <c r="DHH101" s="2"/>
      <c r="DHI101" s="2"/>
      <c r="DHJ101" s="2"/>
      <c r="DHL101" s="2"/>
      <c r="DHM101" s="2"/>
      <c r="DHR101" s="2"/>
      <c r="DHS101" s="2"/>
      <c r="DHT101" s="2"/>
      <c r="DHU101" s="3"/>
      <c r="DHV101" s="3"/>
      <c r="DHW101" s="3"/>
      <c r="DHX101" s="3"/>
      <c r="DIE101" s="2"/>
      <c r="DIF101" s="2"/>
      <c r="DIG101" s="2"/>
      <c r="DIH101" s="2"/>
      <c r="DII101" s="2"/>
      <c r="DIJ101" s="2"/>
      <c r="DIK101" s="2"/>
      <c r="DIL101" s="2"/>
      <c r="DIM101" s="2"/>
      <c r="DIN101" s="2"/>
      <c r="DIO101" s="2"/>
      <c r="DIP101" s="2"/>
      <c r="DIR101" s="2"/>
      <c r="DIS101" s="2"/>
      <c r="DIX101" s="2"/>
      <c r="DIY101" s="2"/>
      <c r="DIZ101" s="2"/>
      <c r="DJA101" s="3"/>
      <c r="DJB101" s="3"/>
      <c r="DJC101" s="3"/>
      <c r="DJD101" s="3"/>
      <c r="DJK101" s="2"/>
      <c r="DJL101" s="2"/>
      <c r="DJM101" s="2"/>
      <c r="DJN101" s="2"/>
      <c r="DJO101" s="2"/>
      <c r="DJP101" s="2"/>
      <c r="DJQ101" s="2"/>
      <c r="DJR101" s="2"/>
      <c r="DJS101" s="2"/>
      <c r="DJT101" s="2"/>
      <c r="DJU101" s="2"/>
      <c r="DJV101" s="2"/>
      <c r="DJX101" s="2"/>
      <c r="DJY101" s="2"/>
      <c r="DKD101" s="2"/>
      <c r="DKE101" s="2"/>
      <c r="DKF101" s="2"/>
      <c r="DKG101" s="3"/>
      <c r="DKH101" s="3"/>
      <c r="DKI101" s="3"/>
      <c r="DKJ101" s="3"/>
      <c r="DKQ101" s="2"/>
      <c r="DKR101" s="2"/>
      <c r="DKS101" s="2"/>
      <c r="DKT101" s="2"/>
      <c r="DKU101" s="2"/>
      <c r="DKV101" s="2"/>
      <c r="DKW101" s="2"/>
      <c r="DKX101" s="2"/>
      <c r="DKY101" s="2"/>
      <c r="DKZ101" s="2"/>
      <c r="DLA101" s="2"/>
      <c r="DLB101" s="2"/>
      <c r="DLD101" s="2"/>
      <c r="DLE101" s="2"/>
      <c r="DLJ101" s="2"/>
      <c r="DLK101" s="2"/>
      <c r="DLL101" s="2"/>
      <c r="DLM101" s="3"/>
      <c r="DLN101" s="3"/>
      <c r="DLO101" s="3"/>
      <c r="DLP101" s="3"/>
      <c r="DLW101" s="2"/>
      <c r="DLX101" s="2"/>
      <c r="DLY101" s="2"/>
      <c r="DLZ101" s="2"/>
      <c r="DMA101" s="2"/>
      <c r="DMB101" s="2"/>
      <c r="DMC101" s="2"/>
      <c r="DMD101" s="2"/>
      <c r="DME101" s="2"/>
      <c r="DMF101" s="2"/>
      <c r="DMG101" s="2"/>
      <c r="DMH101" s="2"/>
      <c r="DMJ101" s="2"/>
      <c r="DMK101" s="2"/>
      <c r="DMP101" s="2"/>
      <c r="DMQ101" s="2"/>
      <c r="DMR101" s="2"/>
      <c r="DMS101" s="3"/>
      <c r="DMT101" s="3"/>
      <c r="DMU101" s="3"/>
      <c r="DMV101" s="3"/>
      <c r="DNC101" s="2"/>
      <c r="DND101" s="2"/>
      <c r="DNE101" s="2"/>
      <c r="DNF101" s="2"/>
      <c r="DNG101" s="2"/>
      <c r="DNH101" s="2"/>
      <c r="DNI101" s="2"/>
      <c r="DNJ101" s="2"/>
      <c r="DNK101" s="2"/>
      <c r="DNL101" s="2"/>
      <c r="DNM101" s="2"/>
      <c r="DNN101" s="2"/>
      <c r="DNP101" s="2"/>
      <c r="DNQ101" s="2"/>
      <c r="DNV101" s="2"/>
      <c r="DNW101" s="2"/>
      <c r="DNX101" s="2"/>
      <c r="DNY101" s="3"/>
      <c r="DNZ101" s="3"/>
      <c r="DOA101" s="3"/>
      <c r="DOB101" s="3"/>
      <c r="DOI101" s="2"/>
      <c r="DOJ101" s="2"/>
      <c r="DOK101" s="2"/>
      <c r="DOL101" s="2"/>
      <c r="DOM101" s="2"/>
      <c r="DON101" s="2"/>
      <c r="DOO101" s="2"/>
      <c r="DOP101" s="2"/>
      <c r="DOQ101" s="2"/>
      <c r="DOR101" s="2"/>
      <c r="DOS101" s="2"/>
      <c r="DOT101" s="2"/>
      <c r="DOV101" s="2"/>
      <c r="DOW101" s="2"/>
      <c r="DPB101" s="2"/>
      <c r="DPC101" s="2"/>
      <c r="DPD101" s="2"/>
      <c r="DPE101" s="3"/>
      <c r="DPF101" s="3"/>
      <c r="DPG101" s="3"/>
      <c r="DPH101" s="3"/>
      <c r="DPO101" s="2"/>
      <c r="DPP101" s="2"/>
      <c r="DPQ101" s="2"/>
      <c r="DPR101" s="2"/>
      <c r="DPS101" s="2"/>
      <c r="DPT101" s="2"/>
      <c r="DPU101" s="2"/>
      <c r="DPV101" s="2"/>
      <c r="DPW101" s="2"/>
      <c r="DPX101" s="2"/>
      <c r="DPY101" s="2"/>
      <c r="DPZ101" s="2"/>
      <c r="DQB101" s="2"/>
      <c r="DQC101" s="2"/>
      <c r="DQH101" s="2"/>
      <c r="DQI101" s="2"/>
      <c r="DQJ101" s="2"/>
      <c r="DQK101" s="3"/>
      <c r="DQL101" s="3"/>
      <c r="DQM101" s="3"/>
      <c r="DQN101" s="3"/>
      <c r="DQU101" s="2"/>
      <c r="DQV101" s="2"/>
      <c r="DQW101" s="2"/>
      <c r="DQX101" s="2"/>
      <c r="DQY101" s="2"/>
      <c r="DQZ101" s="2"/>
      <c r="DRA101" s="2"/>
      <c r="DRB101" s="2"/>
      <c r="DRC101" s="2"/>
      <c r="DRD101" s="2"/>
      <c r="DRE101" s="2"/>
      <c r="DRF101" s="2"/>
      <c r="DRH101" s="2"/>
      <c r="DRI101" s="2"/>
      <c r="DRN101" s="2"/>
      <c r="DRO101" s="2"/>
      <c r="DRP101" s="2"/>
      <c r="DRQ101" s="3"/>
      <c r="DRR101" s="3"/>
      <c r="DRS101" s="3"/>
      <c r="DRT101" s="3"/>
      <c r="DSA101" s="2"/>
      <c r="DSB101" s="2"/>
      <c r="DSC101" s="2"/>
      <c r="DSD101" s="2"/>
      <c r="DSE101" s="2"/>
      <c r="DSF101" s="2"/>
      <c r="DSG101" s="2"/>
      <c r="DSH101" s="2"/>
      <c r="DSI101" s="2"/>
      <c r="DSJ101" s="2"/>
      <c r="DSK101" s="2"/>
      <c r="DSL101" s="2"/>
      <c r="DSN101" s="2"/>
      <c r="DSO101" s="2"/>
      <c r="DST101" s="2"/>
      <c r="DSU101" s="2"/>
      <c r="DSV101" s="2"/>
      <c r="DSW101" s="3"/>
      <c r="DSX101" s="3"/>
      <c r="DSY101" s="3"/>
      <c r="DSZ101" s="3"/>
      <c r="DTG101" s="2"/>
      <c r="DTH101" s="2"/>
      <c r="DTI101" s="2"/>
      <c r="DTJ101" s="2"/>
      <c r="DTK101" s="2"/>
      <c r="DTL101" s="2"/>
      <c r="DTM101" s="2"/>
      <c r="DTN101" s="2"/>
      <c r="DTO101" s="2"/>
      <c r="DTP101" s="2"/>
      <c r="DTQ101" s="2"/>
      <c r="DTR101" s="2"/>
      <c r="DTT101" s="2"/>
      <c r="DTU101" s="2"/>
      <c r="DTZ101" s="2"/>
      <c r="DUA101" s="2"/>
      <c r="DUB101" s="2"/>
      <c r="DUC101" s="3"/>
      <c r="DUD101" s="3"/>
      <c r="DUE101" s="3"/>
      <c r="DUF101" s="3"/>
      <c r="DUM101" s="2"/>
      <c r="DUN101" s="2"/>
      <c r="DUO101" s="2"/>
      <c r="DUP101" s="2"/>
      <c r="DUQ101" s="2"/>
      <c r="DUR101" s="2"/>
      <c r="DUS101" s="2"/>
      <c r="DUT101" s="2"/>
      <c r="DUU101" s="2"/>
      <c r="DUV101" s="2"/>
      <c r="DUW101" s="2"/>
      <c r="DUX101" s="2"/>
      <c r="DUZ101" s="2"/>
      <c r="DVA101" s="2"/>
      <c r="DVF101" s="2"/>
      <c r="DVG101" s="2"/>
      <c r="DVH101" s="2"/>
      <c r="DVI101" s="3"/>
      <c r="DVJ101" s="3"/>
      <c r="DVK101" s="3"/>
      <c r="DVL101" s="3"/>
      <c r="DVS101" s="2"/>
      <c r="DVT101" s="2"/>
      <c r="DVU101" s="2"/>
      <c r="DVV101" s="2"/>
      <c r="DVW101" s="2"/>
      <c r="DVX101" s="2"/>
      <c r="DVY101" s="2"/>
      <c r="DVZ101" s="2"/>
      <c r="DWA101" s="2"/>
      <c r="DWB101" s="2"/>
      <c r="DWC101" s="2"/>
      <c r="DWD101" s="2"/>
      <c r="DWF101" s="2"/>
      <c r="DWG101" s="2"/>
      <c r="DWL101" s="2"/>
      <c r="DWM101" s="2"/>
      <c r="DWN101" s="2"/>
      <c r="DWO101" s="3"/>
      <c r="DWP101" s="3"/>
      <c r="DWQ101" s="3"/>
      <c r="DWR101" s="3"/>
      <c r="DWY101" s="2"/>
      <c r="DWZ101" s="2"/>
      <c r="DXA101" s="2"/>
      <c r="DXB101" s="2"/>
      <c r="DXC101" s="2"/>
      <c r="DXD101" s="2"/>
      <c r="DXE101" s="2"/>
      <c r="DXF101" s="2"/>
      <c r="DXG101" s="2"/>
      <c r="DXH101" s="2"/>
      <c r="DXI101" s="2"/>
      <c r="DXJ101" s="2"/>
      <c r="DXL101" s="2"/>
      <c r="DXM101" s="2"/>
      <c r="DXR101" s="2"/>
      <c r="DXS101" s="2"/>
      <c r="DXT101" s="2"/>
      <c r="DXU101" s="3"/>
      <c r="DXV101" s="3"/>
      <c r="DXW101" s="3"/>
      <c r="DXX101" s="3"/>
      <c r="DYE101" s="2"/>
      <c r="DYF101" s="2"/>
      <c r="DYG101" s="2"/>
      <c r="DYH101" s="2"/>
      <c r="DYI101" s="2"/>
      <c r="DYJ101" s="2"/>
      <c r="DYK101" s="2"/>
      <c r="DYL101" s="2"/>
      <c r="DYM101" s="2"/>
      <c r="DYN101" s="2"/>
      <c r="DYO101" s="2"/>
      <c r="DYP101" s="2"/>
      <c r="DYR101" s="2"/>
      <c r="DYS101" s="2"/>
      <c r="DYX101" s="2"/>
      <c r="DYY101" s="2"/>
      <c r="DYZ101" s="2"/>
      <c r="DZA101" s="3"/>
      <c r="DZB101" s="3"/>
      <c r="DZC101" s="3"/>
      <c r="DZD101" s="3"/>
      <c r="DZK101" s="2"/>
      <c r="DZL101" s="2"/>
      <c r="DZM101" s="2"/>
      <c r="DZN101" s="2"/>
      <c r="DZO101" s="2"/>
      <c r="DZP101" s="2"/>
      <c r="DZQ101" s="2"/>
      <c r="DZR101" s="2"/>
      <c r="DZS101" s="2"/>
      <c r="DZT101" s="2"/>
      <c r="DZU101" s="2"/>
      <c r="DZV101" s="2"/>
      <c r="DZX101" s="2"/>
      <c r="DZY101" s="2"/>
      <c r="EAD101" s="2"/>
      <c r="EAE101" s="2"/>
      <c r="EAF101" s="2"/>
      <c r="EAG101" s="3"/>
      <c r="EAH101" s="3"/>
      <c r="EAI101" s="3"/>
      <c r="EAJ101" s="3"/>
      <c r="EAQ101" s="2"/>
      <c r="EAR101" s="2"/>
      <c r="EAS101" s="2"/>
      <c r="EAT101" s="2"/>
      <c r="EAU101" s="2"/>
      <c r="EAV101" s="2"/>
      <c r="EAW101" s="2"/>
      <c r="EAX101" s="2"/>
      <c r="EAY101" s="2"/>
      <c r="EAZ101" s="2"/>
      <c r="EBA101" s="2"/>
      <c r="EBB101" s="2"/>
      <c r="EBD101" s="2"/>
      <c r="EBE101" s="2"/>
      <c r="EBJ101" s="2"/>
      <c r="EBK101" s="2"/>
      <c r="EBL101" s="2"/>
      <c r="EBM101" s="3"/>
      <c r="EBN101" s="3"/>
      <c r="EBO101" s="3"/>
      <c r="EBP101" s="3"/>
      <c r="EBW101" s="2"/>
      <c r="EBX101" s="2"/>
      <c r="EBY101" s="2"/>
      <c r="EBZ101" s="2"/>
      <c r="ECA101" s="2"/>
      <c r="ECB101" s="2"/>
      <c r="ECC101" s="2"/>
      <c r="ECD101" s="2"/>
      <c r="ECE101" s="2"/>
      <c r="ECF101" s="2"/>
      <c r="ECG101" s="2"/>
      <c r="ECH101" s="2"/>
      <c r="ECJ101" s="2"/>
      <c r="ECK101" s="2"/>
      <c r="ECP101" s="2"/>
      <c r="ECQ101" s="2"/>
      <c r="ECR101" s="2"/>
      <c r="ECS101" s="3"/>
      <c r="ECT101" s="3"/>
      <c r="ECU101" s="3"/>
      <c r="ECV101" s="3"/>
      <c r="EDC101" s="2"/>
      <c r="EDD101" s="2"/>
      <c r="EDE101" s="2"/>
      <c r="EDF101" s="2"/>
      <c r="EDG101" s="2"/>
      <c r="EDH101" s="2"/>
      <c r="EDI101" s="2"/>
      <c r="EDJ101" s="2"/>
      <c r="EDK101" s="2"/>
      <c r="EDL101" s="2"/>
      <c r="EDM101" s="2"/>
      <c r="EDN101" s="2"/>
      <c r="EDP101" s="2"/>
      <c r="EDQ101" s="2"/>
      <c r="EDV101" s="2"/>
      <c r="EDW101" s="2"/>
      <c r="EDX101" s="2"/>
      <c r="EDY101" s="3"/>
      <c r="EDZ101" s="3"/>
      <c r="EEA101" s="3"/>
      <c r="EEB101" s="3"/>
      <c r="EEI101" s="2"/>
      <c r="EEJ101" s="2"/>
      <c r="EEK101" s="2"/>
      <c r="EEL101" s="2"/>
      <c r="EEM101" s="2"/>
      <c r="EEN101" s="2"/>
      <c r="EEO101" s="2"/>
      <c r="EEP101" s="2"/>
      <c r="EEQ101" s="2"/>
      <c r="EER101" s="2"/>
      <c r="EES101" s="2"/>
      <c r="EET101" s="2"/>
      <c r="EEV101" s="2"/>
      <c r="EEW101" s="2"/>
      <c r="EFB101" s="2"/>
      <c r="EFC101" s="2"/>
      <c r="EFD101" s="2"/>
      <c r="EFE101" s="3"/>
      <c r="EFF101" s="3"/>
      <c r="EFG101" s="3"/>
      <c r="EFH101" s="3"/>
      <c r="EFO101" s="2"/>
      <c r="EFP101" s="2"/>
      <c r="EFQ101" s="2"/>
      <c r="EFR101" s="2"/>
      <c r="EFS101" s="2"/>
      <c r="EFT101" s="2"/>
      <c r="EFU101" s="2"/>
      <c r="EFV101" s="2"/>
      <c r="EFW101" s="2"/>
      <c r="EFX101" s="2"/>
      <c r="EFY101" s="2"/>
      <c r="EFZ101" s="2"/>
      <c r="EGB101" s="2"/>
      <c r="EGC101" s="2"/>
      <c r="EGH101" s="2"/>
      <c r="EGI101" s="2"/>
      <c r="EGJ101" s="2"/>
      <c r="EGK101" s="3"/>
      <c r="EGL101" s="3"/>
      <c r="EGM101" s="3"/>
      <c r="EGN101" s="3"/>
      <c r="EGU101" s="2"/>
      <c r="EGV101" s="2"/>
      <c r="EGW101" s="2"/>
      <c r="EGX101" s="2"/>
      <c r="EGY101" s="2"/>
      <c r="EGZ101" s="2"/>
      <c r="EHA101" s="2"/>
      <c r="EHB101" s="2"/>
      <c r="EHC101" s="2"/>
      <c r="EHD101" s="2"/>
      <c r="EHE101" s="2"/>
      <c r="EHF101" s="2"/>
      <c r="EHH101" s="2"/>
      <c r="EHI101" s="2"/>
      <c r="EHN101" s="2"/>
      <c r="EHO101" s="2"/>
      <c r="EHP101" s="2"/>
      <c r="EHQ101" s="3"/>
      <c r="EHR101" s="3"/>
      <c r="EHS101" s="3"/>
      <c r="EHT101" s="3"/>
      <c r="EIA101" s="2"/>
      <c r="EIB101" s="2"/>
      <c r="EIC101" s="2"/>
      <c r="EID101" s="2"/>
      <c r="EIE101" s="2"/>
      <c r="EIF101" s="2"/>
      <c r="EIG101" s="2"/>
      <c r="EIH101" s="2"/>
      <c r="EII101" s="2"/>
      <c r="EIJ101" s="2"/>
      <c r="EIK101" s="2"/>
      <c r="EIL101" s="2"/>
      <c r="EIN101" s="2"/>
      <c r="EIO101" s="2"/>
      <c r="EIT101" s="2"/>
      <c r="EIU101" s="2"/>
      <c r="EIV101" s="2"/>
      <c r="EIW101" s="3"/>
      <c r="EIX101" s="3"/>
      <c r="EIY101" s="3"/>
      <c r="EIZ101" s="3"/>
      <c r="EJG101" s="2"/>
      <c r="EJH101" s="2"/>
      <c r="EJI101" s="2"/>
      <c r="EJJ101" s="2"/>
      <c r="EJK101" s="2"/>
      <c r="EJL101" s="2"/>
      <c r="EJM101" s="2"/>
      <c r="EJN101" s="2"/>
      <c r="EJO101" s="2"/>
      <c r="EJP101" s="2"/>
      <c r="EJQ101" s="2"/>
      <c r="EJR101" s="2"/>
      <c r="EJT101" s="2"/>
      <c r="EJU101" s="2"/>
      <c r="EJZ101" s="2"/>
      <c r="EKA101" s="2"/>
      <c r="EKB101" s="2"/>
      <c r="EKC101" s="3"/>
      <c r="EKD101" s="3"/>
      <c r="EKE101" s="3"/>
      <c r="EKF101" s="3"/>
      <c r="EKM101" s="2"/>
      <c r="EKN101" s="2"/>
      <c r="EKO101" s="2"/>
      <c r="EKP101" s="2"/>
      <c r="EKQ101" s="2"/>
      <c r="EKR101" s="2"/>
      <c r="EKS101" s="2"/>
      <c r="EKT101" s="2"/>
      <c r="EKU101" s="2"/>
      <c r="EKV101" s="2"/>
      <c r="EKW101" s="2"/>
      <c r="EKX101" s="2"/>
      <c r="EKZ101" s="2"/>
      <c r="ELA101" s="2"/>
      <c r="ELF101" s="2"/>
      <c r="ELG101" s="2"/>
      <c r="ELH101" s="2"/>
      <c r="ELI101" s="3"/>
      <c r="ELJ101" s="3"/>
      <c r="ELK101" s="3"/>
      <c r="ELL101" s="3"/>
      <c r="ELS101" s="2"/>
      <c r="ELT101" s="2"/>
      <c r="ELU101" s="2"/>
      <c r="ELV101" s="2"/>
      <c r="ELW101" s="2"/>
      <c r="ELX101" s="2"/>
      <c r="ELY101" s="2"/>
      <c r="ELZ101" s="2"/>
      <c r="EMA101" s="2"/>
      <c r="EMB101" s="2"/>
      <c r="EMC101" s="2"/>
      <c r="EMD101" s="2"/>
      <c r="EMF101" s="2"/>
      <c r="EMG101" s="2"/>
      <c r="EML101" s="2"/>
      <c r="EMM101" s="2"/>
      <c r="EMN101" s="2"/>
      <c r="EMO101" s="3"/>
      <c r="EMP101" s="3"/>
      <c r="EMQ101" s="3"/>
      <c r="EMR101" s="3"/>
      <c r="EMY101" s="2"/>
      <c r="EMZ101" s="2"/>
      <c r="ENA101" s="2"/>
      <c r="ENB101" s="2"/>
      <c r="ENC101" s="2"/>
      <c r="END101" s="2"/>
      <c r="ENE101" s="2"/>
      <c r="ENF101" s="2"/>
      <c r="ENG101" s="2"/>
      <c r="ENH101" s="2"/>
      <c r="ENI101" s="2"/>
      <c r="ENJ101" s="2"/>
      <c r="ENL101" s="2"/>
      <c r="ENM101" s="2"/>
      <c r="ENR101" s="2"/>
      <c r="ENS101" s="2"/>
      <c r="ENT101" s="2"/>
      <c r="ENU101" s="3"/>
      <c r="ENV101" s="3"/>
      <c r="ENW101" s="3"/>
      <c r="ENX101" s="3"/>
      <c r="EOE101" s="2"/>
      <c r="EOF101" s="2"/>
      <c r="EOG101" s="2"/>
      <c r="EOH101" s="2"/>
      <c r="EOI101" s="2"/>
      <c r="EOJ101" s="2"/>
      <c r="EOK101" s="2"/>
      <c r="EOL101" s="2"/>
      <c r="EOM101" s="2"/>
      <c r="EON101" s="2"/>
      <c r="EOO101" s="2"/>
      <c r="EOP101" s="2"/>
      <c r="EOR101" s="2"/>
      <c r="EOS101" s="2"/>
      <c r="EOX101" s="2"/>
      <c r="EOY101" s="2"/>
      <c r="EOZ101" s="2"/>
      <c r="EPA101" s="3"/>
      <c r="EPB101" s="3"/>
      <c r="EPC101" s="3"/>
      <c r="EPD101" s="3"/>
      <c r="EPK101" s="2"/>
      <c r="EPL101" s="2"/>
      <c r="EPM101" s="2"/>
      <c r="EPN101" s="2"/>
      <c r="EPO101" s="2"/>
      <c r="EPP101" s="2"/>
      <c r="EPQ101" s="2"/>
      <c r="EPR101" s="2"/>
      <c r="EPS101" s="2"/>
      <c r="EPT101" s="2"/>
      <c r="EPU101" s="2"/>
      <c r="EPV101" s="2"/>
      <c r="EPX101" s="2"/>
      <c r="EPY101" s="2"/>
      <c r="EQD101" s="2"/>
      <c r="EQE101" s="2"/>
      <c r="EQF101" s="2"/>
      <c r="EQG101" s="3"/>
      <c r="EQH101" s="3"/>
      <c r="EQI101" s="3"/>
      <c r="EQJ101" s="3"/>
      <c r="EQQ101" s="2"/>
      <c r="EQR101" s="2"/>
      <c r="EQS101" s="2"/>
      <c r="EQT101" s="2"/>
      <c r="EQU101" s="2"/>
      <c r="EQV101" s="2"/>
      <c r="EQW101" s="2"/>
      <c r="EQX101" s="2"/>
      <c r="EQY101" s="2"/>
      <c r="EQZ101" s="2"/>
      <c r="ERA101" s="2"/>
      <c r="ERB101" s="2"/>
      <c r="ERD101" s="2"/>
      <c r="ERE101" s="2"/>
      <c r="ERJ101" s="2"/>
      <c r="ERK101" s="2"/>
      <c r="ERL101" s="2"/>
      <c r="ERM101" s="3"/>
      <c r="ERN101" s="3"/>
      <c r="ERO101" s="3"/>
      <c r="ERP101" s="3"/>
      <c r="ERW101" s="2"/>
      <c r="ERX101" s="2"/>
      <c r="ERY101" s="2"/>
      <c r="ERZ101" s="2"/>
      <c r="ESA101" s="2"/>
      <c r="ESB101" s="2"/>
      <c r="ESC101" s="2"/>
      <c r="ESD101" s="2"/>
      <c r="ESE101" s="2"/>
      <c r="ESF101" s="2"/>
      <c r="ESG101" s="2"/>
      <c r="ESH101" s="2"/>
      <c r="ESJ101" s="2"/>
      <c r="ESK101" s="2"/>
      <c r="ESP101" s="2"/>
      <c r="ESQ101" s="2"/>
      <c r="ESR101" s="2"/>
      <c r="ESS101" s="3"/>
      <c r="EST101" s="3"/>
      <c r="ESU101" s="3"/>
      <c r="ESV101" s="3"/>
      <c r="ETC101" s="2"/>
      <c r="ETD101" s="2"/>
      <c r="ETE101" s="2"/>
      <c r="ETF101" s="2"/>
      <c r="ETG101" s="2"/>
      <c r="ETH101" s="2"/>
      <c r="ETI101" s="2"/>
      <c r="ETJ101" s="2"/>
      <c r="ETK101" s="2"/>
      <c r="ETL101" s="2"/>
      <c r="ETM101" s="2"/>
      <c r="ETN101" s="2"/>
      <c r="ETP101" s="2"/>
      <c r="ETQ101" s="2"/>
      <c r="ETV101" s="2"/>
      <c r="ETW101" s="2"/>
      <c r="ETX101" s="2"/>
      <c r="ETY101" s="3"/>
      <c r="ETZ101" s="3"/>
      <c r="EUA101" s="3"/>
      <c r="EUB101" s="3"/>
      <c r="EUI101" s="2"/>
      <c r="EUJ101" s="2"/>
      <c r="EUK101" s="2"/>
      <c r="EUL101" s="2"/>
      <c r="EUM101" s="2"/>
      <c r="EUN101" s="2"/>
      <c r="EUO101" s="2"/>
      <c r="EUP101" s="2"/>
      <c r="EUQ101" s="2"/>
      <c r="EUR101" s="2"/>
      <c r="EUS101" s="2"/>
      <c r="EUT101" s="2"/>
      <c r="EUV101" s="2"/>
      <c r="EUW101" s="2"/>
      <c r="EVB101" s="2"/>
      <c r="EVC101" s="2"/>
      <c r="EVD101" s="2"/>
      <c r="EVE101" s="3"/>
      <c r="EVF101" s="3"/>
      <c r="EVG101" s="3"/>
      <c r="EVH101" s="3"/>
      <c r="EVO101" s="2"/>
      <c r="EVP101" s="2"/>
      <c r="EVQ101" s="2"/>
      <c r="EVR101" s="2"/>
      <c r="EVS101" s="2"/>
      <c r="EVT101" s="2"/>
      <c r="EVU101" s="2"/>
      <c r="EVV101" s="2"/>
      <c r="EVW101" s="2"/>
      <c r="EVX101" s="2"/>
      <c r="EVY101" s="2"/>
      <c r="EVZ101" s="2"/>
      <c r="EWB101" s="2"/>
      <c r="EWC101" s="2"/>
      <c r="EWH101" s="2"/>
      <c r="EWI101" s="2"/>
      <c r="EWJ101" s="2"/>
      <c r="EWK101" s="3"/>
      <c r="EWL101" s="3"/>
      <c r="EWM101" s="3"/>
      <c r="EWN101" s="3"/>
      <c r="EWU101" s="2"/>
      <c r="EWV101" s="2"/>
      <c r="EWW101" s="2"/>
      <c r="EWX101" s="2"/>
      <c r="EWY101" s="2"/>
      <c r="EWZ101" s="2"/>
      <c r="EXA101" s="2"/>
      <c r="EXB101" s="2"/>
      <c r="EXC101" s="2"/>
      <c r="EXD101" s="2"/>
      <c r="EXE101" s="2"/>
      <c r="EXF101" s="2"/>
      <c r="EXH101" s="2"/>
      <c r="EXI101" s="2"/>
      <c r="EXN101" s="2"/>
      <c r="EXO101" s="2"/>
      <c r="EXP101" s="2"/>
      <c r="EXQ101" s="3"/>
      <c r="EXR101" s="3"/>
      <c r="EXS101" s="3"/>
      <c r="EXT101" s="3"/>
      <c r="EYA101" s="2"/>
      <c r="EYB101" s="2"/>
      <c r="EYC101" s="2"/>
      <c r="EYD101" s="2"/>
      <c r="EYE101" s="2"/>
      <c r="EYF101" s="2"/>
      <c r="EYG101" s="2"/>
      <c r="EYH101" s="2"/>
      <c r="EYI101" s="2"/>
      <c r="EYJ101" s="2"/>
      <c r="EYK101" s="2"/>
      <c r="EYL101" s="2"/>
      <c r="EYN101" s="2"/>
      <c r="EYO101" s="2"/>
      <c r="EYT101" s="2"/>
      <c r="EYU101" s="2"/>
      <c r="EYV101" s="2"/>
      <c r="EYW101" s="3"/>
      <c r="EYX101" s="3"/>
      <c r="EYY101" s="3"/>
      <c r="EYZ101" s="3"/>
      <c r="EZG101" s="2"/>
      <c r="EZH101" s="2"/>
      <c r="EZI101" s="2"/>
      <c r="EZJ101" s="2"/>
      <c r="EZK101" s="2"/>
      <c r="EZL101" s="2"/>
      <c r="EZM101" s="2"/>
      <c r="EZN101" s="2"/>
      <c r="EZO101" s="2"/>
      <c r="EZP101" s="2"/>
      <c r="EZQ101" s="2"/>
      <c r="EZR101" s="2"/>
      <c r="EZT101" s="2"/>
      <c r="EZU101" s="2"/>
      <c r="EZZ101" s="2"/>
      <c r="FAA101" s="2"/>
      <c r="FAB101" s="2"/>
      <c r="FAC101" s="3"/>
      <c r="FAD101" s="3"/>
      <c r="FAE101" s="3"/>
      <c r="FAF101" s="3"/>
      <c r="FAM101" s="2"/>
      <c r="FAN101" s="2"/>
      <c r="FAO101" s="2"/>
      <c r="FAP101" s="2"/>
      <c r="FAQ101" s="2"/>
      <c r="FAR101" s="2"/>
      <c r="FAS101" s="2"/>
      <c r="FAT101" s="2"/>
      <c r="FAU101" s="2"/>
      <c r="FAV101" s="2"/>
      <c r="FAW101" s="2"/>
      <c r="FAX101" s="2"/>
      <c r="FAZ101" s="2"/>
      <c r="FBA101" s="2"/>
      <c r="FBF101" s="2"/>
      <c r="FBG101" s="2"/>
      <c r="FBH101" s="2"/>
      <c r="FBI101" s="3"/>
      <c r="FBJ101" s="3"/>
      <c r="FBK101" s="3"/>
      <c r="FBL101" s="3"/>
      <c r="FBS101" s="2"/>
      <c r="FBT101" s="2"/>
      <c r="FBU101" s="2"/>
      <c r="FBV101" s="2"/>
      <c r="FBW101" s="2"/>
      <c r="FBX101" s="2"/>
      <c r="FBY101" s="2"/>
      <c r="FBZ101" s="2"/>
      <c r="FCA101" s="2"/>
      <c r="FCB101" s="2"/>
      <c r="FCC101" s="2"/>
      <c r="FCD101" s="2"/>
      <c r="FCF101" s="2"/>
      <c r="FCG101" s="2"/>
      <c r="FCL101" s="2"/>
      <c r="FCM101" s="2"/>
      <c r="FCN101" s="2"/>
      <c r="FCO101" s="3"/>
      <c r="FCP101" s="3"/>
      <c r="FCQ101" s="3"/>
      <c r="FCR101" s="3"/>
      <c r="FCY101" s="2"/>
      <c r="FCZ101" s="2"/>
      <c r="FDA101" s="2"/>
      <c r="FDB101" s="2"/>
      <c r="FDC101" s="2"/>
      <c r="FDD101" s="2"/>
      <c r="FDE101" s="2"/>
      <c r="FDF101" s="2"/>
      <c r="FDG101" s="2"/>
      <c r="FDH101" s="2"/>
      <c r="FDI101" s="2"/>
      <c r="FDJ101" s="2"/>
      <c r="FDL101" s="2"/>
      <c r="FDM101" s="2"/>
      <c r="FDR101" s="2"/>
      <c r="FDS101" s="2"/>
      <c r="FDT101" s="2"/>
      <c r="FDU101" s="3"/>
      <c r="FDV101" s="3"/>
      <c r="FDW101" s="3"/>
      <c r="FDX101" s="3"/>
      <c r="FEE101" s="2"/>
      <c r="FEF101" s="2"/>
      <c r="FEG101" s="2"/>
      <c r="FEH101" s="2"/>
      <c r="FEI101" s="2"/>
      <c r="FEJ101" s="2"/>
      <c r="FEK101" s="2"/>
      <c r="FEL101" s="2"/>
      <c r="FEM101" s="2"/>
      <c r="FEN101" s="2"/>
      <c r="FEO101" s="2"/>
      <c r="FEP101" s="2"/>
      <c r="FER101" s="2"/>
      <c r="FES101" s="2"/>
      <c r="FEX101" s="2"/>
      <c r="FEY101" s="2"/>
      <c r="FEZ101" s="2"/>
      <c r="FFA101" s="3"/>
      <c r="FFB101" s="3"/>
      <c r="FFC101" s="3"/>
      <c r="FFD101" s="3"/>
      <c r="FFK101" s="2"/>
      <c r="FFL101" s="2"/>
      <c r="FFM101" s="2"/>
      <c r="FFN101" s="2"/>
      <c r="FFO101" s="2"/>
      <c r="FFP101" s="2"/>
      <c r="FFQ101" s="2"/>
      <c r="FFR101" s="2"/>
      <c r="FFS101" s="2"/>
      <c r="FFT101" s="2"/>
      <c r="FFU101" s="2"/>
      <c r="FFV101" s="2"/>
      <c r="FFX101" s="2"/>
      <c r="FFY101" s="2"/>
      <c r="FGD101" s="2"/>
      <c r="FGE101" s="2"/>
      <c r="FGF101" s="2"/>
      <c r="FGG101" s="3"/>
      <c r="FGH101" s="3"/>
      <c r="FGI101" s="3"/>
      <c r="FGJ101" s="3"/>
      <c r="FGQ101" s="2"/>
      <c r="FGR101" s="2"/>
      <c r="FGS101" s="2"/>
      <c r="FGT101" s="2"/>
      <c r="FGU101" s="2"/>
      <c r="FGV101" s="2"/>
      <c r="FGW101" s="2"/>
      <c r="FGX101" s="2"/>
      <c r="FGY101" s="2"/>
      <c r="FGZ101" s="2"/>
      <c r="FHA101" s="2"/>
      <c r="FHB101" s="2"/>
      <c r="FHD101" s="2"/>
      <c r="FHE101" s="2"/>
      <c r="FHJ101" s="2"/>
      <c r="FHK101" s="2"/>
      <c r="FHL101" s="2"/>
      <c r="FHM101" s="3"/>
      <c r="FHN101" s="3"/>
      <c r="FHO101" s="3"/>
      <c r="FHP101" s="3"/>
      <c r="FHW101" s="2"/>
      <c r="FHX101" s="2"/>
      <c r="FHY101" s="2"/>
      <c r="FHZ101" s="2"/>
      <c r="FIA101" s="2"/>
      <c r="FIB101" s="2"/>
      <c r="FIC101" s="2"/>
      <c r="FID101" s="2"/>
      <c r="FIE101" s="2"/>
      <c r="FIF101" s="2"/>
      <c r="FIG101" s="2"/>
      <c r="FIH101" s="2"/>
      <c r="FIJ101" s="2"/>
      <c r="FIK101" s="2"/>
      <c r="FIP101" s="2"/>
      <c r="FIQ101" s="2"/>
      <c r="FIR101" s="2"/>
      <c r="FIS101" s="3"/>
      <c r="FIT101" s="3"/>
      <c r="FIU101" s="3"/>
      <c r="FIV101" s="3"/>
      <c r="FJC101" s="2"/>
      <c r="FJD101" s="2"/>
      <c r="FJE101" s="2"/>
      <c r="FJF101" s="2"/>
      <c r="FJG101" s="2"/>
      <c r="FJH101" s="2"/>
      <c r="FJI101" s="2"/>
      <c r="FJJ101" s="2"/>
      <c r="FJK101" s="2"/>
      <c r="FJL101" s="2"/>
      <c r="FJM101" s="2"/>
      <c r="FJN101" s="2"/>
      <c r="FJP101" s="2"/>
      <c r="FJQ101" s="2"/>
      <c r="FJV101" s="2"/>
      <c r="FJW101" s="2"/>
      <c r="FJX101" s="2"/>
      <c r="FJY101" s="3"/>
      <c r="FJZ101" s="3"/>
      <c r="FKA101" s="3"/>
      <c r="FKB101" s="3"/>
      <c r="FKI101" s="2"/>
      <c r="FKJ101" s="2"/>
      <c r="FKK101" s="2"/>
      <c r="FKL101" s="2"/>
      <c r="FKM101" s="2"/>
      <c r="FKN101" s="2"/>
      <c r="FKO101" s="2"/>
      <c r="FKP101" s="2"/>
      <c r="FKQ101" s="2"/>
      <c r="FKR101" s="2"/>
      <c r="FKS101" s="2"/>
      <c r="FKT101" s="2"/>
      <c r="FKV101" s="2"/>
      <c r="FKW101" s="2"/>
      <c r="FLB101" s="2"/>
      <c r="FLC101" s="2"/>
      <c r="FLD101" s="2"/>
      <c r="FLE101" s="3"/>
      <c r="FLF101" s="3"/>
      <c r="FLG101" s="3"/>
      <c r="FLH101" s="3"/>
      <c r="FLO101" s="2"/>
      <c r="FLP101" s="2"/>
      <c r="FLQ101" s="2"/>
      <c r="FLR101" s="2"/>
      <c r="FLS101" s="2"/>
      <c r="FLT101" s="2"/>
      <c r="FLU101" s="2"/>
      <c r="FLV101" s="2"/>
      <c r="FLW101" s="2"/>
      <c r="FLX101" s="2"/>
      <c r="FLY101" s="2"/>
      <c r="FLZ101" s="2"/>
      <c r="FMB101" s="2"/>
      <c r="FMC101" s="2"/>
      <c r="FMH101" s="2"/>
      <c r="FMI101" s="2"/>
      <c r="FMJ101" s="2"/>
      <c r="FMK101" s="3"/>
      <c r="FML101" s="3"/>
      <c r="FMM101" s="3"/>
      <c r="FMN101" s="3"/>
      <c r="FMU101" s="2"/>
      <c r="FMV101" s="2"/>
      <c r="FMW101" s="2"/>
      <c r="FMX101" s="2"/>
      <c r="FMY101" s="2"/>
      <c r="FMZ101" s="2"/>
      <c r="FNA101" s="2"/>
      <c r="FNB101" s="2"/>
      <c r="FNC101" s="2"/>
      <c r="FND101" s="2"/>
      <c r="FNE101" s="2"/>
      <c r="FNF101" s="2"/>
      <c r="FNH101" s="2"/>
      <c r="FNI101" s="2"/>
      <c r="FNN101" s="2"/>
      <c r="FNO101" s="2"/>
      <c r="FNP101" s="2"/>
      <c r="FNQ101" s="3"/>
      <c r="FNR101" s="3"/>
      <c r="FNS101" s="3"/>
      <c r="FNT101" s="3"/>
      <c r="FOA101" s="2"/>
      <c r="FOB101" s="2"/>
      <c r="FOC101" s="2"/>
      <c r="FOD101" s="2"/>
      <c r="FOE101" s="2"/>
      <c r="FOF101" s="2"/>
      <c r="FOG101" s="2"/>
      <c r="FOH101" s="2"/>
      <c r="FOI101" s="2"/>
      <c r="FOJ101" s="2"/>
      <c r="FOK101" s="2"/>
      <c r="FOL101" s="2"/>
      <c r="FON101" s="2"/>
      <c r="FOO101" s="2"/>
      <c r="FOT101" s="2"/>
      <c r="FOU101" s="2"/>
      <c r="FOV101" s="2"/>
      <c r="FOW101" s="3"/>
      <c r="FOX101" s="3"/>
      <c r="FOY101" s="3"/>
      <c r="FOZ101" s="3"/>
      <c r="FPG101" s="2"/>
      <c r="FPH101" s="2"/>
      <c r="FPI101" s="2"/>
      <c r="FPJ101" s="2"/>
      <c r="FPK101" s="2"/>
      <c r="FPL101" s="2"/>
      <c r="FPM101" s="2"/>
      <c r="FPN101" s="2"/>
      <c r="FPO101" s="2"/>
      <c r="FPP101" s="2"/>
      <c r="FPQ101" s="2"/>
      <c r="FPR101" s="2"/>
      <c r="FPT101" s="2"/>
      <c r="FPU101" s="2"/>
      <c r="FPZ101" s="2"/>
      <c r="FQA101" s="2"/>
      <c r="FQB101" s="2"/>
      <c r="FQC101" s="3"/>
      <c r="FQD101" s="3"/>
      <c r="FQE101" s="3"/>
      <c r="FQF101" s="3"/>
      <c r="FQM101" s="2"/>
      <c r="FQN101" s="2"/>
      <c r="FQO101" s="2"/>
      <c r="FQP101" s="2"/>
      <c r="FQQ101" s="2"/>
      <c r="FQR101" s="2"/>
      <c r="FQS101" s="2"/>
      <c r="FQT101" s="2"/>
      <c r="FQU101" s="2"/>
      <c r="FQV101" s="2"/>
      <c r="FQW101" s="2"/>
      <c r="FQX101" s="2"/>
      <c r="FQZ101" s="2"/>
      <c r="FRA101" s="2"/>
      <c r="FRF101" s="2"/>
      <c r="FRG101" s="2"/>
      <c r="FRH101" s="2"/>
      <c r="FRI101" s="3"/>
      <c r="FRJ101" s="3"/>
      <c r="FRK101" s="3"/>
      <c r="FRL101" s="3"/>
      <c r="FRS101" s="2"/>
      <c r="FRT101" s="2"/>
      <c r="FRU101" s="2"/>
      <c r="FRV101" s="2"/>
      <c r="FRW101" s="2"/>
      <c r="FRX101" s="2"/>
      <c r="FRY101" s="2"/>
      <c r="FRZ101" s="2"/>
      <c r="FSA101" s="2"/>
      <c r="FSB101" s="2"/>
      <c r="FSC101" s="2"/>
      <c r="FSD101" s="2"/>
      <c r="FSF101" s="2"/>
      <c r="FSG101" s="2"/>
      <c r="FSL101" s="2"/>
      <c r="FSM101" s="2"/>
      <c r="FSN101" s="2"/>
      <c r="FSO101" s="3"/>
      <c r="FSP101" s="3"/>
      <c r="FSQ101" s="3"/>
      <c r="FSR101" s="3"/>
      <c r="FSY101" s="2"/>
      <c r="FSZ101" s="2"/>
      <c r="FTA101" s="2"/>
      <c r="FTB101" s="2"/>
      <c r="FTC101" s="2"/>
      <c r="FTD101" s="2"/>
      <c r="FTE101" s="2"/>
      <c r="FTF101" s="2"/>
      <c r="FTG101" s="2"/>
      <c r="FTH101" s="2"/>
      <c r="FTI101" s="2"/>
      <c r="FTJ101" s="2"/>
      <c r="FTL101" s="2"/>
      <c r="FTM101" s="2"/>
      <c r="FTR101" s="2"/>
      <c r="FTS101" s="2"/>
      <c r="FTT101" s="2"/>
      <c r="FTU101" s="3"/>
      <c r="FTV101" s="3"/>
      <c r="FTW101" s="3"/>
      <c r="FTX101" s="3"/>
      <c r="FUE101" s="2"/>
      <c r="FUF101" s="2"/>
      <c r="FUG101" s="2"/>
      <c r="FUH101" s="2"/>
      <c r="FUI101" s="2"/>
      <c r="FUJ101" s="2"/>
      <c r="FUK101" s="2"/>
      <c r="FUL101" s="2"/>
      <c r="FUM101" s="2"/>
      <c r="FUN101" s="2"/>
      <c r="FUO101" s="2"/>
      <c r="FUP101" s="2"/>
      <c r="FUR101" s="2"/>
      <c r="FUS101" s="2"/>
      <c r="FUX101" s="2"/>
      <c r="FUY101" s="2"/>
      <c r="FUZ101" s="2"/>
      <c r="FVA101" s="3"/>
      <c r="FVB101" s="3"/>
      <c r="FVC101" s="3"/>
      <c r="FVD101" s="3"/>
      <c r="FVK101" s="2"/>
      <c r="FVL101" s="2"/>
      <c r="FVM101" s="2"/>
      <c r="FVN101" s="2"/>
      <c r="FVO101" s="2"/>
      <c r="FVP101" s="2"/>
      <c r="FVQ101" s="2"/>
      <c r="FVR101" s="2"/>
      <c r="FVS101" s="2"/>
      <c r="FVT101" s="2"/>
      <c r="FVU101" s="2"/>
      <c r="FVV101" s="2"/>
      <c r="FVX101" s="2"/>
      <c r="FVY101" s="2"/>
      <c r="FWD101" s="2"/>
      <c r="FWE101" s="2"/>
      <c r="FWF101" s="2"/>
      <c r="FWG101" s="3"/>
      <c r="FWH101" s="3"/>
      <c r="FWI101" s="3"/>
      <c r="FWJ101" s="3"/>
      <c r="FWQ101" s="2"/>
      <c r="FWR101" s="2"/>
      <c r="FWS101" s="2"/>
      <c r="FWT101" s="2"/>
      <c r="FWU101" s="2"/>
      <c r="FWV101" s="2"/>
      <c r="FWW101" s="2"/>
      <c r="FWX101" s="2"/>
      <c r="FWY101" s="2"/>
      <c r="FWZ101" s="2"/>
      <c r="FXA101" s="2"/>
      <c r="FXB101" s="2"/>
      <c r="FXD101" s="2"/>
      <c r="FXE101" s="2"/>
      <c r="FXJ101" s="2"/>
      <c r="FXK101" s="2"/>
      <c r="FXL101" s="2"/>
      <c r="FXM101" s="3"/>
      <c r="FXN101" s="3"/>
      <c r="FXO101" s="3"/>
      <c r="FXP101" s="3"/>
      <c r="FXW101" s="2"/>
      <c r="FXX101" s="2"/>
      <c r="FXY101" s="2"/>
      <c r="FXZ101" s="2"/>
      <c r="FYA101" s="2"/>
      <c r="FYB101" s="2"/>
      <c r="FYC101" s="2"/>
      <c r="FYD101" s="2"/>
      <c r="FYE101" s="2"/>
      <c r="FYF101" s="2"/>
      <c r="FYG101" s="2"/>
      <c r="FYH101" s="2"/>
      <c r="FYJ101" s="2"/>
      <c r="FYK101" s="2"/>
      <c r="FYP101" s="2"/>
      <c r="FYQ101" s="2"/>
      <c r="FYR101" s="2"/>
      <c r="FYS101" s="3"/>
      <c r="FYT101" s="3"/>
      <c r="FYU101" s="3"/>
      <c r="FYV101" s="3"/>
      <c r="FZC101" s="2"/>
      <c r="FZD101" s="2"/>
      <c r="FZE101" s="2"/>
      <c r="FZF101" s="2"/>
      <c r="FZG101" s="2"/>
      <c r="FZH101" s="2"/>
      <c r="FZI101" s="2"/>
      <c r="FZJ101" s="2"/>
      <c r="FZK101" s="2"/>
      <c r="FZL101" s="2"/>
      <c r="FZM101" s="2"/>
      <c r="FZN101" s="2"/>
      <c r="FZP101" s="2"/>
      <c r="FZQ101" s="2"/>
      <c r="FZV101" s="2"/>
      <c r="FZW101" s="2"/>
      <c r="FZX101" s="2"/>
      <c r="FZY101" s="3"/>
      <c r="FZZ101" s="3"/>
      <c r="GAA101" s="3"/>
      <c r="GAB101" s="3"/>
      <c r="GAI101" s="2"/>
      <c r="GAJ101" s="2"/>
      <c r="GAK101" s="2"/>
      <c r="GAL101" s="2"/>
      <c r="GAM101" s="2"/>
      <c r="GAN101" s="2"/>
      <c r="GAO101" s="2"/>
      <c r="GAP101" s="2"/>
      <c r="GAQ101" s="2"/>
      <c r="GAR101" s="2"/>
      <c r="GAS101" s="2"/>
      <c r="GAT101" s="2"/>
      <c r="GAV101" s="2"/>
      <c r="GAW101" s="2"/>
      <c r="GBB101" s="2"/>
      <c r="GBC101" s="2"/>
      <c r="GBD101" s="2"/>
      <c r="GBE101" s="3"/>
      <c r="GBF101" s="3"/>
      <c r="GBG101" s="3"/>
      <c r="GBH101" s="3"/>
      <c r="GBO101" s="2"/>
      <c r="GBP101" s="2"/>
      <c r="GBQ101" s="2"/>
      <c r="GBR101" s="2"/>
      <c r="GBS101" s="2"/>
      <c r="GBT101" s="2"/>
      <c r="GBU101" s="2"/>
      <c r="GBV101" s="2"/>
      <c r="GBW101" s="2"/>
      <c r="GBX101" s="2"/>
      <c r="GBY101" s="2"/>
      <c r="GBZ101" s="2"/>
      <c r="GCB101" s="2"/>
      <c r="GCC101" s="2"/>
      <c r="GCH101" s="2"/>
      <c r="GCI101" s="2"/>
      <c r="GCJ101" s="2"/>
      <c r="GCK101" s="3"/>
      <c r="GCL101" s="3"/>
      <c r="GCM101" s="3"/>
      <c r="GCN101" s="3"/>
      <c r="GCU101" s="2"/>
      <c r="GCV101" s="2"/>
      <c r="GCW101" s="2"/>
      <c r="GCX101" s="2"/>
      <c r="GCY101" s="2"/>
      <c r="GCZ101" s="2"/>
      <c r="GDA101" s="2"/>
      <c r="GDB101" s="2"/>
      <c r="GDC101" s="2"/>
      <c r="GDD101" s="2"/>
      <c r="GDE101" s="2"/>
      <c r="GDF101" s="2"/>
      <c r="GDH101" s="2"/>
      <c r="GDI101" s="2"/>
      <c r="GDN101" s="2"/>
      <c r="GDO101" s="2"/>
      <c r="GDP101" s="2"/>
      <c r="GDQ101" s="3"/>
      <c r="GDR101" s="3"/>
      <c r="GDS101" s="3"/>
      <c r="GDT101" s="3"/>
      <c r="GEA101" s="2"/>
      <c r="GEB101" s="2"/>
      <c r="GEC101" s="2"/>
      <c r="GED101" s="2"/>
      <c r="GEE101" s="2"/>
      <c r="GEF101" s="2"/>
      <c r="GEG101" s="2"/>
      <c r="GEH101" s="2"/>
      <c r="GEI101" s="2"/>
      <c r="GEJ101" s="2"/>
      <c r="GEK101" s="2"/>
      <c r="GEL101" s="2"/>
      <c r="GEN101" s="2"/>
      <c r="GEO101" s="2"/>
      <c r="GET101" s="2"/>
      <c r="GEU101" s="2"/>
      <c r="GEV101" s="2"/>
      <c r="GEW101" s="3"/>
      <c r="GEX101" s="3"/>
      <c r="GEY101" s="3"/>
      <c r="GEZ101" s="3"/>
      <c r="GFG101" s="2"/>
      <c r="GFH101" s="2"/>
      <c r="GFI101" s="2"/>
      <c r="GFJ101" s="2"/>
      <c r="GFK101" s="2"/>
      <c r="GFL101" s="2"/>
      <c r="GFM101" s="2"/>
      <c r="GFN101" s="2"/>
      <c r="GFO101" s="2"/>
      <c r="GFP101" s="2"/>
      <c r="GFQ101" s="2"/>
      <c r="GFR101" s="2"/>
      <c r="GFT101" s="2"/>
      <c r="GFU101" s="2"/>
      <c r="GFZ101" s="2"/>
      <c r="GGA101" s="2"/>
      <c r="GGB101" s="2"/>
      <c r="GGC101" s="3"/>
      <c r="GGD101" s="3"/>
      <c r="GGE101" s="3"/>
      <c r="GGF101" s="3"/>
      <c r="GGM101" s="2"/>
      <c r="GGN101" s="2"/>
      <c r="GGO101" s="2"/>
      <c r="GGP101" s="2"/>
      <c r="GGQ101" s="2"/>
      <c r="GGR101" s="2"/>
      <c r="GGS101" s="2"/>
      <c r="GGT101" s="2"/>
      <c r="GGU101" s="2"/>
      <c r="GGV101" s="2"/>
      <c r="GGW101" s="2"/>
      <c r="GGX101" s="2"/>
      <c r="GGZ101" s="2"/>
      <c r="GHA101" s="2"/>
      <c r="GHF101" s="2"/>
      <c r="GHG101" s="2"/>
      <c r="GHH101" s="2"/>
      <c r="GHI101" s="3"/>
      <c r="GHJ101" s="3"/>
      <c r="GHK101" s="3"/>
      <c r="GHL101" s="3"/>
      <c r="GHS101" s="2"/>
      <c r="GHT101" s="2"/>
      <c r="GHU101" s="2"/>
      <c r="GHV101" s="2"/>
      <c r="GHW101" s="2"/>
      <c r="GHX101" s="2"/>
      <c r="GHY101" s="2"/>
      <c r="GHZ101" s="2"/>
      <c r="GIA101" s="2"/>
      <c r="GIB101" s="2"/>
      <c r="GIC101" s="2"/>
      <c r="GID101" s="2"/>
      <c r="GIF101" s="2"/>
      <c r="GIG101" s="2"/>
      <c r="GIL101" s="2"/>
      <c r="GIM101" s="2"/>
      <c r="GIN101" s="2"/>
      <c r="GIO101" s="3"/>
      <c r="GIP101" s="3"/>
      <c r="GIQ101" s="3"/>
      <c r="GIR101" s="3"/>
      <c r="GIY101" s="2"/>
      <c r="GIZ101" s="2"/>
      <c r="GJA101" s="2"/>
      <c r="GJB101" s="2"/>
      <c r="GJC101" s="2"/>
      <c r="GJD101" s="2"/>
      <c r="GJE101" s="2"/>
      <c r="GJF101" s="2"/>
      <c r="GJG101" s="2"/>
      <c r="GJH101" s="2"/>
      <c r="GJI101" s="2"/>
      <c r="GJJ101" s="2"/>
      <c r="GJL101" s="2"/>
      <c r="GJM101" s="2"/>
      <c r="GJR101" s="2"/>
      <c r="GJS101" s="2"/>
      <c r="GJT101" s="2"/>
      <c r="GJU101" s="3"/>
      <c r="GJV101" s="3"/>
      <c r="GJW101" s="3"/>
      <c r="GJX101" s="3"/>
      <c r="GKE101" s="2"/>
      <c r="GKF101" s="2"/>
      <c r="GKG101" s="2"/>
      <c r="GKH101" s="2"/>
      <c r="GKI101" s="2"/>
      <c r="GKJ101" s="2"/>
      <c r="GKK101" s="2"/>
      <c r="GKL101" s="2"/>
      <c r="GKM101" s="2"/>
      <c r="GKN101" s="2"/>
      <c r="GKO101" s="2"/>
      <c r="GKP101" s="2"/>
      <c r="GKR101" s="2"/>
      <c r="GKS101" s="2"/>
      <c r="GKX101" s="2"/>
      <c r="GKY101" s="2"/>
      <c r="GKZ101" s="2"/>
      <c r="GLA101" s="3"/>
      <c r="GLB101" s="3"/>
      <c r="GLC101" s="3"/>
      <c r="GLD101" s="3"/>
      <c r="GLK101" s="2"/>
      <c r="GLL101" s="2"/>
      <c r="GLM101" s="2"/>
      <c r="GLN101" s="2"/>
      <c r="GLO101" s="2"/>
      <c r="GLP101" s="2"/>
      <c r="GLQ101" s="2"/>
      <c r="GLR101" s="2"/>
      <c r="GLS101" s="2"/>
      <c r="GLT101" s="2"/>
      <c r="GLU101" s="2"/>
      <c r="GLV101" s="2"/>
      <c r="GLX101" s="2"/>
      <c r="GLY101" s="2"/>
      <c r="GMD101" s="2"/>
      <c r="GME101" s="2"/>
      <c r="GMF101" s="2"/>
      <c r="GMG101" s="3"/>
      <c r="GMH101" s="3"/>
      <c r="GMI101" s="3"/>
      <c r="GMJ101" s="3"/>
      <c r="GMQ101" s="2"/>
      <c r="GMR101" s="2"/>
      <c r="GMS101" s="2"/>
      <c r="GMT101" s="2"/>
      <c r="GMU101" s="2"/>
      <c r="GMV101" s="2"/>
      <c r="GMW101" s="2"/>
      <c r="GMX101" s="2"/>
      <c r="GMY101" s="2"/>
      <c r="GMZ101" s="2"/>
      <c r="GNA101" s="2"/>
      <c r="GNB101" s="2"/>
      <c r="GND101" s="2"/>
      <c r="GNE101" s="2"/>
      <c r="GNJ101" s="2"/>
      <c r="GNK101" s="2"/>
      <c r="GNL101" s="2"/>
      <c r="GNM101" s="3"/>
      <c r="GNN101" s="3"/>
      <c r="GNO101" s="3"/>
      <c r="GNP101" s="3"/>
      <c r="GNW101" s="2"/>
      <c r="GNX101" s="2"/>
      <c r="GNY101" s="2"/>
      <c r="GNZ101" s="2"/>
      <c r="GOA101" s="2"/>
      <c r="GOB101" s="2"/>
      <c r="GOC101" s="2"/>
      <c r="GOD101" s="2"/>
      <c r="GOE101" s="2"/>
      <c r="GOF101" s="2"/>
      <c r="GOG101" s="2"/>
      <c r="GOH101" s="2"/>
      <c r="GOJ101" s="2"/>
      <c r="GOK101" s="2"/>
      <c r="GOP101" s="2"/>
      <c r="GOQ101" s="2"/>
      <c r="GOR101" s="2"/>
      <c r="GOS101" s="3"/>
      <c r="GOT101" s="3"/>
      <c r="GOU101" s="3"/>
      <c r="GOV101" s="3"/>
      <c r="GPC101" s="2"/>
      <c r="GPD101" s="2"/>
      <c r="GPE101" s="2"/>
      <c r="GPF101" s="2"/>
      <c r="GPG101" s="2"/>
      <c r="GPH101" s="2"/>
      <c r="GPI101" s="2"/>
      <c r="GPJ101" s="2"/>
      <c r="GPK101" s="2"/>
      <c r="GPL101" s="2"/>
      <c r="GPM101" s="2"/>
      <c r="GPN101" s="2"/>
      <c r="GPP101" s="2"/>
      <c r="GPQ101" s="2"/>
      <c r="GPV101" s="2"/>
      <c r="GPW101" s="2"/>
      <c r="GPX101" s="2"/>
      <c r="GPY101" s="3"/>
      <c r="GPZ101" s="3"/>
      <c r="GQA101" s="3"/>
      <c r="GQB101" s="3"/>
      <c r="GQI101" s="2"/>
      <c r="GQJ101" s="2"/>
      <c r="GQK101" s="2"/>
      <c r="GQL101" s="2"/>
      <c r="GQM101" s="2"/>
      <c r="GQN101" s="2"/>
      <c r="GQO101" s="2"/>
      <c r="GQP101" s="2"/>
      <c r="GQQ101" s="2"/>
      <c r="GQR101" s="2"/>
      <c r="GQS101" s="2"/>
      <c r="GQT101" s="2"/>
      <c r="GQV101" s="2"/>
      <c r="GQW101" s="2"/>
      <c r="GRB101" s="2"/>
      <c r="GRC101" s="2"/>
      <c r="GRD101" s="2"/>
      <c r="GRE101" s="3"/>
      <c r="GRF101" s="3"/>
      <c r="GRG101" s="3"/>
      <c r="GRH101" s="3"/>
      <c r="GRO101" s="2"/>
      <c r="GRP101" s="2"/>
      <c r="GRQ101" s="2"/>
      <c r="GRR101" s="2"/>
      <c r="GRS101" s="2"/>
      <c r="GRT101" s="2"/>
      <c r="GRU101" s="2"/>
      <c r="GRV101" s="2"/>
      <c r="GRW101" s="2"/>
      <c r="GRX101" s="2"/>
      <c r="GRY101" s="2"/>
      <c r="GRZ101" s="2"/>
      <c r="GSB101" s="2"/>
      <c r="GSC101" s="2"/>
      <c r="GSH101" s="2"/>
      <c r="GSI101" s="2"/>
      <c r="GSJ101" s="2"/>
      <c r="GSK101" s="3"/>
      <c r="GSL101" s="3"/>
      <c r="GSM101" s="3"/>
      <c r="GSN101" s="3"/>
      <c r="GSU101" s="2"/>
      <c r="GSV101" s="2"/>
      <c r="GSW101" s="2"/>
      <c r="GSX101" s="2"/>
      <c r="GSY101" s="2"/>
      <c r="GSZ101" s="2"/>
      <c r="GTA101" s="2"/>
      <c r="GTB101" s="2"/>
      <c r="GTC101" s="2"/>
      <c r="GTD101" s="2"/>
      <c r="GTE101" s="2"/>
      <c r="GTF101" s="2"/>
      <c r="GTH101" s="2"/>
      <c r="GTI101" s="2"/>
      <c r="GTN101" s="2"/>
      <c r="GTO101" s="2"/>
      <c r="GTP101" s="2"/>
      <c r="GTQ101" s="3"/>
      <c r="GTR101" s="3"/>
      <c r="GTS101" s="3"/>
      <c r="GTT101" s="3"/>
      <c r="GUA101" s="2"/>
      <c r="GUB101" s="2"/>
      <c r="GUC101" s="2"/>
      <c r="GUD101" s="2"/>
      <c r="GUE101" s="2"/>
      <c r="GUF101" s="2"/>
      <c r="GUG101" s="2"/>
      <c r="GUH101" s="2"/>
      <c r="GUI101" s="2"/>
      <c r="GUJ101" s="2"/>
      <c r="GUK101" s="2"/>
      <c r="GUL101" s="2"/>
      <c r="GUN101" s="2"/>
      <c r="GUO101" s="2"/>
      <c r="GUT101" s="2"/>
      <c r="GUU101" s="2"/>
      <c r="GUV101" s="2"/>
      <c r="GUW101" s="3"/>
      <c r="GUX101" s="3"/>
      <c r="GUY101" s="3"/>
      <c r="GUZ101" s="3"/>
      <c r="GVG101" s="2"/>
      <c r="GVH101" s="2"/>
      <c r="GVI101" s="2"/>
      <c r="GVJ101" s="2"/>
      <c r="GVK101" s="2"/>
      <c r="GVL101" s="2"/>
      <c r="GVM101" s="2"/>
      <c r="GVN101" s="2"/>
      <c r="GVO101" s="2"/>
      <c r="GVP101" s="2"/>
      <c r="GVQ101" s="2"/>
      <c r="GVR101" s="2"/>
      <c r="GVT101" s="2"/>
      <c r="GVU101" s="2"/>
      <c r="GVZ101" s="2"/>
      <c r="GWA101" s="2"/>
      <c r="GWB101" s="2"/>
      <c r="GWC101" s="3"/>
      <c r="GWD101" s="3"/>
      <c r="GWE101" s="3"/>
      <c r="GWF101" s="3"/>
      <c r="GWM101" s="2"/>
      <c r="GWN101" s="2"/>
      <c r="GWO101" s="2"/>
      <c r="GWP101" s="2"/>
      <c r="GWQ101" s="2"/>
      <c r="GWR101" s="2"/>
      <c r="GWS101" s="2"/>
      <c r="GWT101" s="2"/>
      <c r="GWU101" s="2"/>
      <c r="GWV101" s="2"/>
      <c r="GWW101" s="2"/>
      <c r="GWX101" s="2"/>
      <c r="GWZ101" s="2"/>
      <c r="GXA101" s="2"/>
      <c r="GXF101" s="2"/>
      <c r="GXG101" s="2"/>
      <c r="GXH101" s="2"/>
      <c r="GXI101" s="3"/>
      <c r="GXJ101" s="3"/>
      <c r="GXK101" s="3"/>
      <c r="GXL101" s="3"/>
      <c r="GXS101" s="2"/>
      <c r="GXT101" s="2"/>
      <c r="GXU101" s="2"/>
      <c r="GXV101" s="2"/>
      <c r="GXW101" s="2"/>
      <c r="GXX101" s="2"/>
      <c r="GXY101" s="2"/>
      <c r="GXZ101" s="2"/>
      <c r="GYA101" s="2"/>
      <c r="GYB101" s="2"/>
      <c r="GYC101" s="2"/>
      <c r="GYD101" s="2"/>
      <c r="GYF101" s="2"/>
      <c r="GYG101" s="2"/>
      <c r="GYL101" s="2"/>
      <c r="GYM101" s="2"/>
      <c r="GYN101" s="2"/>
      <c r="GYO101" s="3"/>
      <c r="GYP101" s="3"/>
      <c r="GYQ101" s="3"/>
      <c r="GYR101" s="3"/>
      <c r="GYY101" s="2"/>
      <c r="GYZ101" s="2"/>
      <c r="GZA101" s="2"/>
      <c r="GZB101" s="2"/>
      <c r="GZC101" s="2"/>
      <c r="GZD101" s="2"/>
      <c r="GZE101" s="2"/>
      <c r="GZF101" s="2"/>
      <c r="GZG101" s="2"/>
      <c r="GZH101" s="2"/>
      <c r="GZI101" s="2"/>
      <c r="GZJ101" s="2"/>
      <c r="GZL101" s="2"/>
      <c r="GZM101" s="2"/>
      <c r="GZR101" s="2"/>
      <c r="GZS101" s="2"/>
      <c r="GZT101" s="2"/>
      <c r="GZU101" s="3"/>
      <c r="GZV101" s="3"/>
      <c r="GZW101" s="3"/>
      <c r="GZX101" s="3"/>
      <c r="HAE101" s="2"/>
      <c r="HAF101" s="2"/>
      <c r="HAG101" s="2"/>
      <c r="HAH101" s="2"/>
      <c r="HAI101" s="2"/>
      <c r="HAJ101" s="2"/>
      <c r="HAK101" s="2"/>
      <c r="HAL101" s="2"/>
      <c r="HAM101" s="2"/>
      <c r="HAN101" s="2"/>
      <c r="HAO101" s="2"/>
      <c r="HAP101" s="2"/>
      <c r="HAR101" s="2"/>
      <c r="HAS101" s="2"/>
      <c r="HAX101" s="2"/>
      <c r="HAY101" s="2"/>
      <c r="HAZ101" s="2"/>
      <c r="HBA101" s="3"/>
      <c r="HBB101" s="3"/>
      <c r="HBC101" s="3"/>
      <c r="HBD101" s="3"/>
      <c r="HBK101" s="2"/>
      <c r="HBL101" s="2"/>
      <c r="HBM101" s="2"/>
      <c r="HBN101" s="2"/>
      <c r="HBO101" s="2"/>
      <c r="HBP101" s="2"/>
      <c r="HBQ101" s="2"/>
      <c r="HBR101" s="2"/>
      <c r="HBS101" s="2"/>
      <c r="HBT101" s="2"/>
      <c r="HBU101" s="2"/>
      <c r="HBV101" s="2"/>
      <c r="HBX101" s="2"/>
      <c r="HBY101" s="2"/>
      <c r="HCD101" s="2"/>
      <c r="HCE101" s="2"/>
      <c r="HCF101" s="2"/>
      <c r="HCG101" s="3"/>
      <c r="HCH101" s="3"/>
      <c r="HCI101" s="3"/>
      <c r="HCJ101" s="3"/>
      <c r="HCQ101" s="2"/>
      <c r="HCR101" s="2"/>
      <c r="HCS101" s="2"/>
      <c r="HCT101" s="2"/>
      <c r="HCU101" s="2"/>
      <c r="HCV101" s="2"/>
      <c r="HCW101" s="2"/>
      <c r="HCX101" s="2"/>
      <c r="HCY101" s="2"/>
      <c r="HCZ101" s="2"/>
      <c r="HDA101" s="2"/>
      <c r="HDB101" s="2"/>
      <c r="HDD101" s="2"/>
      <c r="HDE101" s="2"/>
      <c r="HDJ101" s="2"/>
      <c r="HDK101" s="2"/>
      <c r="HDL101" s="2"/>
      <c r="HDM101" s="3"/>
      <c r="HDN101" s="3"/>
      <c r="HDO101" s="3"/>
      <c r="HDP101" s="3"/>
      <c r="HDW101" s="2"/>
      <c r="HDX101" s="2"/>
      <c r="HDY101" s="2"/>
      <c r="HDZ101" s="2"/>
      <c r="HEA101" s="2"/>
      <c r="HEB101" s="2"/>
      <c r="HEC101" s="2"/>
      <c r="HED101" s="2"/>
      <c r="HEE101" s="2"/>
      <c r="HEF101" s="2"/>
      <c r="HEG101" s="2"/>
      <c r="HEH101" s="2"/>
      <c r="HEJ101" s="2"/>
      <c r="HEK101" s="2"/>
      <c r="HEP101" s="2"/>
      <c r="HEQ101" s="2"/>
      <c r="HER101" s="2"/>
      <c r="HES101" s="3"/>
      <c r="HET101" s="3"/>
      <c r="HEU101" s="3"/>
      <c r="HEV101" s="3"/>
      <c r="HFC101" s="2"/>
      <c r="HFD101" s="2"/>
      <c r="HFE101" s="2"/>
      <c r="HFF101" s="2"/>
      <c r="HFG101" s="2"/>
      <c r="HFH101" s="2"/>
      <c r="HFI101" s="2"/>
      <c r="HFJ101" s="2"/>
      <c r="HFK101" s="2"/>
      <c r="HFL101" s="2"/>
      <c r="HFM101" s="2"/>
      <c r="HFN101" s="2"/>
      <c r="HFP101" s="2"/>
      <c r="HFQ101" s="2"/>
      <c r="HFV101" s="2"/>
      <c r="HFW101" s="2"/>
      <c r="HFX101" s="2"/>
      <c r="HFY101" s="3"/>
      <c r="HFZ101" s="3"/>
      <c r="HGA101" s="3"/>
      <c r="HGB101" s="3"/>
      <c r="HGI101" s="2"/>
      <c r="HGJ101" s="2"/>
      <c r="HGK101" s="2"/>
      <c r="HGL101" s="2"/>
      <c r="HGM101" s="2"/>
      <c r="HGN101" s="2"/>
      <c r="HGO101" s="2"/>
      <c r="HGP101" s="2"/>
      <c r="HGQ101" s="2"/>
      <c r="HGR101" s="2"/>
      <c r="HGS101" s="2"/>
      <c r="HGT101" s="2"/>
      <c r="HGV101" s="2"/>
      <c r="HGW101" s="2"/>
      <c r="HHB101" s="2"/>
      <c r="HHC101" s="2"/>
      <c r="HHD101" s="2"/>
      <c r="HHE101" s="3"/>
      <c r="HHF101" s="3"/>
      <c r="HHG101" s="3"/>
      <c r="HHH101" s="3"/>
      <c r="HHO101" s="2"/>
      <c r="HHP101" s="2"/>
      <c r="HHQ101" s="2"/>
      <c r="HHR101" s="2"/>
      <c r="HHS101" s="2"/>
      <c r="HHT101" s="2"/>
      <c r="HHU101" s="2"/>
      <c r="HHV101" s="2"/>
      <c r="HHW101" s="2"/>
      <c r="HHX101" s="2"/>
      <c r="HHY101" s="2"/>
      <c r="HHZ101" s="2"/>
      <c r="HIB101" s="2"/>
      <c r="HIC101" s="2"/>
      <c r="HIH101" s="2"/>
      <c r="HII101" s="2"/>
      <c r="HIJ101" s="2"/>
      <c r="HIK101" s="3"/>
      <c r="HIL101" s="3"/>
      <c r="HIM101" s="3"/>
      <c r="HIN101" s="3"/>
      <c r="HIU101" s="2"/>
      <c r="HIV101" s="2"/>
      <c r="HIW101" s="2"/>
      <c r="HIX101" s="2"/>
      <c r="HIY101" s="2"/>
      <c r="HIZ101" s="2"/>
      <c r="HJA101" s="2"/>
      <c r="HJB101" s="2"/>
      <c r="HJC101" s="2"/>
      <c r="HJD101" s="2"/>
      <c r="HJE101" s="2"/>
      <c r="HJF101" s="2"/>
      <c r="HJH101" s="2"/>
      <c r="HJI101" s="2"/>
      <c r="HJN101" s="2"/>
      <c r="HJO101" s="2"/>
      <c r="HJP101" s="2"/>
      <c r="HJQ101" s="3"/>
      <c r="HJR101" s="3"/>
      <c r="HJS101" s="3"/>
      <c r="HJT101" s="3"/>
      <c r="HKA101" s="2"/>
      <c r="HKB101" s="2"/>
      <c r="HKC101" s="2"/>
      <c r="HKD101" s="2"/>
      <c r="HKE101" s="2"/>
      <c r="HKF101" s="2"/>
      <c r="HKG101" s="2"/>
      <c r="HKH101" s="2"/>
      <c r="HKI101" s="2"/>
      <c r="HKJ101" s="2"/>
      <c r="HKK101" s="2"/>
      <c r="HKL101" s="2"/>
      <c r="HKN101" s="2"/>
      <c r="HKO101" s="2"/>
      <c r="HKT101" s="2"/>
      <c r="HKU101" s="2"/>
      <c r="HKV101" s="2"/>
      <c r="HKW101" s="3"/>
      <c r="HKX101" s="3"/>
      <c r="HKY101" s="3"/>
      <c r="HKZ101" s="3"/>
      <c r="HLG101" s="2"/>
      <c r="HLH101" s="2"/>
      <c r="HLI101" s="2"/>
      <c r="HLJ101" s="2"/>
      <c r="HLK101" s="2"/>
      <c r="HLL101" s="2"/>
      <c r="HLM101" s="2"/>
      <c r="HLN101" s="2"/>
      <c r="HLO101" s="2"/>
      <c r="HLP101" s="2"/>
      <c r="HLQ101" s="2"/>
      <c r="HLR101" s="2"/>
      <c r="HLT101" s="2"/>
      <c r="HLU101" s="2"/>
      <c r="HLZ101" s="2"/>
      <c r="HMA101" s="2"/>
      <c r="HMB101" s="2"/>
      <c r="HMC101" s="3"/>
      <c r="HMD101" s="3"/>
      <c r="HME101" s="3"/>
      <c r="HMF101" s="3"/>
      <c r="HMM101" s="2"/>
      <c r="HMN101" s="2"/>
      <c r="HMO101" s="2"/>
      <c r="HMP101" s="2"/>
      <c r="HMQ101" s="2"/>
      <c r="HMR101" s="2"/>
      <c r="HMS101" s="2"/>
      <c r="HMT101" s="2"/>
      <c r="HMU101" s="2"/>
      <c r="HMV101" s="2"/>
      <c r="HMW101" s="2"/>
      <c r="HMX101" s="2"/>
      <c r="HMZ101" s="2"/>
      <c r="HNA101" s="2"/>
      <c r="HNF101" s="2"/>
      <c r="HNG101" s="2"/>
      <c r="HNH101" s="2"/>
      <c r="HNI101" s="3"/>
      <c r="HNJ101" s="3"/>
      <c r="HNK101" s="3"/>
      <c r="HNL101" s="3"/>
      <c r="HNS101" s="2"/>
      <c r="HNT101" s="2"/>
      <c r="HNU101" s="2"/>
      <c r="HNV101" s="2"/>
      <c r="HNW101" s="2"/>
      <c r="HNX101" s="2"/>
      <c r="HNY101" s="2"/>
      <c r="HNZ101" s="2"/>
      <c r="HOA101" s="2"/>
      <c r="HOB101" s="2"/>
      <c r="HOC101" s="2"/>
      <c r="HOD101" s="2"/>
      <c r="HOF101" s="2"/>
      <c r="HOG101" s="2"/>
      <c r="HOL101" s="2"/>
      <c r="HOM101" s="2"/>
      <c r="HON101" s="2"/>
      <c r="HOO101" s="3"/>
      <c r="HOP101" s="3"/>
      <c r="HOQ101" s="3"/>
      <c r="HOR101" s="3"/>
      <c r="HOY101" s="2"/>
      <c r="HOZ101" s="2"/>
      <c r="HPA101" s="2"/>
      <c r="HPB101" s="2"/>
      <c r="HPC101" s="2"/>
      <c r="HPD101" s="2"/>
      <c r="HPE101" s="2"/>
      <c r="HPF101" s="2"/>
      <c r="HPG101" s="2"/>
      <c r="HPH101" s="2"/>
      <c r="HPI101" s="2"/>
      <c r="HPJ101" s="2"/>
      <c r="HPL101" s="2"/>
      <c r="HPM101" s="2"/>
      <c r="HPR101" s="2"/>
      <c r="HPS101" s="2"/>
      <c r="HPT101" s="2"/>
      <c r="HPU101" s="3"/>
      <c r="HPV101" s="3"/>
      <c r="HPW101" s="3"/>
      <c r="HPX101" s="3"/>
      <c r="HQE101" s="2"/>
      <c r="HQF101" s="2"/>
      <c r="HQG101" s="2"/>
      <c r="HQH101" s="2"/>
      <c r="HQI101" s="2"/>
      <c r="HQJ101" s="2"/>
      <c r="HQK101" s="2"/>
      <c r="HQL101" s="2"/>
      <c r="HQM101" s="2"/>
      <c r="HQN101" s="2"/>
      <c r="HQO101" s="2"/>
      <c r="HQP101" s="2"/>
      <c r="HQR101" s="2"/>
      <c r="HQS101" s="2"/>
      <c r="HQX101" s="2"/>
      <c r="HQY101" s="2"/>
      <c r="HQZ101" s="2"/>
      <c r="HRA101" s="3"/>
      <c r="HRB101" s="3"/>
      <c r="HRC101" s="3"/>
      <c r="HRD101" s="3"/>
      <c r="HRK101" s="2"/>
      <c r="HRL101" s="2"/>
      <c r="HRM101" s="2"/>
      <c r="HRN101" s="2"/>
      <c r="HRO101" s="2"/>
      <c r="HRP101" s="2"/>
      <c r="HRQ101" s="2"/>
      <c r="HRR101" s="2"/>
      <c r="HRS101" s="2"/>
      <c r="HRT101" s="2"/>
      <c r="HRU101" s="2"/>
      <c r="HRV101" s="2"/>
      <c r="HRX101" s="2"/>
      <c r="HRY101" s="2"/>
      <c r="HSD101" s="2"/>
      <c r="HSE101" s="2"/>
      <c r="HSF101" s="2"/>
      <c r="HSG101" s="3"/>
      <c r="HSH101" s="3"/>
      <c r="HSI101" s="3"/>
      <c r="HSJ101" s="3"/>
      <c r="HSQ101" s="2"/>
      <c r="HSR101" s="2"/>
      <c r="HSS101" s="2"/>
      <c r="HST101" s="2"/>
      <c r="HSU101" s="2"/>
      <c r="HSV101" s="2"/>
      <c r="HSW101" s="2"/>
      <c r="HSX101" s="2"/>
      <c r="HSY101" s="2"/>
      <c r="HSZ101" s="2"/>
      <c r="HTA101" s="2"/>
      <c r="HTB101" s="2"/>
      <c r="HTD101" s="2"/>
      <c r="HTE101" s="2"/>
      <c r="HTJ101" s="2"/>
      <c r="HTK101" s="2"/>
      <c r="HTL101" s="2"/>
      <c r="HTM101" s="3"/>
      <c r="HTN101" s="3"/>
      <c r="HTO101" s="3"/>
      <c r="HTP101" s="3"/>
      <c r="HTW101" s="2"/>
      <c r="HTX101" s="2"/>
      <c r="HTY101" s="2"/>
      <c r="HTZ101" s="2"/>
      <c r="HUA101" s="2"/>
      <c r="HUB101" s="2"/>
      <c r="HUC101" s="2"/>
      <c r="HUD101" s="2"/>
      <c r="HUE101" s="2"/>
      <c r="HUF101" s="2"/>
      <c r="HUG101" s="2"/>
      <c r="HUH101" s="2"/>
      <c r="HUJ101" s="2"/>
      <c r="HUK101" s="2"/>
      <c r="HUP101" s="2"/>
      <c r="HUQ101" s="2"/>
      <c r="HUR101" s="2"/>
      <c r="HUS101" s="3"/>
      <c r="HUT101" s="3"/>
      <c r="HUU101" s="3"/>
      <c r="HUV101" s="3"/>
      <c r="HVC101" s="2"/>
      <c r="HVD101" s="2"/>
      <c r="HVE101" s="2"/>
      <c r="HVF101" s="2"/>
      <c r="HVG101" s="2"/>
      <c r="HVH101" s="2"/>
      <c r="HVI101" s="2"/>
      <c r="HVJ101" s="2"/>
      <c r="HVK101" s="2"/>
      <c r="HVL101" s="2"/>
      <c r="HVM101" s="2"/>
      <c r="HVN101" s="2"/>
      <c r="HVP101" s="2"/>
      <c r="HVQ101" s="2"/>
      <c r="HVV101" s="2"/>
      <c r="HVW101" s="2"/>
      <c r="HVX101" s="2"/>
      <c r="HVY101" s="3"/>
      <c r="HVZ101" s="3"/>
      <c r="HWA101" s="3"/>
      <c r="HWB101" s="3"/>
      <c r="HWI101" s="2"/>
      <c r="HWJ101" s="2"/>
      <c r="HWK101" s="2"/>
      <c r="HWL101" s="2"/>
      <c r="HWM101" s="2"/>
      <c r="HWN101" s="2"/>
      <c r="HWO101" s="2"/>
      <c r="HWP101" s="2"/>
      <c r="HWQ101" s="2"/>
      <c r="HWR101" s="2"/>
      <c r="HWS101" s="2"/>
      <c r="HWT101" s="2"/>
      <c r="HWV101" s="2"/>
      <c r="HWW101" s="2"/>
      <c r="HXB101" s="2"/>
      <c r="HXC101" s="2"/>
      <c r="HXD101" s="2"/>
      <c r="HXE101" s="3"/>
      <c r="HXF101" s="3"/>
      <c r="HXG101" s="3"/>
      <c r="HXH101" s="3"/>
      <c r="HXO101" s="2"/>
      <c r="HXP101" s="2"/>
      <c r="HXQ101" s="2"/>
      <c r="HXR101" s="2"/>
      <c r="HXS101" s="2"/>
      <c r="HXT101" s="2"/>
      <c r="HXU101" s="2"/>
      <c r="HXV101" s="2"/>
      <c r="HXW101" s="2"/>
      <c r="HXX101" s="2"/>
      <c r="HXY101" s="2"/>
      <c r="HXZ101" s="2"/>
      <c r="HYB101" s="2"/>
      <c r="HYC101" s="2"/>
      <c r="HYH101" s="2"/>
      <c r="HYI101" s="2"/>
      <c r="HYJ101" s="2"/>
      <c r="HYK101" s="3"/>
      <c r="HYL101" s="3"/>
      <c r="HYM101" s="3"/>
      <c r="HYN101" s="3"/>
      <c r="HYU101" s="2"/>
      <c r="HYV101" s="2"/>
      <c r="HYW101" s="2"/>
      <c r="HYX101" s="2"/>
      <c r="HYY101" s="2"/>
      <c r="HYZ101" s="2"/>
      <c r="HZA101" s="2"/>
      <c r="HZB101" s="2"/>
      <c r="HZC101" s="2"/>
      <c r="HZD101" s="2"/>
      <c r="HZE101" s="2"/>
      <c r="HZF101" s="2"/>
      <c r="HZH101" s="2"/>
      <c r="HZI101" s="2"/>
      <c r="HZN101" s="2"/>
      <c r="HZO101" s="2"/>
      <c r="HZP101" s="2"/>
      <c r="HZQ101" s="3"/>
      <c r="HZR101" s="3"/>
      <c r="HZS101" s="3"/>
      <c r="HZT101" s="3"/>
      <c r="IAA101" s="2"/>
      <c r="IAB101" s="2"/>
      <c r="IAC101" s="2"/>
      <c r="IAD101" s="2"/>
      <c r="IAE101" s="2"/>
      <c r="IAF101" s="2"/>
      <c r="IAG101" s="2"/>
      <c r="IAH101" s="2"/>
      <c r="IAI101" s="2"/>
      <c r="IAJ101" s="2"/>
      <c r="IAK101" s="2"/>
      <c r="IAL101" s="2"/>
      <c r="IAN101" s="2"/>
      <c r="IAO101" s="2"/>
      <c r="IAT101" s="2"/>
      <c r="IAU101" s="2"/>
      <c r="IAV101" s="2"/>
      <c r="IAW101" s="3"/>
      <c r="IAX101" s="3"/>
      <c r="IAY101" s="3"/>
      <c r="IAZ101" s="3"/>
      <c r="IBG101" s="2"/>
      <c r="IBH101" s="2"/>
      <c r="IBI101" s="2"/>
      <c r="IBJ101" s="2"/>
      <c r="IBK101" s="2"/>
      <c r="IBL101" s="2"/>
      <c r="IBM101" s="2"/>
      <c r="IBN101" s="2"/>
      <c r="IBO101" s="2"/>
      <c r="IBP101" s="2"/>
      <c r="IBQ101" s="2"/>
      <c r="IBR101" s="2"/>
      <c r="IBT101" s="2"/>
      <c r="IBU101" s="2"/>
      <c r="IBZ101" s="2"/>
      <c r="ICA101" s="2"/>
      <c r="ICB101" s="2"/>
      <c r="ICC101" s="3"/>
      <c r="ICD101" s="3"/>
      <c r="ICE101" s="3"/>
      <c r="ICF101" s="3"/>
      <c r="ICM101" s="2"/>
      <c r="ICN101" s="2"/>
      <c r="ICO101" s="2"/>
      <c r="ICP101" s="2"/>
      <c r="ICQ101" s="2"/>
      <c r="ICR101" s="2"/>
      <c r="ICS101" s="2"/>
      <c r="ICT101" s="2"/>
      <c r="ICU101" s="2"/>
      <c r="ICV101" s="2"/>
      <c r="ICW101" s="2"/>
      <c r="ICX101" s="2"/>
      <c r="ICZ101" s="2"/>
      <c r="IDA101" s="2"/>
      <c r="IDF101" s="2"/>
      <c r="IDG101" s="2"/>
      <c r="IDH101" s="2"/>
      <c r="IDI101" s="3"/>
      <c r="IDJ101" s="3"/>
      <c r="IDK101" s="3"/>
      <c r="IDL101" s="3"/>
      <c r="IDS101" s="2"/>
      <c r="IDT101" s="2"/>
      <c r="IDU101" s="2"/>
      <c r="IDV101" s="2"/>
      <c r="IDW101" s="2"/>
      <c r="IDX101" s="2"/>
      <c r="IDY101" s="2"/>
      <c r="IDZ101" s="2"/>
      <c r="IEA101" s="2"/>
      <c r="IEB101" s="2"/>
      <c r="IEC101" s="2"/>
      <c r="IED101" s="2"/>
      <c r="IEF101" s="2"/>
      <c r="IEG101" s="2"/>
      <c r="IEL101" s="2"/>
      <c r="IEM101" s="2"/>
      <c r="IEN101" s="2"/>
      <c r="IEO101" s="3"/>
      <c r="IEP101" s="3"/>
      <c r="IEQ101" s="3"/>
      <c r="IER101" s="3"/>
      <c r="IEY101" s="2"/>
      <c r="IEZ101" s="2"/>
      <c r="IFA101" s="2"/>
      <c r="IFB101" s="2"/>
      <c r="IFC101" s="2"/>
      <c r="IFD101" s="2"/>
      <c r="IFE101" s="2"/>
      <c r="IFF101" s="2"/>
      <c r="IFG101" s="2"/>
      <c r="IFH101" s="2"/>
      <c r="IFI101" s="2"/>
      <c r="IFJ101" s="2"/>
      <c r="IFL101" s="2"/>
      <c r="IFM101" s="2"/>
      <c r="IFR101" s="2"/>
      <c r="IFS101" s="2"/>
      <c r="IFT101" s="2"/>
      <c r="IFU101" s="3"/>
      <c r="IFV101" s="3"/>
      <c r="IFW101" s="3"/>
      <c r="IFX101" s="3"/>
      <c r="IGE101" s="2"/>
      <c r="IGF101" s="2"/>
      <c r="IGG101" s="2"/>
      <c r="IGH101" s="2"/>
      <c r="IGI101" s="2"/>
      <c r="IGJ101" s="2"/>
      <c r="IGK101" s="2"/>
      <c r="IGL101" s="2"/>
      <c r="IGM101" s="2"/>
      <c r="IGN101" s="2"/>
      <c r="IGO101" s="2"/>
      <c r="IGP101" s="2"/>
      <c r="IGR101" s="2"/>
      <c r="IGS101" s="2"/>
      <c r="IGX101" s="2"/>
      <c r="IGY101" s="2"/>
      <c r="IGZ101" s="2"/>
      <c r="IHA101" s="3"/>
      <c r="IHB101" s="3"/>
      <c r="IHC101" s="3"/>
      <c r="IHD101" s="3"/>
      <c r="IHK101" s="2"/>
      <c r="IHL101" s="2"/>
      <c r="IHM101" s="2"/>
      <c r="IHN101" s="2"/>
      <c r="IHO101" s="2"/>
      <c r="IHP101" s="2"/>
      <c r="IHQ101" s="2"/>
      <c r="IHR101" s="2"/>
      <c r="IHS101" s="2"/>
      <c r="IHT101" s="2"/>
      <c r="IHU101" s="2"/>
      <c r="IHV101" s="2"/>
      <c r="IHX101" s="2"/>
      <c r="IHY101" s="2"/>
      <c r="IID101" s="2"/>
      <c r="IIE101" s="2"/>
      <c r="IIF101" s="2"/>
      <c r="IIG101" s="3"/>
      <c r="IIH101" s="3"/>
      <c r="III101" s="3"/>
      <c r="IIJ101" s="3"/>
      <c r="IIQ101" s="2"/>
      <c r="IIR101" s="2"/>
      <c r="IIS101" s="2"/>
      <c r="IIT101" s="2"/>
      <c r="IIU101" s="2"/>
      <c r="IIV101" s="2"/>
      <c r="IIW101" s="2"/>
      <c r="IIX101" s="2"/>
      <c r="IIY101" s="2"/>
      <c r="IIZ101" s="2"/>
      <c r="IJA101" s="2"/>
      <c r="IJB101" s="2"/>
      <c r="IJD101" s="2"/>
      <c r="IJE101" s="2"/>
      <c r="IJJ101" s="2"/>
      <c r="IJK101" s="2"/>
      <c r="IJL101" s="2"/>
      <c r="IJM101" s="3"/>
      <c r="IJN101" s="3"/>
      <c r="IJO101" s="3"/>
      <c r="IJP101" s="3"/>
      <c r="IJW101" s="2"/>
      <c r="IJX101" s="2"/>
      <c r="IJY101" s="2"/>
      <c r="IJZ101" s="2"/>
      <c r="IKA101" s="2"/>
      <c r="IKB101" s="2"/>
      <c r="IKC101" s="2"/>
      <c r="IKD101" s="2"/>
      <c r="IKE101" s="2"/>
      <c r="IKF101" s="2"/>
      <c r="IKG101" s="2"/>
      <c r="IKH101" s="2"/>
      <c r="IKJ101" s="2"/>
      <c r="IKK101" s="2"/>
      <c r="IKP101" s="2"/>
      <c r="IKQ101" s="2"/>
      <c r="IKR101" s="2"/>
      <c r="IKS101" s="3"/>
      <c r="IKT101" s="3"/>
      <c r="IKU101" s="3"/>
      <c r="IKV101" s="3"/>
      <c r="ILC101" s="2"/>
      <c r="ILD101" s="2"/>
      <c r="ILE101" s="2"/>
      <c r="ILF101" s="2"/>
      <c r="ILG101" s="2"/>
      <c r="ILH101" s="2"/>
      <c r="ILI101" s="2"/>
      <c r="ILJ101" s="2"/>
      <c r="ILK101" s="2"/>
      <c r="ILL101" s="2"/>
      <c r="ILM101" s="2"/>
      <c r="ILN101" s="2"/>
      <c r="ILP101" s="2"/>
      <c r="ILQ101" s="2"/>
      <c r="ILV101" s="2"/>
      <c r="ILW101" s="2"/>
      <c r="ILX101" s="2"/>
      <c r="ILY101" s="3"/>
      <c r="ILZ101" s="3"/>
      <c r="IMA101" s="3"/>
      <c r="IMB101" s="3"/>
      <c r="IMI101" s="2"/>
      <c r="IMJ101" s="2"/>
      <c r="IMK101" s="2"/>
      <c r="IML101" s="2"/>
      <c r="IMM101" s="2"/>
      <c r="IMN101" s="2"/>
      <c r="IMO101" s="2"/>
      <c r="IMP101" s="2"/>
      <c r="IMQ101" s="2"/>
      <c r="IMR101" s="2"/>
      <c r="IMS101" s="2"/>
      <c r="IMT101" s="2"/>
      <c r="IMV101" s="2"/>
      <c r="IMW101" s="2"/>
      <c r="INB101" s="2"/>
      <c r="INC101" s="2"/>
      <c r="IND101" s="2"/>
      <c r="INE101" s="3"/>
      <c r="INF101" s="3"/>
      <c r="ING101" s="3"/>
      <c r="INH101" s="3"/>
      <c r="INO101" s="2"/>
      <c r="INP101" s="2"/>
      <c r="INQ101" s="2"/>
      <c r="INR101" s="2"/>
      <c r="INS101" s="2"/>
      <c r="INT101" s="2"/>
      <c r="INU101" s="2"/>
      <c r="INV101" s="2"/>
      <c r="INW101" s="2"/>
      <c r="INX101" s="2"/>
      <c r="INY101" s="2"/>
      <c r="INZ101" s="2"/>
      <c r="IOB101" s="2"/>
      <c r="IOC101" s="2"/>
      <c r="IOH101" s="2"/>
      <c r="IOI101" s="2"/>
      <c r="IOJ101" s="2"/>
      <c r="IOK101" s="3"/>
      <c r="IOL101" s="3"/>
      <c r="IOM101" s="3"/>
      <c r="ION101" s="3"/>
      <c r="IOU101" s="2"/>
      <c r="IOV101" s="2"/>
      <c r="IOW101" s="2"/>
      <c r="IOX101" s="2"/>
      <c r="IOY101" s="2"/>
      <c r="IOZ101" s="2"/>
      <c r="IPA101" s="2"/>
      <c r="IPB101" s="2"/>
      <c r="IPC101" s="2"/>
      <c r="IPD101" s="2"/>
      <c r="IPE101" s="2"/>
      <c r="IPF101" s="2"/>
      <c r="IPH101" s="2"/>
      <c r="IPI101" s="2"/>
      <c r="IPN101" s="2"/>
      <c r="IPO101" s="2"/>
      <c r="IPP101" s="2"/>
      <c r="IPQ101" s="3"/>
      <c r="IPR101" s="3"/>
      <c r="IPS101" s="3"/>
      <c r="IPT101" s="3"/>
      <c r="IQA101" s="2"/>
      <c r="IQB101" s="2"/>
      <c r="IQC101" s="2"/>
      <c r="IQD101" s="2"/>
      <c r="IQE101" s="2"/>
      <c r="IQF101" s="2"/>
      <c r="IQG101" s="2"/>
      <c r="IQH101" s="2"/>
      <c r="IQI101" s="2"/>
      <c r="IQJ101" s="2"/>
      <c r="IQK101" s="2"/>
      <c r="IQL101" s="2"/>
      <c r="IQN101" s="2"/>
      <c r="IQO101" s="2"/>
      <c r="IQT101" s="2"/>
      <c r="IQU101" s="2"/>
      <c r="IQV101" s="2"/>
      <c r="IQW101" s="3"/>
      <c r="IQX101" s="3"/>
      <c r="IQY101" s="3"/>
      <c r="IQZ101" s="3"/>
      <c r="IRG101" s="2"/>
      <c r="IRH101" s="2"/>
      <c r="IRI101" s="2"/>
      <c r="IRJ101" s="2"/>
      <c r="IRK101" s="2"/>
      <c r="IRL101" s="2"/>
      <c r="IRM101" s="2"/>
      <c r="IRN101" s="2"/>
      <c r="IRO101" s="2"/>
      <c r="IRP101" s="2"/>
      <c r="IRQ101" s="2"/>
      <c r="IRR101" s="2"/>
      <c r="IRT101" s="2"/>
      <c r="IRU101" s="2"/>
      <c r="IRZ101" s="2"/>
      <c r="ISA101" s="2"/>
      <c r="ISB101" s="2"/>
      <c r="ISC101" s="3"/>
      <c r="ISD101" s="3"/>
      <c r="ISE101" s="3"/>
      <c r="ISF101" s="3"/>
      <c r="ISM101" s="2"/>
      <c r="ISN101" s="2"/>
      <c r="ISO101" s="2"/>
      <c r="ISP101" s="2"/>
      <c r="ISQ101" s="2"/>
      <c r="ISR101" s="2"/>
      <c r="ISS101" s="2"/>
      <c r="IST101" s="2"/>
      <c r="ISU101" s="2"/>
      <c r="ISV101" s="2"/>
      <c r="ISW101" s="2"/>
      <c r="ISX101" s="2"/>
      <c r="ISZ101" s="2"/>
      <c r="ITA101" s="2"/>
      <c r="ITF101" s="2"/>
      <c r="ITG101" s="2"/>
      <c r="ITH101" s="2"/>
      <c r="ITI101" s="3"/>
      <c r="ITJ101" s="3"/>
      <c r="ITK101" s="3"/>
      <c r="ITL101" s="3"/>
      <c r="ITS101" s="2"/>
      <c r="ITT101" s="2"/>
      <c r="ITU101" s="2"/>
      <c r="ITV101" s="2"/>
      <c r="ITW101" s="2"/>
      <c r="ITX101" s="2"/>
      <c r="ITY101" s="2"/>
      <c r="ITZ101" s="2"/>
      <c r="IUA101" s="2"/>
      <c r="IUB101" s="2"/>
      <c r="IUC101" s="2"/>
      <c r="IUD101" s="2"/>
      <c r="IUF101" s="2"/>
      <c r="IUG101" s="2"/>
      <c r="IUL101" s="2"/>
      <c r="IUM101" s="2"/>
      <c r="IUN101" s="2"/>
      <c r="IUO101" s="3"/>
      <c r="IUP101" s="3"/>
      <c r="IUQ101" s="3"/>
      <c r="IUR101" s="3"/>
      <c r="IUY101" s="2"/>
      <c r="IUZ101" s="2"/>
      <c r="IVA101" s="2"/>
      <c r="IVB101" s="2"/>
      <c r="IVC101" s="2"/>
      <c r="IVD101" s="2"/>
      <c r="IVE101" s="2"/>
      <c r="IVF101" s="2"/>
      <c r="IVG101" s="2"/>
      <c r="IVH101" s="2"/>
      <c r="IVI101" s="2"/>
      <c r="IVJ101" s="2"/>
      <c r="IVL101" s="2"/>
      <c r="IVM101" s="2"/>
      <c r="IVR101" s="2"/>
      <c r="IVS101" s="2"/>
      <c r="IVT101" s="2"/>
      <c r="IVU101" s="3"/>
      <c r="IVV101" s="3"/>
      <c r="IVW101" s="3"/>
      <c r="IVX101" s="3"/>
      <c r="IWE101" s="2"/>
      <c r="IWF101" s="2"/>
      <c r="IWG101" s="2"/>
      <c r="IWH101" s="2"/>
      <c r="IWI101" s="2"/>
      <c r="IWJ101" s="2"/>
      <c r="IWK101" s="2"/>
      <c r="IWL101" s="2"/>
      <c r="IWM101" s="2"/>
      <c r="IWN101" s="2"/>
      <c r="IWO101" s="2"/>
      <c r="IWP101" s="2"/>
      <c r="IWR101" s="2"/>
      <c r="IWS101" s="2"/>
      <c r="IWX101" s="2"/>
      <c r="IWY101" s="2"/>
      <c r="IWZ101" s="2"/>
      <c r="IXA101" s="3"/>
      <c r="IXB101" s="3"/>
      <c r="IXC101" s="3"/>
      <c r="IXD101" s="3"/>
      <c r="IXK101" s="2"/>
      <c r="IXL101" s="2"/>
      <c r="IXM101" s="2"/>
      <c r="IXN101" s="2"/>
      <c r="IXO101" s="2"/>
      <c r="IXP101" s="2"/>
      <c r="IXQ101" s="2"/>
      <c r="IXR101" s="2"/>
      <c r="IXS101" s="2"/>
      <c r="IXT101" s="2"/>
      <c r="IXU101" s="2"/>
      <c r="IXV101" s="2"/>
      <c r="IXX101" s="2"/>
      <c r="IXY101" s="2"/>
      <c r="IYD101" s="2"/>
      <c r="IYE101" s="2"/>
      <c r="IYF101" s="2"/>
      <c r="IYG101" s="3"/>
      <c r="IYH101" s="3"/>
      <c r="IYI101" s="3"/>
      <c r="IYJ101" s="3"/>
      <c r="IYQ101" s="2"/>
      <c r="IYR101" s="2"/>
      <c r="IYS101" s="2"/>
      <c r="IYT101" s="2"/>
      <c r="IYU101" s="2"/>
      <c r="IYV101" s="2"/>
      <c r="IYW101" s="2"/>
      <c r="IYX101" s="2"/>
      <c r="IYY101" s="2"/>
      <c r="IYZ101" s="2"/>
      <c r="IZA101" s="2"/>
      <c r="IZB101" s="2"/>
      <c r="IZD101" s="2"/>
      <c r="IZE101" s="2"/>
      <c r="IZJ101" s="2"/>
      <c r="IZK101" s="2"/>
      <c r="IZL101" s="2"/>
      <c r="IZM101" s="3"/>
      <c r="IZN101" s="3"/>
      <c r="IZO101" s="3"/>
      <c r="IZP101" s="3"/>
      <c r="IZW101" s="2"/>
      <c r="IZX101" s="2"/>
      <c r="IZY101" s="2"/>
      <c r="IZZ101" s="2"/>
      <c r="JAA101" s="2"/>
      <c r="JAB101" s="2"/>
      <c r="JAC101" s="2"/>
      <c r="JAD101" s="2"/>
      <c r="JAE101" s="2"/>
      <c r="JAF101" s="2"/>
      <c r="JAG101" s="2"/>
      <c r="JAH101" s="2"/>
      <c r="JAJ101" s="2"/>
      <c r="JAK101" s="2"/>
      <c r="JAP101" s="2"/>
      <c r="JAQ101" s="2"/>
      <c r="JAR101" s="2"/>
      <c r="JAS101" s="3"/>
      <c r="JAT101" s="3"/>
      <c r="JAU101" s="3"/>
      <c r="JAV101" s="3"/>
      <c r="JBC101" s="2"/>
      <c r="JBD101" s="2"/>
      <c r="JBE101" s="2"/>
      <c r="JBF101" s="2"/>
      <c r="JBG101" s="2"/>
      <c r="JBH101" s="2"/>
      <c r="JBI101" s="2"/>
      <c r="JBJ101" s="2"/>
      <c r="JBK101" s="2"/>
      <c r="JBL101" s="2"/>
      <c r="JBM101" s="2"/>
      <c r="JBN101" s="2"/>
      <c r="JBP101" s="2"/>
      <c r="JBQ101" s="2"/>
      <c r="JBV101" s="2"/>
      <c r="JBW101" s="2"/>
      <c r="JBX101" s="2"/>
      <c r="JBY101" s="3"/>
      <c r="JBZ101" s="3"/>
      <c r="JCA101" s="3"/>
      <c r="JCB101" s="3"/>
      <c r="JCI101" s="2"/>
      <c r="JCJ101" s="2"/>
      <c r="JCK101" s="2"/>
      <c r="JCL101" s="2"/>
      <c r="JCM101" s="2"/>
      <c r="JCN101" s="2"/>
      <c r="JCO101" s="2"/>
      <c r="JCP101" s="2"/>
      <c r="JCQ101" s="2"/>
      <c r="JCR101" s="2"/>
      <c r="JCS101" s="2"/>
      <c r="JCT101" s="2"/>
      <c r="JCV101" s="2"/>
      <c r="JCW101" s="2"/>
      <c r="JDB101" s="2"/>
      <c r="JDC101" s="2"/>
      <c r="JDD101" s="2"/>
      <c r="JDE101" s="3"/>
      <c r="JDF101" s="3"/>
      <c r="JDG101" s="3"/>
      <c r="JDH101" s="3"/>
      <c r="JDO101" s="2"/>
      <c r="JDP101" s="2"/>
      <c r="JDQ101" s="2"/>
      <c r="JDR101" s="2"/>
      <c r="JDS101" s="2"/>
      <c r="JDT101" s="2"/>
      <c r="JDU101" s="2"/>
      <c r="JDV101" s="2"/>
      <c r="JDW101" s="2"/>
      <c r="JDX101" s="2"/>
      <c r="JDY101" s="2"/>
      <c r="JDZ101" s="2"/>
      <c r="JEB101" s="2"/>
      <c r="JEC101" s="2"/>
      <c r="JEH101" s="2"/>
      <c r="JEI101" s="2"/>
      <c r="JEJ101" s="2"/>
      <c r="JEK101" s="3"/>
      <c r="JEL101" s="3"/>
      <c r="JEM101" s="3"/>
      <c r="JEN101" s="3"/>
      <c r="JEU101" s="2"/>
      <c r="JEV101" s="2"/>
      <c r="JEW101" s="2"/>
      <c r="JEX101" s="2"/>
      <c r="JEY101" s="2"/>
      <c r="JEZ101" s="2"/>
      <c r="JFA101" s="2"/>
      <c r="JFB101" s="2"/>
      <c r="JFC101" s="2"/>
      <c r="JFD101" s="2"/>
      <c r="JFE101" s="2"/>
      <c r="JFF101" s="2"/>
      <c r="JFH101" s="2"/>
      <c r="JFI101" s="2"/>
      <c r="JFN101" s="2"/>
      <c r="JFO101" s="2"/>
      <c r="JFP101" s="2"/>
      <c r="JFQ101" s="3"/>
      <c r="JFR101" s="3"/>
      <c r="JFS101" s="3"/>
      <c r="JFT101" s="3"/>
      <c r="JGA101" s="2"/>
      <c r="JGB101" s="2"/>
      <c r="JGC101" s="2"/>
      <c r="JGD101" s="2"/>
      <c r="JGE101" s="2"/>
      <c r="JGF101" s="2"/>
      <c r="JGG101" s="2"/>
      <c r="JGH101" s="2"/>
      <c r="JGI101" s="2"/>
      <c r="JGJ101" s="2"/>
      <c r="JGK101" s="2"/>
      <c r="JGL101" s="2"/>
      <c r="JGN101" s="2"/>
      <c r="JGO101" s="2"/>
      <c r="JGT101" s="2"/>
      <c r="JGU101" s="2"/>
      <c r="JGV101" s="2"/>
      <c r="JGW101" s="3"/>
      <c r="JGX101" s="3"/>
      <c r="JGY101" s="3"/>
      <c r="JGZ101" s="3"/>
      <c r="JHG101" s="2"/>
      <c r="JHH101" s="2"/>
      <c r="JHI101" s="2"/>
      <c r="JHJ101" s="2"/>
      <c r="JHK101" s="2"/>
      <c r="JHL101" s="2"/>
      <c r="JHM101" s="2"/>
      <c r="JHN101" s="2"/>
      <c r="JHO101" s="2"/>
      <c r="JHP101" s="2"/>
      <c r="JHQ101" s="2"/>
      <c r="JHR101" s="2"/>
      <c r="JHT101" s="2"/>
      <c r="JHU101" s="2"/>
      <c r="JHZ101" s="2"/>
      <c r="JIA101" s="2"/>
      <c r="JIB101" s="2"/>
      <c r="JIC101" s="3"/>
      <c r="JID101" s="3"/>
      <c r="JIE101" s="3"/>
      <c r="JIF101" s="3"/>
      <c r="JIM101" s="2"/>
      <c r="JIN101" s="2"/>
      <c r="JIO101" s="2"/>
      <c r="JIP101" s="2"/>
      <c r="JIQ101" s="2"/>
      <c r="JIR101" s="2"/>
      <c r="JIS101" s="2"/>
      <c r="JIT101" s="2"/>
      <c r="JIU101" s="2"/>
      <c r="JIV101" s="2"/>
      <c r="JIW101" s="2"/>
      <c r="JIX101" s="2"/>
      <c r="JIZ101" s="2"/>
      <c r="JJA101" s="2"/>
      <c r="JJF101" s="2"/>
      <c r="JJG101" s="2"/>
      <c r="JJH101" s="2"/>
      <c r="JJI101" s="3"/>
      <c r="JJJ101" s="3"/>
      <c r="JJK101" s="3"/>
      <c r="JJL101" s="3"/>
      <c r="JJS101" s="2"/>
      <c r="JJT101" s="2"/>
      <c r="JJU101" s="2"/>
      <c r="JJV101" s="2"/>
      <c r="JJW101" s="2"/>
      <c r="JJX101" s="2"/>
      <c r="JJY101" s="2"/>
      <c r="JJZ101" s="2"/>
      <c r="JKA101" s="2"/>
      <c r="JKB101" s="2"/>
      <c r="JKC101" s="2"/>
      <c r="JKD101" s="2"/>
      <c r="JKF101" s="2"/>
      <c r="JKG101" s="2"/>
      <c r="JKL101" s="2"/>
      <c r="JKM101" s="2"/>
      <c r="JKN101" s="2"/>
      <c r="JKO101" s="3"/>
      <c r="JKP101" s="3"/>
      <c r="JKQ101" s="3"/>
      <c r="JKR101" s="3"/>
      <c r="JKY101" s="2"/>
      <c r="JKZ101" s="2"/>
      <c r="JLA101" s="2"/>
      <c r="JLB101" s="2"/>
      <c r="JLC101" s="2"/>
      <c r="JLD101" s="2"/>
      <c r="JLE101" s="2"/>
      <c r="JLF101" s="2"/>
      <c r="JLG101" s="2"/>
      <c r="JLH101" s="2"/>
      <c r="JLI101" s="2"/>
      <c r="JLJ101" s="2"/>
      <c r="JLL101" s="2"/>
      <c r="JLM101" s="2"/>
      <c r="JLR101" s="2"/>
      <c r="JLS101" s="2"/>
      <c r="JLT101" s="2"/>
      <c r="JLU101" s="3"/>
      <c r="JLV101" s="3"/>
      <c r="JLW101" s="3"/>
      <c r="JLX101" s="3"/>
      <c r="JME101" s="2"/>
      <c r="JMF101" s="2"/>
      <c r="JMG101" s="2"/>
      <c r="JMH101" s="2"/>
      <c r="JMI101" s="2"/>
      <c r="JMJ101" s="2"/>
      <c r="JMK101" s="2"/>
      <c r="JML101" s="2"/>
      <c r="JMM101" s="2"/>
      <c r="JMN101" s="2"/>
      <c r="JMO101" s="2"/>
      <c r="JMP101" s="2"/>
      <c r="JMR101" s="2"/>
      <c r="JMS101" s="2"/>
      <c r="JMX101" s="2"/>
      <c r="JMY101" s="2"/>
      <c r="JMZ101" s="2"/>
      <c r="JNA101" s="3"/>
      <c r="JNB101" s="3"/>
      <c r="JNC101" s="3"/>
      <c r="JND101" s="3"/>
      <c r="JNK101" s="2"/>
      <c r="JNL101" s="2"/>
      <c r="JNM101" s="2"/>
      <c r="JNN101" s="2"/>
      <c r="JNO101" s="2"/>
      <c r="JNP101" s="2"/>
      <c r="JNQ101" s="2"/>
      <c r="JNR101" s="2"/>
      <c r="JNS101" s="2"/>
      <c r="JNT101" s="2"/>
      <c r="JNU101" s="2"/>
      <c r="JNV101" s="2"/>
      <c r="JNX101" s="2"/>
      <c r="JNY101" s="2"/>
      <c r="JOD101" s="2"/>
      <c r="JOE101" s="2"/>
      <c r="JOF101" s="2"/>
      <c r="JOG101" s="3"/>
      <c r="JOH101" s="3"/>
      <c r="JOI101" s="3"/>
      <c r="JOJ101" s="3"/>
      <c r="JOQ101" s="2"/>
      <c r="JOR101" s="2"/>
      <c r="JOS101" s="2"/>
      <c r="JOT101" s="2"/>
      <c r="JOU101" s="2"/>
      <c r="JOV101" s="2"/>
      <c r="JOW101" s="2"/>
      <c r="JOX101" s="2"/>
      <c r="JOY101" s="2"/>
      <c r="JOZ101" s="2"/>
      <c r="JPA101" s="2"/>
      <c r="JPB101" s="2"/>
      <c r="JPD101" s="2"/>
      <c r="JPE101" s="2"/>
      <c r="JPJ101" s="2"/>
      <c r="JPK101" s="2"/>
      <c r="JPL101" s="2"/>
      <c r="JPM101" s="3"/>
      <c r="JPN101" s="3"/>
      <c r="JPO101" s="3"/>
      <c r="JPP101" s="3"/>
      <c r="JPW101" s="2"/>
      <c r="JPX101" s="2"/>
      <c r="JPY101" s="2"/>
      <c r="JPZ101" s="2"/>
      <c r="JQA101" s="2"/>
      <c r="JQB101" s="2"/>
      <c r="JQC101" s="2"/>
      <c r="JQD101" s="2"/>
      <c r="JQE101" s="2"/>
      <c r="JQF101" s="2"/>
      <c r="JQG101" s="2"/>
      <c r="JQH101" s="2"/>
      <c r="JQJ101" s="2"/>
      <c r="JQK101" s="2"/>
      <c r="JQP101" s="2"/>
      <c r="JQQ101" s="2"/>
      <c r="JQR101" s="2"/>
      <c r="JQS101" s="3"/>
      <c r="JQT101" s="3"/>
      <c r="JQU101" s="3"/>
      <c r="JQV101" s="3"/>
      <c r="JRC101" s="2"/>
      <c r="JRD101" s="2"/>
      <c r="JRE101" s="2"/>
      <c r="JRF101" s="2"/>
      <c r="JRG101" s="2"/>
      <c r="JRH101" s="2"/>
      <c r="JRI101" s="2"/>
      <c r="JRJ101" s="2"/>
      <c r="JRK101" s="2"/>
      <c r="JRL101" s="2"/>
      <c r="JRM101" s="2"/>
      <c r="JRN101" s="2"/>
      <c r="JRP101" s="2"/>
      <c r="JRQ101" s="2"/>
      <c r="JRV101" s="2"/>
      <c r="JRW101" s="2"/>
      <c r="JRX101" s="2"/>
      <c r="JRY101" s="3"/>
      <c r="JRZ101" s="3"/>
      <c r="JSA101" s="3"/>
      <c r="JSB101" s="3"/>
      <c r="JSI101" s="2"/>
      <c r="JSJ101" s="2"/>
      <c r="JSK101" s="2"/>
      <c r="JSL101" s="2"/>
      <c r="JSM101" s="2"/>
      <c r="JSN101" s="2"/>
      <c r="JSO101" s="2"/>
      <c r="JSP101" s="2"/>
      <c r="JSQ101" s="2"/>
      <c r="JSR101" s="2"/>
      <c r="JSS101" s="2"/>
      <c r="JST101" s="2"/>
      <c r="JSV101" s="2"/>
      <c r="JSW101" s="2"/>
      <c r="JTB101" s="2"/>
      <c r="JTC101" s="2"/>
      <c r="JTD101" s="2"/>
      <c r="JTE101" s="3"/>
      <c r="JTF101" s="3"/>
      <c r="JTG101" s="3"/>
      <c r="JTH101" s="3"/>
      <c r="JTO101" s="2"/>
      <c r="JTP101" s="2"/>
      <c r="JTQ101" s="2"/>
      <c r="JTR101" s="2"/>
      <c r="JTS101" s="2"/>
      <c r="JTT101" s="2"/>
      <c r="JTU101" s="2"/>
      <c r="JTV101" s="2"/>
      <c r="JTW101" s="2"/>
      <c r="JTX101" s="2"/>
      <c r="JTY101" s="2"/>
      <c r="JTZ101" s="2"/>
      <c r="JUB101" s="2"/>
      <c r="JUC101" s="2"/>
      <c r="JUH101" s="2"/>
      <c r="JUI101" s="2"/>
      <c r="JUJ101" s="2"/>
      <c r="JUK101" s="3"/>
      <c r="JUL101" s="3"/>
      <c r="JUM101" s="3"/>
      <c r="JUN101" s="3"/>
      <c r="JUU101" s="2"/>
      <c r="JUV101" s="2"/>
      <c r="JUW101" s="2"/>
      <c r="JUX101" s="2"/>
      <c r="JUY101" s="2"/>
      <c r="JUZ101" s="2"/>
      <c r="JVA101" s="2"/>
      <c r="JVB101" s="2"/>
      <c r="JVC101" s="2"/>
      <c r="JVD101" s="2"/>
      <c r="JVE101" s="2"/>
      <c r="JVF101" s="2"/>
      <c r="JVH101" s="2"/>
      <c r="JVI101" s="2"/>
      <c r="JVN101" s="2"/>
      <c r="JVO101" s="2"/>
      <c r="JVP101" s="2"/>
      <c r="JVQ101" s="3"/>
      <c r="JVR101" s="3"/>
      <c r="JVS101" s="3"/>
      <c r="JVT101" s="3"/>
      <c r="JWA101" s="2"/>
      <c r="JWB101" s="2"/>
      <c r="JWC101" s="2"/>
      <c r="JWD101" s="2"/>
      <c r="JWE101" s="2"/>
      <c r="JWF101" s="2"/>
      <c r="JWG101" s="2"/>
      <c r="JWH101" s="2"/>
      <c r="JWI101" s="2"/>
      <c r="JWJ101" s="2"/>
      <c r="JWK101" s="2"/>
      <c r="JWL101" s="2"/>
      <c r="JWN101" s="2"/>
      <c r="JWO101" s="2"/>
      <c r="JWT101" s="2"/>
      <c r="JWU101" s="2"/>
      <c r="JWV101" s="2"/>
      <c r="JWW101" s="3"/>
      <c r="JWX101" s="3"/>
      <c r="JWY101" s="3"/>
      <c r="JWZ101" s="3"/>
      <c r="JXG101" s="2"/>
      <c r="JXH101" s="2"/>
      <c r="JXI101" s="2"/>
      <c r="JXJ101" s="2"/>
      <c r="JXK101" s="2"/>
      <c r="JXL101" s="2"/>
      <c r="JXM101" s="2"/>
      <c r="JXN101" s="2"/>
      <c r="JXO101" s="2"/>
      <c r="JXP101" s="2"/>
      <c r="JXQ101" s="2"/>
      <c r="JXR101" s="2"/>
      <c r="JXT101" s="2"/>
      <c r="JXU101" s="2"/>
      <c r="JXZ101" s="2"/>
      <c r="JYA101" s="2"/>
      <c r="JYB101" s="2"/>
      <c r="JYC101" s="3"/>
      <c r="JYD101" s="3"/>
      <c r="JYE101" s="3"/>
      <c r="JYF101" s="3"/>
      <c r="JYM101" s="2"/>
      <c r="JYN101" s="2"/>
      <c r="JYO101" s="2"/>
      <c r="JYP101" s="2"/>
      <c r="JYQ101" s="2"/>
      <c r="JYR101" s="2"/>
      <c r="JYS101" s="2"/>
      <c r="JYT101" s="2"/>
      <c r="JYU101" s="2"/>
      <c r="JYV101" s="2"/>
      <c r="JYW101" s="2"/>
      <c r="JYX101" s="2"/>
      <c r="JYZ101" s="2"/>
      <c r="JZA101" s="2"/>
      <c r="JZF101" s="2"/>
      <c r="JZG101" s="2"/>
      <c r="JZH101" s="2"/>
      <c r="JZI101" s="3"/>
      <c r="JZJ101" s="3"/>
      <c r="JZK101" s="3"/>
      <c r="JZL101" s="3"/>
      <c r="JZS101" s="2"/>
      <c r="JZT101" s="2"/>
      <c r="JZU101" s="2"/>
      <c r="JZV101" s="2"/>
      <c r="JZW101" s="2"/>
      <c r="JZX101" s="2"/>
      <c r="JZY101" s="2"/>
      <c r="JZZ101" s="2"/>
      <c r="KAA101" s="2"/>
      <c r="KAB101" s="2"/>
      <c r="KAC101" s="2"/>
      <c r="KAD101" s="2"/>
      <c r="KAF101" s="2"/>
      <c r="KAG101" s="2"/>
      <c r="KAL101" s="2"/>
      <c r="KAM101" s="2"/>
      <c r="KAN101" s="2"/>
      <c r="KAO101" s="3"/>
      <c r="KAP101" s="3"/>
      <c r="KAQ101" s="3"/>
      <c r="KAR101" s="3"/>
      <c r="KAY101" s="2"/>
      <c r="KAZ101" s="2"/>
      <c r="KBA101" s="2"/>
      <c r="KBB101" s="2"/>
      <c r="KBC101" s="2"/>
      <c r="KBD101" s="2"/>
      <c r="KBE101" s="2"/>
      <c r="KBF101" s="2"/>
      <c r="KBG101" s="2"/>
      <c r="KBH101" s="2"/>
      <c r="KBI101" s="2"/>
      <c r="KBJ101" s="2"/>
      <c r="KBL101" s="2"/>
      <c r="KBM101" s="2"/>
      <c r="KBR101" s="2"/>
      <c r="KBS101" s="2"/>
      <c r="KBT101" s="2"/>
      <c r="KBU101" s="3"/>
      <c r="KBV101" s="3"/>
      <c r="KBW101" s="3"/>
      <c r="KBX101" s="3"/>
      <c r="KCE101" s="2"/>
      <c r="KCF101" s="2"/>
      <c r="KCG101" s="2"/>
      <c r="KCH101" s="2"/>
      <c r="KCI101" s="2"/>
      <c r="KCJ101" s="2"/>
      <c r="KCK101" s="2"/>
      <c r="KCL101" s="2"/>
      <c r="KCM101" s="2"/>
      <c r="KCN101" s="2"/>
      <c r="KCO101" s="2"/>
      <c r="KCP101" s="2"/>
      <c r="KCR101" s="2"/>
      <c r="KCS101" s="2"/>
      <c r="KCX101" s="2"/>
      <c r="KCY101" s="2"/>
      <c r="KCZ101" s="2"/>
      <c r="KDA101" s="3"/>
      <c r="KDB101" s="3"/>
      <c r="KDC101" s="3"/>
      <c r="KDD101" s="3"/>
      <c r="KDK101" s="2"/>
      <c r="KDL101" s="2"/>
      <c r="KDM101" s="2"/>
      <c r="KDN101" s="2"/>
      <c r="KDO101" s="2"/>
      <c r="KDP101" s="2"/>
      <c r="KDQ101" s="2"/>
      <c r="KDR101" s="2"/>
      <c r="KDS101" s="2"/>
      <c r="KDT101" s="2"/>
      <c r="KDU101" s="2"/>
      <c r="KDV101" s="2"/>
      <c r="KDX101" s="2"/>
      <c r="KDY101" s="2"/>
      <c r="KED101" s="2"/>
      <c r="KEE101" s="2"/>
      <c r="KEF101" s="2"/>
      <c r="KEG101" s="3"/>
      <c r="KEH101" s="3"/>
      <c r="KEI101" s="3"/>
      <c r="KEJ101" s="3"/>
      <c r="KEQ101" s="2"/>
      <c r="KER101" s="2"/>
      <c r="KES101" s="2"/>
      <c r="KET101" s="2"/>
      <c r="KEU101" s="2"/>
      <c r="KEV101" s="2"/>
      <c r="KEW101" s="2"/>
      <c r="KEX101" s="2"/>
      <c r="KEY101" s="2"/>
      <c r="KEZ101" s="2"/>
      <c r="KFA101" s="2"/>
      <c r="KFB101" s="2"/>
      <c r="KFD101" s="2"/>
      <c r="KFE101" s="2"/>
      <c r="KFJ101" s="2"/>
      <c r="KFK101" s="2"/>
      <c r="KFL101" s="2"/>
      <c r="KFM101" s="3"/>
      <c r="KFN101" s="3"/>
      <c r="KFO101" s="3"/>
      <c r="KFP101" s="3"/>
      <c r="KFW101" s="2"/>
      <c r="KFX101" s="2"/>
      <c r="KFY101" s="2"/>
      <c r="KFZ101" s="2"/>
      <c r="KGA101" s="2"/>
      <c r="KGB101" s="2"/>
      <c r="KGC101" s="2"/>
      <c r="KGD101" s="2"/>
      <c r="KGE101" s="2"/>
      <c r="KGF101" s="2"/>
      <c r="KGG101" s="2"/>
      <c r="KGH101" s="2"/>
      <c r="KGJ101" s="2"/>
      <c r="KGK101" s="2"/>
      <c r="KGP101" s="2"/>
      <c r="KGQ101" s="2"/>
      <c r="KGR101" s="2"/>
      <c r="KGS101" s="3"/>
      <c r="KGT101" s="3"/>
      <c r="KGU101" s="3"/>
      <c r="KGV101" s="3"/>
      <c r="KHC101" s="2"/>
      <c r="KHD101" s="2"/>
      <c r="KHE101" s="2"/>
      <c r="KHF101" s="2"/>
      <c r="KHG101" s="2"/>
      <c r="KHH101" s="2"/>
      <c r="KHI101" s="2"/>
      <c r="KHJ101" s="2"/>
      <c r="KHK101" s="2"/>
      <c r="KHL101" s="2"/>
      <c r="KHM101" s="2"/>
      <c r="KHN101" s="2"/>
      <c r="KHP101" s="2"/>
      <c r="KHQ101" s="2"/>
      <c r="KHV101" s="2"/>
      <c r="KHW101" s="2"/>
      <c r="KHX101" s="2"/>
      <c r="KHY101" s="3"/>
      <c r="KHZ101" s="3"/>
      <c r="KIA101" s="3"/>
      <c r="KIB101" s="3"/>
      <c r="KII101" s="2"/>
      <c r="KIJ101" s="2"/>
      <c r="KIK101" s="2"/>
      <c r="KIL101" s="2"/>
      <c r="KIM101" s="2"/>
      <c r="KIN101" s="2"/>
      <c r="KIO101" s="2"/>
      <c r="KIP101" s="2"/>
      <c r="KIQ101" s="2"/>
      <c r="KIR101" s="2"/>
      <c r="KIS101" s="2"/>
      <c r="KIT101" s="2"/>
      <c r="KIV101" s="2"/>
      <c r="KIW101" s="2"/>
      <c r="KJB101" s="2"/>
      <c r="KJC101" s="2"/>
      <c r="KJD101" s="2"/>
      <c r="KJE101" s="3"/>
      <c r="KJF101" s="3"/>
      <c r="KJG101" s="3"/>
      <c r="KJH101" s="3"/>
      <c r="KJO101" s="2"/>
      <c r="KJP101" s="2"/>
      <c r="KJQ101" s="2"/>
      <c r="KJR101" s="2"/>
      <c r="KJS101" s="2"/>
      <c r="KJT101" s="2"/>
      <c r="KJU101" s="2"/>
      <c r="KJV101" s="2"/>
      <c r="KJW101" s="2"/>
      <c r="KJX101" s="2"/>
      <c r="KJY101" s="2"/>
      <c r="KJZ101" s="2"/>
      <c r="KKB101" s="2"/>
      <c r="KKC101" s="2"/>
      <c r="KKH101" s="2"/>
      <c r="KKI101" s="2"/>
      <c r="KKJ101" s="2"/>
      <c r="KKK101" s="3"/>
      <c r="KKL101" s="3"/>
      <c r="KKM101" s="3"/>
      <c r="KKN101" s="3"/>
      <c r="KKU101" s="2"/>
      <c r="KKV101" s="2"/>
      <c r="KKW101" s="2"/>
      <c r="KKX101" s="2"/>
      <c r="KKY101" s="2"/>
      <c r="KKZ101" s="2"/>
      <c r="KLA101" s="2"/>
      <c r="KLB101" s="2"/>
      <c r="KLC101" s="2"/>
      <c r="KLD101" s="2"/>
      <c r="KLE101" s="2"/>
      <c r="KLF101" s="2"/>
      <c r="KLH101" s="2"/>
      <c r="KLI101" s="2"/>
      <c r="KLN101" s="2"/>
      <c r="KLO101" s="2"/>
      <c r="KLP101" s="2"/>
      <c r="KLQ101" s="3"/>
      <c r="KLR101" s="3"/>
      <c r="KLS101" s="3"/>
      <c r="KLT101" s="3"/>
      <c r="KMA101" s="2"/>
      <c r="KMB101" s="2"/>
      <c r="KMC101" s="2"/>
      <c r="KMD101" s="2"/>
      <c r="KME101" s="2"/>
      <c r="KMF101" s="2"/>
      <c r="KMG101" s="2"/>
      <c r="KMH101" s="2"/>
      <c r="KMI101" s="2"/>
      <c r="KMJ101" s="2"/>
      <c r="KMK101" s="2"/>
      <c r="KML101" s="2"/>
      <c r="KMN101" s="2"/>
      <c r="KMO101" s="2"/>
      <c r="KMT101" s="2"/>
      <c r="KMU101" s="2"/>
      <c r="KMV101" s="2"/>
      <c r="KMW101" s="3"/>
      <c r="KMX101" s="3"/>
      <c r="KMY101" s="3"/>
      <c r="KMZ101" s="3"/>
      <c r="KNG101" s="2"/>
      <c r="KNH101" s="2"/>
      <c r="KNI101" s="2"/>
      <c r="KNJ101" s="2"/>
      <c r="KNK101" s="2"/>
      <c r="KNL101" s="2"/>
      <c r="KNM101" s="2"/>
      <c r="KNN101" s="2"/>
      <c r="KNO101" s="2"/>
      <c r="KNP101" s="2"/>
      <c r="KNQ101" s="2"/>
      <c r="KNR101" s="2"/>
      <c r="KNT101" s="2"/>
      <c r="KNU101" s="2"/>
      <c r="KNZ101" s="2"/>
      <c r="KOA101" s="2"/>
      <c r="KOB101" s="2"/>
      <c r="KOC101" s="3"/>
      <c r="KOD101" s="3"/>
      <c r="KOE101" s="3"/>
      <c r="KOF101" s="3"/>
      <c r="KOM101" s="2"/>
      <c r="KON101" s="2"/>
      <c r="KOO101" s="2"/>
      <c r="KOP101" s="2"/>
      <c r="KOQ101" s="2"/>
      <c r="KOR101" s="2"/>
      <c r="KOS101" s="2"/>
      <c r="KOT101" s="2"/>
      <c r="KOU101" s="2"/>
      <c r="KOV101" s="2"/>
      <c r="KOW101" s="2"/>
      <c r="KOX101" s="2"/>
      <c r="KOZ101" s="2"/>
      <c r="KPA101" s="2"/>
      <c r="KPF101" s="2"/>
      <c r="KPG101" s="2"/>
      <c r="KPH101" s="2"/>
      <c r="KPI101" s="3"/>
      <c r="KPJ101" s="3"/>
      <c r="KPK101" s="3"/>
      <c r="KPL101" s="3"/>
      <c r="KPS101" s="2"/>
      <c r="KPT101" s="2"/>
      <c r="KPU101" s="2"/>
      <c r="KPV101" s="2"/>
      <c r="KPW101" s="2"/>
      <c r="KPX101" s="2"/>
      <c r="KPY101" s="2"/>
      <c r="KPZ101" s="2"/>
      <c r="KQA101" s="2"/>
      <c r="KQB101" s="2"/>
      <c r="KQC101" s="2"/>
      <c r="KQD101" s="2"/>
      <c r="KQF101" s="2"/>
      <c r="KQG101" s="2"/>
      <c r="KQL101" s="2"/>
      <c r="KQM101" s="2"/>
      <c r="KQN101" s="2"/>
      <c r="KQO101" s="3"/>
      <c r="KQP101" s="3"/>
      <c r="KQQ101" s="3"/>
      <c r="KQR101" s="3"/>
      <c r="KQY101" s="2"/>
      <c r="KQZ101" s="2"/>
      <c r="KRA101" s="2"/>
      <c r="KRB101" s="2"/>
      <c r="KRC101" s="2"/>
      <c r="KRD101" s="2"/>
      <c r="KRE101" s="2"/>
      <c r="KRF101" s="2"/>
      <c r="KRG101" s="2"/>
      <c r="KRH101" s="2"/>
      <c r="KRI101" s="2"/>
      <c r="KRJ101" s="2"/>
      <c r="KRL101" s="2"/>
      <c r="KRM101" s="2"/>
      <c r="KRR101" s="2"/>
      <c r="KRS101" s="2"/>
      <c r="KRT101" s="2"/>
      <c r="KRU101" s="3"/>
      <c r="KRV101" s="3"/>
      <c r="KRW101" s="3"/>
      <c r="KRX101" s="3"/>
      <c r="KSE101" s="2"/>
      <c r="KSF101" s="2"/>
      <c r="KSG101" s="2"/>
      <c r="KSH101" s="2"/>
      <c r="KSI101" s="2"/>
      <c r="KSJ101" s="2"/>
      <c r="KSK101" s="2"/>
      <c r="KSL101" s="2"/>
      <c r="KSM101" s="2"/>
      <c r="KSN101" s="2"/>
      <c r="KSO101" s="2"/>
      <c r="KSP101" s="2"/>
      <c r="KSR101" s="2"/>
      <c r="KSS101" s="2"/>
      <c r="KSX101" s="2"/>
      <c r="KSY101" s="2"/>
      <c r="KSZ101" s="2"/>
      <c r="KTA101" s="3"/>
      <c r="KTB101" s="3"/>
      <c r="KTC101" s="3"/>
      <c r="KTD101" s="3"/>
      <c r="KTK101" s="2"/>
      <c r="KTL101" s="2"/>
      <c r="KTM101" s="2"/>
      <c r="KTN101" s="2"/>
      <c r="KTO101" s="2"/>
      <c r="KTP101" s="2"/>
      <c r="KTQ101" s="2"/>
      <c r="KTR101" s="2"/>
      <c r="KTS101" s="2"/>
      <c r="KTT101" s="2"/>
      <c r="KTU101" s="2"/>
      <c r="KTV101" s="2"/>
      <c r="KTX101" s="2"/>
      <c r="KTY101" s="2"/>
      <c r="KUD101" s="2"/>
      <c r="KUE101" s="2"/>
      <c r="KUF101" s="2"/>
      <c r="KUG101" s="3"/>
      <c r="KUH101" s="3"/>
      <c r="KUI101" s="3"/>
      <c r="KUJ101" s="3"/>
      <c r="KUQ101" s="2"/>
      <c r="KUR101" s="2"/>
      <c r="KUS101" s="2"/>
      <c r="KUT101" s="2"/>
      <c r="KUU101" s="2"/>
      <c r="KUV101" s="2"/>
      <c r="KUW101" s="2"/>
      <c r="KUX101" s="2"/>
      <c r="KUY101" s="2"/>
      <c r="KUZ101" s="2"/>
      <c r="KVA101" s="2"/>
      <c r="KVB101" s="2"/>
      <c r="KVD101" s="2"/>
      <c r="KVE101" s="2"/>
      <c r="KVJ101" s="2"/>
      <c r="KVK101" s="2"/>
      <c r="KVL101" s="2"/>
      <c r="KVM101" s="3"/>
      <c r="KVN101" s="3"/>
      <c r="KVO101" s="3"/>
      <c r="KVP101" s="3"/>
      <c r="KVW101" s="2"/>
      <c r="KVX101" s="2"/>
      <c r="KVY101" s="2"/>
      <c r="KVZ101" s="2"/>
      <c r="KWA101" s="2"/>
      <c r="KWB101" s="2"/>
      <c r="KWC101" s="2"/>
      <c r="KWD101" s="2"/>
      <c r="KWE101" s="2"/>
      <c r="KWF101" s="2"/>
      <c r="KWG101" s="2"/>
      <c r="KWH101" s="2"/>
      <c r="KWJ101" s="2"/>
      <c r="KWK101" s="2"/>
      <c r="KWP101" s="2"/>
      <c r="KWQ101" s="2"/>
      <c r="KWR101" s="2"/>
      <c r="KWS101" s="3"/>
      <c r="KWT101" s="3"/>
      <c r="KWU101" s="3"/>
      <c r="KWV101" s="3"/>
      <c r="KXC101" s="2"/>
      <c r="KXD101" s="2"/>
      <c r="KXE101" s="2"/>
      <c r="KXF101" s="2"/>
      <c r="KXG101" s="2"/>
      <c r="KXH101" s="2"/>
      <c r="KXI101" s="2"/>
      <c r="KXJ101" s="2"/>
      <c r="KXK101" s="2"/>
      <c r="KXL101" s="2"/>
      <c r="KXM101" s="2"/>
      <c r="KXN101" s="2"/>
      <c r="KXP101" s="2"/>
      <c r="KXQ101" s="2"/>
      <c r="KXV101" s="2"/>
      <c r="KXW101" s="2"/>
      <c r="KXX101" s="2"/>
      <c r="KXY101" s="3"/>
      <c r="KXZ101" s="3"/>
      <c r="KYA101" s="3"/>
      <c r="KYB101" s="3"/>
      <c r="KYI101" s="2"/>
      <c r="KYJ101" s="2"/>
      <c r="KYK101" s="2"/>
      <c r="KYL101" s="2"/>
      <c r="KYM101" s="2"/>
      <c r="KYN101" s="2"/>
      <c r="KYO101" s="2"/>
      <c r="KYP101" s="2"/>
      <c r="KYQ101" s="2"/>
      <c r="KYR101" s="2"/>
      <c r="KYS101" s="2"/>
      <c r="KYT101" s="2"/>
      <c r="KYV101" s="2"/>
      <c r="KYW101" s="2"/>
      <c r="KZB101" s="2"/>
      <c r="KZC101" s="2"/>
      <c r="KZD101" s="2"/>
      <c r="KZE101" s="3"/>
      <c r="KZF101" s="3"/>
      <c r="KZG101" s="3"/>
      <c r="KZH101" s="3"/>
      <c r="KZO101" s="2"/>
      <c r="KZP101" s="2"/>
      <c r="KZQ101" s="2"/>
      <c r="KZR101" s="2"/>
      <c r="KZS101" s="2"/>
      <c r="KZT101" s="2"/>
      <c r="KZU101" s="2"/>
      <c r="KZV101" s="2"/>
      <c r="KZW101" s="2"/>
      <c r="KZX101" s="2"/>
      <c r="KZY101" s="2"/>
      <c r="KZZ101" s="2"/>
      <c r="LAB101" s="2"/>
      <c r="LAC101" s="2"/>
      <c r="LAH101" s="2"/>
      <c r="LAI101" s="2"/>
      <c r="LAJ101" s="2"/>
      <c r="LAK101" s="3"/>
      <c r="LAL101" s="3"/>
      <c r="LAM101" s="3"/>
      <c r="LAN101" s="3"/>
      <c r="LAU101" s="2"/>
      <c r="LAV101" s="2"/>
      <c r="LAW101" s="2"/>
      <c r="LAX101" s="2"/>
      <c r="LAY101" s="2"/>
      <c r="LAZ101" s="2"/>
      <c r="LBA101" s="2"/>
      <c r="LBB101" s="2"/>
      <c r="LBC101" s="2"/>
      <c r="LBD101" s="2"/>
      <c r="LBE101" s="2"/>
      <c r="LBF101" s="2"/>
      <c r="LBH101" s="2"/>
      <c r="LBI101" s="2"/>
      <c r="LBN101" s="2"/>
      <c r="LBO101" s="2"/>
      <c r="LBP101" s="2"/>
      <c r="LBQ101" s="3"/>
      <c r="LBR101" s="3"/>
      <c r="LBS101" s="3"/>
      <c r="LBT101" s="3"/>
      <c r="LCA101" s="2"/>
      <c r="LCB101" s="2"/>
      <c r="LCC101" s="2"/>
      <c r="LCD101" s="2"/>
      <c r="LCE101" s="2"/>
      <c r="LCF101" s="2"/>
      <c r="LCG101" s="2"/>
      <c r="LCH101" s="2"/>
      <c r="LCI101" s="2"/>
      <c r="LCJ101" s="2"/>
      <c r="LCK101" s="2"/>
      <c r="LCL101" s="2"/>
      <c r="LCN101" s="2"/>
      <c r="LCO101" s="2"/>
      <c r="LCT101" s="2"/>
      <c r="LCU101" s="2"/>
      <c r="LCV101" s="2"/>
      <c r="LCW101" s="3"/>
      <c r="LCX101" s="3"/>
      <c r="LCY101" s="3"/>
      <c r="LCZ101" s="3"/>
      <c r="LDG101" s="2"/>
      <c r="LDH101" s="2"/>
      <c r="LDI101" s="2"/>
      <c r="LDJ101" s="2"/>
      <c r="LDK101" s="2"/>
      <c r="LDL101" s="2"/>
      <c r="LDM101" s="2"/>
      <c r="LDN101" s="2"/>
      <c r="LDO101" s="2"/>
      <c r="LDP101" s="2"/>
      <c r="LDQ101" s="2"/>
      <c r="LDR101" s="2"/>
      <c r="LDT101" s="2"/>
      <c r="LDU101" s="2"/>
      <c r="LDZ101" s="2"/>
      <c r="LEA101" s="2"/>
      <c r="LEB101" s="2"/>
      <c r="LEC101" s="3"/>
      <c r="LED101" s="3"/>
      <c r="LEE101" s="3"/>
      <c r="LEF101" s="3"/>
      <c r="LEM101" s="2"/>
      <c r="LEN101" s="2"/>
      <c r="LEO101" s="2"/>
      <c r="LEP101" s="2"/>
      <c r="LEQ101" s="2"/>
      <c r="LER101" s="2"/>
      <c r="LES101" s="2"/>
      <c r="LET101" s="2"/>
      <c r="LEU101" s="2"/>
      <c r="LEV101" s="2"/>
      <c r="LEW101" s="2"/>
      <c r="LEX101" s="2"/>
      <c r="LEZ101" s="2"/>
      <c r="LFA101" s="2"/>
      <c r="LFF101" s="2"/>
      <c r="LFG101" s="2"/>
      <c r="LFH101" s="2"/>
      <c r="LFI101" s="3"/>
      <c r="LFJ101" s="3"/>
      <c r="LFK101" s="3"/>
      <c r="LFL101" s="3"/>
      <c r="LFS101" s="2"/>
      <c r="LFT101" s="2"/>
      <c r="LFU101" s="2"/>
      <c r="LFV101" s="2"/>
      <c r="LFW101" s="2"/>
      <c r="LFX101" s="2"/>
      <c r="LFY101" s="2"/>
      <c r="LFZ101" s="2"/>
      <c r="LGA101" s="2"/>
      <c r="LGB101" s="2"/>
      <c r="LGC101" s="2"/>
      <c r="LGD101" s="2"/>
      <c r="LGF101" s="2"/>
      <c r="LGG101" s="2"/>
      <c r="LGL101" s="2"/>
      <c r="LGM101" s="2"/>
      <c r="LGN101" s="2"/>
      <c r="LGO101" s="3"/>
      <c r="LGP101" s="3"/>
      <c r="LGQ101" s="3"/>
      <c r="LGR101" s="3"/>
      <c r="LGY101" s="2"/>
      <c r="LGZ101" s="2"/>
      <c r="LHA101" s="2"/>
      <c r="LHB101" s="2"/>
      <c r="LHC101" s="2"/>
      <c r="LHD101" s="2"/>
      <c r="LHE101" s="2"/>
      <c r="LHF101" s="2"/>
      <c r="LHG101" s="2"/>
      <c r="LHH101" s="2"/>
      <c r="LHI101" s="2"/>
      <c r="LHJ101" s="2"/>
      <c r="LHL101" s="2"/>
      <c r="LHM101" s="2"/>
      <c r="LHR101" s="2"/>
      <c r="LHS101" s="2"/>
      <c r="LHT101" s="2"/>
      <c r="LHU101" s="3"/>
      <c r="LHV101" s="3"/>
      <c r="LHW101" s="3"/>
      <c r="LHX101" s="3"/>
      <c r="LIE101" s="2"/>
      <c r="LIF101" s="2"/>
      <c r="LIG101" s="2"/>
      <c r="LIH101" s="2"/>
      <c r="LII101" s="2"/>
      <c r="LIJ101" s="2"/>
      <c r="LIK101" s="2"/>
      <c r="LIL101" s="2"/>
      <c r="LIM101" s="2"/>
      <c r="LIN101" s="2"/>
      <c r="LIO101" s="2"/>
      <c r="LIP101" s="2"/>
      <c r="LIR101" s="2"/>
      <c r="LIS101" s="2"/>
      <c r="LIX101" s="2"/>
      <c r="LIY101" s="2"/>
      <c r="LIZ101" s="2"/>
      <c r="LJA101" s="3"/>
      <c r="LJB101" s="3"/>
      <c r="LJC101" s="3"/>
      <c r="LJD101" s="3"/>
      <c r="LJK101" s="2"/>
      <c r="LJL101" s="2"/>
      <c r="LJM101" s="2"/>
      <c r="LJN101" s="2"/>
      <c r="LJO101" s="2"/>
      <c r="LJP101" s="2"/>
      <c r="LJQ101" s="2"/>
      <c r="LJR101" s="2"/>
      <c r="LJS101" s="2"/>
      <c r="LJT101" s="2"/>
      <c r="LJU101" s="2"/>
      <c r="LJV101" s="2"/>
      <c r="LJX101" s="2"/>
      <c r="LJY101" s="2"/>
      <c r="LKD101" s="2"/>
      <c r="LKE101" s="2"/>
      <c r="LKF101" s="2"/>
      <c r="LKG101" s="3"/>
      <c r="LKH101" s="3"/>
      <c r="LKI101" s="3"/>
      <c r="LKJ101" s="3"/>
      <c r="LKQ101" s="2"/>
      <c r="LKR101" s="2"/>
      <c r="LKS101" s="2"/>
      <c r="LKT101" s="2"/>
      <c r="LKU101" s="2"/>
      <c r="LKV101" s="2"/>
      <c r="LKW101" s="2"/>
      <c r="LKX101" s="2"/>
      <c r="LKY101" s="2"/>
      <c r="LKZ101" s="2"/>
      <c r="LLA101" s="2"/>
      <c r="LLB101" s="2"/>
      <c r="LLD101" s="2"/>
      <c r="LLE101" s="2"/>
      <c r="LLJ101" s="2"/>
      <c r="LLK101" s="2"/>
      <c r="LLL101" s="2"/>
      <c r="LLM101" s="3"/>
      <c r="LLN101" s="3"/>
      <c r="LLO101" s="3"/>
      <c r="LLP101" s="3"/>
      <c r="LLW101" s="2"/>
      <c r="LLX101" s="2"/>
      <c r="LLY101" s="2"/>
      <c r="LLZ101" s="2"/>
      <c r="LMA101" s="2"/>
      <c r="LMB101" s="2"/>
      <c r="LMC101" s="2"/>
      <c r="LMD101" s="2"/>
      <c r="LME101" s="2"/>
      <c r="LMF101" s="2"/>
      <c r="LMG101" s="2"/>
      <c r="LMH101" s="2"/>
      <c r="LMJ101" s="2"/>
      <c r="LMK101" s="2"/>
      <c r="LMP101" s="2"/>
      <c r="LMQ101" s="2"/>
      <c r="LMR101" s="2"/>
      <c r="LMS101" s="3"/>
      <c r="LMT101" s="3"/>
      <c r="LMU101" s="3"/>
      <c r="LMV101" s="3"/>
      <c r="LNC101" s="2"/>
      <c r="LND101" s="2"/>
      <c r="LNE101" s="2"/>
      <c r="LNF101" s="2"/>
      <c r="LNG101" s="2"/>
      <c r="LNH101" s="2"/>
      <c r="LNI101" s="2"/>
      <c r="LNJ101" s="2"/>
      <c r="LNK101" s="2"/>
      <c r="LNL101" s="2"/>
      <c r="LNM101" s="2"/>
      <c r="LNN101" s="2"/>
      <c r="LNP101" s="2"/>
      <c r="LNQ101" s="2"/>
      <c r="LNV101" s="2"/>
      <c r="LNW101" s="2"/>
      <c r="LNX101" s="2"/>
      <c r="LNY101" s="3"/>
      <c r="LNZ101" s="3"/>
      <c r="LOA101" s="3"/>
      <c r="LOB101" s="3"/>
      <c r="LOI101" s="2"/>
      <c r="LOJ101" s="2"/>
      <c r="LOK101" s="2"/>
      <c r="LOL101" s="2"/>
      <c r="LOM101" s="2"/>
      <c r="LON101" s="2"/>
      <c r="LOO101" s="2"/>
      <c r="LOP101" s="2"/>
      <c r="LOQ101" s="2"/>
      <c r="LOR101" s="2"/>
      <c r="LOS101" s="2"/>
      <c r="LOT101" s="2"/>
      <c r="LOV101" s="2"/>
      <c r="LOW101" s="2"/>
      <c r="LPB101" s="2"/>
      <c r="LPC101" s="2"/>
      <c r="LPD101" s="2"/>
      <c r="LPE101" s="3"/>
      <c r="LPF101" s="3"/>
      <c r="LPG101" s="3"/>
      <c r="LPH101" s="3"/>
      <c r="LPO101" s="2"/>
      <c r="LPP101" s="2"/>
      <c r="LPQ101" s="2"/>
      <c r="LPR101" s="2"/>
      <c r="LPS101" s="2"/>
      <c r="LPT101" s="2"/>
      <c r="LPU101" s="2"/>
      <c r="LPV101" s="2"/>
      <c r="LPW101" s="2"/>
      <c r="LPX101" s="2"/>
      <c r="LPY101" s="2"/>
      <c r="LPZ101" s="2"/>
      <c r="LQB101" s="2"/>
      <c r="LQC101" s="2"/>
      <c r="LQH101" s="2"/>
      <c r="LQI101" s="2"/>
      <c r="LQJ101" s="2"/>
      <c r="LQK101" s="3"/>
      <c r="LQL101" s="3"/>
      <c r="LQM101" s="3"/>
      <c r="LQN101" s="3"/>
      <c r="LQU101" s="2"/>
      <c r="LQV101" s="2"/>
      <c r="LQW101" s="2"/>
      <c r="LQX101" s="2"/>
      <c r="LQY101" s="2"/>
      <c r="LQZ101" s="2"/>
      <c r="LRA101" s="2"/>
      <c r="LRB101" s="2"/>
      <c r="LRC101" s="2"/>
      <c r="LRD101" s="2"/>
      <c r="LRE101" s="2"/>
      <c r="LRF101" s="2"/>
      <c r="LRH101" s="2"/>
      <c r="LRI101" s="2"/>
      <c r="LRN101" s="2"/>
      <c r="LRO101" s="2"/>
      <c r="LRP101" s="2"/>
      <c r="LRQ101" s="3"/>
      <c r="LRR101" s="3"/>
      <c r="LRS101" s="3"/>
      <c r="LRT101" s="3"/>
      <c r="LSA101" s="2"/>
      <c r="LSB101" s="2"/>
      <c r="LSC101" s="2"/>
      <c r="LSD101" s="2"/>
      <c r="LSE101" s="2"/>
      <c r="LSF101" s="2"/>
      <c r="LSG101" s="2"/>
      <c r="LSH101" s="2"/>
      <c r="LSI101" s="2"/>
      <c r="LSJ101" s="2"/>
      <c r="LSK101" s="2"/>
      <c r="LSL101" s="2"/>
      <c r="LSN101" s="2"/>
      <c r="LSO101" s="2"/>
      <c r="LST101" s="2"/>
      <c r="LSU101" s="2"/>
      <c r="LSV101" s="2"/>
      <c r="LSW101" s="3"/>
      <c r="LSX101" s="3"/>
      <c r="LSY101" s="3"/>
      <c r="LSZ101" s="3"/>
      <c r="LTG101" s="2"/>
      <c r="LTH101" s="2"/>
      <c r="LTI101" s="2"/>
      <c r="LTJ101" s="2"/>
      <c r="LTK101" s="2"/>
      <c r="LTL101" s="2"/>
      <c r="LTM101" s="2"/>
      <c r="LTN101" s="2"/>
      <c r="LTO101" s="2"/>
      <c r="LTP101" s="2"/>
      <c r="LTQ101" s="2"/>
      <c r="LTR101" s="2"/>
      <c r="LTT101" s="2"/>
      <c r="LTU101" s="2"/>
      <c r="LTZ101" s="2"/>
      <c r="LUA101" s="2"/>
      <c r="LUB101" s="2"/>
      <c r="LUC101" s="3"/>
      <c r="LUD101" s="3"/>
      <c r="LUE101" s="3"/>
      <c r="LUF101" s="3"/>
      <c r="LUM101" s="2"/>
      <c r="LUN101" s="2"/>
      <c r="LUO101" s="2"/>
      <c r="LUP101" s="2"/>
      <c r="LUQ101" s="2"/>
      <c r="LUR101" s="2"/>
      <c r="LUS101" s="2"/>
      <c r="LUT101" s="2"/>
      <c r="LUU101" s="2"/>
      <c r="LUV101" s="2"/>
      <c r="LUW101" s="2"/>
      <c r="LUX101" s="2"/>
      <c r="LUZ101" s="2"/>
      <c r="LVA101" s="2"/>
      <c r="LVF101" s="2"/>
      <c r="LVG101" s="2"/>
      <c r="LVH101" s="2"/>
      <c r="LVI101" s="3"/>
      <c r="LVJ101" s="3"/>
      <c r="LVK101" s="3"/>
      <c r="LVL101" s="3"/>
      <c r="LVS101" s="2"/>
      <c r="LVT101" s="2"/>
      <c r="LVU101" s="2"/>
      <c r="LVV101" s="2"/>
      <c r="LVW101" s="2"/>
      <c r="LVX101" s="2"/>
      <c r="LVY101" s="2"/>
      <c r="LVZ101" s="2"/>
      <c r="LWA101" s="2"/>
      <c r="LWB101" s="2"/>
      <c r="LWC101" s="2"/>
      <c r="LWD101" s="2"/>
      <c r="LWF101" s="2"/>
      <c r="LWG101" s="2"/>
      <c r="LWL101" s="2"/>
      <c r="LWM101" s="2"/>
      <c r="LWN101" s="2"/>
      <c r="LWO101" s="3"/>
      <c r="LWP101" s="3"/>
      <c r="LWQ101" s="3"/>
      <c r="LWR101" s="3"/>
      <c r="LWY101" s="2"/>
      <c r="LWZ101" s="2"/>
      <c r="LXA101" s="2"/>
      <c r="LXB101" s="2"/>
      <c r="LXC101" s="2"/>
      <c r="LXD101" s="2"/>
      <c r="LXE101" s="2"/>
      <c r="LXF101" s="2"/>
      <c r="LXG101" s="2"/>
      <c r="LXH101" s="2"/>
      <c r="LXI101" s="2"/>
      <c r="LXJ101" s="2"/>
      <c r="LXL101" s="2"/>
      <c r="LXM101" s="2"/>
      <c r="LXR101" s="2"/>
      <c r="LXS101" s="2"/>
      <c r="LXT101" s="2"/>
      <c r="LXU101" s="3"/>
      <c r="LXV101" s="3"/>
      <c r="LXW101" s="3"/>
      <c r="LXX101" s="3"/>
      <c r="LYE101" s="2"/>
      <c r="LYF101" s="2"/>
      <c r="LYG101" s="2"/>
      <c r="LYH101" s="2"/>
      <c r="LYI101" s="2"/>
      <c r="LYJ101" s="2"/>
      <c r="LYK101" s="2"/>
      <c r="LYL101" s="2"/>
      <c r="LYM101" s="2"/>
      <c r="LYN101" s="2"/>
      <c r="LYO101" s="2"/>
      <c r="LYP101" s="2"/>
      <c r="LYR101" s="2"/>
      <c r="LYS101" s="2"/>
      <c r="LYX101" s="2"/>
      <c r="LYY101" s="2"/>
      <c r="LYZ101" s="2"/>
      <c r="LZA101" s="3"/>
      <c r="LZB101" s="3"/>
      <c r="LZC101" s="3"/>
      <c r="LZD101" s="3"/>
      <c r="LZK101" s="2"/>
      <c r="LZL101" s="2"/>
      <c r="LZM101" s="2"/>
      <c r="LZN101" s="2"/>
      <c r="LZO101" s="2"/>
      <c r="LZP101" s="2"/>
      <c r="LZQ101" s="2"/>
      <c r="LZR101" s="2"/>
      <c r="LZS101" s="2"/>
      <c r="LZT101" s="2"/>
      <c r="LZU101" s="2"/>
      <c r="LZV101" s="2"/>
      <c r="LZX101" s="2"/>
      <c r="LZY101" s="2"/>
      <c r="MAD101" s="2"/>
      <c r="MAE101" s="2"/>
      <c r="MAF101" s="2"/>
      <c r="MAG101" s="3"/>
      <c r="MAH101" s="3"/>
      <c r="MAI101" s="3"/>
      <c r="MAJ101" s="3"/>
      <c r="MAQ101" s="2"/>
      <c r="MAR101" s="2"/>
      <c r="MAS101" s="2"/>
      <c r="MAT101" s="2"/>
      <c r="MAU101" s="2"/>
      <c r="MAV101" s="2"/>
      <c r="MAW101" s="2"/>
      <c r="MAX101" s="2"/>
      <c r="MAY101" s="2"/>
      <c r="MAZ101" s="2"/>
      <c r="MBA101" s="2"/>
      <c r="MBB101" s="2"/>
      <c r="MBD101" s="2"/>
      <c r="MBE101" s="2"/>
      <c r="MBJ101" s="2"/>
      <c r="MBK101" s="2"/>
      <c r="MBL101" s="2"/>
      <c r="MBM101" s="3"/>
      <c r="MBN101" s="3"/>
      <c r="MBO101" s="3"/>
      <c r="MBP101" s="3"/>
      <c r="MBW101" s="2"/>
      <c r="MBX101" s="2"/>
      <c r="MBY101" s="2"/>
      <c r="MBZ101" s="2"/>
      <c r="MCA101" s="2"/>
      <c r="MCB101" s="2"/>
      <c r="MCC101" s="2"/>
      <c r="MCD101" s="2"/>
      <c r="MCE101" s="2"/>
      <c r="MCF101" s="2"/>
      <c r="MCG101" s="2"/>
      <c r="MCH101" s="2"/>
      <c r="MCJ101" s="2"/>
      <c r="MCK101" s="2"/>
      <c r="MCP101" s="2"/>
      <c r="MCQ101" s="2"/>
      <c r="MCR101" s="2"/>
      <c r="MCS101" s="3"/>
      <c r="MCT101" s="3"/>
      <c r="MCU101" s="3"/>
      <c r="MCV101" s="3"/>
      <c r="MDC101" s="2"/>
      <c r="MDD101" s="2"/>
      <c r="MDE101" s="2"/>
      <c r="MDF101" s="2"/>
      <c r="MDG101" s="2"/>
      <c r="MDH101" s="2"/>
      <c r="MDI101" s="2"/>
      <c r="MDJ101" s="2"/>
      <c r="MDK101" s="2"/>
      <c r="MDL101" s="2"/>
      <c r="MDM101" s="2"/>
      <c r="MDN101" s="2"/>
      <c r="MDP101" s="2"/>
      <c r="MDQ101" s="2"/>
      <c r="MDV101" s="2"/>
      <c r="MDW101" s="2"/>
      <c r="MDX101" s="2"/>
      <c r="MDY101" s="3"/>
      <c r="MDZ101" s="3"/>
      <c r="MEA101" s="3"/>
      <c r="MEB101" s="3"/>
      <c r="MEI101" s="2"/>
      <c r="MEJ101" s="2"/>
      <c r="MEK101" s="2"/>
      <c r="MEL101" s="2"/>
      <c r="MEM101" s="2"/>
      <c r="MEN101" s="2"/>
      <c r="MEO101" s="2"/>
      <c r="MEP101" s="2"/>
      <c r="MEQ101" s="2"/>
      <c r="MER101" s="2"/>
      <c r="MES101" s="2"/>
      <c r="MET101" s="2"/>
      <c r="MEV101" s="2"/>
      <c r="MEW101" s="2"/>
      <c r="MFB101" s="2"/>
      <c r="MFC101" s="2"/>
      <c r="MFD101" s="2"/>
      <c r="MFE101" s="3"/>
      <c r="MFF101" s="3"/>
      <c r="MFG101" s="3"/>
      <c r="MFH101" s="3"/>
      <c r="MFO101" s="2"/>
      <c r="MFP101" s="2"/>
      <c r="MFQ101" s="2"/>
      <c r="MFR101" s="2"/>
      <c r="MFS101" s="2"/>
      <c r="MFT101" s="2"/>
      <c r="MFU101" s="2"/>
      <c r="MFV101" s="2"/>
      <c r="MFW101" s="2"/>
      <c r="MFX101" s="2"/>
      <c r="MFY101" s="2"/>
      <c r="MFZ101" s="2"/>
      <c r="MGB101" s="2"/>
      <c r="MGC101" s="2"/>
      <c r="MGH101" s="2"/>
      <c r="MGI101" s="2"/>
      <c r="MGJ101" s="2"/>
      <c r="MGK101" s="3"/>
      <c r="MGL101" s="3"/>
      <c r="MGM101" s="3"/>
      <c r="MGN101" s="3"/>
      <c r="MGU101" s="2"/>
      <c r="MGV101" s="2"/>
      <c r="MGW101" s="2"/>
      <c r="MGX101" s="2"/>
      <c r="MGY101" s="2"/>
      <c r="MGZ101" s="2"/>
      <c r="MHA101" s="2"/>
      <c r="MHB101" s="2"/>
      <c r="MHC101" s="2"/>
      <c r="MHD101" s="2"/>
      <c r="MHE101" s="2"/>
      <c r="MHF101" s="2"/>
      <c r="MHH101" s="2"/>
      <c r="MHI101" s="2"/>
      <c r="MHN101" s="2"/>
      <c r="MHO101" s="2"/>
      <c r="MHP101" s="2"/>
      <c r="MHQ101" s="3"/>
      <c r="MHR101" s="3"/>
      <c r="MHS101" s="3"/>
      <c r="MHT101" s="3"/>
      <c r="MIA101" s="2"/>
      <c r="MIB101" s="2"/>
      <c r="MIC101" s="2"/>
      <c r="MID101" s="2"/>
      <c r="MIE101" s="2"/>
      <c r="MIF101" s="2"/>
      <c r="MIG101" s="2"/>
      <c r="MIH101" s="2"/>
      <c r="MII101" s="2"/>
      <c r="MIJ101" s="2"/>
      <c r="MIK101" s="2"/>
      <c r="MIL101" s="2"/>
      <c r="MIN101" s="2"/>
      <c r="MIO101" s="2"/>
      <c r="MIT101" s="2"/>
      <c r="MIU101" s="2"/>
      <c r="MIV101" s="2"/>
      <c r="MIW101" s="3"/>
      <c r="MIX101" s="3"/>
      <c r="MIY101" s="3"/>
      <c r="MIZ101" s="3"/>
      <c r="MJG101" s="2"/>
      <c r="MJH101" s="2"/>
      <c r="MJI101" s="2"/>
      <c r="MJJ101" s="2"/>
      <c r="MJK101" s="2"/>
      <c r="MJL101" s="2"/>
      <c r="MJM101" s="2"/>
      <c r="MJN101" s="2"/>
      <c r="MJO101" s="2"/>
      <c r="MJP101" s="2"/>
      <c r="MJQ101" s="2"/>
      <c r="MJR101" s="2"/>
      <c r="MJT101" s="2"/>
      <c r="MJU101" s="2"/>
      <c r="MJZ101" s="2"/>
      <c r="MKA101" s="2"/>
      <c r="MKB101" s="2"/>
      <c r="MKC101" s="3"/>
      <c r="MKD101" s="3"/>
      <c r="MKE101" s="3"/>
      <c r="MKF101" s="3"/>
      <c r="MKM101" s="2"/>
      <c r="MKN101" s="2"/>
      <c r="MKO101" s="2"/>
      <c r="MKP101" s="2"/>
      <c r="MKQ101" s="2"/>
      <c r="MKR101" s="2"/>
      <c r="MKS101" s="2"/>
      <c r="MKT101" s="2"/>
      <c r="MKU101" s="2"/>
      <c r="MKV101" s="2"/>
      <c r="MKW101" s="2"/>
      <c r="MKX101" s="2"/>
      <c r="MKZ101" s="2"/>
      <c r="MLA101" s="2"/>
      <c r="MLF101" s="2"/>
      <c r="MLG101" s="2"/>
      <c r="MLH101" s="2"/>
      <c r="MLI101" s="3"/>
      <c r="MLJ101" s="3"/>
      <c r="MLK101" s="3"/>
      <c r="MLL101" s="3"/>
      <c r="MLS101" s="2"/>
      <c r="MLT101" s="2"/>
      <c r="MLU101" s="2"/>
      <c r="MLV101" s="2"/>
      <c r="MLW101" s="2"/>
      <c r="MLX101" s="2"/>
      <c r="MLY101" s="2"/>
      <c r="MLZ101" s="2"/>
      <c r="MMA101" s="2"/>
      <c r="MMB101" s="2"/>
      <c r="MMC101" s="2"/>
      <c r="MMD101" s="2"/>
      <c r="MMF101" s="2"/>
      <c r="MMG101" s="2"/>
      <c r="MML101" s="2"/>
      <c r="MMM101" s="2"/>
      <c r="MMN101" s="2"/>
      <c r="MMO101" s="3"/>
      <c r="MMP101" s="3"/>
      <c r="MMQ101" s="3"/>
      <c r="MMR101" s="3"/>
      <c r="MMY101" s="2"/>
      <c r="MMZ101" s="2"/>
      <c r="MNA101" s="2"/>
      <c r="MNB101" s="2"/>
      <c r="MNC101" s="2"/>
      <c r="MND101" s="2"/>
      <c r="MNE101" s="2"/>
      <c r="MNF101" s="2"/>
      <c r="MNG101" s="2"/>
      <c r="MNH101" s="2"/>
      <c r="MNI101" s="2"/>
      <c r="MNJ101" s="2"/>
      <c r="MNL101" s="2"/>
      <c r="MNM101" s="2"/>
      <c r="MNR101" s="2"/>
      <c r="MNS101" s="2"/>
      <c r="MNT101" s="2"/>
      <c r="MNU101" s="3"/>
      <c r="MNV101" s="3"/>
      <c r="MNW101" s="3"/>
      <c r="MNX101" s="3"/>
      <c r="MOE101" s="2"/>
      <c r="MOF101" s="2"/>
      <c r="MOG101" s="2"/>
      <c r="MOH101" s="2"/>
      <c r="MOI101" s="2"/>
      <c r="MOJ101" s="2"/>
      <c r="MOK101" s="2"/>
      <c r="MOL101" s="2"/>
      <c r="MOM101" s="2"/>
      <c r="MON101" s="2"/>
      <c r="MOO101" s="2"/>
      <c r="MOP101" s="2"/>
      <c r="MOR101" s="2"/>
      <c r="MOS101" s="2"/>
      <c r="MOX101" s="2"/>
      <c r="MOY101" s="2"/>
      <c r="MOZ101" s="2"/>
      <c r="MPA101" s="3"/>
      <c r="MPB101" s="3"/>
      <c r="MPC101" s="3"/>
      <c r="MPD101" s="3"/>
      <c r="MPK101" s="2"/>
      <c r="MPL101" s="2"/>
      <c r="MPM101" s="2"/>
      <c r="MPN101" s="2"/>
      <c r="MPO101" s="2"/>
      <c r="MPP101" s="2"/>
      <c r="MPQ101" s="2"/>
      <c r="MPR101" s="2"/>
      <c r="MPS101" s="2"/>
      <c r="MPT101" s="2"/>
      <c r="MPU101" s="2"/>
      <c r="MPV101" s="2"/>
      <c r="MPX101" s="2"/>
      <c r="MPY101" s="2"/>
      <c r="MQD101" s="2"/>
      <c r="MQE101" s="2"/>
      <c r="MQF101" s="2"/>
      <c r="MQG101" s="3"/>
      <c r="MQH101" s="3"/>
      <c r="MQI101" s="3"/>
      <c r="MQJ101" s="3"/>
      <c r="MQQ101" s="2"/>
      <c r="MQR101" s="2"/>
      <c r="MQS101" s="2"/>
      <c r="MQT101" s="2"/>
      <c r="MQU101" s="2"/>
      <c r="MQV101" s="2"/>
      <c r="MQW101" s="2"/>
      <c r="MQX101" s="2"/>
      <c r="MQY101" s="2"/>
      <c r="MQZ101" s="2"/>
      <c r="MRA101" s="2"/>
      <c r="MRB101" s="2"/>
      <c r="MRD101" s="2"/>
      <c r="MRE101" s="2"/>
      <c r="MRJ101" s="2"/>
      <c r="MRK101" s="2"/>
      <c r="MRL101" s="2"/>
      <c r="MRM101" s="3"/>
      <c r="MRN101" s="3"/>
      <c r="MRO101" s="3"/>
      <c r="MRP101" s="3"/>
      <c r="MRW101" s="2"/>
      <c r="MRX101" s="2"/>
      <c r="MRY101" s="2"/>
      <c r="MRZ101" s="2"/>
      <c r="MSA101" s="2"/>
      <c r="MSB101" s="2"/>
      <c r="MSC101" s="2"/>
      <c r="MSD101" s="2"/>
      <c r="MSE101" s="2"/>
      <c r="MSF101" s="2"/>
      <c r="MSG101" s="2"/>
      <c r="MSH101" s="2"/>
      <c r="MSJ101" s="2"/>
      <c r="MSK101" s="2"/>
      <c r="MSP101" s="2"/>
      <c r="MSQ101" s="2"/>
      <c r="MSR101" s="2"/>
      <c r="MSS101" s="3"/>
      <c r="MST101" s="3"/>
      <c r="MSU101" s="3"/>
      <c r="MSV101" s="3"/>
      <c r="MTC101" s="2"/>
      <c r="MTD101" s="2"/>
      <c r="MTE101" s="2"/>
      <c r="MTF101" s="2"/>
      <c r="MTG101" s="2"/>
      <c r="MTH101" s="2"/>
      <c r="MTI101" s="2"/>
      <c r="MTJ101" s="2"/>
      <c r="MTK101" s="2"/>
      <c r="MTL101" s="2"/>
      <c r="MTM101" s="2"/>
      <c r="MTN101" s="2"/>
      <c r="MTP101" s="2"/>
      <c r="MTQ101" s="2"/>
      <c r="MTV101" s="2"/>
      <c r="MTW101" s="2"/>
      <c r="MTX101" s="2"/>
      <c r="MTY101" s="3"/>
      <c r="MTZ101" s="3"/>
      <c r="MUA101" s="3"/>
      <c r="MUB101" s="3"/>
      <c r="MUI101" s="2"/>
      <c r="MUJ101" s="2"/>
      <c r="MUK101" s="2"/>
      <c r="MUL101" s="2"/>
      <c r="MUM101" s="2"/>
      <c r="MUN101" s="2"/>
      <c r="MUO101" s="2"/>
      <c r="MUP101" s="2"/>
      <c r="MUQ101" s="2"/>
      <c r="MUR101" s="2"/>
      <c r="MUS101" s="2"/>
      <c r="MUT101" s="2"/>
      <c r="MUV101" s="2"/>
      <c r="MUW101" s="2"/>
      <c r="MVB101" s="2"/>
      <c r="MVC101" s="2"/>
      <c r="MVD101" s="2"/>
      <c r="MVE101" s="3"/>
      <c r="MVF101" s="3"/>
      <c r="MVG101" s="3"/>
      <c r="MVH101" s="3"/>
      <c r="MVO101" s="2"/>
      <c r="MVP101" s="2"/>
      <c r="MVQ101" s="2"/>
      <c r="MVR101" s="2"/>
      <c r="MVS101" s="2"/>
      <c r="MVT101" s="2"/>
      <c r="MVU101" s="2"/>
      <c r="MVV101" s="2"/>
      <c r="MVW101" s="2"/>
      <c r="MVX101" s="2"/>
      <c r="MVY101" s="2"/>
      <c r="MVZ101" s="2"/>
      <c r="MWB101" s="2"/>
      <c r="MWC101" s="2"/>
      <c r="MWH101" s="2"/>
      <c r="MWI101" s="2"/>
      <c r="MWJ101" s="2"/>
      <c r="MWK101" s="3"/>
      <c r="MWL101" s="3"/>
      <c r="MWM101" s="3"/>
      <c r="MWN101" s="3"/>
      <c r="MWU101" s="2"/>
      <c r="MWV101" s="2"/>
      <c r="MWW101" s="2"/>
      <c r="MWX101" s="2"/>
      <c r="MWY101" s="2"/>
      <c r="MWZ101" s="2"/>
      <c r="MXA101" s="2"/>
      <c r="MXB101" s="2"/>
      <c r="MXC101" s="2"/>
      <c r="MXD101" s="2"/>
      <c r="MXE101" s="2"/>
      <c r="MXF101" s="2"/>
      <c r="MXH101" s="2"/>
      <c r="MXI101" s="2"/>
      <c r="MXN101" s="2"/>
      <c r="MXO101" s="2"/>
      <c r="MXP101" s="2"/>
      <c r="MXQ101" s="3"/>
      <c r="MXR101" s="3"/>
      <c r="MXS101" s="3"/>
      <c r="MXT101" s="3"/>
      <c r="MYA101" s="2"/>
      <c r="MYB101" s="2"/>
      <c r="MYC101" s="2"/>
      <c r="MYD101" s="2"/>
      <c r="MYE101" s="2"/>
      <c r="MYF101" s="2"/>
      <c r="MYG101" s="2"/>
      <c r="MYH101" s="2"/>
      <c r="MYI101" s="2"/>
      <c r="MYJ101" s="2"/>
      <c r="MYK101" s="2"/>
      <c r="MYL101" s="2"/>
      <c r="MYN101" s="2"/>
      <c r="MYO101" s="2"/>
      <c r="MYT101" s="2"/>
      <c r="MYU101" s="2"/>
      <c r="MYV101" s="2"/>
      <c r="MYW101" s="3"/>
      <c r="MYX101" s="3"/>
      <c r="MYY101" s="3"/>
      <c r="MYZ101" s="3"/>
      <c r="MZG101" s="2"/>
      <c r="MZH101" s="2"/>
      <c r="MZI101" s="2"/>
      <c r="MZJ101" s="2"/>
      <c r="MZK101" s="2"/>
      <c r="MZL101" s="2"/>
      <c r="MZM101" s="2"/>
      <c r="MZN101" s="2"/>
      <c r="MZO101" s="2"/>
      <c r="MZP101" s="2"/>
      <c r="MZQ101" s="2"/>
      <c r="MZR101" s="2"/>
      <c r="MZT101" s="2"/>
      <c r="MZU101" s="2"/>
      <c r="MZZ101" s="2"/>
      <c r="NAA101" s="2"/>
      <c r="NAB101" s="2"/>
      <c r="NAC101" s="3"/>
      <c r="NAD101" s="3"/>
      <c r="NAE101" s="3"/>
      <c r="NAF101" s="3"/>
      <c r="NAM101" s="2"/>
      <c r="NAN101" s="2"/>
      <c r="NAO101" s="2"/>
      <c r="NAP101" s="2"/>
      <c r="NAQ101" s="2"/>
      <c r="NAR101" s="2"/>
      <c r="NAS101" s="2"/>
      <c r="NAT101" s="2"/>
      <c r="NAU101" s="2"/>
      <c r="NAV101" s="2"/>
      <c r="NAW101" s="2"/>
      <c r="NAX101" s="2"/>
      <c r="NAZ101" s="2"/>
      <c r="NBA101" s="2"/>
      <c r="NBF101" s="2"/>
      <c r="NBG101" s="2"/>
      <c r="NBH101" s="2"/>
      <c r="NBI101" s="3"/>
      <c r="NBJ101" s="3"/>
      <c r="NBK101" s="3"/>
      <c r="NBL101" s="3"/>
      <c r="NBS101" s="2"/>
      <c r="NBT101" s="2"/>
      <c r="NBU101" s="2"/>
      <c r="NBV101" s="2"/>
      <c r="NBW101" s="2"/>
      <c r="NBX101" s="2"/>
      <c r="NBY101" s="2"/>
      <c r="NBZ101" s="2"/>
      <c r="NCA101" s="2"/>
      <c r="NCB101" s="2"/>
      <c r="NCC101" s="2"/>
      <c r="NCD101" s="2"/>
      <c r="NCF101" s="2"/>
      <c r="NCG101" s="2"/>
      <c r="NCL101" s="2"/>
      <c r="NCM101" s="2"/>
      <c r="NCN101" s="2"/>
      <c r="NCO101" s="3"/>
      <c r="NCP101" s="3"/>
      <c r="NCQ101" s="3"/>
      <c r="NCR101" s="3"/>
      <c r="NCY101" s="2"/>
      <c r="NCZ101" s="2"/>
      <c r="NDA101" s="2"/>
      <c r="NDB101" s="2"/>
      <c r="NDC101" s="2"/>
      <c r="NDD101" s="2"/>
      <c r="NDE101" s="2"/>
      <c r="NDF101" s="2"/>
      <c r="NDG101" s="2"/>
      <c r="NDH101" s="2"/>
      <c r="NDI101" s="2"/>
      <c r="NDJ101" s="2"/>
      <c r="NDL101" s="2"/>
      <c r="NDM101" s="2"/>
      <c r="NDR101" s="2"/>
      <c r="NDS101" s="2"/>
      <c r="NDT101" s="2"/>
      <c r="NDU101" s="3"/>
      <c r="NDV101" s="3"/>
      <c r="NDW101" s="3"/>
      <c r="NDX101" s="3"/>
      <c r="NEE101" s="2"/>
      <c r="NEF101" s="2"/>
      <c r="NEG101" s="2"/>
      <c r="NEH101" s="2"/>
      <c r="NEI101" s="2"/>
      <c r="NEJ101" s="2"/>
      <c r="NEK101" s="2"/>
      <c r="NEL101" s="2"/>
      <c r="NEM101" s="2"/>
      <c r="NEN101" s="2"/>
      <c r="NEO101" s="2"/>
      <c r="NEP101" s="2"/>
      <c r="NER101" s="2"/>
      <c r="NES101" s="2"/>
      <c r="NEX101" s="2"/>
      <c r="NEY101" s="2"/>
      <c r="NEZ101" s="2"/>
      <c r="NFA101" s="3"/>
      <c r="NFB101" s="3"/>
      <c r="NFC101" s="3"/>
      <c r="NFD101" s="3"/>
      <c r="NFK101" s="2"/>
      <c r="NFL101" s="2"/>
      <c r="NFM101" s="2"/>
      <c r="NFN101" s="2"/>
      <c r="NFO101" s="2"/>
      <c r="NFP101" s="2"/>
      <c r="NFQ101" s="2"/>
      <c r="NFR101" s="2"/>
      <c r="NFS101" s="2"/>
      <c r="NFT101" s="2"/>
      <c r="NFU101" s="2"/>
      <c r="NFV101" s="2"/>
      <c r="NFX101" s="2"/>
      <c r="NFY101" s="2"/>
      <c r="NGD101" s="2"/>
      <c r="NGE101" s="2"/>
      <c r="NGF101" s="2"/>
      <c r="NGG101" s="3"/>
      <c r="NGH101" s="3"/>
      <c r="NGI101" s="3"/>
      <c r="NGJ101" s="3"/>
      <c r="NGQ101" s="2"/>
      <c r="NGR101" s="2"/>
      <c r="NGS101" s="2"/>
      <c r="NGT101" s="2"/>
      <c r="NGU101" s="2"/>
      <c r="NGV101" s="2"/>
      <c r="NGW101" s="2"/>
      <c r="NGX101" s="2"/>
      <c r="NGY101" s="2"/>
      <c r="NGZ101" s="2"/>
      <c r="NHA101" s="2"/>
      <c r="NHB101" s="2"/>
      <c r="NHD101" s="2"/>
      <c r="NHE101" s="2"/>
      <c r="NHJ101" s="2"/>
      <c r="NHK101" s="2"/>
      <c r="NHL101" s="2"/>
      <c r="NHM101" s="3"/>
      <c r="NHN101" s="3"/>
      <c r="NHO101" s="3"/>
      <c r="NHP101" s="3"/>
      <c r="NHW101" s="2"/>
      <c r="NHX101" s="2"/>
      <c r="NHY101" s="2"/>
      <c r="NHZ101" s="2"/>
      <c r="NIA101" s="2"/>
      <c r="NIB101" s="2"/>
      <c r="NIC101" s="2"/>
      <c r="NID101" s="2"/>
      <c r="NIE101" s="2"/>
      <c r="NIF101" s="2"/>
      <c r="NIG101" s="2"/>
      <c r="NIH101" s="2"/>
      <c r="NIJ101" s="2"/>
      <c r="NIK101" s="2"/>
      <c r="NIP101" s="2"/>
      <c r="NIQ101" s="2"/>
      <c r="NIR101" s="2"/>
      <c r="NIS101" s="3"/>
      <c r="NIT101" s="3"/>
      <c r="NIU101" s="3"/>
      <c r="NIV101" s="3"/>
      <c r="NJC101" s="2"/>
      <c r="NJD101" s="2"/>
      <c r="NJE101" s="2"/>
      <c r="NJF101" s="2"/>
      <c r="NJG101" s="2"/>
      <c r="NJH101" s="2"/>
      <c r="NJI101" s="2"/>
      <c r="NJJ101" s="2"/>
      <c r="NJK101" s="2"/>
      <c r="NJL101" s="2"/>
      <c r="NJM101" s="2"/>
      <c r="NJN101" s="2"/>
      <c r="NJP101" s="2"/>
      <c r="NJQ101" s="2"/>
      <c r="NJV101" s="2"/>
      <c r="NJW101" s="2"/>
      <c r="NJX101" s="2"/>
      <c r="NJY101" s="3"/>
      <c r="NJZ101" s="3"/>
      <c r="NKA101" s="3"/>
      <c r="NKB101" s="3"/>
      <c r="NKI101" s="2"/>
      <c r="NKJ101" s="2"/>
      <c r="NKK101" s="2"/>
      <c r="NKL101" s="2"/>
      <c r="NKM101" s="2"/>
      <c r="NKN101" s="2"/>
      <c r="NKO101" s="2"/>
      <c r="NKP101" s="2"/>
      <c r="NKQ101" s="2"/>
      <c r="NKR101" s="2"/>
      <c r="NKS101" s="2"/>
      <c r="NKT101" s="2"/>
      <c r="NKV101" s="2"/>
      <c r="NKW101" s="2"/>
      <c r="NLB101" s="2"/>
      <c r="NLC101" s="2"/>
      <c r="NLD101" s="2"/>
      <c r="NLE101" s="3"/>
      <c r="NLF101" s="3"/>
      <c r="NLG101" s="3"/>
      <c r="NLH101" s="3"/>
      <c r="NLO101" s="2"/>
      <c r="NLP101" s="2"/>
      <c r="NLQ101" s="2"/>
      <c r="NLR101" s="2"/>
      <c r="NLS101" s="2"/>
      <c r="NLT101" s="2"/>
      <c r="NLU101" s="2"/>
      <c r="NLV101" s="2"/>
      <c r="NLW101" s="2"/>
      <c r="NLX101" s="2"/>
      <c r="NLY101" s="2"/>
      <c r="NLZ101" s="2"/>
      <c r="NMB101" s="2"/>
      <c r="NMC101" s="2"/>
      <c r="NMH101" s="2"/>
      <c r="NMI101" s="2"/>
      <c r="NMJ101" s="2"/>
      <c r="NMK101" s="3"/>
      <c r="NML101" s="3"/>
      <c r="NMM101" s="3"/>
      <c r="NMN101" s="3"/>
      <c r="NMU101" s="2"/>
      <c r="NMV101" s="2"/>
      <c r="NMW101" s="2"/>
      <c r="NMX101" s="2"/>
      <c r="NMY101" s="2"/>
      <c r="NMZ101" s="2"/>
      <c r="NNA101" s="2"/>
      <c r="NNB101" s="2"/>
      <c r="NNC101" s="2"/>
      <c r="NND101" s="2"/>
      <c r="NNE101" s="2"/>
      <c r="NNF101" s="2"/>
      <c r="NNH101" s="2"/>
      <c r="NNI101" s="2"/>
      <c r="NNN101" s="2"/>
      <c r="NNO101" s="2"/>
      <c r="NNP101" s="2"/>
      <c r="NNQ101" s="3"/>
      <c r="NNR101" s="3"/>
      <c r="NNS101" s="3"/>
      <c r="NNT101" s="3"/>
      <c r="NOA101" s="2"/>
      <c r="NOB101" s="2"/>
      <c r="NOC101" s="2"/>
      <c r="NOD101" s="2"/>
      <c r="NOE101" s="2"/>
      <c r="NOF101" s="2"/>
      <c r="NOG101" s="2"/>
      <c r="NOH101" s="2"/>
      <c r="NOI101" s="2"/>
      <c r="NOJ101" s="2"/>
      <c r="NOK101" s="2"/>
      <c r="NOL101" s="2"/>
      <c r="NON101" s="2"/>
      <c r="NOO101" s="2"/>
      <c r="NOT101" s="2"/>
      <c r="NOU101" s="2"/>
      <c r="NOV101" s="2"/>
      <c r="NOW101" s="3"/>
      <c r="NOX101" s="3"/>
      <c r="NOY101" s="3"/>
      <c r="NOZ101" s="3"/>
      <c r="NPG101" s="2"/>
      <c r="NPH101" s="2"/>
      <c r="NPI101" s="2"/>
      <c r="NPJ101" s="2"/>
      <c r="NPK101" s="2"/>
      <c r="NPL101" s="2"/>
      <c r="NPM101" s="2"/>
      <c r="NPN101" s="2"/>
      <c r="NPO101" s="2"/>
      <c r="NPP101" s="2"/>
      <c r="NPQ101" s="2"/>
      <c r="NPR101" s="2"/>
      <c r="NPT101" s="2"/>
      <c r="NPU101" s="2"/>
      <c r="NPZ101" s="2"/>
      <c r="NQA101" s="2"/>
      <c r="NQB101" s="2"/>
      <c r="NQC101" s="3"/>
      <c r="NQD101" s="3"/>
      <c r="NQE101" s="3"/>
      <c r="NQF101" s="3"/>
      <c r="NQM101" s="2"/>
      <c r="NQN101" s="2"/>
      <c r="NQO101" s="2"/>
      <c r="NQP101" s="2"/>
      <c r="NQQ101" s="2"/>
      <c r="NQR101" s="2"/>
      <c r="NQS101" s="2"/>
      <c r="NQT101" s="2"/>
      <c r="NQU101" s="2"/>
      <c r="NQV101" s="2"/>
      <c r="NQW101" s="2"/>
      <c r="NQX101" s="2"/>
      <c r="NQZ101" s="2"/>
      <c r="NRA101" s="2"/>
      <c r="NRF101" s="2"/>
      <c r="NRG101" s="2"/>
      <c r="NRH101" s="2"/>
      <c r="NRI101" s="3"/>
      <c r="NRJ101" s="3"/>
      <c r="NRK101" s="3"/>
      <c r="NRL101" s="3"/>
      <c r="NRS101" s="2"/>
      <c r="NRT101" s="2"/>
      <c r="NRU101" s="2"/>
      <c r="NRV101" s="2"/>
      <c r="NRW101" s="2"/>
      <c r="NRX101" s="2"/>
      <c r="NRY101" s="2"/>
      <c r="NRZ101" s="2"/>
      <c r="NSA101" s="2"/>
      <c r="NSB101" s="2"/>
      <c r="NSC101" s="2"/>
      <c r="NSD101" s="2"/>
      <c r="NSF101" s="2"/>
      <c r="NSG101" s="2"/>
      <c r="NSL101" s="2"/>
      <c r="NSM101" s="2"/>
      <c r="NSN101" s="2"/>
      <c r="NSO101" s="3"/>
      <c r="NSP101" s="3"/>
      <c r="NSQ101" s="3"/>
      <c r="NSR101" s="3"/>
      <c r="NSY101" s="2"/>
      <c r="NSZ101" s="2"/>
      <c r="NTA101" s="2"/>
      <c r="NTB101" s="2"/>
      <c r="NTC101" s="2"/>
      <c r="NTD101" s="2"/>
      <c r="NTE101" s="2"/>
      <c r="NTF101" s="2"/>
      <c r="NTG101" s="2"/>
      <c r="NTH101" s="2"/>
      <c r="NTI101" s="2"/>
      <c r="NTJ101" s="2"/>
      <c r="NTL101" s="2"/>
      <c r="NTM101" s="2"/>
      <c r="NTR101" s="2"/>
      <c r="NTS101" s="2"/>
      <c r="NTT101" s="2"/>
      <c r="NTU101" s="3"/>
      <c r="NTV101" s="3"/>
      <c r="NTW101" s="3"/>
      <c r="NTX101" s="3"/>
      <c r="NUE101" s="2"/>
      <c r="NUF101" s="2"/>
      <c r="NUG101" s="2"/>
      <c r="NUH101" s="2"/>
      <c r="NUI101" s="2"/>
      <c r="NUJ101" s="2"/>
      <c r="NUK101" s="2"/>
      <c r="NUL101" s="2"/>
      <c r="NUM101" s="2"/>
      <c r="NUN101" s="2"/>
      <c r="NUO101" s="2"/>
      <c r="NUP101" s="2"/>
      <c r="NUR101" s="2"/>
      <c r="NUS101" s="2"/>
      <c r="NUX101" s="2"/>
      <c r="NUY101" s="2"/>
      <c r="NUZ101" s="2"/>
      <c r="NVA101" s="3"/>
      <c r="NVB101" s="3"/>
      <c r="NVC101" s="3"/>
      <c r="NVD101" s="3"/>
      <c r="NVK101" s="2"/>
      <c r="NVL101" s="2"/>
      <c r="NVM101" s="2"/>
      <c r="NVN101" s="2"/>
      <c r="NVO101" s="2"/>
      <c r="NVP101" s="2"/>
      <c r="NVQ101" s="2"/>
      <c r="NVR101" s="2"/>
      <c r="NVS101" s="2"/>
      <c r="NVT101" s="2"/>
      <c r="NVU101" s="2"/>
      <c r="NVV101" s="2"/>
      <c r="NVX101" s="2"/>
      <c r="NVY101" s="2"/>
      <c r="NWD101" s="2"/>
      <c r="NWE101" s="2"/>
      <c r="NWF101" s="2"/>
      <c r="NWG101" s="3"/>
      <c r="NWH101" s="3"/>
      <c r="NWI101" s="3"/>
      <c r="NWJ101" s="3"/>
      <c r="NWQ101" s="2"/>
      <c r="NWR101" s="2"/>
      <c r="NWS101" s="2"/>
      <c r="NWT101" s="2"/>
      <c r="NWU101" s="2"/>
      <c r="NWV101" s="2"/>
      <c r="NWW101" s="2"/>
      <c r="NWX101" s="2"/>
      <c r="NWY101" s="2"/>
      <c r="NWZ101" s="2"/>
      <c r="NXA101" s="2"/>
      <c r="NXB101" s="2"/>
      <c r="NXD101" s="2"/>
      <c r="NXE101" s="2"/>
      <c r="NXJ101" s="2"/>
      <c r="NXK101" s="2"/>
      <c r="NXL101" s="2"/>
      <c r="NXM101" s="3"/>
      <c r="NXN101" s="3"/>
      <c r="NXO101" s="3"/>
      <c r="NXP101" s="3"/>
      <c r="NXW101" s="2"/>
      <c r="NXX101" s="2"/>
      <c r="NXY101" s="2"/>
      <c r="NXZ101" s="2"/>
      <c r="NYA101" s="2"/>
      <c r="NYB101" s="2"/>
      <c r="NYC101" s="2"/>
      <c r="NYD101" s="2"/>
      <c r="NYE101" s="2"/>
      <c r="NYF101" s="2"/>
      <c r="NYG101" s="2"/>
      <c r="NYH101" s="2"/>
      <c r="NYJ101" s="2"/>
      <c r="NYK101" s="2"/>
      <c r="NYP101" s="2"/>
      <c r="NYQ101" s="2"/>
      <c r="NYR101" s="2"/>
      <c r="NYS101" s="3"/>
      <c r="NYT101" s="3"/>
      <c r="NYU101" s="3"/>
      <c r="NYV101" s="3"/>
      <c r="NZC101" s="2"/>
      <c r="NZD101" s="2"/>
      <c r="NZE101" s="2"/>
      <c r="NZF101" s="2"/>
      <c r="NZG101" s="2"/>
      <c r="NZH101" s="2"/>
      <c r="NZI101" s="2"/>
      <c r="NZJ101" s="2"/>
      <c r="NZK101" s="2"/>
      <c r="NZL101" s="2"/>
      <c r="NZM101" s="2"/>
      <c r="NZN101" s="2"/>
      <c r="NZP101" s="2"/>
      <c r="NZQ101" s="2"/>
      <c r="NZV101" s="2"/>
      <c r="NZW101" s="2"/>
      <c r="NZX101" s="2"/>
      <c r="NZY101" s="3"/>
      <c r="NZZ101" s="3"/>
      <c r="OAA101" s="3"/>
      <c r="OAB101" s="3"/>
      <c r="OAI101" s="2"/>
      <c r="OAJ101" s="2"/>
      <c r="OAK101" s="2"/>
      <c r="OAL101" s="2"/>
      <c r="OAM101" s="2"/>
      <c r="OAN101" s="2"/>
      <c r="OAO101" s="2"/>
      <c r="OAP101" s="2"/>
      <c r="OAQ101" s="2"/>
      <c r="OAR101" s="2"/>
      <c r="OAS101" s="2"/>
      <c r="OAT101" s="2"/>
      <c r="OAV101" s="2"/>
      <c r="OAW101" s="2"/>
      <c r="OBB101" s="2"/>
      <c r="OBC101" s="2"/>
      <c r="OBD101" s="2"/>
      <c r="OBE101" s="3"/>
      <c r="OBF101" s="3"/>
      <c r="OBG101" s="3"/>
      <c r="OBH101" s="3"/>
      <c r="OBO101" s="2"/>
      <c r="OBP101" s="2"/>
      <c r="OBQ101" s="2"/>
      <c r="OBR101" s="2"/>
      <c r="OBS101" s="2"/>
      <c r="OBT101" s="2"/>
      <c r="OBU101" s="2"/>
      <c r="OBV101" s="2"/>
      <c r="OBW101" s="2"/>
      <c r="OBX101" s="2"/>
      <c r="OBY101" s="2"/>
      <c r="OBZ101" s="2"/>
      <c r="OCB101" s="2"/>
      <c r="OCC101" s="2"/>
      <c r="OCH101" s="2"/>
      <c r="OCI101" s="2"/>
      <c r="OCJ101" s="2"/>
      <c r="OCK101" s="3"/>
      <c r="OCL101" s="3"/>
      <c r="OCM101" s="3"/>
      <c r="OCN101" s="3"/>
      <c r="OCU101" s="2"/>
      <c r="OCV101" s="2"/>
      <c r="OCW101" s="2"/>
      <c r="OCX101" s="2"/>
      <c r="OCY101" s="2"/>
      <c r="OCZ101" s="2"/>
      <c r="ODA101" s="2"/>
      <c r="ODB101" s="2"/>
      <c r="ODC101" s="2"/>
      <c r="ODD101" s="2"/>
      <c r="ODE101" s="2"/>
      <c r="ODF101" s="2"/>
      <c r="ODH101" s="2"/>
      <c r="ODI101" s="2"/>
      <c r="ODN101" s="2"/>
      <c r="ODO101" s="2"/>
      <c r="ODP101" s="2"/>
      <c r="ODQ101" s="3"/>
      <c r="ODR101" s="3"/>
      <c r="ODS101" s="3"/>
      <c r="ODT101" s="3"/>
      <c r="OEA101" s="2"/>
      <c r="OEB101" s="2"/>
      <c r="OEC101" s="2"/>
      <c r="OED101" s="2"/>
      <c r="OEE101" s="2"/>
      <c r="OEF101" s="2"/>
      <c r="OEG101" s="2"/>
      <c r="OEH101" s="2"/>
      <c r="OEI101" s="2"/>
      <c r="OEJ101" s="2"/>
      <c r="OEK101" s="2"/>
      <c r="OEL101" s="2"/>
      <c r="OEN101" s="2"/>
      <c r="OEO101" s="2"/>
      <c r="OET101" s="2"/>
      <c r="OEU101" s="2"/>
      <c r="OEV101" s="2"/>
      <c r="OEW101" s="3"/>
      <c r="OEX101" s="3"/>
      <c r="OEY101" s="3"/>
      <c r="OEZ101" s="3"/>
      <c r="OFG101" s="2"/>
      <c r="OFH101" s="2"/>
      <c r="OFI101" s="2"/>
      <c r="OFJ101" s="2"/>
      <c r="OFK101" s="2"/>
      <c r="OFL101" s="2"/>
      <c r="OFM101" s="2"/>
      <c r="OFN101" s="2"/>
      <c r="OFO101" s="2"/>
      <c r="OFP101" s="2"/>
      <c r="OFQ101" s="2"/>
      <c r="OFR101" s="2"/>
      <c r="OFT101" s="2"/>
      <c r="OFU101" s="2"/>
      <c r="OFZ101" s="2"/>
      <c r="OGA101" s="2"/>
      <c r="OGB101" s="2"/>
      <c r="OGC101" s="3"/>
      <c r="OGD101" s="3"/>
      <c r="OGE101" s="3"/>
      <c r="OGF101" s="3"/>
      <c r="OGM101" s="2"/>
      <c r="OGN101" s="2"/>
      <c r="OGO101" s="2"/>
      <c r="OGP101" s="2"/>
      <c r="OGQ101" s="2"/>
      <c r="OGR101" s="2"/>
      <c r="OGS101" s="2"/>
      <c r="OGT101" s="2"/>
      <c r="OGU101" s="2"/>
      <c r="OGV101" s="2"/>
      <c r="OGW101" s="2"/>
      <c r="OGX101" s="2"/>
      <c r="OGZ101" s="2"/>
      <c r="OHA101" s="2"/>
      <c r="OHF101" s="2"/>
      <c r="OHG101" s="2"/>
      <c r="OHH101" s="2"/>
      <c r="OHI101" s="3"/>
      <c r="OHJ101" s="3"/>
      <c r="OHK101" s="3"/>
      <c r="OHL101" s="3"/>
      <c r="OHS101" s="2"/>
      <c r="OHT101" s="2"/>
      <c r="OHU101" s="2"/>
      <c r="OHV101" s="2"/>
      <c r="OHW101" s="2"/>
      <c r="OHX101" s="2"/>
      <c r="OHY101" s="2"/>
      <c r="OHZ101" s="2"/>
      <c r="OIA101" s="2"/>
      <c r="OIB101" s="2"/>
      <c r="OIC101" s="2"/>
      <c r="OID101" s="2"/>
      <c r="OIF101" s="2"/>
      <c r="OIG101" s="2"/>
      <c r="OIL101" s="2"/>
      <c r="OIM101" s="2"/>
      <c r="OIN101" s="2"/>
      <c r="OIO101" s="3"/>
      <c r="OIP101" s="3"/>
      <c r="OIQ101" s="3"/>
      <c r="OIR101" s="3"/>
      <c r="OIY101" s="2"/>
      <c r="OIZ101" s="2"/>
      <c r="OJA101" s="2"/>
      <c r="OJB101" s="2"/>
      <c r="OJC101" s="2"/>
      <c r="OJD101" s="2"/>
      <c r="OJE101" s="2"/>
      <c r="OJF101" s="2"/>
      <c r="OJG101" s="2"/>
      <c r="OJH101" s="2"/>
      <c r="OJI101" s="2"/>
      <c r="OJJ101" s="2"/>
      <c r="OJL101" s="2"/>
      <c r="OJM101" s="2"/>
      <c r="OJR101" s="2"/>
      <c r="OJS101" s="2"/>
      <c r="OJT101" s="2"/>
      <c r="OJU101" s="3"/>
      <c r="OJV101" s="3"/>
      <c r="OJW101" s="3"/>
      <c r="OJX101" s="3"/>
      <c r="OKE101" s="2"/>
      <c r="OKF101" s="2"/>
      <c r="OKG101" s="2"/>
      <c r="OKH101" s="2"/>
      <c r="OKI101" s="2"/>
      <c r="OKJ101" s="2"/>
      <c r="OKK101" s="2"/>
      <c r="OKL101" s="2"/>
      <c r="OKM101" s="2"/>
      <c r="OKN101" s="2"/>
      <c r="OKO101" s="2"/>
      <c r="OKP101" s="2"/>
      <c r="OKR101" s="2"/>
      <c r="OKS101" s="2"/>
      <c r="OKX101" s="2"/>
      <c r="OKY101" s="2"/>
      <c r="OKZ101" s="2"/>
      <c r="OLA101" s="3"/>
      <c r="OLB101" s="3"/>
      <c r="OLC101" s="3"/>
      <c r="OLD101" s="3"/>
      <c r="OLK101" s="2"/>
      <c r="OLL101" s="2"/>
      <c r="OLM101" s="2"/>
      <c r="OLN101" s="2"/>
      <c r="OLO101" s="2"/>
      <c r="OLP101" s="2"/>
      <c r="OLQ101" s="2"/>
      <c r="OLR101" s="2"/>
      <c r="OLS101" s="2"/>
      <c r="OLT101" s="2"/>
      <c r="OLU101" s="2"/>
      <c r="OLV101" s="2"/>
      <c r="OLX101" s="2"/>
      <c r="OLY101" s="2"/>
      <c r="OMD101" s="2"/>
      <c r="OME101" s="2"/>
      <c r="OMF101" s="2"/>
      <c r="OMG101" s="3"/>
      <c r="OMH101" s="3"/>
      <c r="OMI101" s="3"/>
      <c r="OMJ101" s="3"/>
      <c r="OMQ101" s="2"/>
      <c r="OMR101" s="2"/>
      <c r="OMS101" s="2"/>
      <c r="OMT101" s="2"/>
      <c r="OMU101" s="2"/>
      <c r="OMV101" s="2"/>
      <c r="OMW101" s="2"/>
      <c r="OMX101" s="2"/>
      <c r="OMY101" s="2"/>
      <c r="OMZ101" s="2"/>
      <c r="ONA101" s="2"/>
      <c r="ONB101" s="2"/>
      <c r="OND101" s="2"/>
      <c r="ONE101" s="2"/>
      <c r="ONJ101" s="2"/>
      <c r="ONK101" s="2"/>
      <c r="ONL101" s="2"/>
      <c r="ONM101" s="3"/>
      <c r="ONN101" s="3"/>
      <c r="ONO101" s="3"/>
      <c r="ONP101" s="3"/>
      <c r="ONW101" s="2"/>
      <c r="ONX101" s="2"/>
      <c r="ONY101" s="2"/>
      <c r="ONZ101" s="2"/>
      <c r="OOA101" s="2"/>
      <c r="OOB101" s="2"/>
      <c r="OOC101" s="2"/>
      <c r="OOD101" s="2"/>
      <c r="OOE101" s="2"/>
      <c r="OOF101" s="2"/>
      <c r="OOG101" s="2"/>
      <c r="OOH101" s="2"/>
      <c r="OOJ101" s="2"/>
      <c r="OOK101" s="2"/>
      <c r="OOP101" s="2"/>
      <c r="OOQ101" s="2"/>
      <c r="OOR101" s="2"/>
      <c r="OOS101" s="3"/>
      <c r="OOT101" s="3"/>
      <c r="OOU101" s="3"/>
      <c r="OOV101" s="3"/>
      <c r="OPC101" s="2"/>
      <c r="OPD101" s="2"/>
      <c r="OPE101" s="2"/>
      <c r="OPF101" s="2"/>
      <c r="OPG101" s="2"/>
      <c r="OPH101" s="2"/>
      <c r="OPI101" s="2"/>
      <c r="OPJ101" s="2"/>
      <c r="OPK101" s="2"/>
      <c r="OPL101" s="2"/>
      <c r="OPM101" s="2"/>
      <c r="OPN101" s="2"/>
      <c r="OPP101" s="2"/>
      <c r="OPQ101" s="2"/>
      <c r="OPV101" s="2"/>
      <c r="OPW101" s="2"/>
      <c r="OPX101" s="2"/>
      <c r="OPY101" s="3"/>
      <c r="OPZ101" s="3"/>
      <c r="OQA101" s="3"/>
      <c r="OQB101" s="3"/>
      <c r="OQI101" s="2"/>
      <c r="OQJ101" s="2"/>
      <c r="OQK101" s="2"/>
      <c r="OQL101" s="2"/>
      <c r="OQM101" s="2"/>
      <c r="OQN101" s="2"/>
      <c r="OQO101" s="2"/>
      <c r="OQP101" s="2"/>
      <c r="OQQ101" s="2"/>
      <c r="OQR101" s="2"/>
      <c r="OQS101" s="2"/>
      <c r="OQT101" s="2"/>
      <c r="OQV101" s="2"/>
      <c r="OQW101" s="2"/>
      <c r="ORB101" s="2"/>
      <c r="ORC101" s="2"/>
      <c r="ORD101" s="2"/>
      <c r="ORE101" s="3"/>
      <c r="ORF101" s="3"/>
      <c r="ORG101" s="3"/>
      <c r="ORH101" s="3"/>
      <c r="ORO101" s="2"/>
      <c r="ORP101" s="2"/>
      <c r="ORQ101" s="2"/>
      <c r="ORR101" s="2"/>
      <c r="ORS101" s="2"/>
      <c r="ORT101" s="2"/>
      <c r="ORU101" s="2"/>
      <c r="ORV101" s="2"/>
      <c r="ORW101" s="2"/>
      <c r="ORX101" s="2"/>
      <c r="ORY101" s="2"/>
      <c r="ORZ101" s="2"/>
      <c r="OSB101" s="2"/>
      <c r="OSC101" s="2"/>
      <c r="OSH101" s="2"/>
      <c r="OSI101" s="2"/>
      <c r="OSJ101" s="2"/>
      <c r="OSK101" s="3"/>
      <c r="OSL101" s="3"/>
      <c r="OSM101" s="3"/>
      <c r="OSN101" s="3"/>
      <c r="OSU101" s="2"/>
      <c r="OSV101" s="2"/>
      <c r="OSW101" s="2"/>
      <c r="OSX101" s="2"/>
      <c r="OSY101" s="2"/>
      <c r="OSZ101" s="2"/>
      <c r="OTA101" s="2"/>
      <c r="OTB101" s="2"/>
      <c r="OTC101" s="2"/>
      <c r="OTD101" s="2"/>
      <c r="OTE101" s="2"/>
      <c r="OTF101" s="2"/>
      <c r="OTH101" s="2"/>
      <c r="OTI101" s="2"/>
      <c r="OTN101" s="2"/>
      <c r="OTO101" s="2"/>
      <c r="OTP101" s="2"/>
      <c r="OTQ101" s="3"/>
      <c r="OTR101" s="3"/>
      <c r="OTS101" s="3"/>
      <c r="OTT101" s="3"/>
      <c r="OUA101" s="2"/>
      <c r="OUB101" s="2"/>
      <c r="OUC101" s="2"/>
      <c r="OUD101" s="2"/>
      <c r="OUE101" s="2"/>
      <c r="OUF101" s="2"/>
      <c r="OUG101" s="2"/>
      <c r="OUH101" s="2"/>
      <c r="OUI101" s="2"/>
      <c r="OUJ101" s="2"/>
      <c r="OUK101" s="2"/>
      <c r="OUL101" s="2"/>
      <c r="OUN101" s="2"/>
      <c r="OUO101" s="2"/>
      <c r="OUT101" s="2"/>
      <c r="OUU101" s="2"/>
      <c r="OUV101" s="2"/>
      <c r="OUW101" s="3"/>
      <c r="OUX101" s="3"/>
      <c r="OUY101" s="3"/>
      <c r="OUZ101" s="3"/>
      <c r="OVG101" s="2"/>
      <c r="OVH101" s="2"/>
      <c r="OVI101" s="2"/>
      <c r="OVJ101" s="2"/>
      <c r="OVK101" s="2"/>
      <c r="OVL101" s="2"/>
      <c r="OVM101" s="2"/>
      <c r="OVN101" s="2"/>
      <c r="OVO101" s="2"/>
      <c r="OVP101" s="2"/>
      <c r="OVQ101" s="2"/>
      <c r="OVR101" s="2"/>
      <c r="OVT101" s="2"/>
      <c r="OVU101" s="2"/>
      <c r="OVZ101" s="2"/>
      <c r="OWA101" s="2"/>
      <c r="OWB101" s="2"/>
      <c r="OWC101" s="3"/>
      <c r="OWD101" s="3"/>
      <c r="OWE101" s="3"/>
      <c r="OWF101" s="3"/>
      <c r="OWM101" s="2"/>
      <c r="OWN101" s="2"/>
      <c r="OWO101" s="2"/>
      <c r="OWP101" s="2"/>
      <c r="OWQ101" s="2"/>
      <c r="OWR101" s="2"/>
      <c r="OWS101" s="2"/>
      <c r="OWT101" s="2"/>
      <c r="OWU101" s="2"/>
      <c r="OWV101" s="2"/>
      <c r="OWW101" s="2"/>
      <c r="OWX101" s="2"/>
      <c r="OWZ101" s="2"/>
      <c r="OXA101" s="2"/>
      <c r="OXF101" s="2"/>
      <c r="OXG101" s="2"/>
      <c r="OXH101" s="2"/>
      <c r="OXI101" s="3"/>
      <c r="OXJ101" s="3"/>
      <c r="OXK101" s="3"/>
      <c r="OXL101" s="3"/>
      <c r="OXS101" s="2"/>
      <c r="OXT101" s="2"/>
      <c r="OXU101" s="2"/>
      <c r="OXV101" s="2"/>
      <c r="OXW101" s="2"/>
      <c r="OXX101" s="2"/>
      <c r="OXY101" s="2"/>
      <c r="OXZ101" s="2"/>
      <c r="OYA101" s="2"/>
      <c r="OYB101" s="2"/>
      <c r="OYC101" s="2"/>
      <c r="OYD101" s="2"/>
      <c r="OYF101" s="2"/>
      <c r="OYG101" s="2"/>
      <c r="OYL101" s="2"/>
      <c r="OYM101" s="2"/>
      <c r="OYN101" s="2"/>
      <c r="OYO101" s="3"/>
      <c r="OYP101" s="3"/>
      <c r="OYQ101" s="3"/>
      <c r="OYR101" s="3"/>
      <c r="OYY101" s="2"/>
      <c r="OYZ101" s="2"/>
      <c r="OZA101" s="2"/>
      <c r="OZB101" s="2"/>
      <c r="OZC101" s="2"/>
      <c r="OZD101" s="2"/>
      <c r="OZE101" s="2"/>
      <c r="OZF101" s="2"/>
      <c r="OZG101" s="2"/>
      <c r="OZH101" s="2"/>
      <c r="OZI101" s="2"/>
      <c r="OZJ101" s="2"/>
      <c r="OZL101" s="2"/>
      <c r="OZM101" s="2"/>
      <c r="OZR101" s="2"/>
      <c r="OZS101" s="2"/>
      <c r="OZT101" s="2"/>
      <c r="OZU101" s="3"/>
      <c r="OZV101" s="3"/>
      <c r="OZW101" s="3"/>
      <c r="OZX101" s="3"/>
      <c r="PAE101" s="2"/>
      <c r="PAF101" s="2"/>
      <c r="PAG101" s="2"/>
      <c r="PAH101" s="2"/>
      <c r="PAI101" s="2"/>
      <c r="PAJ101" s="2"/>
      <c r="PAK101" s="2"/>
      <c r="PAL101" s="2"/>
      <c r="PAM101" s="2"/>
      <c r="PAN101" s="2"/>
      <c r="PAO101" s="2"/>
      <c r="PAP101" s="2"/>
      <c r="PAR101" s="2"/>
      <c r="PAS101" s="2"/>
      <c r="PAX101" s="2"/>
      <c r="PAY101" s="2"/>
      <c r="PAZ101" s="2"/>
      <c r="PBA101" s="3"/>
      <c r="PBB101" s="3"/>
      <c r="PBC101" s="3"/>
      <c r="PBD101" s="3"/>
      <c r="PBK101" s="2"/>
      <c r="PBL101" s="2"/>
      <c r="PBM101" s="2"/>
      <c r="PBN101" s="2"/>
      <c r="PBO101" s="2"/>
      <c r="PBP101" s="2"/>
      <c r="PBQ101" s="2"/>
      <c r="PBR101" s="2"/>
      <c r="PBS101" s="2"/>
      <c r="PBT101" s="2"/>
      <c r="PBU101" s="2"/>
      <c r="PBV101" s="2"/>
      <c r="PBX101" s="2"/>
      <c r="PBY101" s="2"/>
      <c r="PCD101" s="2"/>
      <c r="PCE101" s="2"/>
      <c r="PCF101" s="2"/>
      <c r="PCG101" s="3"/>
      <c r="PCH101" s="3"/>
      <c r="PCI101" s="3"/>
      <c r="PCJ101" s="3"/>
      <c r="PCQ101" s="2"/>
      <c r="PCR101" s="2"/>
      <c r="PCS101" s="2"/>
      <c r="PCT101" s="2"/>
      <c r="PCU101" s="2"/>
      <c r="PCV101" s="2"/>
      <c r="PCW101" s="2"/>
      <c r="PCX101" s="2"/>
      <c r="PCY101" s="2"/>
      <c r="PCZ101" s="2"/>
      <c r="PDA101" s="2"/>
      <c r="PDB101" s="2"/>
      <c r="PDD101" s="2"/>
      <c r="PDE101" s="2"/>
      <c r="PDJ101" s="2"/>
      <c r="PDK101" s="2"/>
      <c r="PDL101" s="2"/>
      <c r="PDM101" s="3"/>
      <c r="PDN101" s="3"/>
      <c r="PDO101" s="3"/>
      <c r="PDP101" s="3"/>
      <c r="PDW101" s="2"/>
      <c r="PDX101" s="2"/>
      <c r="PDY101" s="2"/>
      <c r="PDZ101" s="2"/>
      <c r="PEA101" s="2"/>
      <c r="PEB101" s="2"/>
      <c r="PEC101" s="2"/>
      <c r="PED101" s="2"/>
      <c r="PEE101" s="2"/>
      <c r="PEF101" s="2"/>
      <c r="PEG101" s="2"/>
      <c r="PEH101" s="2"/>
      <c r="PEJ101" s="2"/>
      <c r="PEK101" s="2"/>
      <c r="PEP101" s="2"/>
      <c r="PEQ101" s="2"/>
      <c r="PER101" s="2"/>
      <c r="PES101" s="3"/>
      <c r="PET101" s="3"/>
      <c r="PEU101" s="3"/>
      <c r="PEV101" s="3"/>
      <c r="PFC101" s="2"/>
      <c r="PFD101" s="2"/>
      <c r="PFE101" s="2"/>
      <c r="PFF101" s="2"/>
      <c r="PFG101" s="2"/>
      <c r="PFH101" s="2"/>
      <c r="PFI101" s="2"/>
      <c r="PFJ101" s="2"/>
      <c r="PFK101" s="2"/>
      <c r="PFL101" s="2"/>
      <c r="PFM101" s="2"/>
      <c r="PFN101" s="2"/>
      <c r="PFP101" s="2"/>
      <c r="PFQ101" s="2"/>
      <c r="PFV101" s="2"/>
      <c r="PFW101" s="2"/>
      <c r="PFX101" s="2"/>
      <c r="PFY101" s="3"/>
      <c r="PFZ101" s="3"/>
      <c r="PGA101" s="3"/>
      <c r="PGB101" s="3"/>
      <c r="PGI101" s="2"/>
      <c r="PGJ101" s="2"/>
      <c r="PGK101" s="2"/>
      <c r="PGL101" s="2"/>
      <c r="PGM101" s="2"/>
      <c r="PGN101" s="2"/>
      <c r="PGO101" s="2"/>
      <c r="PGP101" s="2"/>
      <c r="PGQ101" s="2"/>
      <c r="PGR101" s="2"/>
      <c r="PGS101" s="2"/>
      <c r="PGT101" s="2"/>
      <c r="PGV101" s="2"/>
      <c r="PGW101" s="2"/>
      <c r="PHB101" s="2"/>
      <c r="PHC101" s="2"/>
      <c r="PHD101" s="2"/>
      <c r="PHE101" s="3"/>
      <c r="PHF101" s="3"/>
      <c r="PHG101" s="3"/>
      <c r="PHH101" s="3"/>
      <c r="PHO101" s="2"/>
      <c r="PHP101" s="2"/>
      <c r="PHQ101" s="2"/>
      <c r="PHR101" s="2"/>
      <c r="PHS101" s="2"/>
      <c r="PHT101" s="2"/>
      <c r="PHU101" s="2"/>
      <c r="PHV101" s="2"/>
      <c r="PHW101" s="2"/>
      <c r="PHX101" s="2"/>
      <c r="PHY101" s="2"/>
      <c r="PHZ101" s="2"/>
      <c r="PIB101" s="2"/>
      <c r="PIC101" s="2"/>
      <c r="PIH101" s="2"/>
      <c r="PII101" s="2"/>
      <c r="PIJ101" s="2"/>
      <c r="PIK101" s="3"/>
      <c r="PIL101" s="3"/>
      <c r="PIM101" s="3"/>
      <c r="PIN101" s="3"/>
      <c r="PIU101" s="2"/>
      <c r="PIV101" s="2"/>
      <c r="PIW101" s="2"/>
      <c r="PIX101" s="2"/>
      <c r="PIY101" s="2"/>
      <c r="PIZ101" s="2"/>
      <c r="PJA101" s="2"/>
      <c r="PJB101" s="2"/>
      <c r="PJC101" s="2"/>
      <c r="PJD101" s="2"/>
      <c r="PJE101" s="2"/>
      <c r="PJF101" s="2"/>
      <c r="PJH101" s="2"/>
      <c r="PJI101" s="2"/>
      <c r="PJN101" s="2"/>
      <c r="PJO101" s="2"/>
      <c r="PJP101" s="2"/>
      <c r="PJQ101" s="3"/>
      <c r="PJR101" s="3"/>
      <c r="PJS101" s="3"/>
      <c r="PJT101" s="3"/>
      <c r="PKA101" s="2"/>
      <c r="PKB101" s="2"/>
      <c r="PKC101" s="2"/>
      <c r="PKD101" s="2"/>
      <c r="PKE101" s="2"/>
      <c r="PKF101" s="2"/>
      <c r="PKG101" s="2"/>
      <c r="PKH101" s="2"/>
      <c r="PKI101" s="2"/>
      <c r="PKJ101" s="2"/>
      <c r="PKK101" s="2"/>
      <c r="PKL101" s="2"/>
      <c r="PKN101" s="2"/>
      <c r="PKO101" s="2"/>
      <c r="PKT101" s="2"/>
      <c r="PKU101" s="2"/>
      <c r="PKV101" s="2"/>
      <c r="PKW101" s="3"/>
      <c r="PKX101" s="3"/>
      <c r="PKY101" s="3"/>
      <c r="PKZ101" s="3"/>
      <c r="PLG101" s="2"/>
      <c r="PLH101" s="2"/>
      <c r="PLI101" s="2"/>
      <c r="PLJ101" s="2"/>
      <c r="PLK101" s="2"/>
      <c r="PLL101" s="2"/>
      <c r="PLM101" s="2"/>
      <c r="PLN101" s="2"/>
      <c r="PLO101" s="2"/>
      <c r="PLP101" s="2"/>
      <c r="PLQ101" s="2"/>
      <c r="PLR101" s="2"/>
      <c r="PLT101" s="2"/>
      <c r="PLU101" s="2"/>
      <c r="PLZ101" s="2"/>
      <c r="PMA101" s="2"/>
      <c r="PMB101" s="2"/>
      <c r="PMC101" s="3"/>
      <c r="PMD101" s="3"/>
      <c r="PME101" s="3"/>
      <c r="PMF101" s="3"/>
      <c r="PMM101" s="2"/>
      <c r="PMN101" s="2"/>
      <c r="PMO101" s="2"/>
      <c r="PMP101" s="2"/>
      <c r="PMQ101" s="2"/>
      <c r="PMR101" s="2"/>
      <c r="PMS101" s="2"/>
      <c r="PMT101" s="2"/>
      <c r="PMU101" s="2"/>
      <c r="PMV101" s="2"/>
      <c r="PMW101" s="2"/>
      <c r="PMX101" s="2"/>
      <c r="PMZ101" s="2"/>
      <c r="PNA101" s="2"/>
      <c r="PNF101" s="2"/>
      <c r="PNG101" s="2"/>
      <c r="PNH101" s="2"/>
      <c r="PNI101" s="3"/>
      <c r="PNJ101" s="3"/>
      <c r="PNK101" s="3"/>
      <c r="PNL101" s="3"/>
      <c r="PNS101" s="2"/>
      <c r="PNT101" s="2"/>
      <c r="PNU101" s="2"/>
      <c r="PNV101" s="2"/>
      <c r="PNW101" s="2"/>
      <c r="PNX101" s="2"/>
      <c r="PNY101" s="2"/>
      <c r="PNZ101" s="2"/>
      <c r="POA101" s="2"/>
      <c r="POB101" s="2"/>
      <c r="POC101" s="2"/>
      <c r="POD101" s="2"/>
      <c r="POF101" s="2"/>
      <c r="POG101" s="2"/>
      <c r="POL101" s="2"/>
      <c r="POM101" s="2"/>
      <c r="PON101" s="2"/>
      <c r="POO101" s="3"/>
      <c r="POP101" s="3"/>
      <c r="POQ101" s="3"/>
      <c r="POR101" s="3"/>
      <c r="POY101" s="2"/>
      <c r="POZ101" s="2"/>
      <c r="PPA101" s="2"/>
      <c r="PPB101" s="2"/>
      <c r="PPC101" s="2"/>
      <c r="PPD101" s="2"/>
      <c r="PPE101" s="2"/>
      <c r="PPF101" s="2"/>
      <c r="PPG101" s="2"/>
      <c r="PPH101" s="2"/>
      <c r="PPI101" s="2"/>
      <c r="PPJ101" s="2"/>
      <c r="PPL101" s="2"/>
      <c r="PPM101" s="2"/>
      <c r="PPR101" s="2"/>
      <c r="PPS101" s="2"/>
      <c r="PPT101" s="2"/>
      <c r="PPU101" s="3"/>
      <c r="PPV101" s="3"/>
      <c r="PPW101" s="3"/>
      <c r="PPX101" s="3"/>
      <c r="PQE101" s="2"/>
      <c r="PQF101" s="2"/>
      <c r="PQG101" s="2"/>
      <c r="PQH101" s="2"/>
      <c r="PQI101" s="2"/>
      <c r="PQJ101" s="2"/>
      <c r="PQK101" s="2"/>
      <c r="PQL101" s="2"/>
      <c r="PQM101" s="2"/>
      <c r="PQN101" s="2"/>
      <c r="PQO101" s="2"/>
      <c r="PQP101" s="2"/>
      <c r="PQR101" s="2"/>
      <c r="PQS101" s="2"/>
      <c r="PQX101" s="2"/>
      <c r="PQY101" s="2"/>
      <c r="PQZ101" s="2"/>
      <c r="PRA101" s="3"/>
      <c r="PRB101" s="3"/>
      <c r="PRC101" s="3"/>
      <c r="PRD101" s="3"/>
      <c r="PRK101" s="2"/>
      <c r="PRL101" s="2"/>
      <c r="PRM101" s="2"/>
      <c r="PRN101" s="2"/>
      <c r="PRO101" s="2"/>
      <c r="PRP101" s="2"/>
      <c r="PRQ101" s="2"/>
      <c r="PRR101" s="2"/>
      <c r="PRS101" s="2"/>
      <c r="PRT101" s="2"/>
      <c r="PRU101" s="2"/>
      <c r="PRV101" s="2"/>
      <c r="PRX101" s="2"/>
      <c r="PRY101" s="2"/>
      <c r="PSD101" s="2"/>
      <c r="PSE101" s="2"/>
      <c r="PSF101" s="2"/>
      <c r="PSG101" s="3"/>
      <c r="PSH101" s="3"/>
      <c r="PSI101" s="3"/>
      <c r="PSJ101" s="3"/>
      <c r="PSQ101" s="2"/>
      <c r="PSR101" s="2"/>
      <c r="PSS101" s="2"/>
      <c r="PST101" s="2"/>
      <c r="PSU101" s="2"/>
      <c r="PSV101" s="2"/>
      <c r="PSW101" s="2"/>
      <c r="PSX101" s="2"/>
      <c r="PSY101" s="2"/>
      <c r="PSZ101" s="2"/>
      <c r="PTA101" s="2"/>
      <c r="PTB101" s="2"/>
      <c r="PTD101" s="2"/>
      <c r="PTE101" s="2"/>
      <c r="PTJ101" s="2"/>
      <c r="PTK101" s="2"/>
      <c r="PTL101" s="2"/>
      <c r="PTM101" s="3"/>
      <c r="PTN101" s="3"/>
      <c r="PTO101" s="3"/>
      <c r="PTP101" s="3"/>
      <c r="PTW101" s="2"/>
      <c r="PTX101" s="2"/>
      <c r="PTY101" s="2"/>
      <c r="PTZ101" s="2"/>
      <c r="PUA101" s="2"/>
      <c r="PUB101" s="2"/>
      <c r="PUC101" s="2"/>
      <c r="PUD101" s="2"/>
      <c r="PUE101" s="2"/>
      <c r="PUF101" s="2"/>
      <c r="PUG101" s="2"/>
      <c r="PUH101" s="2"/>
      <c r="PUJ101" s="2"/>
      <c r="PUK101" s="2"/>
      <c r="PUP101" s="2"/>
      <c r="PUQ101" s="2"/>
      <c r="PUR101" s="2"/>
      <c r="PUS101" s="3"/>
      <c r="PUT101" s="3"/>
      <c r="PUU101" s="3"/>
      <c r="PUV101" s="3"/>
      <c r="PVC101" s="2"/>
      <c r="PVD101" s="2"/>
      <c r="PVE101" s="2"/>
      <c r="PVF101" s="2"/>
      <c r="PVG101" s="2"/>
      <c r="PVH101" s="2"/>
      <c r="PVI101" s="2"/>
      <c r="PVJ101" s="2"/>
      <c r="PVK101" s="2"/>
      <c r="PVL101" s="2"/>
      <c r="PVM101" s="2"/>
      <c r="PVN101" s="2"/>
      <c r="PVP101" s="2"/>
      <c r="PVQ101" s="2"/>
      <c r="PVV101" s="2"/>
      <c r="PVW101" s="2"/>
      <c r="PVX101" s="2"/>
      <c r="PVY101" s="3"/>
      <c r="PVZ101" s="3"/>
      <c r="PWA101" s="3"/>
      <c r="PWB101" s="3"/>
      <c r="PWI101" s="2"/>
      <c r="PWJ101" s="2"/>
      <c r="PWK101" s="2"/>
      <c r="PWL101" s="2"/>
      <c r="PWM101" s="2"/>
      <c r="PWN101" s="2"/>
      <c r="PWO101" s="2"/>
      <c r="PWP101" s="2"/>
      <c r="PWQ101" s="2"/>
      <c r="PWR101" s="2"/>
      <c r="PWS101" s="2"/>
      <c r="PWT101" s="2"/>
      <c r="PWV101" s="2"/>
      <c r="PWW101" s="2"/>
      <c r="PXB101" s="2"/>
      <c r="PXC101" s="2"/>
      <c r="PXD101" s="2"/>
      <c r="PXE101" s="3"/>
      <c r="PXF101" s="3"/>
      <c r="PXG101" s="3"/>
      <c r="PXH101" s="3"/>
      <c r="PXO101" s="2"/>
      <c r="PXP101" s="2"/>
      <c r="PXQ101" s="2"/>
      <c r="PXR101" s="2"/>
      <c r="PXS101" s="2"/>
      <c r="PXT101" s="2"/>
      <c r="PXU101" s="2"/>
      <c r="PXV101" s="2"/>
      <c r="PXW101" s="2"/>
      <c r="PXX101" s="2"/>
      <c r="PXY101" s="2"/>
      <c r="PXZ101" s="2"/>
      <c r="PYB101" s="2"/>
      <c r="PYC101" s="2"/>
      <c r="PYH101" s="2"/>
      <c r="PYI101" s="2"/>
      <c r="PYJ101" s="2"/>
      <c r="PYK101" s="3"/>
      <c r="PYL101" s="3"/>
      <c r="PYM101" s="3"/>
      <c r="PYN101" s="3"/>
      <c r="PYU101" s="2"/>
      <c r="PYV101" s="2"/>
      <c r="PYW101" s="2"/>
      <c r="PYX101" s="2"/>
      <c r="PYY101" s="2"/>
      <c r="PYZ101" s="2"/>
      <c r="PZA101" s="2"/>
      <c r="PZB101" s="2"/>
      <c r="PZC101" s="2"/>
      <c r="PZD101" s="2"/>
      <c r="PZE101" s="2"/>
      <c r="PZF101" s="2"/>
      <c r="PZH101" s="2"/>
      <c r="PZI101" s="2"/>
      <c r="PZN101" s="2"/>
      <c r="PZO101" s="2"/>
      <c r="PZP101" s="2"/>
      <c r="PZQ101" s="3"/>
      <c r="PZR101" s="3"/>
      <c r="PZS101" s="3"/>
      <c r="PZT101" s="3"/>
      <c r="QAA101" s="2"/>
      <c r="QAB101" s="2"/>
      <c r="QAC101" s="2"/>
      <c r="QAD101" s="2"/>
      <c r="QAE101" s="2"/>
      <c r="QAF101" s="2"/>
      <c r="QAG101" s="2"/>
      <c r="QAH101" s="2"/>
      <c r="QAI101" s="2"/>
      <c r="QAJ101" s="2"/>
      <c r="QAK101" s="2"/>
      <c r="QAL101" s="2"/>
      <c r="QAN101" s="2"/>
      <c r="QAO101" s="2"/>
      <c r="QAT101" s="2"/>
      <c r="QAU101" s="2"/>
      <c r="QAV101" s="2"/>
      <c r="QAW101" s="3"/>
      <c r="QAX101" s="3"/>
      <c r="QAY101" s="3"/>
      <c r="QAZ101" s="3"/>
      <c r="QBG101" s="2"/>
      <c r="QBH101" s="2"/>
      <c r="QBI101" s="2"/>
      <c r="QBJ101" s="2"/>
      <c r="QBK101" s="2"/>
      <c r="QBL101" s="2"/>
      <c r="QBM101" s="2"/>
      <c r="QBN101" s="2"/>
      <c r="QBO101" s="2"/>
      <c r="QBP101" s="2"/>
      <c r="QBQ101" s="2"/>
      <c r="QBR101" s="2"/>
      <c r="QBT101" s="2"/>
      <c r="QBU101" s="2"/>
      <c r="QBZ101" s="2"/>
      <c r="QCA101" s="2"/>
      <c r="QCB101" s="2"/>
      <c r="QCC101" s="3"/>
      <c r="QCD101" s="3"/>
      <c r="QCE101" s="3"/>
      <c r="QCF101" s="3"/>
      <c r="QCM101" s="2"/>
      <c r="QCN101" s="2"/>
      <c r="QCO101" s="2"/>
      <c r="QCP101" s="2"/>
      <c r="QCQ101" s="2"/>
      <c r="QCR101" s="2"/>
      <c r="QCS101" s="2"/>
      <c r="QCT101" s="2"/>
      <c r="QCU101" s="2"/>
      <c r="QCV101" s="2"/>
      <c r="QCW101" s="2"/>
      <c r="QCX101" s="2"/>
      <c r="QCZ101" s="2"/>
      <c r="QDA101" s="2"/>
      <c r="QDF101" s="2"/>
      <c r="QDG101" s="2"/>
      <c r="QDH101" s="2"/>
      <c r="QDI101" s="3"/>
      <c r="QDJ101" s="3"/>
      <c r="QDK101" s="3"/>
      <c r="QDL101" s="3"/>
      <c r="QDS101" s="2"/>
      <c r="QDT101" s="2"/>
      <c r="QDU101" s="2"/>
      <c r="QDV101" s="2"/>
      <c r="QDW101" s="2"/>
      <c r="QDX101" s="2"/>
      <c r="QDY101" s="2"/>
      <c r="QDZ101" s="2"/>
      <c r="QEA101" s="2"/>
      <c r="QEB101" s="2"/>
      <c r="QEC101" s="2"/>
      <c r="QED101" s="2"/>
      <c r="QEF101" s="2"/>
      <c r="QEG101" s="2"/>
      <c r="QEL101" s="2"/>
      <c r="QEM101" s="2"/>
      <c r="QEN101" s="2"/>
      <c r="QEO101" s="3"/>
      <c r="QEP101" s="3"/>
      <c r="QEQ101" s="3"/>
      <c r="QER101" s="3"/>
      <c r="QEY101" s="2"/>
      <c r="QEZ101" s="2"/>
      <c r="QFA101" s="2"/>
      <c r="QFB101" s="2"/>
      <c r="QFC101" s="2"/>
      <c r="QFD101" s="2"/>
      <c r="QFE101" s="2"/>
      <c r="QFF101" s="2"/>
      <c r="QFG101" s="2"/>
      <c r="QFH101" s="2"/>
      <c r="QFI101" s="2"/>
      <c r="QFJ101" s="2"/>
      <c r="QFL101" s="2"/>
      <c r="QFM101" s="2"/>
      <c r="QFR101" s="2"/>
      <c r="QFS101" s="2"/>
      <c r="QFT101" s="2"/>
      <c r="QFU101" s="3"/>
      <c r="QFV101" s="3"/>
      <c r="QFW101" s="3"/>
      <c r="QFX101" s="3"/>
      <c r="QGE101" s="2"/>
      <c r="QGF101" s="2"/>
      <c r="QGG101" s="2"/>
      <c r="QGH101" s="2"/>
      <c r="QGI101" s="2"/>
      <c r="QGJ101" s="2"/>
      <c r="QGK101" s="2"/>
      <c r="QGL101" s="2"/>
      <c r="QGM101" s="2"/>
      <c r="QGN101" s="2"/>
      <c r="QGO101" s="2"/>
      <c r="QGP101" s="2"/>
      <c r="QGR101" s="2"/>
      <c r="QGS101" s="2"/>
      <c r="QGX101" s="2"/>
      <c r="QGY101" s="2"/>
      <c r="QGZ101" s="2"/>
      <c r="QHA101" s="3"/>
      <c r="QHB101" s="3"/>
      <c r="QHC101" s="3"/>
      <c r="QHD101" s="3"/>
      <c r="QHK101" s="2"/>
      <c r="QHL101" s="2"/>
      <c r="QHM101" s="2"/>
      <c r="QHN101" s="2"/>
      <c r="QHO101" s="2"/>
      <c r="QHP101" s="2"/>
      <c r="QHQ101" s="2"/>
      <c r="QHR101" s="2"/>
      <c r="QHS101" s="2"/>
      <c r="QHT101" s="2"/>
      <c r="QHU101" s="2"/>
      <c r="QHV101" s="2"/>
      <c r="QHX101" s="2"/>
      <c r="QHY101" s="2"/>
      <c r="QID101" s="2"/>
      <c r="QIE101" s="2"/>
      <c r="QIF101" s="2"/>
      <c r="QIG101" s="3"/>
      <c r="QIH101" s="3"/>
      <c r="QII101" s="3"/>
      <c r="QIJ101" s="3"/>
      <c r="QIQ101" s="2"/>
      <c r="QIR101" s="2"/>
      <c r="QIS101" s="2"/>
      <c r="QIT101" s="2"/>
      <c r="QIU101" s="2"/>
      <c r="QIV101" s="2"/>
      <c r="QIW101" s="2"/>
      <c r="QIX101" s="2"/>
      <c r="QIY101" s="2"/>
      <c r="QIZ101" s="2"/>
      <c r="QJA101" s="2"/>
      <c r="QJB101" s="2"/>
      <c r="QJD101" s="2"/>
      <c r="QJE101" s="2"/>
      <c r="QJJ101" s="2"/>
      <c r="QJK101" s="2"/>
      <c r="QJL101" s="2"/>
      <c r="QJM101" s="3"/>
      <c r="QJN101" s="3"/>
      <c r="QJO101" s="3"/>
      <c r="QJP101" s="3"/>
      <c r="QJW101" s="2"/>
      <c r="QJX101" s="2"/>
      <c r="QJY101" s="2"/>
      <c r="QJZ101" s="2"/>
      <c r="QKA101" s="2"/>
      <c r="QKB101" s="2"/>
      <c r="QKC101" s="2"/>
      <c r="QKD101" s="2"/>
      <c r="QKE101" s="2"/>
      <c r="QKF101" s="2"/>
      <c r="QKG101" s="2"/>
      <c r="QKH101" s="2"/>
      <c r="QKJ101" s="2"/>
      <c r="QKK101" s="2"/>
      <c r="QKP101" s="2"/>
      <c r="QKQ101" s="2"/>
      <c r="QKR101" s="2"/>
      <c r="QKS101" s="3"/>
      <c r="QKT101" s="3"/>
      <c r="QKU101" s="3"/>
      <c r="QKV101" s="3"/>
      <c r="QLC101" s="2"/>
      <c r="QLD101" s="2"/>
      <c r="QLE101" s="2"/>
      <c r="QLF101" s="2"/>
      <c r="QLG101" s="2"/>
      <c r="QLH101" s="2"/>
      <c r="QLI101" s="2"/>
      <c r="QLJ101" s="2"/>
      <c r="QLK101" s="2"/>
      <c r="QLL101" s="2"/>
      <c r="QLM101" s="2"/>
      <c r="QLN101" s="2"/>
      <c r="QLP101" s="2"/>
      <c r="QLQ101" s="2"/>
      <c r="QLV101" s="2"/>
      <c r="QLW101" s="2"/>
      <c r="QLX101" s="2"/>
      <c r="QLY101" s="3"/>
      <c r="QLZ101" s="3"/>
      <c r="QMA101" s="3"/>
      <c r="QMB101" s="3"/>
      <c r="QMI101" s="2"/>
      <c r="QMJ101" s="2"/>
      <c r="QMK101" s="2"/>
      <c r="QML101" s="2"/>
      <c r="QMM101" s="2"/>
      <c r="QMN101" s="2"/>
      <c r="QMO101" s="2"/>
      <c r="QMP101" s="2"/>
      <c r="QMQ101" s="2"/>
      <c r="QMR101" s="2"/>
      <c r="QMS101" s="2"/>
      <c r="QMT101" s="2"/>
      <c r="QMV101" s="2"/>
      <c r="QMW101" s="2"/>
      <c r="QNB101" s="2"/>
      <c r="QNC101" s="2"/>
      <c r="QND101" s="2"/>
      <c r="QNE101" s="3"/>
      <c r="QNF101" s="3"/>
      <c r="QNG101" s="3"/>
      <c r="QNH101" s="3"/>
      <c r="QNO101" s="2"/>
      <c r="QNP101" s="2"/>
      <c r="QNQ101" s="2"/>
      <c r="QNR101" s="2"/>
      <c r="QNS101" s="2"/>
      <c r="QNT101" s="2"/>
      <c r="QNU101" s="2"/>
      <c r="QNV101" s="2"/>
      <c r="QNW101" s="2"/>
      <c r="QNX101" s="2"/>
      <c r="QNY101" s="2"/>
      <c r="QNZ101" s="2"/>
      <c r="QOB101" s="2"/>
      <c r="QOC101" s="2"/>
      <c r="QOH101" s="2"/>
      <c r="QOI101" s="2"/>
      <c r="QOJ101" s="2"/>
      <c r="QOK101" s="3"/>
      <c r="QOL101" s="3"/>
      <c r="QOM101" s="3"/>
      <c r="QON101" s="3"/>
      <c r="QOU101" s="2"/>
      <c r="QOV101" s="2"/>
      <c r="QOW101" s="2"/>
      <c r="QOX101" s="2"/>
      <c r="QOY101" s="2"/>
      <c r="QOZ101" s="2"/>
      <c r="QPA101" s="2"/>
      <c r="QPB101" s="2"/>
      <c r="QPC101" s="2"/>
      <c r="QPD101" s="2"/>
      <c r="QPE101" s="2"/>
      <c r="QPF101" s="2"/>
      <c r="QPH101" s="2"/>
      <c r="QPI101" s="2"/>
      <c r="QPN101" s="2"/>
      <c r="QPO101" s="2"/>
      <c r="QPP101" s="2"/>
      <c r="QPQ101" s="3"/>
      <c r="QPR101" s="3"/>
      <c r="QPS101" s="3"/>
      <c r="QPT101" s="3"/>
      <c r="QQA101" s="2"/>
      <c r="QQB101" s="2"/>
      <c r="QQC101" s="2"/>
      <c r="QQD101" s="2"/>
      <c r="QQE101" s="2"/>
      <c r="QQF101" s="2"/>
      <c r="QQG101" s="2"/>
      <c r="QQH101" s="2"/>
      <c r="QQI101" s="2"/>
      <c r="QQJ101" s="2"/>
      <c r="QQK101" s="2"/>
      <c r="QQL101" s="2"/>
      <c r="QQN101" s="2"/>
      <c r="QQO101" s="2"/>
      <c r="QQT101" s="2"/>
      <c r="QQU101" s="2"/>
      <c r="QQV101" s="2"/>
      <c r="QQW101" s="3"/>
      <c r="QQX101" s="3"/>
      <c r="QQY101" s="3"/>
      <c r="QQZ101" s="3"/>
      <c r="QRG101" s="2"/>
      <c r="QRH101" s="2"/>
      <c r="QRI101" s="2"/>
      <c r="QRJ101" s="2"/>
      <c r="QRK101" s="2"/>
      <c r="QRL101" s="2"/>
      <c r="QRM101" s="2"/>
      <c r="QRN101" s="2"/>
      <c r="QRO101" s="2"/>
      <c r="QRP101" s="2"/>
      <c r="QRQ101" s="2"/>
      <c r="QRR101" s="2"/>
      <c r="QRT101" s="2"/>
      <c r="QRU101" s="2"/>
      <c r="QRZ101" s="2"/>
      <c r="QSA101" s="2"/>
      <c r="QSB101" s="2"/>
      <c r="QSC101" s="3"/>
      <c r="QSD101" s="3"/>
      <c r="QSE101" s="3"/>
      <c r="QSF101" s="3"/>
      <c r="QSM101" s="2"/>
      <c r="QSN101" s="2"/>
      <c r="QSO101" s="2"/>
      <c r="QSP101" s="2"/>
      <c r="QSQ101" s="2"/>
      <c r="QSR101" s="2"/>
      <c r="QSS101" s="2"/>
      <c r="QST101" s="2"/>
      <c r="QSU101" s="2"/>
      <c r="QSV101" s="2"/>
      <c r="QSW101" s="2"/>
      <c r="QSX101" s="2"/>
      <c r="QSZ101" s="2"/>
      <c r="QTA101" s="2"/>
      <c r="QTF101" s="2"/>
      <c r="QTG101" s="2"/>
      <c r="QTH101" s="2"/>
      <c r="QTI101" s="3"/>
      <c r="QTJ101" s="3"/>
      <c r="QTK101" s="3"/>
      <c r="QTL101" s="3"/>
      <c r="QTS101" s="2"/>
      <c r="QTT101" s="2"/>
      <c r="QTU101" s="2"/>
      <c r="QTV101" s="2"/>
      <c r="QTW101" s="2"/>
      <c r="QTX101" s="2"/>
      <c r="QTY101" s="2"/>
      <c r="QTZ101" s="2"/>
      <c r="QUA101" s="2"/>
      <c r="QUB101" s="2"/>
      <c r="QUC101" s="2"/>
      <c r="QUD101" s="2"/>
      <c r="QUF101" s="2"/>
      <c r="QUG101" s="2"/>
      <c r="QUL101" s="2"/>
      <c r="QUM101" s="2"/>
      <c r="QUN101" s="2"/>
      <c r="QUO101" s="3"/>
      <c r="QUP101" s="3"/>
      <c r="QUQ101" s="3"/>
      <c r="QUR101" s="3"/>
      <c r="QUY101" s="2"/>
      <c r="QUZ101" s="2"/>
      <c r="QVA101" s="2"/>
      <c r="QVB101" s="2"/>
      <c r="QVC101" s="2"/>
      <c r="QVD101" s="2"/>
      <c r="QVE101" s="2"/>
      <c r="QVF101" s="2"/>
      <c r="QVG101" s="2"/>
      <c r="QVH101" s="2"/>
      <c r="QVI101" s="2"/>
      <c r="QVJ101" s="2"/>
      <c r="QVL101" s="2"/>
      <c r="QVM101" s="2"/>
      <c r="QVR101" s="2"/>
      <c r="QVS101" s="2"/>
      <c r="QVT101" s="2"/>
      <c r="QVU101" s="3"/>
      <c r="QVV101" s="3"/>
      <c r="QVW101" s="3"/>
      <c r="QVX101" s="3"/>
      <c r="QWE101" s="2"/>
      <c r="QWF101" s="2"/>
      <c r="QWG101" s="2"/>
      <c r="QWH101" s="2"/>
      <c r="QWI101" s="2"/>
      <c r="QWJ101" s="2"/>
      <c r="QWK101" s="2"/>
      <c r="QWL101" s="2"/>
      <c r="QWM101" s="2"/>
      <c r="QWN101" s="2"/>
      <c r="QWO101" s="2"/>
      <c r="QWP101" s="2"/>
      <c r="QWR101" s="2"/>
      <c r="QWS101" s="2"/>
      <c r="QWX101" s="2"/>
      <c r="QWY101" s="2"/>
      <c r="QWZ101" s="2"/>
      <c r="QXA101" s="3"/>
      <c r="QXB101" s="3"/>
      <c r="QXC101" s="3"/>
      <c r="QXD101" s="3"/>
      <c r="QXK101" s="2"/>
      <c r="QXL101" s="2"/>
      <c r="QXM101" s="2"/>
      <c r="QXN101" s="2"/>
      <c r="QXO101" s="2"/>
      <c r="QXP101" s="2"/>
      <c r="QXQ101" s="2"/>
      <c r="QXR101" s="2"/>
      <c r="QXS101" s="2"/>
      <c r="QXT101" s="2"/>
      <c r="QXU101" s="2"/>
      <c r="QXV101" s="2"/>
      <c r="QXX101" s="2"/>
      <c r="QXY101" s="2"/>
      <c r="QYD101" s="2"/>
      <c r="QYE101" s="2"/>
      <c r="QYF101" s="2"/>
      <c r="QYG101" s="3"/>
      <c r="QYH101" s="3"/>
      <c r="QYI101" s="3"/>
      <c r="QYJ101" s="3"/>
      <c r="QYQ101" s="2"/>
      <c r="QYR101" s="2"/>
      <c r="QYS101" s="2"/>
      <c r="QYT101" s="2"/>
      <c r="QYU101" s="2"/>
      <c r="QYV101" s="2"/>
      <c r="QYW101" s="2"/>
      <c r="QYX101" s="2"/>
      <c r="QYY101" s="2"/>
      <c r="QYZ101" s="2"/>
      <c r="QZA101" s="2"/>
      <c r="QZB101" s="2"/>
      <c r="QZD101" s="2"/>
      <c r="QZE101" s="2"/>
      <c r="QZJ101" s="2"/>
      <c r="QZK101" s="2"/>
      <c r="QZL101" s="2"/>
      <c r="QZM101" s="3"/>
      <c r="QZN101" s="3"/>
      <c r="QZO101" s="3"/>
      <c r="QZP101" s="3"/>
      <c r="QZW101" s="2"/>
      <c r="QZX101" s="2"/>
      <c r="QZY101" s="2"/>
      <c r="QZZ101" s="2"/>
      <c r="RAA101" s="2"/>
      <c r="RAB101" s="2"/>
      <c r="RAC101" s="2"/>
      <c r="RAD101" s="2"/>
      <c r="RAE101" s="2"/>
      <c r="RAF101" s="2"/>
      <c r="RAG101" s="2"/>
      <c r="RAH101" s="2"/>
      <c r="RAJ101" s="2"/>
      <c r="RAK101" s="2"/>
      <c r="RAP101" s="2"/>
      <c r="RAQ101" s="2"/>
      <c r="RAR101" s="2"/>
      <c r="RAS101" s="3"/>
      <c r="RAT101" s="3"/>
      <c r="RAU101" s="3"/>
      <c r="RAV101" s="3"/>
      <c r="RBC101" s="2"/>
      <c r="RBD101" s="2"/>
      <c r="RBE101" s="2"/>
      <c r="RBF101" s="2"/>
      <c r="RBG101" s="2"/>
      <c r="RBH101" s="2"/>
      <c r="RBI101" s="2"/>
      <c r="RBJ101" s="2"/>
      <c r="RBK101" s="2"/>
      <c r="RBL101" s="2"/>
      <c r="RBM101" s="2"/>
      <c r="RBN101" s="2"/>
      <c r="RBP101" s="2"/>
      <c r="RBQ101" s="2"/>
      <c r="RBV101" s="2"/>
      <c r="RBW101" s="2"/>
      <c r="RBX101" s="2"/>
      <c r="RBY101" s="3"/>
      <c r="RBZ101" s="3"/>
      <c r="RCA101" s="3"/>
      <c r="RCB101" s="3"/>
      <c r="RCI101" s="2"/>
      <c r="RCJ101" s="2"/>
      <c r="RCK101" s="2"/>
      <c r="RCL101" s="2"/>
      <c r="RCM101" s="2"/>
      <c r="RCN101" s="2"/>
      <c r="RCO101" s="2"/>
      <c r="RCP101" s="2"/>
      <c r="RCQ101" s="2"/>
      <c r="RCR101" s="2"/>
      <c r="RCS101" s="2"/>
      <c r="RCT101" s="2"/>
      <c r="RCV101" s="2"/>
      <c r="RCW101" s="2"/>
      <c r="RDB101" s="2"/>
      <c r="RDC101" s="2"/>
      <c r="RDD101" s="2"/>
      <c r="RDE101" s="3"/>
      <c r="RDF101" s="3"/>
      <c r="RDG101" s="3"/>
      <c r="RDH101" s="3"/>
      <c r="RDO101" s="2"/>
      <c r="RDP101" s="2"/>
      <c r="RDQ101" s="2"/>
      <c r="RDR101" s="2"/>
      <c r="RDS101" s="2"/>
      <c r="RDT101" s="2"/>
      <c r="RDU101" s="2"/>
      <c r="RDV101" s="2"/>
      <c r="RDW101" s="2"/>
      <c r="RDX101" s="2"/>
      <c r="RDY101" s="2"/>
      <c r="RDZ101" s="2"/>
      <c r="REB101" s="2"/>
      <c r="REC101" s="2"/>
      <c r="REH101" s="2"/>
      <c r="REI101" s="2"/>
      <c r="REJ101" s="2"/>
      <c r="REK101" s="3"/>
      <c r="REL101" s="3"/>
      <c r="REM101" s="3"/>
      <c r="REN101" s="3"/>
      <c r="REU101" s="2"/>
      <c r="REV101" s="2"/>
      <c r="REW101" s="2"/>
      <c r="REX101" s="2"/>
      <c r="REY101" s="2"/>
      <c r="REZ101" s="2"/>
      <c r="RFA101" s="2"/>
      <c r="RFB101" s="2"/>
      <c r="RFC101" s="2"/>
      <c r="RFD101" s="2"/>
      <c r="RFE101" s="2"/>
      <c r="RFF101" s="2"/>
      <c r="RFH101" s="2"/>
      <c r="RFI101" s="2"/>
      <c r="RFN101" s="2"/>
      <c r="RFO101" s="2"/>
      <c r="RFP101" s="2"/>
      <c r="RFQ101" s="3"/>
      <c r="RFR101" s="3"/>
      <c r="RFS101" s="3"/>
      <c r="RFT101" s="3"/>
      <c r="RGA101" s="2"/>
      <c r="RGB101" s="2"/>
      <c r="RGC101" s="2"/>
      <c r="RGD101" s="2"/>
      <c r="RGE101" s="2"/>
      <c r="RGF101" s="2"/>
      <c r="RGG101" s="2"/>
      <c r="RGH101" s="2"/>
      <c r="RGI101" s="2"/>
      <c r="RGJ101" s="2"/>
      <c r="RGK101" s="2"/>
      <c r="RGL101" s="2"/>
      <c r="RGN101" s="2"/>
      <c r="RGO101" s="2"/>
      <c r="RGT101" s="2"/>
      <c r="RGU101" s="2"/>
      <c r="RGV101" s="2"/>
      <c r="RGW101" s="3"/>
      <c r="RGX101" s="3"/>
      <c r="RGY101" s="3"/>
      <c r="RGZ101" s="3"/>
      <c r="RHG101" s="2"/>
      <c r="RHH101" s="2"/>
      <c r="RHI101" s="2"/>
      <c r="RHJ101" s="2"/>
      <c r="RHK101" s="2"/>
      <c r="RHL101" s="2"/>
      <c r="RHM101" s="2"/>
      <c r="RHN101" s="2"/>
      <c r="RHO101" s="2"/>
      <c r="RHP101" s="2"/>
      <c r="RHQ101" s="2"/>
      <c r="RHR101" s="2"/>
      <c r="RHT101" s="2"/>
      <c r="RHU101" s="2"/>
      <c r="RHZ101" s="2"/>
      <c r="RIA101" s="2"/>
      <c r="RIB101" s="2"/>
      <c r="RIC101" s="3"/>
      <c r="RID101" s="3"/>
      <c r="RIE101" s="3"/>
      <c r="RIF101" s="3"/>
      <c r="RIM101" s="2"/>
      <c r="RIN101" s="2"/>
      <c r="RIO101" s="2"/>
      <c r="RIP101" s="2"/>
      <c r="RIQ101" s="2"/>
      <c r="RIR101" s="2"/>
      <c r="RIS101" s="2"/>
      <c r="RIT101" s="2"/>
      <c r="RIU101" s="2"/>
      <c r="RIV101" s="2"/>
      <c r="RIW101" s="2"/>
      <c r="RIX101" s="2"/>
      <c r="RIZ101" s="2"/>
      <c r="RJA101" s="2"/>
      <c r="RJF101" s="2"/>
      <c r="RJG101" s="2"/>
      <c r="RJH101" s="2"/>
      <c r="RJI101" s="3"/>
      <c r="RJJ101" s="3"/>
      <c r="RJK101" s="3"/>
      <c r="RJL101" s="3"/>
      <c r="RJS101" s="2"/>
      <c r="RJT101" s="2"/>
      <c r="RJU101" s="2"/>
      <c r="RJV101" s="2"/>
      <c r="RJW101" s="2"/>
      <c r="RJX101" s="2"/>
      <c r="RJY101" s="2"/>
      <c r="RJZ101" s="2"/>
      <c r="RKA101" s="2"/>
      <c r="RKB101" s="2"/>
      <c r="RKC101" s="2"/>
      <c r="RKD101" s="2"/>
      <c r="RKF101" s="2"/>
      <c r="RKG101" s="2"/>
      <c r="RKL101" s="2"/>
      <c r="RKM101" s="2"/>
      <c r="RKN101" s="2"/>
      <c r="RKO101" s="3"/>
      <c r="RKP101" s="3"/>
      <c r="RKQ101" s="3"/>
      <c r="RKR101" s="3"/>
      <c r="RKY101" s="2"/>
      <c r="RKZ101" s="2"/>
      <c r="RLA101" s="2"/>
      <c r="RLB101" s="2"/>
      <c r="RLC101" s="2"/>
      <c r="RLD101" s="2"/>
      <c r="RLE101" s="2"/>
      <c r="RLF101" s="2"/>
      <c r="RLG101" s="2"/>
      <c r="RLH101" s="2"/>
      <c r="RLI101" s="2"/>
      <c r="RLJ101" s="2"/>
      <c r="RLL101" s="2"/>
      <c r="RLM101" s="2"/>
      <c r="RLR101" s="2"/>
      <c r="RLS101" s="2"/>
      <c r="RLT101" s="2"/>
      <c r="RLU101" s="3"/>
      <c r="RLV101" s="3"/>
      <c r="RLW101" s="3"/>
      <c r="RLX101" s="3"/>
      <c r="RME101" s="2"/>
      <c r="RMF101" s="2"/>
      <c r="RMG101" s="2"/>
      <c r="RMH101" s="2"/>
      <c r="RMI101" s="2"/>
      <c r="RMJ101" s="2"/>
      <c r="RMK101" s="2"/>
      <c r="RML101" s="2"/>
      <c r="RMM101" s="2"/>
      <c r="RMN101" s="2"/>
      <c r="RMO101" s="2"/>
      <c r="RMP101" s="2"/>
      <c r="RMR101" s="2"/>
      <c r="RMS101" s="2"/>
      <c r="RMX101" s="2"/>
      <c r="RMY101" s="2"/>
      <c r="RMZ101" s="2"/>
      <c r="RNA101" s="3"/>
      <c r="RNB101" s="3"/>
      <c r="RNC101" s="3"/>
      <c r="RND101" s="3"/>
      <c r="RNK101" s="2"/>
      <c r="RNL101" s="2"/>
      <c r="RNM101" s="2"/>
      <c r="RNN101" s="2"/>
      <c r="RNO101" s="2"/>
      <c r="RNP101" s="2"/>
      <c r="RNQ101" s="2"/>
      <c r="RNR101" s="2"/>
      <c r="RNS101" s="2"/>
      <c r="RNT101" s="2"/>
      <c r="RNU101" s="2"/>
      <c r="RNV101" s="2"/>
      <c r="RNX101" s="2"/>
      <c r="RNY101" s="2"/>
      <c r="ROD101" s="2"/>
      <c r="ROE101" s="2"/>
      <c r="ROF101" s="2"/>
      <c r="ROG101" s="3"/>
      <c r="ROH101" s="3"/>
      <c r="ROI101" s="3"/>
      <c r="ROJ101" s="3"/>
      <c r="ROQ101" s="2"/>
      <c r="ROR101" s="2"/>
      <c r="ROS101" s="2"/>
      <c r="ROT101" s="2"/>
      <c r="ROU101" s="2"/>
      <c r="ROV101" s="2"/>
      <c r="ROW101" s="2"/>
      <c r="ROX101" s="2"/>
      <c r="ROY101" s="2"/>
      <c r="ROZ101" s="2"/>
      <c r="RPA101" s="2"/>
      <c r="RPB101" s="2"/>
      <c r="RPD101" s="2"/>
      <c r="RPE101" s="2"/>
      <c r="RPJ101" s="2"/>
      <c r="RPK101" s="2"/>
      <c r="RPL101" s="2"/>
      <c r="RPM101" s="3"/>
      <c r="RPN101" s="3"/>
      <c r="RPO101" s="3"/>
      <c r="RPP101" s="3"/>
      <c r="RPW101" s="2"/>
      <c r="RPX101" s="2"/>
      <c r="RPY101" s="2"/>
      <c r="RPZ101" s="2"/>
      <c r="RQA101" s="2"/>
      <c r="RQB101" s="2"/>
      <c r="RQC101" s="2"/>
      <c r="RQD101" s="2"/>
      <c r="RQE101" s="2"/>
      <c r="RQF101" s="2"/>
      <c r="RQG101" s="2"/>
      <c r="RQH101" s="2"/>
      <c r="RQJ101" s="2"/>
      <c r="RQK101" s="2"/>
      <c r="RQP101" s="2"/>
      <c r="RQQ101" s="2"/>
      <c r="RQR101" s="2"/>
      <c r="RQS101" s="3"/>
      <c r="RQT101" s="3"/>
      <c r="RQU101" s="3"/>
      <c r="RQV101" s="3"/>
      <c r="RRC101" s="2"/>
      <c r="RRD101" s="2"/>
      <c r="RRE101" s="2"/>
      <c r="RRF101" s="2"/>
      <c r="RRG101" s="2"/>
      <c r="RRH101" s="2"/>
      <c r="RRI101" s="2"/>
      <c r="RRJ101" s="2"/>
      <c r="RRK101" s="2"/>
      <c r="RRL101" s="2"/>
      <c r="RRM101" s="2"/>
      <c r="RRN101" s="2"/>
      <c r="RRP101" s="2"/>
      <c r="RRQ101" s="2"/>
      <c r="RRV101" s="2"/>
      <c r="RRW101" s="2"/>
      <c r="RRX101" s="2"/>
      <c r="RRY101" s="3"/>
      <c r="RRZ101" s="3"/>
      <c r="RSA101" s="3"/>
      <c r="RSB101" s="3"/>
      <c r="RSI101" s="2"/>
      <c r="RSJ101" s="2"/>
      <c r="RSK101" s="2"/>
      <c r="RSL101" s="2"/>
      <c r="RSM101" s="2"/>
      <c r="RSN101" s="2"/>
      <c r="RSO101" s="2"/>
      <c r="RSP101" s="2"/>
      <c r="RSQ101" s="2"/>
      <c r="RSR101" s="2"/>
      <c r="RSS101" s="2"/>
      <c r="RST101" s="2"/>
      <c r="RSV101" s="2"/>
      <c r="RSW101" s="2"/>
      <c r="RTB101" s="2"/>
      <c r="RTC101" s="2"/>
      <c r="RTD101" s="2"/>
      <c r="RTE101" s="3"/>
      <c r="RTF101" s="3"/>
      <c r="RTG101" s="3"/>
      <c r="RTH101" s="3"/>
      <c r="RTO101" s="2"/>
      <c r="RTP101" s="2"/>
      <c r="RTQ101" s="2"/>
      <c r="RTR101" s="2"/>
      <c r="RTS101" s="2"/>
      <c r="RTT101" s="2"/>
      <c r="RTU101" s="2"/>
      <c r="RTV101" s="2"/>
      <c r="RTW101" s="2"/>
      <c r="RTX101" s="2"/>
      <c r="RTY101" s="2"/>
      <c r="RTZ101" s="2"/>
      <c r="RUB101" s="2"/>
      <c r="RUC101" s="2"/>
      <c r="RUH101" s="2"/>
      <c r="RUI101" s="2"/>
      <c r="RUJ101" s="2"/>
      <c r="RUK101" s="3"/>
      <c r="RUL101" s="3"/>
      <c r="RUM101" s="3"/>
      <c r="RUN101" s="3"/>
      <c r="RUU101" s="2"/>
      <c r="RUV101" s="2"/>
      <c r="RUW101" s="2"/>
      <c r="RUX101" s="2"/>
      <c r="RUY101" s="2"/>
      <c r="RUZ101" s="2"/>
      <c r="RVA101" s="2"/>
      <c r="RVB101" s="2"/>
      <c r="RVC101" s="2"/>
      <c r="RVD101" s="2"/>
      <c r="RVE101" s="2"/>
      <c r="RVF101" s="2"/>
      <c r="RVH101" s="2"/>
      <c r="RVI101" s="2"/>
      <c r="RVN101" s="2"/>
      <c r="RVO101" s="2"/>
      <c r="RVP101" s="2"/>
      <c r="RVQ101" s="3"/>
      <c r="RVR101" s="3"/>
      <c r="RVS101" s="3"/>
      <c r="RVT101" s="3"/>
      <c r="RWA101" s="2"/>
      <c r="RWB101" s="2"/>
      <c r="RWC101" s="2"/>
      <c r="RWD101" s="2"/>
      <c r="RWE101" s="2"/>
      <c r="RWF101" s="2"/>
      <c r="RWG101" s="2"/>
      <c r="RWH101" s="2"/>
      <c r="RWI101" s="2"/>
      <c r="RWJ101" s="2"/>
      <c r="RWK101" s="2"/>
      <c r="RWL101" s="2"/>
      <c r="RWN101" s="2"/>
      <c r="RWO101" s="2"/>
      <c r="RWT101" s="2"/>
      <c r="RWU101" s="2"/>
      <c r="RWV101" s="2"/>
      <c r="RWW101" s="3"/>
      <c r="RWX101" s="3"/>
      <c r="RWY101" s="3"/>
      <c r="RWZ101" s="3"/>
      <c r="RXG101" s="2"/>
      <c r="RXH101" s="2"/>
      <c r="RXI101" s="2"/>
      <c r="RXJ101" s="2"/>
      <c r="RXK101" s="2"/>
      <c r="RXL101" s="2"/>
      <c r="RXM101" s="2"/>
      <c r="RXN101" s="2"/>
      <c r="RXO101" s="2"/>
      <c r="RXP101" s="2"/>
      <c r="RXQ101" s="2"/>
      <c r="RXR101" s="2"/>
      <c r="RXT101" s="2"/>
      <c r="RXU101" s="2"/>
      <c r="RXZ101" s="2"/>
      <c r="RYA101" s="2"/>
      <c r="RYB101" s="2"/>
      <c r="RYC101" s="3"/>
      <c r="RYD101" s="3"/>
      <c r="RYE101" s="3"/>
      <c r="RYF101" s="3"/>
      <c r="RYM101" s="2"/>
      <c r="RYN101" s="2"/>
      <c r="RYO101" s="2"/>
      <c r="RYP101" s="2"/>
      <c r="RYQ101" s="2"/>
      <c r="RYR101" s="2"/>
      <c r="RYS101" s="2"/>
      <c r="RYT101" s="2"/>
      <c r="RYU101" s="2"/>
      <c r="RYV101" s="2"/>
      <c r="RYW101" s="2"/>
      <c r="RYX101" s="2"/>
      <c r="RYZ101" s="2"/>
      <c r="RZA101" s="2"/>
      <c r="RZF101" s="2"/>
      <c r="RZG101" s="2"/>
      <c r="RZH101" s="2"/>
      <c r="RZI101" s="3"/>
      <c r="RZJ101" s="3"/>
      <c r="RZK101" s="3"/>
      <c r="RZL101" s="3"/>
      <c r="RZS101" s="2"/>
      <c r="RZT101" s="2"/>
      <c r="RZU101" s="2"/>
      <c r="RZV101" s="2"/>
      <c r="RZW101" s="2"/>
      <c r="RZX101" s="2"/>
      <c r="RZY101" s="2"/>
      <c r="RZZ101" s="2"/>
      <c r="SAA101" s="2"/>
      <c r="SAB101" s="2"/>
      <c r="SAC101" s="2"/>
      <c r="SAD101" s="2"/>
      <c r="SAF101" s="2"/>
      <c r="SAG101" s="2"/>
      <c r="SAL101" s="2"/>
      <c r="SAM101" s="2"/>
      <c r="SAN101" s="2"/>
      <c r="SAO101" s="3"/>
      <c r="SAP101" s="3"/>
      <c r="SAQ101" s="3"/>
      <c r="SAR101" s="3"/>
      <c r="SAY101" s="2"/>
      <c r="SAZ101" s="2"/>
      <c r="SBA101" s="2"/>
      <c r="SBB101" s="2"/>
      <c r="SBC101" s="2"/>
      <c r="SBD101" s="2"/>
      <c r="SBE101" s="2"/>
      <c r="SBF101" s="2"/>
      <c r="SBG101" s="2"/>
      <c r="SBH101" s="2"/>
      <c r="SBI101" s="2"/>
      <c r="SBJ101" s="2"/>
      <c r="SBL101" s="2"/>
      <c r="SBM101" s="2"/>
      <c r="SBR101" s="2"/>
      <c r="SBS101" s="2"/>
      <c r="SBT101" s="2"/>
      <c r="SBU101" s="3"/>
      <c r="SBV101" s="3"/>
      <c r="SBW101" s="3"/>
      <c r="SBX101" s="3"/>
      <c r="SCE101" s="2"/>
      <c r="SCF101" s="2"/>
      <c r="SCG101" s="2"/>
      <c r="SCH101" s="2"/>
      <c r="SCI101" s="2"/>
      <c r="SCJ101" s="2"/>
      <c r="SCK101" s="2"/>
      <c r="SCL101" s="2"/>
      <c r="SCM101" s="2"/>
      <c r="SCN101" s="2"/>
      <c r="SCO101" s="2"/>
      <c r="SCP101" s="2"/>
      <c r="SCR101" s="2"/>
      <c r="SCS101" s="2"/>
      <c r="SCX101" s="2"/>
      <c r="SCY101" s="2"/>
      <c r="SCZ101" s="2"/>
      <c r="SDA101" s="3"/>
      <c r="SDB101" s="3"/>
      <c r="SDC101" s="3"/>
      <c r="SDD101" s="3"/>
      <c r="SDK101" s="2"/>
      <c r="SDL101" s="2"/>
      <c r="SDM101" s="2"/>
      <c r="SDN101" s="2"/>
      <c r="SDO101" s="2"/>
      <c r="SDP101" s="2"/>
      <c r="SDQ101" s="2"/>
      <c r="SDR101" s="2"/>
      <c r="SDS101" s="2"/>
      <c r="SDT101" s="2"/>
      <c r="SDU101" s="2"/>
      <c r="SDV101" s="2"/>
      <c r="SDX101" s="2"/>
      <c r="SDY101" s="2"/>
      <c r="SED101" s="2"/>
      <c r="SEE101" s="2"/>
      <c r="SEF101" s="2"/>
      <c r="SEG101" s="3"/>
      <c r="SEH101" s="3"/>
      <c r="SEI101" s="3"/>
      <c r="SEJ101" s="3"/>
      <c r="SEQ101" s="2"/>
      <c r="SER101" s="2"/>
      <c r="SES101" s="2"/>
      <c r="SET101" s="2"/>
      <c r="SEU101" s="2"/>
      <c r="SEV101" s="2"/>
      <c r="SEW101" s="2"/>
      <c r="SEX101" s="2"/>
      <c r="SEY101" s="2"/>
      <c r="SEZ101" s="2"/>
      <c r="SFA101" s="2"/>
      <c r="SFB101" s="2"/>
      <c r="SFD101" s="2"/>
      <c r="SFE101" s="2"/>
      <c r="SFJ101" s="2"/>
      <c r="SFK101" s="2"/>
      <c r="SFL101" s="2"/>
      <c r="SFM101" s="3"/>
      <c r="SFN101" s="3"/>
      <c r="SFO101" s="3"/>
      <c r="SFP101" s="3"/>
      <c r="SFW101" s="2"/>
      <c r="SFX101" s="2"/>
      <c r="SFY101" s="2"/>
      <c r="SFZ101" s="2"/>
      <c r="SGA101" s="2"/>
      <c r="SGB101" s="2"/>
      <c r="SGC101" s="2"/>
      <c r="SGD101" s="2"/>
      <c r="SGE101" s="2"/>
      <c r="SGF101" s="2"/>
      <c r="SGG101" s="2"/>
      <c r="SGH101" s="2"/>
      <c r="SGJ101" s="2"/>
      <c r="SGK101" s="2"/>
      <c r="SGP101" s="2"/>
      <c r="SGQ101" s="2"/>
      <c r="SGR101" s="2"/>
      <c r="SGS101" s="3"/>
      <c r="SGT101" s="3"/>
      <c r="SGU101" s="3"/>
      <c r="SGV101" s="3"/>
      <c r="SHC101" s="2"/>
      <c r="SHD101" s="2"/>
      <c r="SHE101" s="2"/>
      <c r="SHF101" s="2"/>
      <c r="SHG101" s="2"/>
      <c r="SHH101" s="2"/>
      <c r="SHI101" s="2"/>
      <c r="SHJ101" s="2"/>
      <c r="SHK101" s="2"/>
      <c r="SHL101" s="2"/>
      <c r="SHM101" s="2"/>
      <c r="SHN101" s="2"/>
      <c r="SHP101" s="2"/>
      <c r="SHQ101" s="2"/>
      <c r="SHV101" s="2"/>
      <c r="SHW101" s="2"/>
      <c r="SHX101" s="2"/>
      <c r="SHY101" s="3"/>
      <c r="SHZ101" s="3"/>
      <c r="SIA101" s="3"/>
      <c r="SIB101" s="3"/>
      <c r="SII101" s="2"/>
      <c r="SIJ101" s="2"/>
      <c r="SIK101" s="2"/>
      <c r="SIL101" s="2"/>
      <c r="SIM101" s="2"/>
      <c r="SIN101" s="2"/>
      <c r="SIO101" s="2"/>
      <c r="SIP101" s="2"/>
      <c r="SIQ101" s="2"/>
      <c r="SIR101" s="2"/>
      <c r="SIS101" s="2"/>
      <c r="SIT101" s="2"/>
      <c r="SIV101" s="2"/>
      <c r="SIW101" s="2"/>
      <c r="SJB101" s="2"/>
      <c r="SJC101" s="2"/>
      <c r="SJD101" s="2"/>
      <c r="SJE101" s="3"/>
      <c r="SJF101" s="3"/>
      <c r="SJG101" s="3"/>
      <c r="SJH101" s="3"/>
      <c r="SJO101" s="2"/>
      <c r="SJP101" s="2"/>
      <c r="SJQ101" s="2"/>
      <c r="SJR101" s="2"/>
      <c r="SJS101" s="2"/>
      <c r="SJT101" s="2"/>
      <c r="SJU101" s="2"/>
      <c r="SJV101" s="2"/>
      <c r="SJW101" s="2"/>
      <c r="SJX101" s="2"/>
      <c r="SJY101" s="2"/>
      <c r="SJZ101" s="2"/>
      <c r="SKB101" s="2"/>
      <c r="SKC101" s="2"/>
      <c r="SKH101" s="2"/>
      <c r="SKI101" s="2"/>
      <c r="SKJ101" s="2"/>
      <c r="SKK101" s="3"/>
      <c r="SKL101" s="3"/>
      <c r="SKM101" s="3"/>
      <c r="SKN101" s="3"/>
      <c r="SKU101" s="2"/>
      <c r="SKV101" s="2"/>
      <c r="SKW101" s="2"/>
      <c r="SKX101" s="2"/>
      <c r="SKY101" s="2"/>
      <c r="SKZ101" s="2"/>
      <c r="SLA101" s="2"/>
      <c r="SLB101" s="2"/>
      <c r="SLC101" s="2"/>
      <c r="SLD101" s="2"/>
      <c r="SLE101" s="2"/>
      <c r="SLF101" s="2"/>
      <c r="SLH101" s="2"/>
      <c r="SLI101" s="2"/>
      <c r="SLN101" s="2"/>
      <c r="SLO101" s="2"/>
      <c r="SLP101" s="2"/>
      <c r="SLQ101" s="3"/>
      <c r="SLR101" s="3"/>
      <c r="SLS101" s="3"/>
      <c r="SLT101" s="3"/>
      <c r="SMA101" s="2"/>
      <c r="SMB101" s="2"/>
      <c r="SMC101" s="2"/>
      <c r="SMD101" s="2"/>
      <c r="SME101" s="2"/>
      <c r="SMF101" s="2"/>
      <c r="SMG101" s="2"/>
      <c r="SMH101" s="2"/>
      <c r="SMI101" s="2"/>
      <c r="SMJ101" s="2"/>
      <c r="SMK101" s="2"/>
      <c r="SML101" s="2"/>
      <c r="SMN101" s="2"/>
      <c r="SMO101" s="2"/>
      <c r="SMT101" s="2"/>
      <c r="SMU101" s="2"/>
      <c r="SMV101" s="2"/>
      <c r="SMW101" s="3"/>
      <c r="SMX101" s="3"/>
      <c r="SMY101" s="3"/>
      <c r="SMZ101" s="3"/>
      <c r="SNG101" s="2"/>
      <c r="SNH101" s="2"/>
      <c r="SNI101" s="2"/>
      <c r="SNJ101" s="2"/>
      <c r="SNK101" s="2"/>
      <c r="SNL101" s="2"/>
      <c r="SNM101" s="2"/>
      <c r="SNN101" s="2"/>
      <c r="SNO101" s="2"/>
      <c r="SNP101" s="2"/>
      <c r="SNQ101" s="2"/>
      <c r="SNR101" s="2"/>
      <c r="SNT101" s="2"/>
      <c r="SNU101" s="2"/>
      <c r="SNZ101" s="2"/>
      <c r="SOA101" s="2"/>
      <c r="SOB101" s="2"/>
      <c r="SOC101" s="3"/>
      <c r="SOD101" s="3"/>
      <c r="SOE101" s="3"/>
      <c r="SOF101" s="3"/>
      <c r="SOM101" s="2"/>
      <c r="SON101" s="2"/>
      <c r="SOO101" s="2"/>
      <c r="SOP101" s="2"/>
      <c r="SOQ101" s="2"/>
      <c r="SOR101" s="2"/>
      <c r="SOS101" s="2"/>
      <c r="SOT101" s="2"/>
      <c r="SOU101" s="2"/>
      <c r="SOV101" s="2"/>
      <c r="SOW101" s="2"/>
      <c r="SOX101" s="2"/>
      <c r="SOZ101" s="2"/>
      <c r="SPA101" s="2"/>
      <c r="SPF101" s="2"/>
      <c r="SPG101" s="2"/>
      <c r="SPH101" s="2"/>
      <c r="SPI101" s="3"/>
      <c r="SPJ101" s="3"/>
      <c r="SPK101" s="3"/>
      <c r="SPL101" s="3"/>
      <c r="SPS101" s="2"/>
      <c r="SPT101" s="2"/>
      <c r="SPU101" s="2"/>
      <c r="SPV101" s="2"/>
      <c r="SPW101" s="2"/>
      <c r="SPX101" s="2"/>
      <c r="SPY101" s="2"/>
      <c r="SPZ101" s="2"/>
      <c r="SQA101" s="2"/>
      <c r="SQB101" s="2"/>
      <c r="SQC101" s="2"/>
      <c r="SQD101" s="2"/>
      <c r="SQF101" s="2"/>
      <c r="SQG101" s="2"/>
      <c r="SQL101" s="2"/>
      <c r="SQM101" s="2"/>
      <c r="SQN101" s="2"/>
      <c r="SQO101" s="3"/>
      <c r="SQP101" s="3"/>
      <c r="SQQ101" s="3"/>
      <c r="SQR101" s="3"/>
      <c r="SQY101" s="2"/>
      <c r="SQZ101" s="2"/>
      <c r="SRA101" s="2"/>
      <c r="SRB101" s="2"/>
      <c r="SRC101" s="2"/>
      <c r="SRD101" s="2"/>
      <c r="SRE101" s="2"/>
      <c r="SRF101" s="2"/>
      <c r="SRG101" s="2"/>
      <c r="SRH101" s="2"/>
      <c r="SRI101" s="2"/>
      <c r="SRJ101" s="2"/>
      <c r="SRL101" s="2"/>
      <c r="SRM101" s="2"/>
      <c r="SRR101" s="2"/>
      <c r="SRS101" s="2"/>
      <c r="SRT101" s="2"/>
      <c r="SRU101" s="3"/>
      <c r="SRV101" s="3"/>
      <c r="SRW101" s="3"/>
      <c r="SRX101" s="3"/>
      <c r="SSE101" s="2"/>
      <c r="SSF101" s="2"/>
      <c r="SSG101" s="2"/>
      <c r="SSH101" s="2"/>
      <c r="SSI101" s="2"/>
      <c r="SSJ101" s="2"/>
      <c r="SSK101" s="2"/>
      <c r="SSL101" s="2"/>
      <c r="SSM101" s="2"/>
      <c r="SSN101" s="2"/>
      <c r="SSO101" s="2"/>
      <c r="SSP101" s="2"/>
      <c r="SSR101" s="2"/>
      <c r="SSS101" s="2"/>
      <c r="SSX101" s="2"/>
      <c r="SSY101" s="2"/>
      <c r="SSZ101" s="2"/>
      <c r="STA101" s="3"/>
      <c r="STB101" s="3"/>
      <c r="STC101" s="3"/>
      <c r="STD101" s="3"/>
      <c r="STK101" s="2"/>
      <c r="STL101" s="2"/>
      <c r="STM101" s="2"/>
      <c r="STN101" s="2"/>
      <c r="STO101" s="2"/>
      <c r="STP101" s="2"/>
      <c r="STQ101" s="2"/>
      <c r="STR101" s="2"/>
      <c r="STS101" s="2"/>
      <c r="STT101" s="2"/>
      <c r="STU101" s="2"/>
      <c r="STV101" s="2"/>
      <c r="STX101" s="2"/>
      <c r="STY101" s="2"/>
      <c r="SUD101" s="2"/>
      <c r="SUE101" s="2"/>
      <c r="SUF101" s="2"/>
      <c r="SUG101" s="3"/>
      <c r="SUH101" s="3"/>
      <c r="SUI101" s="3"/>
      <c r="SUJ101" s="3"/>
      <c r="SUQ101" s="2"/>
      <c r="SUR101" s="2"/>
      <c r="SUS101" s="2"/>
      <c r="SUT101" s="2"/>
      <c r="SUU101" s="2"/>
      <c r="SUV101" s="2"/>
      <c r="SUW101" s="2"/>
      <c r="SUX101" s="2"/>
      <c r="SUY101" s="2"/>
      <c r="SUZ101" s="2"/>
      <c r="SVA101" s="2"/>
      <c r="SVB101" s="2"/>
      <c r="SVD101" s="2"/>
      <c r="SVE101" s="2"/>
      <c r="SVJ101" s="2"/>
      <c r="SVK101" s="2"/>
      <c r="SVL101" s="2"/>
      <c r="SVM101" s="3"/>
      <c r="SVN101" s="3"/>
      <c r="SVO101" s="3"/>
      <c r="SVP101" s="3"/>
      <c r="SVW101" s="2"/>
      <c r="SVX101" s="2"/>
      <c r="SVY101" s="2"/>
      <c r="SVZ101" s="2"/>
      <c r="SWA101" s="2"/>
      <c r="SWB101" s="2"/>
      <c r="SWC101" s="2"/>
      <c r="SWD101" s="2"/>
      <c r="SWE101" s="2"/>
      <c r="SWF101" s="2"/>
      <c r="SWG101" s="2"/>
      <c r="SWH101" s="2"/>
      <c r="SWJ101" s="2"/>
      <c r="SWK101" s="2"/>
      <c r="SWP101" s="2"/>
      <c r="SWQ101" s="2"/>
      <c r="SWR101" s="2"/>
      <c r="SWS101" s="3"/>
      <c r="SWT101" s="3"/>
      <c r="SWU101" s="3"/>
      <c r="SWV101" s="3"/>
      <c r="SXC101" s="2"/>
      <c r="SXD101" s="2"/>
      <c r="SXE101" s="2"/>
      <c r="SXF101" s="2"/>
      <c r="SXG101" s="2"/>
      <c r="SXH101" s="2"/>
      <c r="SXI101" s="2"/>
      <c r="SXJ101" s="2"/>
      <c r="SXK101" s="2"/>
      <c r="SXL101" s="2"/>
      <c r="SXM101" s="2"/>
      <c r="SXN101" s="2"/>
      <c r="SXP101" s="2"/>
      <c r="SXQ101" s="2"/>
      <c r="SXV101" s="2"/>
      <c r="SXW101" s="2"/>
      <c r="SXX101" s="2"/>
      <c r="SXY101" s="3"/>
      <c r="SXZ101" s="3"/>
      <c r="SYA101" s="3"/>
      <c r="SYB101" s="3"/>
      <c r="SYI101" s="2"/>
      <c r="SYJ101" s="2"/>
      <c r="SYK101" s="2"/>
      <c r="SYL101" s="2"/>
      <c r="SYM101" s="2"/>
      <c r="SYN101" s="2"/>
      <c r="SYO101" s="2"/>
      <c r="SYP101" s="2"/>
      <c r="SYQ101" s="2"/>
      <c r="SYR101" s="2"/>
      <c r="SYS101" s="2"/>
      <c r="SYT101" s="2"/>
      <c r="SYV101" s="2"/>
      <c r="SYW101" s="2"/>
      <c r="SZB101" s="2"/>
      <c r="SZC101" s="2"/>
      <c r="SZD101" s="2"/>
      <c r="SZE101" s="3"/>
      <c r="SZF101" s="3"/>
      <c r="SZG101" s="3"/>
      <c r="SZH101" s="3"/>
      <c r="SZO101" s="2"/>
      <c r="SZP101" s="2"/>
      <c r="SZQ101" s="2"/>
      <c r="SZR101" s="2"/>
      <c r="SZS101" s="2"/>
      <c r="SZT101" s="2"/>
      <c r="SZU101" s="2"/>
      <c r="SZV101" s="2"/>
      <c r="SZW101" s="2"/>
      <c r="SZX101" s="2"/>
      <c r="SZY101" s="2"/>
      <c r="SZZ101" s="2"/>
      <c r="TAB101" s="2"/>
      <c r="TAC101" s="2"/>
      <c r="TAH101" s="2"/>
      <c r="TAI101" s="2"/>
      <c r="TAJ101" s="2"/>
      <c r="TAK101" s="3"/>
      <c r="TAL101" s="3"/>
      <c r="TAM101" s="3"/>
      <c r="TAN101" s="3"/>
      <c r="TAU101" s="2"/>
      <c r="TAV101" s="2"/>
      <c r="TAW101" s="2"/>
      <c r="TAX101" s="2"/>
      <c r="TAY101" s="2"/>
      <c r="TAZ101" s="2"/>
      <c r="TBA101" s="2"/>
      <c r="TBB101" s="2"/>
      <c r="TBC101" s="2"/>
      <c r="TBD101" s="2"/>
      <c r="TBE101" s="2"/>
      <c r="TBF101" s="2"/>
      <c r="TBH101" s="2"/>
      <c r="TBI101" s="2"/>
      <c r="TBN101" s="2"/>
      <c r="TBO101" s="2"/>
      <c r="TBP101" s="2"/>
      <c r="TBQ101" s="3"/>
      <c r="TBR101" s="3"/>
      <c r="TBS101" s="3"/>
      <c r="TBT101" s="3"/>
      <c r="TCA101" s="2"/>
      <c r="TCB101" s="2"/>
      <c r="TCC101" s="2"/>
      <c r="TCD101" s="2"/>
      <c r="TCE101" s="2"/>
      <c r="TCF101" s="2"/>
      <c r="TCG101" s="2"/>
      <c r="TCH101" s="2"/>
      <c r="TCI101" s="2"/>
      <c r="TCJ101" s="2"/>
      <c r="TCK101" s="2"/>
      <c r="TCL101" s="2"/>
      <c r="TCN101" s="2"/>
      <c r="TCO101" s="2"/>
      <c r="TCT101" s="2"/>
      <c r="TCU101" s="2"/>
      <c r="TCV101" s="2"/>
      <c r="TCW101" s="3"/>
      <c r="TCX101" s="3"/>
      <c r="TCY101" s="3"/>
      <c r="TCZ101" s="3"/>
      <c r="TDG101" s="2"/>
      <c r="TDH101" s="2"/>
      <c r="TDI101" s="2"/>
      <c r="TDJ101" s="2"/>
      <c r="TDK101" s="2"/>
      <c r="TDL101" s="2"/>
      <c r="TDM101" s="2"/>
      <c r="TDN101" s="2"/>
      <c r="TDO101" s="2"/>
      <c r="TDP101" s="2"/>
      <c r="TDQ101" s="2"/>
      <c r="TDR101" s="2"/>
      <c r="TDT101" s="2"/>
      <c r="TDU101" s="2"/>
      <c r="TDZ101" s="2"/>
      <c r="TEA101" s="2"/>
      <c r="TEB101" s="2"/>
      <c r="TEC101" s="3"/>
      <c r="TED101" s="3"/>
      <c r="TEE101" s="3"/>
      <c r="TEF101" s="3"/>
      <c r="TEM101" s="2"/>
      <c r="TEN101" s="2"/>
      <c r="TEO101" s="2"/>
      <c r="TEP101" s="2"/>
      <c r="TEQ101" s="2"/>
      <c r="TER101" s="2"/>
      <c r="TES101" s="2"/>
      <c r="TET101" s="2"/>
      <c r="TEU101" s="2"/>
      <c r="TEV101" s="2"/>
      <c r="TEW101" s="2"/>
      <c r="TEX101" s="2"/>
      <c r="TEZ101" s="2"/>
      <c r="TFA101" s="2"/>
      <c r="TFF101" s="2"/>
      <c r="TFG101" s="2"/>
      <c r="TFH101" s="2"/>
      <c r="TFI101" s="3"/>
      <c r="TFJ101" s="3"/>
      <c r="TFK101" s="3"/>
      <c r="TFL101" s="3"/>
      <c r="TFS101" s="2"/>
      <c r="TFT101" s="2"/>
      <c r="TFU101" s="2"/>
      <c r="TFV101" s="2"/>
      <c r="TFW101" s="2"/>
      <c r="TFX101" s="2"/>
      <c r="TFY101" s="2"/>
      <c r="TFZ101" s="2"/>
      <c r="TGA101" s="2"/>
      <c r="TGB101" s="2"/>
      <c r="TGC101" s="2"/>
      <c r="TGD101" s="2"/>
      <c r="TGF101" s="2"/>
      <c r="TGG101" s="2"/>
      <c r="TGL101" s="2"/>
      <c r="TGM101" s="2"/>
      <c r="TGN101" s="2"/>
      <c r="TGO101" s="3"/>
      <c r="TGP101" s="3"/>
      <c r="TGQ101" s="3"/>
      <c r="TGR101" s="3"/>
      <c r="TGY101" s="2"/>
      <c r="TGZ101" s="2"/>
      <c r="THA101" s="2"/>
      <c r="THB101" s="2"/>
      <c r="THC101" s="2"/>
      <c r="THD101" s="2"/>
      <c r="THE101" s="2"/>
      <c r="THF101" s="2"/>
      <c r="THG101" s="2"/>
      <c r="THH101" s="2"/>
      <c r="THI101" s="2"/>
      <c r="THJ101" s="2"/>
      <c r="THL101" s="2"/>
      <c r="THM101" s="2"/>
      <c r="THR101" s="2"/>
      <c r="THS101" s="2"/>
      <c r="THT101" s="2"/>
      <c r="THU101" s="3"/>
      <c r="THV101" s="3"/>
      <c r="THW101" s="3"/>
      <c r="THX101" s="3"/>
      <c r="TIE101" s="2"/>
      <c r="TIF101" s="2"/>
      <c r="TIG101" s="2"/>
      <c r="TIH101" s="2"/>
      <c r="TII101" s="2"/>
      <c r="TIJ101" s="2"/>
      <c r="TIK101" s="2"/>
      <c r="TIL101" s="2"/>
      <c r="TIM101" s="2"/>
      <c r="TIN101" s="2"/>
      <c r="TIO101" s="2"/>
      <c r="TIP101" s="2"/>
      <c r="TIR101" s="2"/>
      <c r="TIS101" s="2"/>
      <c r="TIX101" s="2"/>
      <c r="TIY101" s="2"/>
      <c r="TIZ101" s="2"/>
      <c r="TJA101" s="3"/>
      <c r="TJB101" s="3"/>
      <c r="TJC101" s="3"/>
      <c r="TJD101" s="3"/>
      <c r="TJK101" s="2"/>
      <c r="TJL101" s="2"/>
      <c r="TJM101" s="2"/>
      <c r="TJN101" s="2"/>
      <c r="TJO101" s="2"/>
      <c r="TJP101" s="2"/>
      <c r="TJQ101" s="2"/>
      <c r="TJR101" s="2"/>
      <c r="TJS101" s="2"/>
      <c r="TJT101" s="2"/>
      <c r="TJU101" s="2"/>
      <c r="TJV101" s="2"/>
      <c r="TJX101" s="2"/>
      <c r="TJY101" s="2"/>
      <c r="TKD101" s="2"/>
      <c r="TKE101" s="2"/>
      <c r="TKF101" s="2"/>
      <c r="TKG101" s="3"/>
      <c r="TKH101" s="3"/>
      <c r="TKI101" s="3"/>
      <c r="TKJ101" s="3"/>
      <c r="TKQ101" s="2"/>
      <c r="TKR101" s="2"/>
      <c r="TKS101" s="2"/>
      <c r="TKT101" s="2"/>
      <c r="TKU101" s="2"/>
      <c r="TKV101" s="2"/>
      <c r="TKW101" s="2"/>
      <c r="TKX101" s="2"/>
      <c r="TKY101" s="2"/>
      <c r="TKZ101" s="2"/>
      <c r="TLA101" s="2"/>
      <c r="TLB101" s="2"/>
      <c r="TLD101" s="2"/>
      <c r="TLE101" s="2"/>
      <c r="TLJ101" s="2"/>
      <c r="TLK101" s="2"/>
      <c r="TLL101" s="2"/>
      <c r="TLM101" s="3"/>
      <c r="TLN101" s="3"/>
      <c r="TLO101" s="3"/>
      <c r="TLP101" s="3"/>
      <c r="TLW101" s="2"/>
      <c r="TLX101" s="2"/>
      <c r="TLY101" s="2"/>
      <c r="TLZ101" s="2"/>
      <c r="TMA101" s="2"/>
      <c r="TMB101" s="2"/>
      <c r="TMC101" s="2"/>
      <c r="TMD101" s="2"/>
      <c r="TME101" s="2"/>
      <c r="TMF101" s="2"/>
      <c r="TMG101" s="2"/>
      <c r="TMH101" s="2"/>
      <c r="TMJ101" s="2"/>
      <c r="TMK101" s="2"/>
      <c r="TMP101" s="2"/>
      <c r="TMQ101" s="2"/>
      <c r="TMR101" s="2"/>
      <c r="TMS101" s="3"/>
      <c r="TMT101" s="3"/>
      <c r="TMU101" s="3"/>
      <c r="TMV101" s="3"/>
      <c r="TNC101" s="2"/>
      <c r="TND101" s="2"/>
      <c r="TNE101" s="2"/>
      <c r="TNF101" s="2"/>
      <c r="TNG101" s="2"/>
      <c r="TNH101" s="2"/>
      <c r="TNI101" s="2"/>
      <c r="TNJ101" s="2"/>
      <c r="TNK101" s="2"/>
      <c r="TNL101" s="2"/>
      <c r="TNM101" s="2"/>
      <c r="TNN101" s="2"/>
      <c r="TNP101" s="2"/>
      <c r="TNQ101" s="2"/>
      <c r="TNV101" s="2"/>
      <c r="TNW101" s="2"/>
      <c r="TNX101" s="2"/>
      <c r="TNY101" s="3"/>
      <c r="TNZ101" s="3"/>
      <c r="TOA101" s="3"/>
      <c r="TOB101" s="3"/>
      <c r="TOI101" s="2"/>
      <c r="TOJ101" s="2"/>
      <c r="TOK101" s="2"/>
      <c r="TOL101" s="2"/>
      <c r="TOM101" s="2"/>
      <c r="TON101" s="2"/>
      <c r="TOO101" s="2"/>
      <c r="TOP101" s="2"/>
      <c r="TOQ101" s="2"/>
      <c r="TOR101" s="2"/>
      <c r="TOS101" s="2"/>
      <c r="TOT101" s="2"/>
      <c r="TOV101" s="2"/>
      <c r="TOW101" s="2"/>
      <c r="TPB101" s="2"/>
      <c r="TPC101" s="2"/>
      <c r="TPD101" s="2"/>
      <c r="TPE101" s="3"/>
      <c r="TPF101" s="3"/>
      <c r="TPG101" s="3"/>
      <c r="TPH101" s="3"/>
      <c r="TPO101" s="2"/>
      <c r="TPP101" s="2"/>
      <c r="TPQ101" s="2"/>
      <c r="TPR101" s="2"/>
      <c r="TPS101" s="2"/>
      <c r="TPT101" s="2"/>
      <c r="TPU101" s="2"/>
      <c r="TPV101" s="2"/>
      <c r="TPW101" s="2"/>
      <c r="TPX101" s="2"/>
      <c r="TPY101" s="2"/>
      <c r="TPZ101" s="2"/>
      <c r="TQB101" s="2"/>
      <c r="TQC101" s="2"/>
      <c r="TQH101" s="2"/>
      <c r="TQI101" s="2"/>
      <c r="TQJ101" s="2"/>
      <c r="TQK101" s="3"/>
      <c r="TQL101" s="3"/>
      <c r="TQM101" s="3"/>
      <c r="TQN101" s="3"/>
      <c r="TQU101" s="2"/>
      <c r="TQV101" s="2"/>
      <c r="TQW101" s="2"/>
      <c r="TQX101" s="2"/>
      <c r="TQY101" s="2"/>
      <c r="TQZ101" s="2"/>
      <c r="TRA101" s="2"/>
      <c r="TRB101" s="2"/>
      <c r="TRC101" s="2"/>
      <c r="TRD101" s="2"/>
      <c r="TRE101" s="2"/>
      <c r="TRF101" s="2"/>
      <c r="TRH101" s="2"/>
      <c r="TRI101" s="2"/>
      <c r="TRN101" s="2"/>
      <c r="TRO101" s="2"/>
      <c r="TRP101" s="2"/>
      <c r="TRQ101" s="3"/>
      <c r="TRR101" s="3"/>
      <c r="TRS101" s="3"/>
      <c r="TRT101" s="3"/>
      <c r="TSA101" s="2"/>
      <c r="TSB101" s="2"/>
      <c r="TSC101" s="2"/>
      <c r="TSD101" s="2"/>
      <c r="TSE101" s="2"/>
      <c r="TSF101" s="2"/>
      <c r="TSG101" s="2"/>
      <c r="TSH101" s="2"/>
      <c r="TSI101" s="2"/>
      <c r="TSJ101" s="2"/>
      <c r="TSK101" s="2"/>
      <c r="TSL101" s="2"/>
      <c r="TSN101" s="2"/>
      <c r="TSO101" s="2"/>
      <c r="TST101" s="2"/>
      <c r="TSU101" s="2"/>
      <c r="TSV101" s="2"/>
      <c r="TSW101" s="3"/>
      <c r="TSX101" s="3"/>
      <c r="TSY101" s="3"/>
      <c r="TSZ101" s="3"/>
      <c r="TTG101" s="2"/>
      <c r="TTH101" s="2"/>
      <c r="TTI101" s="2"/>
      <c r="TTJ101" s="2"/>
      <c r="TTK101" s="2"/>
      <c r="TTL101" s="2"/>
      <c r="TTM101" s="2"/>
      <c r="TTN101" s="2"/>
      <c r="TTO101" s="2"/>
      <c r="TTP101" s="2"/>
      <c r="TTQ101" s="2"/>
      <c r="TTR101" s="2"/>
      <c r="TTT101" s="2"/>
      <c r="TTU101" s="2"/>
      <c r="TTZ101" s="2"/>
      <c r="TUA101" s="2"/>
      <c r="TUB101" s="2"/>
      <c r="TUC101" s="3"/>
      <c r="TUD101" s="3"/>
      <c r="TUE101" s="3"/>
      <c r="TUF101" s="3"/>
      <c r="TUM101" s="2"/>
      <c r="TUN101" s="2"/>
      <c r="TUO101" s="2"/>
      <c r="TUP101" s="2"/>
      <c r="TUQ101" s="2"/>
      <c r="TUR101" s="2"/>
      <c r="TUS101" s="2"/>
      <c r="TUT101" s="2"/>
      <c r="TUU101" s="2"/>
      <c r="TUV101" s="2"/>
      <c r="TUW101" s="2"/>
      <c r="TUX101" s="2"/>
      <c r="TUZ101" s="2"/>
      <c r="TVA101" s="2"/>
      <c r="TVF101" s="2"/>
      <c r="TVG101" s="2"/>
      <c r="TVH101" s="2"/>
      <c r="TVI101" s="3"/>
      <c r="TVJ101" s="3"/>
      <c r="TVK101" s="3"/>
      <c r="TVL101" s="3"/>
      <c r="TVS101" s="2"/>
      <c r="TVT101" s="2"/>
      <c r="TVU101" s="2"/>
      <c r="TVV101" s="2"/>
      <c r="TVW101" s="2"/>
      <c r="TVX101" s="2"/>
      <c r="TVY101" s="2"/>
      <c r="TVZ101" s="2"/>
      <c r="TWA101" s="2"/>
      <c r="TWB101" s="2"/>
      <c r="TWC101" s="2"/>
      <c r="TWD101" s="2"/>
      <c r="TWF101" s="2"/>
      <c r="TWG101" s="2"/>
      <c r="TWL101" s="2"/>
      <c r="TWM101" s="2"/>
      <c r="TWN101" s="2"/>
      <c r="TWO101" s="3"/>
      <c r="TWP101" s="3"/>
      <c r="TWQ101" s="3"/>
      <c r="TWR101" s="3"/>
      <c r="TWY101" s="2"/>
      <c r="TWZ101" s="2"/>
      <c r="TXA101" s="2"/>
      <c r="TXB101" s="2"/>
      <c r="TXC101" s="2"/>
      <c r="TXD101" s="2"/>
      <c r="TXE101" s="2"/>
      <c r="TXF101" s="2"/>
      <c r="TXG101" s="2"/>
      <c r="TXH101" s="2"/>
      <c r="TXI101" s="2"/>
      <c r="TXJ101" s="2"/>
      <c r="TXL101" s="2"/>
      <c r="TXM101" s="2"/>
      <c r="TXR101" s="2"/>
      <c r="TXS101" s="2"/>
      <c r="TXT101" s="2"/>
      <c r="TXU101" s="3"/>
      <c r="TXV101" s="3"/>
      <c r="TXW101" s="3"/>
      <c r="TXX101" s="3"/>
      <c r="TYE101" s="2"/>
      <c r="TYF101" s="2"/>
      <c r="TYG101" s="2"/>
      <c r="TYH101" s="2"/>
      <c r="TYI101" s="2"/>
      <c r="TYJ101" s="2"/>
      <c r="TYK101" s="2"/>
      <c r="TYL101" s="2"/>
      <c r="TYM101" s="2"/>
      <c r="TYN101" s="2"/>
      <c r="TYO101" s="2"/>
      <c r="TYP101" s="2"/>
      <c r="TYR101" s="2"/>
      <c r="TYS101" s="2"/>
      <c r="TYX101" s="2"/>
      <c r="TYY101" s="2"/>
      <c r="TYZ101" s="2"/>
      <c r="TZA101" s="3"/>
      <c r="TZB101" s="3"/>
      <c r="TZC101" s="3"/>
      <c r="TZD101" s="3"/>
      <c r="TZK101" s="2"/>
      <c r="TZL101" s="2"/>
      <c r="TZM101" s="2"/>
      <c r="TZN101" s="2"/>
      <c r="TZO101" s="2"/>
      <c r="TZP101" s="2"/>
      <c r="TZQ101" s="2"/>
      <c r="TZR101" s="2"/>
      <c r="TZS101" s="2"/>
      <c r="TZT101" s="2"/>
      <c r="TZU101" s="2"/>
      <c r="TZV101" s="2"/>
      <c r="TZX101" s="2"/>
      <c r="TZY101" s="2"/>
      <c r="UAD101" s="2"/>
      <c r="UAE101" s="2"/>
      <c r="UAF101" s="2"/>
      <c r="UAG101" s="3"/>
      <c r="UAH101" s="3"/>
      <c r="UAI101" s="3"/>
      <c r="UAJ101" s="3"/>
      <c r="UAQ101" s="2"/>
      <c r="UAR101" s="2"/>
      <c r="UAS101" s="2"/>
      <c r="UAT101" s="2"/>
      <c r="UAU101" s="2"/>
      <c r="UAV101" s="2"/>
      <c r="UAW101" s="2"/>
      <c r="UAX101" s="2"/>
      <c r="UAY101" s="2"/>
      <c r="UAZ101" s="2"/>
      <c r="UBA101" s="2"/>
      <c r="UBB101" s="2"/>
      <c r="UBD101" s="2"/>
      <c r="UBE101" s="2"/>
      <c r="UBJ101" s="2"/>
      <c r="UBK101" s="2"/>
      <c r="UBL101" s="2"/>
      <c r="UBM101" s="3"/>
      <c r="UBN101" s="3"/>
      <c r="UBO101" s="3"/>
      <c r="UBP101" s="3"/>
      <c r="UBW101" s="2"/>
      <c r="UBX101" s="2"/>
      <c r="UBY101" s="2"/>
      <c r="UBZ101" s="2"/>
      <c r="UCA101" s="2"/>
      <c r="UCB101" s="2"/>
      <c r="UCC101" s="2"/>
      <c r="UCD101" s="2"/>
      <c r="UCE101" s="2"/>
      <c r="UCF101" s="2"/>
      <c r="UCG101" s="2"/>
      <c r="UCH101" s="2"/>
      <c r="UCJ101" s="2"/>
      <c r="UCK101" s="2"/>
      <c r="UCP101" s="2"/>
      <c r="UCQ101" s="2"/>
      <c r="UCR101" s="2"/>
      <c r="UCS101" s="3"/>
      <c r="UCT101" s="3"/>
      <c r="UCU101" s="3"/>
      <c r="UCV101" s="3"/>
      <c r="UDC101" s="2"/>
      <c r="UDD101" s="2"/>
      <c r="UDE101" s="2"/>
      <c r="UDF101" s="2"/>
      <c r="UDG101" s="2"/>
      <c r="UDH101" s="2"/>
      <c r="UDI101" s="2"/>
      <c r="UDJ101" s="2"/>
      <c r="UDK101" s="2"/>
      <c r="UDL101" s="2"/>
      <c r="UDM101" s="2"/>
      <c r="UDN101" s="2"/>
      <c r="UDP101" s="2"/>
      <c r="UDQ101" s="2"/>
      <c r="UDV101" s="2"/>
      <c r="UDW101" s="2"/>
      <c r="UDX101" s="2"/>
      <c r="UDY101" s="3"/>
      <c r="UDZ101" s="3"/>
      <c r="UEA101" s="3"/>
      <c r="UEB101" s="3"/>
      <c r="UEI101" s="2"/>
      <c r="UEJ101" s="2"/>
      <c r="UEK101" s="2"/>
      <c r="UEL101" s="2"/>
      <c r="UEM101" s="2"/>
      <c r="UEN101" s="2"/>
      <c r="UEO101" s="2"/>
      <c r="UEP101" s="2"/>
      <c r="UEQ101" s="2"/>
      <c r="UER101" s="2"/>
      <c r="UES101" s="2"/>
      <c r="UET101" s="2"/>
      <c r="UEV101" s="2"/>
      <c r="UEW101" s="2"/>
      <c r="UFB101" s="2"/>
      <c r="UFC101" s="2"/>
      <c r="UFD101" s="2"/>
      <c r="UFE101" s="3"/>
      <c r="UFF101" s="3"/>
      <c r="UFG101" s="3"/>
      <c r="UFH101" s="3"/>
      <c r="UFO101" s="2"/>
      <c r="UFP101" s="2"/>
      <c r="UFQ101" s="2"/>
      <c r="UFR101" s="2"/>
      <c r="UFS101" s="2"/>
      <c r="UFT101" s="2"/>
      <c r="UFU101" s="2"/>
      <c r="UFV101" s="2"/>
      <c r="UFW101" s="2"/>
      <c r="UFX101" s="2"/>
      <c r="UFY101" s="2"/>
      <c r="UFZ101" s="2"/>
      <c r="UGB101" s="2"/>
      <c r="UGC101" s="2"/>
      <c r="UGH101" s="2"/>
      <c r="UGI101" s="2"/>
      <c r="UGJ101" s="2"/>
      <c r="UGK101" s="3"/>
      <c r="UGL101" s="3"/>
      <c r="UGM101" s="3"/>
      <c r="UGN101" s="3"/>
      <c r="UGU101" s="2"/>
      <c r="UGV101" s="2"/>
      <c r="UGW101" s="2"/>
      <c r="UGX101" s="2"/>
      <c r="UGY101" s="2"/>
      <c r="UGZ101" s="2"/>
      <c r="UHA101" s="2"/>
      <c r="UHB101" s="2"/>
      <c r="UHC101" s="2"/>
      <c r="UHD101" s="2"/>
      <c r="UHE101" s="2"/>
      <c r="UHF101" s="2"/>
      <c r="UHH101" s="2"/>
      <c r="UHI101" s="2"/>
      <c r="UHN101" s="2"/>
      <c r="UHO101" s="2"/>
      <c r="UHP101" s="2"/>
      <c r="UHQ101" s="3"/>
      <c r="UHR101" s="3"/>
      <c r="UHS101" s="3"/>
      <c r="UHT101" s="3"/>
      <c r="UIA101" s="2"/>
      <c r="UIB101" s="2"/>
      <c r="UIC101" s="2"/>
      <c r="UID101" s="2"/>
      <c r="UIE101" s="2"/>
      <c r="UIF101" s="2"/>
      <c r="UIG101" s="2"/>
      <c r="UIH101" s="2"/>
      <c r="UII101" s="2"/>
      <c r="UIJ101" s="2"/>
      <c r="UIK101" s="2"/>
      <c r="UIL101" s="2"/>
      <c r="UIN101" s="2"/>
      <c r="UIO101" s="2"/>
      <c r="UIT101" s="2"/>
      <c r="UIU101" s="2"/>
      <c r="UIV101" s="2"/>
      <c r="UIW101" s="3"/>
      <c r="UIX101" s="3"/>
      <c r="UIY101" s="3"/>
      <c r="UIZ101" s="3"/>
      <c r="UJG101" s="2"/>
      <c r="UJH101" s="2"/>
      <c r="UJI101" s="2"/>
      <c r="UJJ101" s="2"/>
      <c r="UJK101" s="2"/>
      <c r="UJL101" s="2"/>
      <c r="UJM101" s="2"/>
      <c r="UJN101" s="2"/>
      <c r="UJO101" s="2"/>
      <c r="UJP101" s="2"/>
      <c r="UJQ101" s="2"/>
      <c r="UJR101" s="2"/>
      <c r="UJT101" s="2"/>
      <c r="UJU101" s="2"/>
      <c r="UJZ101" s="2"/>
      <c r="UKA101" s="2"/>
      <c r="UKB101" s="2"/>
      <c r="UKC101" s="3"/>
      <c r="UKD101" s="3"/>
      <c r="UKE101" s="3"/>
      <c r="UKF101" s="3"/>
      <c r="UKM101" s="2"/>
      <c r="UKN101" s="2"/>
      <c r="UKO101" s="2"/>
      <c r="UKP101" s="2"/>
      <c r="UKQ101" s="2"/>
      <c r="UKR101" s="2"/>
      <c r="UKS101" s="2"/>
      <c r="UKT101" s="2"/>
      <c r="UKU101" s="2"/>
      <c r="UKV101" s="2"/>
      <c r="UKW101" s="2"/>
      <c r="UKX101" s="2"/>
      <c r="UKZ101" s="2"/>
      <c r="ULA101" s="2"/>
      <c r="ULF101" s="2"/>
      <c r="ULG101" s="2"/>
      <c r="ULH101" s="2"/>
      <c r="ULI101" s="3"/>
      <c r="ULJ101" s="3"/>
      <c r="ULK101" s="3"/>
      <c r="ULL101" s="3"/>
      <c r="ULS101" s="2"/>
      <c r="ULT101" s="2"/>
      <c r="ULU101" s="2"/>
      <c r="ULV101" s="2"/>
      <c r="ULW101" s="2"/>
      <c r="ULX101" s="2"/>
      <c r="ULY101" s="2"/>
      <c r="ULZ101" s="2"/>
      <c r="UMA101" s="2"/>
      <c r="UMB101" s="2"/>
      <c r="UMC101" s="2"/>
      <c r="UMD101" s="2"/>
      <c r="UMF101" s="2"/>
      <c r="UMG101" s="2"/>
      <c r="UML101" s="2"/>
      <c r="UMM101" s="2"/>
      <c r="UMN101" s="2"/>
      <c r="UMO101" s="3"/>
      <c r="UMP101" s="3"/>
      <c r="UMQ101" s="3"/>
      <c r="UMR101" s="3"/>
      <c r="UMY101" s="2"/>
      <c r="UMZ101" s="2"/>
      <c r="UNA101" s="2"/>
      <c r="UNB101" s="2"/>
      <c r="UNC101" s="2"/>
      <c r="UND101" s="2"/>
      <c r="UNE101" s="2"/>
      <c r="UNF101" s="2"/>
      <c r="UNG101" s="2"/>
      <c r="UNH101" s="2"/>
      <c r="UNI101" s="2"/>
      <c r="UNJ101" s="2"/>
      <c r="UNL101" s="2"/>
      <c r="UNM101" s="2"/>
      <c r="UNR101" s="2"/>
      <c r="UNS101" s="2"/>
      <c r="UNT101" s="2"/>
      <c r="UNU101" s="3"/>
      <c r="UNV101" s="3"/>
      <c r="UNW101" s="3"/>
      <c r="UNX101" s="3"/>
      <c r="UOE101" s="2"/>
      <c r="UOF101" s="2"/>
      <c r="UOG101" s="2"/>
      <c r="UOH101" s="2"/>
      <c r="UOI101" s="2"/>
      <c r="UOJ101" s="2"/>
      <c r="UOK101" s="2"/>
      <c r="UOL101" s="2"/>
      <c r="UOM101" s="2"/>
      <c r="UON101" s="2"/>
      <c r="UOO101" s="2"/>
      <c r="UOP101" s="2"/>
      <c r="UOR101" s="2"/>
      <c r="UOS101" s="2"/>
      <c r="UOX101" s="2"/>
      <c r="UOY101" s="2"/>
      <c r="UOZ101" s="2"/>
      <c r="UPA101" s="3"/>
      <c r="UPB101" s="3"/>
      <c r="UPC101" s="3"/>
      <c r="UPD101" s="3"/>
      <c r="UPK101" s="2"/>
      <c r="UPL101" s="2"/>
      <c r="UPM101" s="2"/>
      <c r="UPN101" s="2"/>
      <c r="UPO101" s="2"/>
      <c r="UPP101" s="2"/>
      <c r="UPQ101" s="2"/>
      <c r="UPR101" s="2"/>
      <c r="UPS101" s="2"/>
      <c r="UPT101" s="2"/>
      <c r="UPU101" s="2"/>
      <c r="UPV101" s="2"/>
      <c r="UPX101" s="2"/>
      <c r="UPY101" s="2"/>
      <c r="UQD101" s="2"/>
      <c r="UQE101" s="2"/>
      <c r="UQF101" s="2"/>
      <c r="UQG101" s="3"/>
      <c r="UQH101" s="3"/>
      <c r="UQI101" s="3"/>
      <c r="UQJ101" s="3"/>
      <c r="UQQ101" s="2"/>
      <c r="UQR101" s="2"/>
      <c r="UQS101" s="2"/>
      <c r="UQT101" s="2"/>
      <c r="UQU101" s="2"/>
      <c r="UQV101" s="2"/>
      <c r="UQW101" s="2"/>
      <c r="UQX101" s="2"/>
      <c r="UQY101" s="2"/>
      <c r="UQZ101" s="2"/>
      <c r="URA101" s="2"/>
      <c r="URB101" s="2"/>
      <c r="URD101" s="2"/>
      <c r="URE101" s="2"/>
      <c r="URJ101" s="2"/>
      <c r="URK101" s="2"/>
      <c r="URL101" s="2"/>
      <c r="URM101" s="3"/>
      <c r="URN101" s="3"/>
      <c r="URO101" s="3"/>
      <c r="URP101" s="3"/>
      <c r="URW101" s="2"/>
      <c r="URX101" s="2"/>
      <c r="URY101" s="2"/>
      <c r="URZ101" s="2"/>
      <c r="USA101" s="2"/>
      <c r="USB101" s="2"/>
      <c r="USC101" s="2"/>
      <c r="USD101" s="2"/>
      <c r="USE101" s="2"/>
      <c r="USF101" s="2"/>
      <c r="USG101" s="2"/>
      <c r="USH101" s="2"/>
      <c r="USJ101" s="2"/>
      <c r="USK101" s="2"/>
      <c r="USP101" s="2"/>
      <c r="USQ101" s="2"/>
      <c r="USR101" s="2"/>
      <c r="USS101" s="3"/>
      <c r="UST101" s="3"/>
      <c r="USU101" s="3"/>
      <c r="USV101" s="3"/>
      <c r="UTC101" s="2"/>
      <c r="UTD101" s="2"/>
      <c r="UTE101" s="2"/>
      <c r="UTF101" s="2"/>
      <c r="UTG101" s="2"/>
      <c r="UTH101" s="2"/>
      <c r="UTI101" s="2"/>
      <c r="UTJ101" s="2"/>
      <c r="UTK101" s="2"/>
      <c r="UTL101" s="2"/>
      <c r="UTM101" s="2"/>
      <c r="UTN101" s="2"/>
      <c r="UTP101" s="2"/>
      <c r="UTQ101" s="2"/>
      <c r="UTV101" s="2"/>
      <c r="UTW101" s="2"/>
      <c r="UTX101" s="2"/>
      <c r="UTY101" s="3"/>
      <c r="UTZ101" s="3"/>
      <c r="UUA101" s="3"/>
      <c r="UUB101" s="3"/>
      <c r="UUI101" s="2"/>
      <c r="UUJ101" s="2"/>
      <c r="UUK101" s="2"/>
      <c r="UUL101" s="2"/>
      <c r="UUM101" s="2"/>
      <c r="UUN101" s="2"/>
      <c r="UUO101" s="2"/>
      <c r="UUP101" s="2"/>
      <c r="UUQ101" s="2"/>
      <c r="UUR101" s="2"/>
      <c r="UUS101" s="2"/>
      <c r="UUT101" s="2"/>
      <c r="UUV101" s="2"/>
      <c r="UUW101" s="2"/>
      <c r="UVB101" s="2"/>
      <c r="UVC101" s="2"/>
      <c r="UVD101" s="2"/>
      <c r="UVE101" s="3"/>
      <c r="UVF101" s="3"/>
      <c r="UVG101" s="3"/>
      <c r="UVH101" s="3"/>
      <c r="UVO101" s="2"/>
      <c r="UVP101" s="2"/>
      <c r="UVQ101" s="2"/>
      <c r="UVR101" s="2"/>
      <c r="UVS101" s="2"/>
      <c r="UVT101" s="2"/>
      <c r="UVU101" s="2"/>
      <c r="UVV101" s="2"/>
      <c r="UVW101" s="2"/>
      <c r="UVX101" s="2"/>
      <c r="UVY101" s="2"/>
      <c r="UVZ101" s="2"/>
      <c r="UWB101" s="2"/>
      <c r="UWC101" s="2"/>
      <c r="UWH101" s="2"/>
      <c r="UWI101" s="2"/>
      <c r="UWJ101" s="2"/>
      <c r="UWK101" s="3"/>
      <c r="UWL101" s="3"/>
      <c r="UWM101" s="3"/>
      <c r="UWN101" s="3"/>
      <c r="UWU101" s="2"/>
      <c r="UWV101" s="2"/>
      <c r="UWW101" s="2"/>
      <c r="UWX101" s="2"/>
      <c r="UWY101" s="2"/>
      <c r="UWZ101" s="2"/>
      <c r="UXA101" s="2"/>
      <c r="UXB101" s="2"/>
      <c r="UXC101" s="2"/>
      <c r="UXD101" s="2"/>
      <c r="UXE101" s="2"/>
      <c r="UXF101" s="2"/>
      <c r="UXH101" s="2"/>
      <c r="UXI101" s="2"/>
      <c r="UXN101" s="2"/>
      <c r="UXO101" s="2"/>
      <c r="UXP101" s="2"/>
      <c r="UXQ101" s="3"/>
      <c r="UXR101" s="3"/>
      <c r="UXS101" s="3"/>
      <c r="UXT101" s="3"/>
      <c r="UYA101" s="2"/>
      <c r="UYB101" s="2"/>
      <c r="UYC101" s="2"/>
      <c r="UYD101" s="2"/>
      <c r="UYE101" s="2"/>
      <c r="UYF101" s="2"/>
      <c r="UYG101" s="2"/>
      <c r="UYH101" s="2"/>
      <c r="UYI101" s="2"/>
      <c r="UYJ101" s="2"/>
      <c r="UYK101" s="2"/>
      <c r="UYL101" s="2"/>
      <c r="UYN101" s="2"/>
      <c r="UYO101" s="2"/>
      <c r="UYT101" s="2"/>
      <c r="UYU101" s="2"/>
      <c r="UYV101" s="2"/>
      <c r="UYW101" s="3"/>
      <c r="UYX101" s="3"/>
      <c r="UYY101" s="3"/>
      <c r="UYZ101" s="3"/>
      <c r="UZG101" s="2"/>
      <c r="UZH101" s="2"/>
      <c r="UZI101" s="2"/>
      <c r="UZJ101" s="2"/>
      <c r="UZK101" s="2"/>
      <c r="UZL101" s="2"/>
      <c r="UZM101" s="2"/>
      <c r="UZN101" s="2"/>
      <c r="UZO101" s="2"/>
      <c r="UZP101" s="2"/>
      <c r="UZQ101" s="2"/>
      <c r="UZR101" s="2"/>
      <c r="UZT101" s="2"/>
      <c r="UZU101" s="2"/>
      <c r="UZZ101" s="2"/>
      <c r="VAA101" s="2"/>
      <c r="VAB101" s="2"/>
      <c r="VAC101" s="3"/>
      <c r="VAD101" s="3"/>
      <c r="VAE101" s="3"/>
      <c r="VAF101" s="3"/>
      <c r="VAM101" s="2"/>
      <c r="VAN101" s="2"/>
      <c r="VAO101" s="2"/>
      <c r="VAP101" s="2"/>
      <c r="VAQ101" s="2"/>
      <c r="VAR101" s="2"/>
      <c r="VAS101" s="2"/>
      <c r="VAT101" s="2"/>
      <c r="VAU101" s="2"/>
      <c r="VAV101" s="2"/>
      <c r="VAW101" s="2"/>
      <c r="VAX101" s="2"/>
      <c r="VAZ101" s="2"/>
      <c r="VBA101" s="2"/>
      <c r="VBF101" s="2"/>
      <c r="VBG101" s="2"/>
      <c r="VBH101" s="2"/>
      <c r="VBI101" s="3"/>
      <c r="VBJ101" s="3"/>
      <c r="VBK101" s="3"/>
      <c r="VBL101" s="3"/>
      <c r="VBS101" s="2"/>
      <c r="VBT101" s="2"/>
      <c r="VBU101" s="2"/>
      <c r="VBV101" s="2"/>
      <c r="VBW101" s="2"/>
      <c r="VBX101" s="2"/>
      <c r="VBY101" s="2"/>
      <c r="VBZ101" s="2"/>
      <c r="VCA101" s="2"/>
      <c r="VCB101" s="2"/>
      <c r="VCC101" s="2"/>
      <c r="VCD101" s="2"/>
      <c r="VCF101" s="2"/>
      <c r="VCG101" s="2"/>
      <c r="VCL101" s="2"/>
      <c r="VCM101" s="2"/>
      <c r="VCN101" s="2"/>
      <c r="VCO101" s="3"/>
      <c r="VCP101" s="3"/>
      <c r="VCQ101" s="3"/>
      <c r="VCR101" s="3"/>
      <c r="VCY101" s="2"/>
      <c r="VCZ101" s="2"/>
      <c r="VDA101" s="2"/>
      <c r="VDB101" s="2"/>
      <c r="VDC101" s="2"/>
      <c r="VDD101" s="2"/>
      <c r="VDE101" s="2"/>
      <c r="VDF101" s="2"/>
      <c r="VDG101" s="2"/>
      <c r="VDH101" s="2"/>
      <c r="VDI101" s="2"/>
      <c r="VDJ101" s="2"/>
      <c r="VDL101" s="2"/>
      <c r="VDM101" s="2"/>
      <c r="VDR101" s="2"/>
      <c r="VDS101" s="2"/>
      <c r="VDT101" s="2"/>
      <c r="VDU101" s="3"/>
      <c r="VDV101" s="3"/>
      <c r="VDW101" s="3"/>
      <c r="VDX101" s="3"/>
      <c r="VEE101" s="2"/>
      <c r="VEF101" s="2"/>
      <c r="VEG101" s="2"/>
      <c r="VEH101" s="2"/>
      <c r="VEI101" s="2"/>
      <c r="VEJ101" s="2"/>
      <c r="VEK101" s="2"/>
      <c r="VEL101" s="2"/>
      <c r="VEM101" s="2"/>
      <c r="VEN101" s="2"/>
      <c r="VEO101" s="2"/>
      <c r="VEP101" s="2"/>
      <c r="VER101" s="2"/>
      <c r="VES101" s="2"/>
      <c r="VEX101" s="2"/>
      <c r="VEY101" s="2"/>
      <c r="VEZ101" s="2"/>
      <c r="VFA101" s="3"/>
      <c r="VFB101" s="3"/>
      <c r="VFC101" s="3"/>
      <c r="VFD101" s="3"/>
      <c r="VFK101" s="2"/>
      <c r="VFL101" s="2"/>
      <c r="VFM101" s="2"/>
      <c r="VFN101" s="2"/>
      <c r="VFO101" s="2"/>
      <c r="VFP101" s="2"/>
      <c r="VFQ101" s="2"/>
      <c r="VFR101" s="2"/>
      <c r="VFS101" s="2"/>
      <c r="VFT101" s="2"/>
      <c r="VFU101" s="2"/>
      <c r="VFV101" s="2"/>
      <c r="VFX101" s="2"/>
      <c r="VFY101" s="2"/>
      <c r="VGD101" s="2"/>
      <c r="VGE101" s="2"/>
      <c r="VGF101" s="2"/>
      <c r="VGG101" s="3"/>
      <c r="VGH101" s="3"/>
      <c r="VGI101" s="3"/>
      <c r="VGJ101" s="3"/>
      <c r="VGQ101" s="2"/>
      <c r="VGR101" s="2"/>
      <c r="VGS101" s="2"/>
      <c r="VGT101" s="2"/>
      <c r="VGU101" s="2"/>
      <c r="VGV101" s="2"/>
      <c r="VGW101" s="2"/>
      <c r="VGX101" s="2"/>
      <c r="VGY101" s="2"/>
      <c r="VGZ101" s="2"/>
      <c r="VHA101" s="2"/>
      <c r="VHB101" s="2"/>
      <c r="VHD101" s="2"/>
      <c r="VHE101" s="2"/>
      <c r="VHJ101" s="2"/>
      <c r="VHK101" s="2"/>
      <c r="VHL101" s="2"/>
      <c r="VHM101" s="3"/>
      <c r="VHN101" s="3"/>
      <c r="VHO101" s="3"/>
      <c r="VHP101" s="3"/>
      <c r="VHW101" s="2"/>
      <c r="VHX101" s="2"/>
      <c r="VHY101" s="2"/>
      <c r="VHZ101" s="2"/>
      <c r="VIA101" s="2"/>
      <c r="VIB101" s="2"/>
      <c r="VIC101" s="2"/>
      <c r="VID101" s="2"/>
      <c r="VIE101" s="2"/>
      <c r="VIF101" s="2"/>
      <c r="VIG101" s="2"/>
      <c r="VIH101" s="2"/>
      <c r="VIJ101" s="2"/>
      <c r="VIK101" s="2"/>
      <c r="VIP101" s="2"/>
      <c r="VIQ101" s="2"/>
      <c r="VIR101" s="2"/>
      <c r="VIS101" s="3"/>
      <c r="VIT101" s="3"/>
      <c r="VIU101" s="3"/>
      <c r="VIV101" s="3"/>
      <c r="VJC101" s="2"/>
      <c r="VJD101" s="2"/>
      <c r="VJE101" s="2"/>
      <c r="VJF101" s="2"/>
      <c r="VJG101" s="2"/>
      <c r="VJH101" s="2"/>
      <c r="VJI101" s="2"/>
      <c r="VJJ101" s="2"/>
      <c r="VJK101" s="2"/>
      <c r="VJL101" s="2"/>
      <c r="VJM101" s="2"/>
      <c r="VJN101" s="2"/>
      <c r="VJP101" s="2"/>
      <c r="VJQ101" s="2"/>
      <c r="VJV101" s="2"/>
      <c r="VJW101" s="2"/>
      <c r="VJX101" s="2"/>
      <c r="VJY101" s="3"/>
      <c r="VJZ101" s="3"/>
      <c r="VKA101" s="3"/>
      <c r="VKB101" s="3"/>
      <c r="VKI101" s="2"/>
      <c r="VKJ101" s="2"/>
      <c r="VKK101" s="2"/>
      <c r="VKL101" s="2"/>
      <c r="VKM101" s="2"/>
      <c r="VKN101" s="2"/>
      <c r="VKO101" s="2"/>
      <c r="VKP101" s="2"/>
      <c r="VKQ101" s="2"/>
      <c r="VKR101" s="2"/>
      <c r="VKS101" s="2"/>
      <c r="VKT101" s="2"/>
      <c r="VKV101" s="2"/>
      <c r="VKW101" s="2"/>
      <c r="VLB101" s="2"/>
      <c r="VLC101" s="2"/>
      <c r="VLD101" s="2"/>
      <c r="VLE101" s="3"/>
      <c r="VLF101" s="3"/>
      <c r="VLG101" s="3"/>
      <c r="VLH101" s="3"/>
      <c r="VLO101" s="2"/>
      <c r="VLP101" s="2"/>
      <c r="VLQ101" s="2"/>
      <c r="VLR101" s="2"/>
      <c r="VLS101" s="2"/>
      <c r="VLT101" s="2"/>
      <c r="VLU101" s="2"/>
      <c r="VLV101" s="2"/>
      <c r="VLW101" s="2"/>
      <c r="VLX101" s="2"/>
      <c r="VLY101" s="2"/>
      <c r="VLZ101" s="2"/>
      <c r="VMB101" s="2"/>
      <c r="VMC101" s="2"/>
      <c r="VMH101" s="2"/>
      <c r="VMI101" s="2"/>
      <c r="VMJ101" s="2"/>
      <c r="VMK101" s="3"/>
      <c r="VML101" s="3"/>
      <c r="VMM101" s="3"/>
      <c r="VMN101" s="3"/>
      <c r="VMU101" s="2"/>
      <c r="VMV101" s="2"/>
      <c r="VMW101" s="2"/>
      <c r="VMX101" s="2"/>
      <c r="VMY101" s="2"/>
      <c r="VMZ101" s="2"/>
      <c r="VNA101" s="2"/>
      <c r="VNB101" s="2"/>
      <c r="VNC101" s="2"/>
      <c r="VND101" s="2"/>
      <c r="VNE101" s="2"/>
      <c r="VNF101" s="2"/>
      <c r="VNH101" s="2"/>
      <c r="VNI101" s="2"/>
      <c r="VNN101" s="2"/>
      <c r="VNO101" s="2"/>
      <c r="VNP101" s="2"/>
      <c r="VNQ101" s="3"/>
      <c r="VNR101" s="3"/>
      <c r="VNS101" s="3"/>
      <c r="VNT101" s="3"/>
      <c r="VOA101" s="2"/>
      <c r="VOB101" s="2"/>
      <c r="VOC101" s="2"/>
      <c r="VOD101" s="2"/>
      <c r="VOE101" s="2"/>
      <c r="VOF101" s="2"/>
      <c r="VOG101" s="2"/>
      <c r="VOH101" s="2"/>
      <c r="VOI101" s="2"/>
      <c r="VOJ101" s="2"/>
      <c r="VOK101" s="2"/>
      <c r="VOL101" s="2"/>
      <c r="VON101" s="2"/>
      <c r="VOO101" s="2"/>
      <c r="VOT101" s="2"/>
      <c r="VOU101" s="2"/>
      <c r="VOV101" s="2"/>
      <c r="VOW101" s="3"/>
      <c r="VOX101" s="3"/>
      <c r="VOY101" s="3"/>
      <c r="VOZ101" s="3"/>
      <c r="VPG101" s="2"/>
      <c r="VPH101" s="2"/>
      <c r="VPI101" s="2"/>
      <c r="VPJ101" s="2"/>
      <c r="VPK101" s="2"/>
      <c r="VPL101" s="2"/>
      <c r="VPM101" s="2"/>
      <c r="VPN101" s="2"/>
      <c r="VPO101" s="2"/>
      <c r="VPP101" s="2"/>
      <c r="VPQ101" s="2"/>
      <c r="VPR101" s="2"/>
      <c r="VPT101" s="2"/>
      <c r="VPU101" s="2"/>
      <c r="VPZ101" s="2"/>
      <c r="VQA101" s="2"/>
      <c r="VQB101" s="2"/>
      <c r="VQC101" s="3"/>
      <c r="VQD101" s="3"/>
      <c r="VQE101" s="3"/>
      <c r="VQF101" s="3"/>
      <c r="VQM101" s="2"/>
      <c r="VQN101" s="2"/>
      <c r="VQO101" s="2"/>
      <c r="VQP101" s="2"/>
      <c r="VQQ101" s="2"/>
      <c r="VQR101" s="2"/>
      <c r="VQS101" s="2"/>
      <c r="VQT101" s="2"/>
      <c r="VQU101" s="2"/>
      <c r="VQV101" s="2"/>
      <c r="VQW101" s="2"/>
      <c r="VQX101" s="2"/>
      <c r="VQZ101" s="2"/>
      <c r="VRA101" s="2"/>
      <c r="VRF101" s="2"/>
      <c r="VRG101" s="2"/>
      <c r="VRH101" s="2"/>
      <c r="VRI101" s="3"/>
      <c r="VRJ101" s="3"/>
      <c r="VRK101" s="3"/>
      <c r="VRL101" s="3"/>
      <c r="VRS101" s="2"/>
      <c r="VRT101" s="2"/>
      <c r="VRU101" s="2"/>
      <c r="VRV101" s="2"/>
      <c r="VRW101" s="2"/>
      <c r="VRX101" s="2"/>
      <c r="VRY101" s="2"/>
      <c r="VRZ101" s="2"/>
      <c r="VSA101" s="2"/>
      <c r="VSB101" s="2"/>
      <c r="VSC101" s="2"/>
      <c r="VSD101" s="2"/>
      <c r="VSF101" s="2"/>
      <c r="VSG101" s="2"/>
      <c r="VSL101" s="2"/>
      <c r="VSM101" s="2"/>
      <c r="VSN101" s="2"/>
      <c r="VSO101" s="3"/>
      <c r="VSP101" s="3"/>
      <c r="VSQ101" s="3"/>
      <c r="VSR101" s="3"/>
      <c r="VSY101" s="2"/>
      <c r="VSZ101" s="2"/>
      <c r="VTA101" s="2"/>
      <c r="VTB101" s="2"/>
      <c r="VTC101" s="2"/>
      <c r="VTD101" s="2"/>
      <c r="VTE101" s="2"/>
      <c r="VTF101" s="2"/>
      <c r="VTG101" s="2"/>
      <c r="VTH101" s="2"/>
      <c r="VTI101" s="2"/>
      <c r="VTJ101" s="2"/>
      <c r="VTL101" s="2"/>
      <c r="VTM101" s="2"/>
      <c r="VTR101" s="2"/>
      <c r="VTS101" s="2"/>
      <c r="VTT101" s="2"/>
      <c r="VTU101" s="3"/>
      <c r="VTV101" s="3"/>
      <c r="VTW101" s="3"/>
      <c r="VTX101" s="3"/>
      <c r="VUE101" s="2"/>
      <c r="VUF101" s="2"/>
      <c r="VUG101" s="2"/>
      <c r="VUH101" s="2"/>
      <c r="VUI101" s="2"/>
      <c r="VUJ101" s="2"/>
      <c r="VUK101" s="2"/>
      <c r="VUL101" s="2"/>
      <c r="VUM101" s="2"/>
      <c r="VUN101" s="2"/>
      <c r="VUO101" s="2"/>
      <c r="VUP101" s="2"/>
      <c r="VUR101" s="2"/>
      <c r="VUS101" s="2"/>
      <c r="VUX101" s="2"/>
      <c r="VUY101" s="2"/>
      <c r="VUZ101" s="2"/>
      <c r="VVA101" s="3"/>
      <c r="VVB101" s="3"/>
      <c r="VVC101" s="3"/>
      <c r="VVD101" s="3"/>
      <c r="VVK101" s="2"/>
      <c r="VVL101" s="2"/>
      <c r="VVM101" s="2"/>
      <c r="VVN101" s="2"/>
      <c r="VVO101" s="2"/>
      <c r="VVP101" s="2"/>
      <c r="VVQ101" s="2"/>
      <c r="VVR101" s="2"/>
      <c r="VVS101" s="2"/>
      <c r="VVT101" s="2"/>
      <c r="VVU101" s="2"/>
      <c r="VVV101" s="2"/>
      <c r="VVX101" s="2"/>
      <c r="VVY101" s="2"/>
      <c r="VWD101" s="2"/>
      <c r="VWE101" s="2"/>
      <c r="VWF101" s="2"/>
      <c r="VWG101" s="3"/>
      <c r="VWH101" s="3"/>
      <c r="VWI101" s="3"/>
      <c r="VWJ101" s="3"/>
      <c r="VWQ101" s="2"/>
      <c r="VWR101" s="2"/>
      <c r="VWS101" s="2"/>
      <c r="VWT101" s="2"/>
      <c r="VWU101" s="2"/>
      <c r="VWV101" s="2"/>
      <c r="VWW101" s="2"/>
      <c r="VWX101" s="2"/>
      <c r="VWY101" s="2"/>
      <c r="VWZ101" s="2"/>
      <c r="VXA101" s="2"/>
      <c r="VXB101" s="2"/>
      <c r="VXD101" s="2"/>
      <c r="VXE101" s="2"/>
      <c r="VXJ101" s="2"/>
      <c r="VXK101" s="2"/>
      <c r="VXL101" s="2"/>
      <c r="VXM101" s="3"/>
      <c r="VXN101" s="3"/>
      <c r="VXO101" s="3"/>
      <c r="VXP101" s="3"/>
      <c r="VXW101" s="2"/>
      <c r="VXX101" s="2"/>
      <c r="VXY101" s="2"/>
      <c r="VXZ101" s="2"/>
      <c r="VYA101" s="2"/>
      <c r="VYB101" s="2"/>
      <c r="VYC101" s="2"/>
      <c r="VYD101" s="2"/>
      <c r="VYE101" s="2"/>
      <c r="VYF101" s="2"/>
      <c r="VYG101" s="2"/>
      <c r="VYH101" s="2"/>
      <c r="VYJ101" s="2"/>
      <c r="VYK101" s="2"/>
      <c r="VYP101" s="2"/>
      <c r="VYQ101" s="2"/>
      <c r="VYR101" s="2"/>
      <c r="VYS101" s="3"/>
      <c r="VYT101" s="3"/>
      <c r="VYU101" s="3"/>
      <c r="VYV101" s="3"/>
      <c r="VZC101" s="2"/>
      <c r="VZD101" s="2"/>
      <c r="VZE101" s="2"/>
      <c r="VZF101" s="2"/>
      <c r="VZG101" s="2"/>
      <c r="VZH101" s="2"/>
      <c r="VZI101" s="2"/>
      <c r="VZJ101" s="2"/>
      <c r="VZK101" s="2"/>
      <c r="VZL101" s="2"/>
      <c r="VZM101" s="2"/>
      <c r="VZN101" s="2"/>
      <c r="VZP101" s="2"/>
      <c r="VZQ101" s="2"/>
      <c r="VZV101" s="2"/>
      <c r="VZW101" s="2"/>
      <c r="VZX101" s="2"/>
      <c r="VZY101" s="3"/>
      <c r="VZZ101" s="3"/>
      <c r="WAA101" s="3"/>
      <c r="WAB101" s="3"/>
      <c r="WAI101" s="2"/>
      <c r="WAJ101" s="2"/>
      <c r="WAK101" s="2"/>
      <c r="WAL101" s="2"/>
      <c r="WAM101" s="2"/>
      <c r="WAN101" s="2"/>
      <c r="WAO101" s="2"/>
      <c r="WAP101" s="2"/>
      <c r="WAQ101" s="2"/>
      <c r="WAR101" s="2"/>
      <c r="WAS101" s="2"/>
      <c r="WAT101" s="2"/>
      <c r="WAV101" s="2"/>
      <c r="WAW101" s="2"/>
      <c r="WBB101" s="2"/>
      <c r="WBC101" s="2"/>
      <c r="WBD101" s="2"/>
      <c r="WBE101" s="3"/>
      <c r="WBF101" s="3"/>
      <c r="WBG101" s="3"/>
      <c r="WBH101" s="3"/>
      <c r="WBO101" s="2"/>
      <c r="WBP101" s="2"/>
      <c r="WBQ101" s="2"/>
      <c r="WBR101" s="2"/>
      <c r="WBS101" s="2"/>
      <c r="WBT101" s="2"/>
      <c r="WBU101" s="2"/>
      <c r="WBV101" s="2"/>
      <c r="WBW101" s="2"/>
      <c r="WBX101" s="2"/>
      <c r="WBY101" s="2"/>
      <c r="WBZ101" s="2"/>
      <c r="WCB101" s="2"/>
      <c r="WCC101" s="2"/>
      <c r="WCH101" s="2"/>
      <c r="WCI101" s="2"/>
      <c r="WCJ101" s="2"/>
      <c r="WCK101" s="3"/>
      <c r="WCL101" s="3"/>
      <c r="WCM101" s="3"/>
      <c r="WCN101" s="3"/>
      <c r="WCU101" s="2"/>
      <c r="WCV101" s="2"/>
      <c r="WCW101" s="2"/>
      <c r="WCX101" s="2"/>
      <c r="WCY101" s="2"/>
      <c r="WCZ101" s="2"/>
      <c r="WDA101" s="2"/>
      <c r="WDB101" s="2"/>
      <c r="WDC101" s="2"/>
      <c r="WDD101" s="2"/>
      <c r="WDE101" s="2"/>
      <c r="WDF101" s="2"/>
      <c r="WDH101" s="2"/>
      <c r="WDI101" s="2"/>
      <c r="WDN101" s="2"/>
      <c r="WDO101" s="2"/>
      <c r="WDP101" s="2"/>
      <c r="WDQ101" s="3"/>
      <c r="WDR101" s="3"/>
      <c r="WDS101" s="3"/>
      <c r="WDT101" s="3"/>
      <c r="WEA101" s="2"/>
      <c r="WEB101" s="2"/>
      <c r="WEC101" s="2"/>
      <c r="WED101" s="2"/>
      <c r="WEE101" s="2"/>
      <c r="WEF101" s="2"/>
      <c r="WEG101" s="2"/>
      <c r="WEH101" s="2"/>
      <c r="WEI101" s="2"/>
      <c r="WEJ101" s="2"/>
      <c r="WEK101" s="2"/>
      <c r="WEL101" s="2"/>
      <c r="WEN101" s="2"/>
      <c r="WEO101" s="2"/>
      <c r="WET101" s="2"/>
      <c r="WEU101" s="2"/>
      <c r="WEV101" s="2"/>
      <c r="WEW101" s="3"/>
      <c r="WEX101" s="3"/>
      <c r="WEY101" s="3"/>
      <c r="WEZ101" s="3"/>
      <c r="WFG101" s="2"/>
      <c r="WFH101" s="2"/>
      <c r="WFI101" s="2"/>
      <c r="WFJ101" s="2"/>
      <c r="WFK101" s="2"/>
      <c r="WFL101" s="2"/>
      <c r="WFM101" s="2"/>
      <c r="WFN101" s="2"/>
      <c r="WFO101" s="2"/>
      <c r="WFP101" s="2"/>
      <c r="WFQ101" s="2"/>
      <c r="WFR101" s="2"/>
      <c r="WFT101" s="2"/>
      <c r="WFU101" s="2"/>
      <c r="WFZ101" s="2"/>
      <c r="WGA101" s="2"/>
      <c r="WGB101" s="2"/>
      <c r="WGC101" s="3"/>
      <c r="WGD101" s="3"/>
      <c r="WGE101" s="3"/>
      <c r="WGF101" s="3"/>
      <c r="WGM101" s="2"/>
      <c r="WGN101" s="2"/>
      <c r="WGO101" s="2"/>
      <c r="WGP101" s="2"/>
      <c r="WGQ101" s="2"/>
      <c r="WGR101" s="2"/>
      <c r="WGS101" s="2"/>
      <c r="WGT101" s="2"/>
      <c r="WGU101" s="2"/>
      <c r="WGV101" s="2"/>
      <c r="WGW101" s="2"/>
      <c r="WGX101" s="2"/>
      <c r="WGZ101" s="2"/>
      <c r="WHA101" s="2"/>
      <c r="WHF101" s="2"/>
      <c r="WHG101" s="2"/>
      <c r="WHH101" s="2"/>
      <c r="WHI101" s="3"/>
      <c r="WHJ101" s="3"/>
      <c r="WHK101" s="3"/>
      <c r="WHL101" s="3"/>
      <c r="WHS101" s="2"/>
      <c r="WHT101" s="2"/>
      <c r="WHU101" s="2"/>
      <c r="WHV101" s="2"/>
      <c r="WHW101" s="2"/>
      <c r="WHX101" s="2"/>
      <c r="WHY101" s="2"/>
      <c r="WHZ101" s="2"/>
      <c r="WIA101" s="2"/>
      <c r="WIB101" s="2"/>
      <c r="WIC101" s="2"/>
      <c r="WID101" s="2"/>
      <c r="WIF101" s="2"/>
      <c r="WIG101" s="2"/>
      <c r="WIL101" s="2"/>
      <c r="WIM101" s="2"/>
      <c r="WIN101" s="2"/>
      <c r="WIO101" s="3"/>
      <c r="WIP101" s="3"/>
      <c r="WIQ101" s="3"/>
      <c r="WIR101" s="3"/>
      <c r="WIY101" s="2"/>
      <c r="WIZ101" s="2"/>
      <c r="WJA101" s="2"/>
      <c r="WJB101" s="2"/>
      <c r="WJC101" s="2"/>
      <c r="WJD101" s="2"/>
      <c r="WJE101" s="2"/>
      <c r="WJF101" s="2"/>
      <c r="WJG101" s="2"/>
      <c r="WJH101" s="2"/>
      <c r="WJI101" s="2"/>
      <c r="WJJ101" s="2"/>
      <c r="WJL101" s="2"/>
      <c r="WJM101" s="2"/>
      <c r="WJR101" s="2"/>
      <c r="WJS101" s="2"/>
      <c r="WJT101" s="2"/>
      <c r="WJU101" s="3"/>
      <c r="WJV101" s="3"/>
      <c r="WJW101" s="3"/>
      <c r="WJX101" s="3"/>
      <c r="WKE101" s="2"/>
      <c r="WKF101" s="2"/>
      <c r="WKG101" s="2"/>
      <c r="WKH101" s="2"/>
      <c r="WKI101" s="2"/>
      <c r="WKJ101" s="2"/>
      <c r="WKK101" s="2"/>
      <c r="WKL101" s="2"/>
      <c r="WKM101" s="2"/>
      <c r="WKN101" s="2"/>
      <c r="WKO101" s="2"/>
      <c r="WKP101" s="2"/>
      <c r="WKR101" s="2"/>
      <c r="WKS101" s="2"/>
      <c r="WKX101" s="2"/>
      <c r="WKY101" s="2"/>
      <c r="WKZ101" s="2"/>
      <c r="WLA101" s="3"/>
      <c r="WLB101" s="3"/>
      <c r="WLC101" s="3"/>
      <c r="WLD101" s="3"/>
      <c r="WLK101" s="2"/>
      <c r="WLL101" s="2"/>
      <c r="WLM101" s="2"/>
      <c r="WLN101" s="2"/>
      <c r="WLO101" s="2"/>
      <c r="WLP101" s="2"/>
      <c r="WLQ101" s="2"/>
      <c r="WLR101" s="2"/>
      <c r="WLS101" s="2"/>
      <c r="WLT101" s="2"/>
      <c r="WLU101" s="2"/>
      <c r="WLV101" s="2"/>
      <c r="WLX101" s="2"/>
      <c r="WLY101" s="2"/>
      <c r="WMD101" s="2"/>
      <c r="WME101" s="2"/>
      <c r="WMF101" s="2"/>
      <c r="WMG101" s="3"/>
      <c r="WMH101" s="3"/>
      <c r="WMI101" s="3"/>
      <c r="WMJ101" s="3"/>
      <c r="WMQ101" s="2"/>
      <c r="WMR101" s="2"/>
      <c r="WMS101" s="2"/>
      <c r="WMT101" s="2"/>
      <c r="WMU101" s="2"/>
      <c r="WMV101" s="2"/>
      <c r="WMW101" s="2"/>
      <c r="WMX101" s="2"/>
      <c r="WMY101" s="2"/>
      <c r="WMZ101" s="2"/>
      <c r="WNA101" s="2"/>
      <c r="WNB101" s="2"/>
      <c r="WND101" s="2"/>
      <c r="WNE101" s="2"/>
      <c r="WNJ101" s="2"/>
      <c r="WNK101" s="2"/>
      <c r="WNL101" s="2"/>
      <c r="WNM101" s="3"/>
      <c r="WNN101" s="3"/>
      <c r="WNO101" s="3"/>
      <c r="WNP101" s="3"/>
      <c r="WNW101" s="2"/>
      <c r="WNX101" s="2"/>
      <c r="WNY101" s="2"/>
      <c r="WNZ101" s="2"/>
      <c r="WOA101" s="2"/>
      <c r="WOB101" s="2"/>
      <c r="WOC101" s="2"/>
      <c r="WOD101" s="2"/>
      <c r="WOE101" s="2"/>
      <c r="WOF101" s="2"/>
      <c r="WOG101" s="2"/>
      <c r="WOH101" s="2"/>
      <c r="WOJ101" s="2"/>
      <c r="WOK101" s="2"/>
      <c r="WOP101" s="2"/>
      <c r="WOQ101" s="2"/>
      <c r="WOR101" s="2"/>
      <c r="WOS101" s="3"/>
      <c r="WOT101" s="3"/>
      <c r="WOU101" s="3"/>
      <c r="WOV101" s="3"/>
      <c r="WPC101" s="2"/>
      <c r="WPD101" s="2"/>
      <c r="WPE101" s="2"/>
      <c r="WPF101" s="2"/>
      <c r="WPG101" s="2"/>
      <c r="WPH101" s="2"/>
      <c r="WPI101" s="2"/>
      <c r="WPJ101" s="2"/>
      <c r="WPK101" s="2"/>
      <c r="WPL101" s="2"/>
      <c r="WPM101" s="2"/>
      <c r="WPN101" s="2"/>
      <c r="WPP101" s="2"/>
      <c r="WPQ101" s="2"/>
      <c r="WPV101" s="2"/>
      <c r="WPW101" s="2"/>
      <c r="WPX101" s="2"/>
      <c r="WPY101" s="3"/>
      <c r="WPZ101" s="3"/>
      <c r="WQA101" s="3"/>
      <c r="WQB101" s="3"/>
      <c r="WQI101" s="2"/>
      <c r="WQJ101" s="2"/>
      <c r="WQK101" s="2"/>
      <c r="WQL101" s="2"/>
      <c r="WQM101" s="2"/>
      <c r="WQN101" s="2"/>
      <c r="WQO101" s="2"/>
      <c r="WQP101" s="2"/>
      <c r="WQQ101" s="2"/>
      <c r="WQR101" s="2"/>
      <c r="WQS101" s="2"/>
      <c r="WQT101" s="2"/>
      <c r="WQV101" s="2"/>
      <c r="WQW101" s="2"/>
      <c r="WRB101" s="2"/>
      <c r="WRC101" s="2"/>
      <c r="WRD101" s="2"/>
      <c r="WRE101" s="3"/>
      <c r="WRF101" s="3"/>
      <c r="WRG101" s="3"/>
      <c r="WRH101" s="3"/>
      <c r="WRO101" s="2"/>
      <c r="WRP101" s="2"/>
      <c r="WRQ101" s="2"/>
      <c r="WRR101" s="2"/>
      <c r="WRS101" s="2"/>
      <c r="WRT101" s="2"/>
      <c r="WRU101" s="2"/>
      <c r="WRV101" s="2"/>
      <c r="WRW101" s="2"/>
      <c r="WRX101" s="2"/>
      <c r="WRY101" s="2"/>
      <c r="WRZ101" s="2"/>
      <c r="WSB101" s="2"/>
      <c r="WSC101" s="2"/>
      <c r="WSH101" s="2"/>
      <c r="WSI101" s="2"/>
      <c r="WSJ101" s="2"/>
      <c r="WSK101" s="3"/>
      <c r="WSL101" s="3"/>
      <c r="WSM101" s="3"/>
      <c r="WSN101" s="3"/>
      <c r="WSU101" s="2"/>
      <c r="WSV101" s="2"/>
      <c r="WSW101" s="2"/>
      <c r="WSX101" s="2"/>
      <c r="WSY101" s="2"/>
      <c r="WSZ101" s="2"/>
      <c r="WTA101" s="2"/>
      <c r="WTB101" s="2"/>
      <c r="WTC101" s="2"/>
      <c r="WTD101" s="2"/>
      <c r="WTE101" s="2"/>
      <c r="WTF101" s="2"/>
      <c r="WTH101" s="2"/>
      <c r="WTI101" s="2"/>
      <c r="WTN101" s="2"/>
      <c r="WTO101" s="2"/>
      <c r="WTP101" s="2"/>
      <c r="WTQ101" s="3"/>
      <c r="WTR101" s="3"/>
      <c r="WTS101" s="3"/>
      <c r="WTT101" s="3"/>
      <c r="WUA101" s="2"/>
      <c r="WUB101" s="2"/>
      <c r="WUC101" s="2"/>
      <c r="WUD101" s="2"/>
      <c r="WUE101" s="2"/>
      <c r="WUF101" s="2"/>
      <c r="WUG101" s="2"/>
      <c r="WUH101" s="2"/>
      <c r="WUI101" s="2"/>
      <c r="WUJ101" s="2"/>
      <c r="WUK101" s="2"/>
      <c r="WUL101" s="2"/>
      <c r="WUN101" s="2"/>
      <c r="WUO101" s="2"/>
      <c r="WUT101" s="2"/>
      <c r="WUU101" s="2"/>
      <c r="WUV101" s="2"/>
      <c r="WUW101" s="3"/>
      <c r="WUX101" s="3"/>
      <c r="WUY101" s="3"/>
      <c r="WUZ101" s="3"/>
      <c r="WVG101" s="2"/>
      <c r="WVH101" s="2"/>
      <c r="WVI101" s="2"/>
      <c r="WVJ101" s="2"/>
      <c r="WVK101" s="2"/>
      <c r="WVL101" s="2"/>
      <c r="WVM101" s="2"/>
      <c r="WVN101" s="2"/>
      <c r="WVO101" s="2"/>
      <c r="WVP101" s="2"/>
      <c r="WVQ101" s="2"/>
      <c r="WVR101" s="2"/>
      <c r="WVT101" s="2"/>
      <c r="WVU101" s="2"/>
      <c r="WVZ101" s="2"/>
      <c r="WWA101" s="2"/>
      <c r="WWB101" s="2"/>
      <c r="WWC101" s="3"/>
      <c r="WWD101" s="3"/>
      <c r="WWE101" s="3"/>
      <c r="WWF101" s="3"/>
      <c r="WWM101" s="2"/>
      <c r="WWN101" s="2"/>
      <c r="WWO101" s="2"/>
      <c r="WWP101" s="2"/>
      <c r="WWQ101" s="2"/>
      <c r="WWR101" s="2"/>
      <c r="WWS101" s="2"/>
      <c r="WWT101" s="2"/>
      <c r="WWU101" s="2"/>
      <c r="WWV101" s="2"/>
      <c r="WWW101" s="2"/>
      <c r="WWX101" s="2"/>
      <c r="WWZ101" s="2"/>
      <c r="WXA101" s="2"/>
      <c r="WXF101" s="2"/>
      <c r="WXG101" s="2"/>
      <c r="WXH101" s="2"/>
      <c r="WXI101" s="3"/>
      <c r="WXJ101" s="3"/>
      <c r="WXK101" s="3"/>
      <c r="WXL101" s="3"/>
      <c r="WXS101" s="2"/>
      <c r="WXT101" s="2"/>
      <c r="WXU101" s="2"/>
      <c r="WXV101" s="2"/>
      <c r="WXW101" s="2"/>
      <c r="WXX101" s="2"/>
      <c r="WXY101" s="2"/>
      <c r="WXZ101" s="2"/>
      <c r="WYA101" s="2"/>
      <c r="WYB101" s="2"/>
      <c r="WYC101" s="2"/>
      <c r="WYD101" s="2"/>
      <c r="WYF101" s="2"/>
      <c r="WYG101" s="2"/>
      <c r="WYL101" s="2"/>
      <c r="WYM101" s="2"/>
      <c r="WYN101" s="2"/>
      <c r="WYO101" s="3"/>
      <c r="WYP101" s="3"/>
      <c r="WYQ101" s="3"/>
      <c r="WYR101" s="3"/>
      <c r="WYY101" s="2"/>
      <c r="WYZ101" s="2"/>
      <c r="WZA101" s="2"/>
      <c r="WZB101" s="2"/>
      <c r="WZC101" s="2"/>
      <c r="WZD101" s="2"/>
      <c r="WZE101" s="2"/>
      <c r="WZF101" s="2"/>
      <c r="WZG101" s="2"/>
      <c r="WZH101" s="2"/>
      <c r="WZI101" s="2"/>
      <c r="WZJ101" s="2"/>
      <c r="WZL101" s="2"/>
      <c r="WZM101" s="2"/>
      <c r="WZR101" s="2"/>
      <c r="WZS101" s="2"/>
      <c r="WZT101" s="2"/>
      <c r="WZU101" s="3"/>
      <c r="WZV101" s="3"/>
      <c r="WZW101" s="3"/>
      <c r="WZX101" s="3"/>
      <c r="XAE101" s="2"/>
      <c r="XAF101" s="2"/>
      <c r="XAG101" s="2"/>
      <c r="XAH101" s="2"/>
      <c r="XAI101" s="2"/>
      <c r="XAJ101" s="2"/>
      <c r="XAK101" s="2"/>
      <c r="XAL101" s="2"/>
      <c r="XAM101" s="2"/>
      <c r="XAN101" s="2"/>
      <c r="XAO101" s="2"/>
      <c r="XAP101" s="2"/>
      <c r="XAR101" s="2"/>
      <c r="XAS101" s="2"/>
      <c r="XAX101" s="2"/>
      <c r="XAY101" s="2"/>
      <c r="XAZ101" s="2"/>
      <c r="XBA101" s="3"/>
      <c r="XBB101" s="3"/>
      <c r="XBC101" s="3"/>
      <c r="XBD101" s="3"/>
      <c r="XBK101" s="2"/>
      <c r="XBL101" s="2"/>
      <c r="XBM101" s="2"/>
      <c r="XBN101" s="2"/>
      <c r="XBO101" s="2"/>
      <c r="XBP101" s="2"/>
      <c r="XBQ101" s="2"/>
      <c r="XBR101" s="2"/>
      <c r="XBS101" s="2"/>
      <c r="XBT101" s="2"/>
      <c r="XBU101" s="2"/>
      <c r="XBV101" s="2"/>
      <c r="XBX101" s="2"/>
      <c r="XBY101" s="2"/>
      <c r="XCD101" s="2"/>
      <c r="XCE101" s="2"/>
      <c r="XCF101" s="2"/>
      <c r="XCG101" s="3"/>
      <c r="XCH101" s="3"/>
      <c r="XCI101" s="3"/>
      <c r="XCJ101" s="3"/>
      <c r="XCQ101" s="2"/>
      <c r="XCR101" s="2"/>
      <c r="XCS101" s="2"/>
      <c r="XCT101" s="2"/>
      <c r="XCU101" s="2"/>
      <c r="XCV101" s="2"/>
      <c r="XCW101" s="2"/>
      <c r="XCX101" s="2"/>
      <c r="XCY101" s="2"/>
      <c r="XCZ101" s="2"/>
      <c r="XDA101" s="2"/>
      <c r="XDB101" s="2"/>
      <c r="XDD101" s="2"/>
      <c r="XDE101" s="2"/>
      <c r="XDJ101" s="2"/>
      <c r="XDK101" s="2"/>
      <c r="XDL101" s="2"/>
      <c r="XDM101" s="3"/>
      <c r="XDN101" s="3"/>
      <c r="XDO101" s="3"/>
      <c r="XDP101" s="3"/>
      <c r="XDW101" s="2"/>
      <c r="XDX101" s="2"/>
      <c r="XDY101" s="2"/>
      <c r="XDZ101" s="2"/>
      <c r="XEA101" s="2"/>
      <c r="XEB101" s="2"/>
      <c r="XEC101" s="2"/>
      <c r="XED101" s="2"/>
      <c r="XEE101" s="2"/>
      <c r="XEF101" s="2"/>
      <c r="XEG101" s="2"/>
      <c r="XEH101" s="2"/>
      <c r="XEJ101" s="2"/>
      <c r="XEK101" s="2"/>
      <c r="XEP101" s="2"/>
      <c r="XEQ101" s="2"/>
      <c r="XER101" s="2"/>
      <c r="XES101" s="3"/>
      <c r="XET101" s="3"/>
      <c r="XEU101" s="3"/>
      <c r="XEV101" s="3"/>
    </row>
    <row r="102" spans="2:16379">
      <c r="B102" s="1" t="s">
        <v>215</v>
      </c>
      <c r="C102" s="1" t="s">
        <v>199</v>
      </c>
      <c r="D102" s="4">
        <v>7</v>
      </c>
      <c r="E102" s="4" t="s">
        <v>171</v>
      </c>
      <c r="F102" s="2">
        <v>0</v>
      </c>
      <c r="G102" s="2">
        <v>0</v>
      </c>
      <c r="H102" s="2">
        <v>0</v>
      </c>
      <c r="I102" s="2">
        <v>1</v>
      </c>
      <c r="J102" s="2">
        <v>0</v>
      </c>
      <c r="K102" s="2">
        <v>2</v>
      </c>
      <c r="L102" s="2">
        <v>2</v>
      </c>
      <c r="M102" s="2">
        <v>4</v>
      </c>
      <c r="N102" s="2">
        <v>7.0062899999999999</v>
      </c>
      <c r="O102" s="2">
        <v>4.0458699999999999</v>
      </c>
      <c r="P102">
        <f t="shared" si="18"/>
        <v>0.57746253723439933</v>
      </c>
      <c r="Q102">
        <f>181.58-5.23</f>
        <v>176.35000000000002</v>
      </c>
      <c r="R102">
        <f>116.13-113.21</f>
        <v>2.9200000000000017</v>
      </c>
      <c r="S102" s="1">
        <f t="shared" si="19"/>
        <v>1.6557981287212937E-2</v>
      </c>
      <c r="T102" s="2"/>
      <c r="U102" s="2"/>
      <c r="V102" s="2"/>
      <c r="W102" s="2"/>
      <c r="X102" s="2"/>
      <c r="Z102" s="1"/>
      <c r="AX102" s="2"/>
      <c r="AY102" s="2"/>
      <c r="AZ102" s="2"/>
      <c r="BA102" s="2"/>
      <c r="BB102" s="2"/>
      <c r="BC102" s="2"/>
      <c r="BD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X102" s="2"/>
      <c r="BY102" s="2"/>
      <c r="CD102" s="2"/>
      <c r="CE102" s="2"/>
      <c r="CF102" s="2"/>
      <c r="CG102" s="2"/>
      <c r="CH102" s="2"/>
      <c r="CI102" s="2"/>
      <c r="CJ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D102" s="2"/>
      <c r="DE102" s="2"/>
      <c r="DJ102" s="2"/>
      <c r="DK102" s="2"/>
      <c r="DL102" s="2"/>
      <c r="DM102" s="2"/>
      <c r="DN102" s="2"/>
      <c r="DO102" s="2"/>
      <c r="DP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J102" s="2"/>
      <c r="EK102" s="2"/>
      <c r="EP102" s="2"/>
      <c r="EQ102" s="2"/>
      <c r="ER102" s="2"/>
      <c r="ES102" s="2"/>
      <c r="ET102" s="2"/>
      <c r="EU102" s="2"/>
      <c r="EV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P102" s="2"/>
      <c r="FQ102" s="2"/>
      <c r="FV102" s="2"/>
      <c r="FW102" s="2"/>
      <c r="FX102" s="2"/>
      <c r="FY102" s="2"/>
      <c r="FZ102" s="2"/>
      <c r="GA102" s="2"/>
      <c r="GB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V102" s="2"/>
      <c r="GW102" s="2"/>
      <c r="HB102" s="2"/>
      <c r="HC102" s="2"/>
      <c r="HD102" s="2"/>
      <c r="HE102" s="2"/>
      <c r="HF102" s="2"/>
      <c r="HG102" s="2"/>
      <c r="HH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B102" s="2"/>
      <c r="IC102" s="2"/>
      <c r="IH102" s="2"/>
      <c r="II102" s="2"/>
      <c r="IJ102" s="2"/>
      <c r="IK102" s="2"/>
      <c r="IL102" s="2"/>
      <c r="IM102" s="2"/>
      <c r="IN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H102" s="2"/>
      <c r="JI102" s="2"/>
      <c r="JN102" s="2"/>
      <c r="JO102" s="2"/>
      <c r="JP102" s="2"/>
      <c r="JQ102" s="2"/>
      <c r="JR102" s="2"/>
      <c r="JS102" s="2"/>
      <c r="JT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N102" s="2"/>
      <c r="KO102" s="2"/>
      <c r="KT102" s="2"/>
      <c r="KU102" s="2"/>
      <c r="KV102" s="2"/>
      <c r="KW102" s="2"/>
      <c r="KX102" s="2"/>
      <c r="KY102" s="2"/>
      <c r="KZ102" s="2"/>
      <c r="LG102" s="2"/>
      <c r="LH102" s="2"/>
      <c r="LI102" s="2"/>
      <c r="LJ102" s="2"/>
      <c r="LK102" s="2"/>
      <c r="LL102" s="2"/>
      <c r="LM102" s="2"/>
      <c r="LN102" s="2"/>
      <c r="LO102" s="2"/>
      <c r="LP102" s="2"/>
      <c r="LQ102" s="2"/>
      <c r="LR102" s="2"/>
      <c r="LT102" s="2"/>
      <c r="LU102" s="2"/>
      <c r="LZ102" s="2"/>
      <c r="MA102" s="2"/>
      <c r="MB102" s="2"/>
      <c r="MC102" s="2"/>
      <c r="MD102" s="2"/>
      <c r="ME102" s="2"/>
      <c r="MF102" s="2"/>
      <c r="MM102" s="2"/>
      <c r="MN102" s="2"/>
      <c r="MO102" s="2"/>
      <c r="MP102" s="2"/>
      <c r="MQ102" s="2"/>
      <c r="MR102" s="2"/>
      <c r="MS102" s="2"/>
      <c r="MT102" s="2"/>
      <c r="MU102" s="2"/>
      <c r="MV102" s="2"/>
      <c r="MW102" s="2"/>
      <c r="MX102" s="2"/>
      <c r="MZ102" s="2"/>
      <c r="NA102" s="2"/>
      <c r="NF102" s="2"/>
      <c r="NG102" s="2"/>
      <c r="NH102" s="2"/>
      <c r="NI102" s="2"/>
      <c r="NJ102" s="2"/>
      <c r="NK102" s="2"/>
      <c r="NL102" s="2"/>
      <c r="NS102" s="2"/>
      <c r="NT102" s="2"/>
      <c r="NU102" s="2"/>
      <c r="NV102" s="2"/>
      <c r="NW102" s="2"/>
      <c r="NX102" s="2"/>
      <c r="NY102" s="2"/>
      <c r="NZ102" s="2"/>
      <c r="OA102" s="2"/>
      <c r="OB102" s="2"/>
      <c r="OC102" s="2"/>
      <c r="OD102" s="2"/>
      <c r="OF102" s="2"/>
      <c r="OG102" s="2"/>
      <c r="OL102" s="2"/>
      <c r="OM102" s="2"/>
      <c r="ON102" s="2"/>
      <c r="OO102" s="2"/>
      <c r="OP102" s="2"/>
      <c r="OQ102" s="2"/>
      <c r="OR102" s="2"/>
      <c r="OY102" s="2"/>
      <c r="OZ102" s="2"/>
      <c r="PA102" s="2"/>
      <c r="PB102" s="2"/>
      <c r="PC102" s="2"/>
      <c r="PD102" s="2"/>
      <c r="PE102" s="2"/>
      <c r="PF102" s="2"/>
      <c r="PG102" s="2"/>
      <c r="PH102" s="2"/>
      <c r="PI102" s="2"/>
      <c r="PJ102" s="2"/>
      <c r="PL102" s="2"/>
      <c r="PM102" s="2"/>
      <c r="PR102" s="2"/>
      <c r="PS102" s="2"/>
      <c r="PT102" s="2"/>
      <c r="PU102" s="2"/>
      <c r="PV102" s="2"/>
      <c r="PW102" s="2"/>
      <c r="PX102" s="2"/>
      <c r="QE102" s="2"/>
      <c r="QF102" s="2"/>
      <c r="QG102" s="2"/>
      <c r="QH102" s="2"/>
      <c r="QI102" s="2"/>
      <c r="QJ102" s="2"/>
      <c r="QK102" s="2"/>
      <c r="QL102" s="2"/>
      <c r="QM102" s="2"/>
      <c r="QN102" s="2"/>
      <c r="QO102" s="2"/>
      <c r="QP102" s="2"/>
      <c r="QR102" s="2"/>
      <c r="QS102" s="2"/>
      <c r="QX102" s="2"/>
      <c r="QY102" s="2"/>
      <c r="QZ102" s="2"/>
      <c r="RA102" s="2"/>
      <c r="RB102" s="2"/>
      <c r="RC102" s="2"/>
      <c r="RD102" s="2"/>
      <c r="RK102" s="2"/>
      <c r="RL102" s="2"/>
      <c r="RM102" s="2"/>
      <c r="RN102" s="2"/>
      <c r="RO102" s="2"/>
      <c r="RP102" s="2"/>
      <c r="RQ102" s="2"/>
      <c r="RR102" s="2"/>
      <c r="RS102" s="2"/>
      <c r="RT102" s="2"/>
      <c r="RU102" s="2"/>
      <c r="RV102" s="2"/>
      <c r="RX102" s="2"/>
      <c r="RY102" s="2"/>
      <c r="SD102" s="2"/>
      <c r="SE102" s="2"/>
      <c r="SF102" s="2"/>
      <c r="SG102" s="2"/>
      <c r="SH102" s="2"/>
      <c r="SI102" s="2"/>
      <c r="SJ102" s="2"/>
      <c r="SQ102" s="2"/>
      <c r="SR102" s="2"/>
      <c r="SS102" s="2"/>
      <c r="ST102" s="2"/>
      <c r="SU102" s="2"/>
      <c r="SV102" s="2"/>
      <c r="SW102" s="2"/>
      <c r="SX102" s="2"/>
      <c r="SY102" s="2"/>
      <c r="SZ102" s="2"/>
      <c r="TA102" s="2"/>
      <c r="TB102" s="2"/>
      <c r="TD102" s="2"/>
      <c r="TE102" s="2"/>
      <c r="TJ102" s="2"/>
      <c r="TK102" s="2"/>
      <c r="TL102" s="2"/>
      <c r="TM102" s="2"/>
      <c r="TN102" s="2"/>
      <c r="TO102" s="2"/>
      <c r="TP102" s="2"/>
      <c r="TW102" s="2"/>
      <c r="TX102" s="2"/>
      <c r="TY102" s="2"/>
      <c r="TZ102" s="2"/>
      <c r="UA102" s="2"/>
      <c r="UB102" s="2"/>
      <c r="UC102" s="2"/>
      <c r="UD102" s="2"/>
      <c r="UE102" s="2"/>
      <c r="UF102" s="2"/>
      <c r="UG102" s="2"/>
      <c r="UH102" s="2"/>
      <c r="UJ102" s="2"/>
      <c r="UK102" s="2"/>
      <c r="UP102" s="2"/>
      <c r="UQ102" s="2"/>
      <c r="UR102" s="2"/>
      <c r="US102" s="2"/>
      <c r="UT102" s="2"/>
      <c r="UU102" s="2"/>
      <c r="UV102" s="2"/>
      <c r="VC102" s="2"/>
      <c r="VD102" s="2"/>
      <c r="VE102" s="2"/>
      <c r="VF102" s="2"/>
      <c r="VG102" s="2"/>
      <c r="VH102" s="2"/>
      <c r="VI102" s="2"/>
      <c r="VJ102" s="2"/>
      <c r="VK102" s="2"/>
      <c r="VL102" s="2"/>
      <c r="VM102" s="2"/>
      <c r="VN102" s="2"/>
      <c r="VP102" s="2"/>
      <c r="VQ102" s="2"/>
      <c r="VV102" s="2"/>
      <c r="VW102" s="2"/>
      <c r="VX102" s="2"/>
      <c r="VY102" s="2"/>
      <c r="VZ102" s="2"/>
      <c r="WA102" s="2"/>
      <c r="WB102" s="2"/>
      <c r="WI102" s="2"/>
      <c r="WJ102" s="2"/>
      <c r="WK102" s="2"/>
      <c r="WL102" s="2"/>
      <c r="WM102" s="2"/>
      <c r="WN102" s="2"/>
      <c r="WO102" s="2"/>
      <c r="WP102" s="2"/>
      <c r="WQ102" s="2"/>
      <c r="WR102" s="2"/>
      <c r="WS102" s="2"/>
      <c r="WT102" s="2"/>
      <c r="WV102" s="2"/>
      <c r="WW102" s="2"/>
      <c r="XB102" s="2"/>
      <c r="XC102" s="2"/>
      <c r="XD102" s="2"/>
      <c r="XE102" s="2"/>
      <c r="XF102" s="2"/>
      <c r="XG102" s="2"/>
      <c r="XH102" s="2"/>
      <c r="XO102" s="2"/>
      <c r="XP102" s="2"/>
      <c r="XQ102" s="2"/>
      <c r="XR102" s="2"/>
      <c r="XS102" s="2"/>
      <c r="XT102" s="2"/>
      <c r="XU102" s="2"/>
      <c r="XV102" s="2"/>
      <c r="XW102" s="2"/>
      <c r="XX102" s="2"/>
      <c r="XY102" s="2"/>
      <c r="XZ102" s="2"/>
      <c r="YB102" s="2"/>
      <c r="YC102" s="2"/>
      <c r="YH102" s="2"/>
      <c r="YI102" s="2"/>
      <c r="YJ102" s="2"/>
      <c r="YK102" s="2"/>
      <c r="YL102" s="2"/>
      <c r="YM102" s="2"/>
      <c r="YN102" s="2"/>
      <c r="YU102" s="2"/>
      <c r="YV102" s="2"/>
      <c r="YW102" s="2"/>
      <c r="YX102" s="2"/>
      <c r="YY102" s="2"/>
      <c r="YZ102" s="2"/>
      <c r="ZA102" s="2"/>
      <c r="ZB102" s="2"/>
      <c r="ZC102" s="2"/>
      <c r="ZD102" s="2"/>
      <c r="ZE102" s="2"/>
      <c r="ZF102" s="2"/>
      <c r="ZH102" s="2"/>
      <c r="ZI102" s="2"/>
      <c r="ZN102" s="2"/>
      <c r="ZO102" s="2"/>
      <c r="ZP102" s="2"/>
      <c r="ZQ102" s="2"/>
      <c r="ZR102" s="2"/>
      <c r="ZS102" s="2"/>
      <c r="ZT102" s="2"/>
      <c r="AAA102" s="2"/>
      <c r="AAB102" s="2"/>
      <c r="AAC102" s="2"/>
      <c r="AAD102" s="2"/>
      <c r="AAE102" s="2"/>
      <c r="AAF102" s="2"/>
      <c r="AAG102" s="2"/>
      <c r="AAH102" s="2"/>
      <c r="AAI102" s="2"/>
      <c r="AAJ102" s="2"/>
      <c r="AAK102" s="2"/>
      <c r="AAL102" s="2"/>
      <c r="AAN102" s="2"/>
      <c r="AAO102" s="2"/>
      <c r="AAT102" s="2"/>
      <c r="AAU102" s="2"/>
      <c r="AAV102" s="2"/>
      <c r="AAW102" s="2"/>
      <c r="AAX102" s="2"/>
      <c r="AAY102" s="2"/>
      <c r="AAZ102" s="2"/>
      <c r="ABG102" s="2"/>
      <c r="ABH102" s="2"/>
      <c r="ABI102" s="2"/>
      <c r="ABJ102" s="2"/>
      <c r="ABK102" s="2"/>
      <c r="ABL102" s="2"/>
      <c r="ABM102" s="2"/>
      <c r="ABN102" s="2"/>
      <c r="ABO102" s="2"/>
      <c r="ABP102" s="2"/>
      <c r="ABQ102" s="2"/>
      <c r="ABR102" s="2"/>
      <c r="ABT102" s="2"/>
      <c r="ABU102" s="2"/>
      <c r="ABZ102" s="2"/>
      <c r="ACA102" s="2"/>
      <c r="ACB102" s="2"/>
      <c r="ACC102" s="2"/>
      <c r="ACD102" s="2"/>
      <c r="ACE102" s="2"/>
      <c r="ACF102" s="2"/>
      <c r="ACM102" s="2"/>
      <c r="ACN102" s="2"/>
      <c r="ACO102" s="2"/>
      <c r="ACP102" s="2"/>
      <c r="ACQ102" s="2"/>
      <c r="ACR102" s="2"/>
      <c r="ACS102" s="2"/>
      <c r="ACT102" s="2"/>
      <c r="ACU102" s="2"/>
      <c r="ACV102" s="2"/>
      <c r="ACW102" s="2"/>
      <c r="ACX102" s="2"/>
      <c r="ACZ102" s="2"/>
      <c r="ADA102" s="2"/>
      <c r="ADF102" s="2"/>
      <c r="ADG102" s="2"/>
      <c r="ADH102" s="2"/>
      <c r="ADI102" s="2"/>
      <c r="ADJ102" s="2"/>
      <c r="ADK102" s="2"/>
      <c r="ADL102" s="2"/>
      <c r="ADS102" s="2"/>
      <c r="ADT102" s="2"/>
      <c r="ADU102" s="2"/>
      <c r="ADV102" s="2"/>
      <c r="ADW102" s="2"/>
      <c r="ADX102" s="2"/>
      <c r="ADY102" s="2"/>
      <c r="ADZ102" s="2"/>
      <c r="AEA102" s="2"/>
      <c r="AEB102" s="2"/>
      <c r="AEC102" s="2"/>
      <c r="AED102" s="2"/>
      <c r="AEF102" s="2"/>
      <c r="AEG102" s="2"/>
      <c r="AEL102" s="2"/>
      <c r="AEM102" s="2"/>
      <c r="AEN102" s="2"/>
      <c r="AEO102" s="2"/>
      <c r="AEP102" s="2"/>
      <c r="AEQ102" s="2"/>
      <c r="AER102" s="2"/>
      <c r="AEY102" s="2"/>
      <c r="AEZ102" s="2"/>
      <c r="AFA102" s="2"/>
      <c r="AFB102" s="2"/>
      <c r="AFC102" s="2"/>
      <c r="AFD102" s="2"/>
      <c r="AFE102" s="2"/>
      <c r="AFF102" s="2"/>
      <c r="AFG102" s="2"/>
      <c r="AFH102" s="2"/>
      <c r="AFI102" s="2"/>
      <c r="AFJ102" s="2"/>
      <c r="AFL102" s="2"/>
      <c r="AFM102" s="2"/>
      <c r="AFR102" s="2"/>
      <c r="AFS102" s="2"/>
      <c r="AFT102" s="2"/>
      <c r="AFU102" s="2"/>
      <c r="AFV102" s="2"/>
      <c r="AFW102" s="2"/>
      <c r="AFX102" s="2"/>
      <c r="AGE102" s="2"/>
      <c r="AGF102" s="2"/>
      <c r="AGG102" s="2"/>
      <c r="AGH102" s="2"/>
      <c r="AGI102" s="2"/>
      <c r="AGJ102" s="2"/>
      <c r="AGK102" s="2"/>
      <c r="AGL102" s="2"/>
      <c r="AGM102" s="2"/>
      <c r="AGN102" s="2"/>
      <c r="AGO102" s="2"/>
      <c r="AGP102" s="2"/>
      <c r="AGR102" s="2"/>
      <c r="AGS102" s="2"/>
      <c r="AGX102" s="2"/>
      <c r="AGY102" s="2"/>
      <c r="AGZ102" s="2"/>
      <c r="AHA102" s="2"/>
      <c r="AHB102" s="2"/>
      <c r="AHC102" s="2"/>
      <c r="AHD102" s="2"/>
      <c r="AHK102" s="2"/>
      <c r="AHL102" s="2"/>
      <c r="AHM102" s="2"/>
      <c r="AHN102" s="2"/>
      <c r="AHO102" s="2"/>
      <c r="AHP102" s="2"/>
      <c r="AHQ102" s="2"/>
      <c r="AHR102" s="2"/>
      <c r="AHS102" s="2"/>
      <c r="AHT102" s="2"/>
      <c r="AHU102" s="2"/>
      <c r="AHV102" s="2"/>
      <c r="AHX102" s="2"/>
      <c r="AHY102" s="2"/>
      <c r="AID102" s="2"/>
      <c r="AIE102" s="2"/>
      <c r="AIF102" s="2"/>
      <c r="AIG102" s="2"/>
      <c r="AIH102" s="2"/>
      <c r="AII102" s="2"/>
      <c r="AIJ102" s="2"/>
      <c r="AIQ102" s="2"/>
      <c r="AIR102" s="2"/>
      <c r="AIS102" s="2"/>
      <c r="AIT102" s="2"/>
      <c r="AIU102" s="2"/>
      <c r="AIV102" s="2"/>
      <c r="AIW102" s="2"/>
      <c r="AIX102" s="2"/>
      <c r="AIY102" s="2"/>
      <c r="AIZ102" s="2"/>
      <c r="AJA102" s="2"/>
      <c r="AJB102" s="2"/>
      <c r="AJD102" s="2"/>
      <c r="AJE102" s="2"/>
      <c r="AJJ102" s="2"/>
      <c r="AJK102" s="2"/>
      <c r="AJL102" s="2"/>
      <c r="AJM102" s="2"/>
      <c r="AJN102" s="2"/>
      <c r="AJO102" s="2"/>
      <c r="AJP102" s="2"/>
      <c r="AJW102" s="2"/>
      <c r="AJX102" s="2"/>
      <c r="AJY102" s="2"/>
      <c r="AJZ102" s="2"/>
      <c r="AKA102" s="2"/>
      <c r="AKB102" s="2"/>
      <c r="AKC102" s="2"/>
      <c r="AKD102" s="2"/>
      <c r="AKE102" s="2"/>
      <c r="AKF102" s="2"/>
      <c r="AKG102" s="2"/>
      <c r="AKH102" s="2"/>
      <c r="AKJ102" s="2"/>
      <c r="AKK102" s="2"/>
      <c r="AKP102" s="2"/>
      <c r="AKQ102" s="2"/>
      <c r="AKR102" s="2"/>
      <c r="AKS102" s="2"/>
      <c r="AKT102" s="2"/>
      <c r="AKU102" s="2"/>
      <c r="AKV102" s="2"/>
      <c r="ALC102" s="2"/>
      <c r="ALD102" s="2"/>
      <c r="ALE102" s="2"/>
      <c r="ALF102" s="2"/>
      <c r="ALG102" s="2"/>
      <c r="ALH102" s="2"/>
      <c r="ALI102" s="2"/>
      <c r="ALJ102" s="2"/>
      <c r="ALK102" s="2"/>
      <c r="ALL102" s="2"/>
      <c r="ALM102" s="2"/>
      <c r="ALN102" s="2"/>
      <c r="ALP102" s="2"/>
      <c r="ALQ102" s="2"/>
      <c r="ALV102" s="2"/>
      <c r="ALW102" s="2"/>
      <c r="ALX102" s="2"/>
      <c r="ALY102" s="2"/>
      <c r="ALZ102" s="2"/>
      <c r="AMA102" s="2"/>
      <c r="AMB102" s="2"/>
      <c r="AMI102" s="2"/>
      <c r="AMJ102" s="2"/>
      <c r="AMK102" s="2"/>
      <c r="AML102" s="2"/>
      <c r="AMM102" s="2"/>
      <c r="AMN102" s="2"/>
      <c r="AMO102" s="2"/>
      <c r="AMP102" s="2"/>
      <c r="AMQ102" s="2"/>
      <c r="AMR102" s="2"/>
      <c r="AMS102" s="2"/>
      <c r="AMT102" s="2"/>
      <c r="AMV102" s="2"/>
      <c r="AMW102" s="2"/>
      <c r="ANB102" s="2"/>
      <c r="ANC102" s="2"/>
      <c r="AND102" s="2"/>
      <c r="ANE102" s="2"/>
      <c r="ANF102" s="2"/>
      <c r="ANG102" s="2"/>
      <c r="ANH102" s="2"/>
      <c r="ANO102" s="2"/>
      <c r="ANP102" s="2"/>
      <c r="ANQ102" s="2"/>
      <c r="ANR102" s="2"/>
      <c r="ANS102" s="2"/>
      <c r="ANT102" s="2"/>
      <c r="ANU102" s="2"/>
      <c r="ANV102" s="2"/>
      <c r="ANW102" s="2"/>
      <c r="ANX102" s="2"/>
      <c r="ANY102" s="2"/>
      <c r="ANZ102" s="2"/>
      <c r="AOB102" s="2"/>
      <c r="AOC102" s="2"/>
      <c r="AOH102" s="2"/>
      <c r="AOI102" s="2"/>
      <c r="AOJ102" s="2"/>
      <c r="AOK102" s="2"/>
      <c r="AOL102" s="2"/>
      <c r="AOM102" s="2"/>
      <c r="AON102" s="2"/>
      <c r="AOU102" s="2"/>
      <c r="AOV102" s="2"/>
      <c r="AOW102" s="2"/>
      <c r="AOX102" s="2"/>
      <c r="AOY102" s="2"/>
      <c r="AOZ102" s="2"/>
      <c r="APA102" s="2"/>
      <c r="APB102" s="2"/>
      <c r="APC102" s="2"/>
      <c r="APD102" s="2"/>
      <c r="APE102" s="2"/>
      <c r="APF102" s="2"/>
      <c r="APH102" s="2"/>
      <c r="API102" s="2"/>
      <c r="APN102" s="2"/>
      <c r="APO102" s="2"/>
      <c r="APP102" s="2"/>
      <c r="APQ102" s="2"/>
      <c r="APR102" s="2"/>
      <c r="APS102" s="2"/>
      <c r="APT102" s="2"/>
      <c r="AQA102" s="2"/>
      <c r="AQB102" s="2"/>
      <c r="AQC102" s="2"/>
      <c r="AQD102" s="2"/>
      <c r="AQE102" s="2"/>
      <c r="AQF102" s="2"/>
      <c r="AQG102" s="2"/>
      <c r="AQH102" s="2"/>
      <c r="AQI102" s="2"/>
      <c r="AQJ102" s="2"/>
      <c r="AQK102" s="2"/>
      <c r="AQL102" s="2"/>
      <c r="AQN102" s="2"/>
      <c r="AQO102" s="2"/>
      <c r="AQT102" s="2"/>
      <c r="AQU102" s="2"/>
      <c r="AQV102" s="2"/>
      <c r="AQW102" s="2"/>
      <c r="AQX102" s="2"/>
      <c r="AQY102" s="2"/>
      <c r="AQZ102" s="2"/>
      <c r="ARG102" s="2"/>
      <c r="ARH102" s="2"/>
      <c r="ARI102" s="2"/>
      <c r="ARJ102" s="2"/>
      <c r="ARK102" s="2"/>
      <c r="ARL102" s="2"/>
      <c r="ARM102" s="2"/>
      <c r="ARN102" s="2"/>
      <c r="ARO102" s="2"/>
      <c r="ARP102" s="2"/>
      <c r="ARQ102" s="2"/>
      <c r="ARR102" s="2"/>
      <c r="ART102" s="2"/>
      <c r="ARU102" s="2"/>
      <c r="ARZ102" s="2"/>
      <c r="ASA102" s="2"/>
      <c r="ASB102" s="2"/>
      <c r="ASC102" s="2"/>
      <c r="ASD102" s="2"/>
      <c r="ASE102" s="2"/>
      <c r="ASF102" s="2"/>
      <c r="ASM102" s="2"/>
      <c r="ASN102" s="2"/>
      <c r="ASO102" s="2"/>
      <c r="ASP102" s="2"/>
      <c r="ASQ102" s="2"/>
      <c r="ASR102" s="2"/>
      <c r="ASS102" s="2"/>
      <c r="AST102" s="2"/>
      <c r="ASU102" s="2"/>
      <c r="ASV102" s="2"/>
      <c r="ASW102" s="2"/>
      <c r="ASX102" s="2"/>
      <c r="ASZ102" s="2"/>
      <c r="ATA102" s="2"/>
      <c r="ATF102" s="2"/>
      <c r="ATG102" s="2"/>
      <c r="ATH102" s="2"/>
      <c r="ATI102" s="2"/>
      <c r="ATJ102" s="2"/>
      <c r="ATK102" s="2"/>
      <c r="ATL102" s="2"/>
      <c r="ATS102" s="2"/>
      <c r="ATT102" s="2"/>
      <c r="ATU102" s="2"/>
      <c r="ATV102" s="2"/>
      <c r="ATW102" s="2"/>
      <c r="ATX102" s="2"/>
      <c r="ATY102" s="2"/>
      <c r="ATZ102" s="2"/>
      <c r="AUA102" s="2"/>
      <c r="AUB102" s="2"/>
      <c r="AUC102" s="2"/>
      <c r="AUD102" s="2"/>
      <c r="AUF102" s="2"/>
      <c r="AUG102" s="2"/>
      <c r="AUL102" s="2"/>
      <c r="AUM102" s="2"/>
      <c r="AUN102" s="2"/>
      <c r="AUO102" s="2"/>
      <c r="AUP102" s="2"/>
      <c r="AUQ102" s="2"/>
      <c r="AUR102" s="2"/>
      <c r="AUY102" s="2"/>
      <c r="AUZ102" s="2"/>
      <c r="AVA102" s="2"/>
      <c r="AVB102" s="2"/>
      <c r="AVC102" s="2"/>
      <c r="AVD102" s="2"/>
      <c r="AVE102" s="2"/>
      <c r="AVF102" s="2"/>
      <c r="AVG102" s="2"/>
      <c r="AVH102" s="2"/>
      <c r="AVI102" s="2"/>
      <c r="AVJ102" s="2"/>
      <c r="AVL102" s="2"/>
      <c r="AVM102" s="2"/>
      <c r="AVR102" s="2"/>
      <c r="AVS102" s="2"/>
      <c r="AVT102" s="2"/>
      <c r="AVU102" s="2"/>
      <c r="AVV102" s="2"/>
      <c r="AVW102" s="2"/>
      <c r="AVX102" s="2"/>
      <c r="AWE102" s="2"/>
      <c r="AWF102" s="2"/>
      <c r="AWG102" s="2"/>
      <c r="AWH102" s="2"/>
      <c r="AWI102" s="2"/>
      <c r="AWJ102" s="2"/>
      <c r="AWK102" s="2"/>
      <c r="AWL102" s="2"/>
      <c r="AWM102" s="2"/>
      <c r="AWN102" s="2"/>
      <c r="AWO102" s="2"/>
      <c r="AWP102" s="2"/>
      <c r="AWR102" s="2"/>
      <c r="AWS102" s="2"/>
      <c r="AWX102" s="2"/>
      <c r="AWY102" s="2"/>
      <c r="AWZ102" s="2"/>
      <c r="AXA102" s="2"/>
      <c r="AXB102" s="2"/>
      <c r="AXC102" s="2"/>
      <c r="AXD102" s="2"/>
      <c r="AXK102" s="2"/>
      <c r="AXL102" s="2"/>
      <c r="AXM102" s="2"/>
      <c r="AXN102" s="2"/>
      <c r="AXO102" s="2"/>
      <c r="AXP102" s="2"/>
      <c r="AXQ102" s="2"/>
      <c r="AXR102" s="2"/>
      <c r="AXS102" s="2"/>
      <c r="AXT102" s="2"/>
      <c r="AXU102" s="2"/>
      <c r="AXV102" s="2"/>
      <c r="AXX102" s="2"/>
      <c r="AXY102" s="2"/>
      <c r="AYD102" s="2"/>
      <c r="AYE102" s="2"/>
      <c r="AYF102" s="2"/>
      <c r="AYG102" s="2"/>
      <c r="AYH102" s="2"/>
      <c r="AYI102" s="2"/>
      <c r="AYJ102" s="2"/>
      <c r="AYQ102" s="2"/>
      <c r="AYR102" s="2"/>
      <c r="AYS102" s="2"/>
      <c r="AYT102" s="2"/>
      <c r="AYU102" s="2"/>
      <c r="AYV102" s="2"/>
      <c r="AYW102" s="2"/>
      <c r="AYX102" s="2"/>
      <c r="AYY102" s="2"/>
      <c r="AYZ102" s="2"/>
      <c r="AZA102" s="2"/>
      <c r="AZB102" s="2"/>
      <c r="AZD102" s="2"/>
      <c r="AZE102" s="2"/>
      <c r="AZJ102" s="2"/>
      <c r="AZK102" s="2"/>
      <c r="AZL102" s="2"/>
      <c r="AZM102" s="2"/>
      <c r="AZN102" s="2"/>
      <c r="AZO102" s="2"/>
      <c r="AZP102" s="2"/>
      <c r="AZW102" s="2"/>
      <c r="AZX102" s="2"/>
      <c r="AZY102" s="2"/>
      <c r="AZZ102" s="2"/>
      <c r="BAA102" s="2"/>
      <c r="BAB102" s="2"/>
      <c r="BAC102" s="2"/>
      <c r="BAD102" s="2"/>
      <c r="BAE102" s="2"/>
      <c r="BAF102" s="2"/>
      <c r="BAG102" s="2"/>
      <c r="BAH102" s="2"/>
      <c r="BAJ102" s="2"/>
      <c r="BAK102" s="2"/>
      <c r="BAP102" s="2"/>
      <c r="BAQ102" s="2"/>
      <c r="BAR102" s="2"/>
      <c r="BAS102" s="2"/>
      <c r="BAT102" s="2"/>
      <c r="BAU102" s="2"/>
      <c r="BAV102" s="2"/>
      <c r="BBC102" s="2"/>
      <c r="BBD102" s="2"/>
      <c r="BBE102" s="2"/>
      <c r="BBF102" s="2"/>
      <c r="BBG102" s="2"/>
      <c r="BBH102" s="2"/>
      <c r="BBI102" s="2"/>
      <c r="BBJ102" s="2"/>
      <c r="BBK102" s="2"/>
      <c r="BBL102" s="2"/>
      <c r="BBM102" s="2"/>
      <c r="BBN102" s="2"/>
      <c r="BBP102" s="2"/>
      <c r="BBQ102" s="2"/>
      <c r="BBV102" s="2"/>
      <c r="BBW102" s="2"/>
      <c r="BBX102" s="2"/>
      <c r="BBY102" s="2"/>
      <c r="BBZ102" s="2"/>
      <c r="BCA102" s="2"/>
      <c r="BCB102" s="2"/>
      <c r="BCI102" s="2"/>
      <c r="BCJ102" s="2"/>
      <c r="BCK102" s="2"/>
      <c r="BCL102" s="2"/>
      <c r="BCM102" s="2"/>
      <c r="BCN102" s="2"/>
      <c r="BCO102" s="2"/>
      <c r="BCP102" s="2"/>
      <c r="BCQ102" s="2"/>
      <c r="BCR102" s="2"/>
      <c r="BCS102" s="2"/>
      <c r="BCT102" s="2"/>
      <c r="BCV102" s="2"/>
      <c r="BCW102" s="2"/>
      <c r="BDB102" s="2"/>
      <c r="BDC102" s="2"/>
      <c r="BDD102" s="2"/>
      <c r="BDE102" s="2"/>
      <c r="BDF102" s="2"/>
      <c r="BDG102" s="2"/>
      <c r="BDH102" s="2"/>
      <c r="BDO102" s="2"/>
      <c r="BDP102" s="2"/>
      <c r="BDQ102" s="2"/>
      <c r="BDR102" s="2"/>
      <c r="BDS102" s="2"/>
      <c r="BDT102" s="2"/>
      <c r="BDU102" s="2"/>
      <c r="BDV102" s="2"/>
      <c r="BDW102" s="2"/>
      <c r="BDX102" s="2"/>
      <c r="BDY102" s="2"/>
      <c r="BDZ102" s="2"/>
      <c r="BEB102" s="2"/>
      <c r="BEC102" s="2"/>
      <c r="BEH102" s="2"/>
      <c r="BEI102" s="2"/>
      <c r="BEJ102" s="2"/>
      <c r="BEK102" s="2"/>
      <c r="BEL102" s="2"/>
      <c r="BEM102" s="2"/>
      <c r="BEN102" s="2"/>
      <c r="BEU102" s="2"/>
      <c r="BEV102" s="2"/>
      <c r="BEW102" s="2"/>
      <c r="BEX102" s="2"/>
      <c r="BEY102" s="2"/>
      <c r="BEZ102" s="2"/>
      <c r="BFA102" s="2"/>
      <c r="BFB102" s="2"/>
      <c r="BFC102" s="2"/>
      <c r="BFD102" s="2"/>
      <c r="BFE102" s="2"/>
      <c r="BFF102" s="2"/>
      <c r="BFH102" s="2"/>
      <c r="BFI102" s="2"/>
      <c r="BFN102" s="2"/>
      <c r="BFO102" s="2"/>
      <c r="BFP102" s="2"/>
      <c r="BFQ102" s="2"/>
      <c r="BFR102" s="2"/>
      <c r="BFS102" s="2"/>
      <c r="BFT102" s="2"/>
      <c r="BGA102" s="2"/>
      <c r="BGB102" s="2"/>
      <c r="BGC102" s="2"/>
      <c r="BGD102" s="2"/>
      <c r="BGE102" s="2"/>
      <c r="BGF102" s="2"/>
      <c r="BGG102" s="2"/>
      <c r="BGH102" s="2"/>
      <c r="BGI102" s="2"/>
      <c r="BGJ102" s="2"/>
      <c r="BGK102" s="2"/>
      <c r="BGL102" s="2"/>
      <c r="BGN102" s="2"/>
      <c r="BGO102" s="2"/>
      <c r="BGT102" s="2"/>
      <c r="BGU102" s="2"/>
      <c r="BGV102" s="2"/>
      <c r="BGW102" s="2"/>
      <c r="BGX102" s="2"/>
      <c r="BGY102" s="2"/>
      <c r="BGZ102" s="2"/>
      <c r="BHG102" s="2"/>
      <c r="BHH102" s="2"/>
      <c r="BHI102" s="2"/>
      <c r="BHJ102" s="2"/>
      <c r="BHK102" s="2"/>
      <c r="BHL102" s="2"/>
      <c r="BHM102" s="2"/>
      <c r="BHN102" s="2"/>
      <c r="BHO102" s="2"/>
      <c r="BHP102" s="2"/>
      <c r="BHQ102" s="2"/>
      <c r="BHR102" s="2"/>
      <c r="BHT102" s="2"/>
      <c r="BHU102" s="2"/>
      <c r="BHZ102" s="2"/>
      <c r="BIA102" s="2"/>
      <c r="BIB102" s="2"/>
      <c r="BIC102" s="2"/>
      <c r="BID102" s="2"/>
      <c r="BIE102" s="2"/>
      <c r="BIF102" s="2"/>
      <c r="BIM102" s="2"/>
      <c r="BIN102" s="2"/>
      <c r="BIO102" s="2"/>
      <c r="BIP102" s="2"/>
      <c r="BIQ102" s="2"/>
      <c r="BIR102" s="2"/>
      <c r="BIS102" s="2"/>
      <c r="BIT102" s="2"/>
      <c r="BIU102" s="2"/>
      <c r="BIV102" s="2"/>
      <c r="BIW102" s="2"/>
      <c r="BIX102" s="2"/>
      <c r="BIZ102" s="2"/>
      <c r="BJA102" s="2"/>
      <c r="BJF102" s="2"/>
      <c r="BJG102" s="2"/>
      <c r="BJH102" s="2"/>
      <c r="BJI102" s="2"/>
      <c r="BJJ102" s="2"/>
      <c r="BJK102" s="2"/>
      <c r="BJL102" s="2"/>
      <c r="BJS102" s="2"/>
      <c r="BJT102" s="2"/>
      <c r="BJU102" s="2"/>
      <c r="BJV102" s="2"/>
      <c r="BJW102" s="2"/>
      <c r="BJX102" s="2"/>
      <c r="BJY102" s="2"/>
      <c r="BJZ102" s="2"/>
      <c r="BKA102" s="2"/>
      <c r="BKB102" s="2"/>
      <c r="BKC102" s="2"/>
      <c r="BKD102" s="2"/>
      <c r="BKF102" s="2"/>
      <c r="BKG102" s="2"/>
      <c r="BKL102" s="2"/>
      <c r="BKM102" s="2"/>
      <c r="BKN102" s="2"/>
      <c r="BKO102" s="2"/>
      <c r="BKP102" s="2"/>
      <c r="BKQ102" s="2"/>
      <c r="BKR102" s="2"/>
      <c r="BKY102" s="2"/>
      <c r="BKZ102" s="2"/>
      <c r="BLA102" s="2"/>
      <c r="BLB102" s="2"/>
      <c r="BLC102" s="2"/>
      <c r="BLD102" s="2"/>
      <c r="BLE102" s="2"/>
      <c r="BLF102" s="2"/>
      <c r="BLG102" s="2"/>
      <c r="BLH102" s="2"/>
      <c r="BLI102" s="2"/>
      <c r="BLJ102" s="2"/>
      <c r="BLL102" s="2"/>
      <c r="BLM102" s="2"/>
      <c r="BLR102" s="2"/>
      <c r="BLS102" s="2"/>
      <c r="BLT102" s="2"/>
      <c r="BLU102" s="2"/>
      <c r="BLV102" s="2"/>
      <c r="BLW102" s="2"/>
      <c r="BLX102" s="2"/>
      <c r="BME102" s="2"/>
      <c r="BMF102" s="2"/>
      <c r="BMG102" s="2"/>
      <c r="BMH102" s="2"/>
      <c r="BMI102" s="2"/>
      <c r="BMJ102" s="2"/>
      <c r="BMK102" s="2"/>
      <c r="BML102" s="2"/>
      <c r="BMM102" s="2"/>
      <c r="BMN102" s="2"/>
      <c r="BMO102" s="2"/>
      <c r="BMP102" s="2"/>
      <c r="BMR102" s="2"/>
      <c r="BMS102" s="2"/>
      <c r="BMX102" s="2"/>
      <c r="BMY102" s="2"/>
      <c r="BMZ102" s="2"/>
      <c r="BNA102" s="2"/>
      <c r="BNB102" s="2"/>
      <c r="BNC102" s="2"/>
      <c r="BND102" s="2"/>
      <c r="BNK102" s="2"/>
      <c r="BNL102" s="2"/>
      <c r="BNM102" s="2"/>
      <c r="BNN102" s="2"/>
      <c r="BNO102" s="2"/>
      <c r="BNP102" s="2"/>
      <c r="BNQ102" s="2"/>
      <c r="BNR102" s="2"/>
      <c r="BNS102" s="2"/>
      <c r="BNT102" s="2"/>
      <c r="BNU102" s="2"/>
      <c r="BNV102" s="2"/>
      <c r="BNX102" s="2"/>
      <c r="BNY102" s="2"/>
      <c r="BOD102" s="2"/>
      <c r="BOE102" s="2"/>
      <c r="BOF102" s="2"/>
      <c r="BOG102" s="2"/>
      <c r="BOH102" s="2"/>
      <c r="BOI102" s="2"/>
      <c r="BOJ102" s="2"/>
      <c r="BOQ102" s="2"/>
      <c r="BOR102" s="2"/>
      <c r="BOS102" s="2"/>
      <c r="BOT102" s="2"/>
      <c r="BOU102" s="2"/>
      <c r="BOV102" s="2"/>
      <c r="BOW102" s="2"/>
      <c r="BOX102" s="2"/>
      <c r="BOY102" s="2"/>
      <c r="BOZ102" s="2"/>
      <c r="BPA102" s="2"/>
      <c r="BPB102" s="2"/>
      <c r="BPD102" s="2"/>
      <c r="BPE102" s="2"/>
      <c r="BPJ102" s="2"/>
      <c r="BPK102" s="2"/>
      <c r="BPL102" s="2"/>
      <c r="BPM102" s="2"/>
      <c r="BPN102" s="2"/>
      <c r="BPO102" s="2"/>
      <c r="BPP102" s="2"/>
      <c r="BPW102" s="2"/>
      <c r="BPX102" s="2"/>
      <c r="BPY102" s="2"/>
      <c r="BPZ102" s="2"/>
      <c r="BQA102" s="2"/>
      <c r="BQB102" s="2"/>
      <c r="BQC102" s="2"/>
      <c r="BQD102" s="2"/>
      <c r="BQE102" s="2"/>
      <c r="BQF102" s="2"/>
      <c r="BQG102" s="2"/>
      <c r="BQH102" s="2"/>
      <c r="BQJ102" s="2"/>
      <c r="BQK102" s="2"/>
      <c r="BQP102" s="2"/>
      <c r="BQQ102" s="2"/>
      <c r="BQR102" s="2"/>
      <c r="BQS102" s="2"/>
      <c r="BQT102" s="2"/>
      <c r="BQU102" s="2"/>
      <c r="BQV102" s="2"/>
      <c r="BRC102" s="2"/>
      <c r="BRD102" s="2"/>
      <c r="BRE102" s="2"/>
      <c r="BRF102" s="2"/>
      <c r="BRG102" s="2"/>
      <c r="BRH102" s="2"/>
      <c r="BRI102" s="2"/>
      <c r="BRJ102" s="2"/>
      <c r="BRK102" s="2"/>
      <c r="BRL102" s="2"/>
      <c r="BRM102" s="2"/>
      <c r="BRN102" s="2"/>
      <c r="BRP102" s="2"/>
      <c r="BRQ102" s="2"/>
      <c r="BRV102" s="2"/>
      <c r="BRW102" s="2"/>
      <c r="BRX102" s="2"/>
      <c r="BRY102" s="2"/>
      <c r="BRZ102" s="2"/>
      <c r="BSA102" s="2"/>
      <c r="BSB102" s="2"/>
      <c r="BSI102" s="2"/>
      <c r="BSJ102" s="2"/>
      <c r="BSK102" s="2"/>
      <c r="BSL102" s="2"/>
      <c r="BSM102" s="2"/>
      <c r="BSN102" s="2"/>
      <c r="BSO102" s="2"/>
      <c r="BSP102" s="2"/>
      <c r="BSQ102" s="2"/>
      <c r="BSR102" s="2"/>
      <c r="BSS102" s="2"/>
      <c r="BST102" s="2"/>
      <c r="BSV102" s="2"/>
      <c r="BSW102" s="2"/>
      <c r="BTB102" s="2"/>
      <c r="BTC102" s="2"/>
      <c r="BTD102" s="2"/>
      <c r="BTE102" s="2"/>
      <c r="BTF102" s="2"/>
      <c r="BTG102" s="2"/>
      <c r="BTH102" s="2"/>
      <c r="BTO102" s="2"/>
      <c r="BTP102" s="2"/>
      <c r="BTQ102" s="2"/>
      <c r="BTR102" s="2"/>
      <c r="BTS102" s="2"/>
      <c r="BTT102" s="2"/>
      <c r="BTU102" s="2"/>
      <c r="BTV102" s="2"/>
      <c r="BTW102" s="2"/>
      <c r="BTX102" s="2"/>
      <c r="BTY102" s="2"/>
      <c r="BTZ102" s="2"/>
      <c r="BUB102" s="2"/>
      <c r="BUC102" s="2"/>
      <c r="BUH102" s="2"/>
      <c r="BUI102" s="2"/>
      <c r="BUJ102" s="2"/>
      <c r="BUK102" s="2"/>
      <c r="BUL102" s="2"/>
      <c r="BUM102" s="2"/>
      <c r="BUN102" s="2"/>
      <c r="BUU102" s="2"/>
      <c r="BUV102" s="2"/>
      <c r="BUW102" s="2"/>
      <c r="BUX102" s="2"/>
      <c r="BUY102" s="2"/>
      <c r="BUZ102" s="2"/>
      <c r="BVA102" s="2"/>
      <c r="BVB102" s="2"/>
      <c r="BVC102" s="2"/>
      <c r="BVD102" s="2"/>
      <c r="BVE102" s="2"/>
      <c r="BVF102" s="2"/>
      <c r="BVH102" s="2"/>
      <c r="BVI102" s="2"/>
      <c r="BVN102" s="2"/>
      <c r="BVO102" s="2"/>
      <c r="BVP102" s="2"/>
      <c r="BVQ102" s="2"/>
      <c r="BVR102" s="2"/>
      <c r="BVS102" s="2"/>
      <c r="BVT102" s="2"/>
      <c r="BWA102" s="2"/>
      <c r="BWB102" s="2"/>
      <c r="BWC102" s="2"/>
      <c r="BWD102" s="2"/>
      <c r="BWE102" s="2"/>
      <c r="BWF102" s="2"/>
      <c r="BWG102" s="2"/>
      <c r="BWH102" s="2"/>
      <c r="BWI102" s="2"/>
      <c r="BWJ102" s="2"/>
      <c r="BWK102" s="2"/>
      <c r="BWL102" s="2"/>
      <c r="BWN102" s="2"/>
      <c r="BWO102" s="2"/>
      <c r="BWT102" s="2"/>
      <c r="BWU102" s="2"/>
      <c r="BWV102" s="2"/>
      <c r="BWW102" s="2"/>
      <c r="BWX102" s="2"/>
      <c r="BWY102" s="2"/>
      <c r="BWZ102" s="2"/>
      <c r="BXG102" s="2"/>
      <c r="BXH102" s="2"/>
      <c r="BXI102" s="2"/>
      <c r="BXJ102" s="2"/>
      <c r="BXK102" s="2"/>
      <c r="BXL102" s="2"/>
      <c r="BXM102" s="2"/>
      <c r="BXN102" s="2"/>
      <c r="BXO102" s="2"/>
      <c r="BXP102" s="2"/>
      <c r="BXQ102" s="2"/>
      <c r="BXR102" s="2"/>
      <c r="BXT102" s="2"/>
      <c r="BXU102" s="2"/>
      <c r="BXZ102" s="2"/>
      <c r="BYA102" s="2"/>
      <c r="BYB102" s="2"/>
      <c r="BYC102" s="2"/>
      <c r="BYD102" s="2"/>
      <c r="BYE102" s="2"/>
      <c r="BYF102" s="2"/>
      <c r="BYM102" s="2"/>
      <c r="BYN102" s="2"/>
      <c r="BYO102" s="2"/>
      <c r="BYP102" s="2"/>
      <c r="BYQ102" s="2"/>
      <c r="BYR102" s="2"/>
      <c r="BYS102" s="2"/>
      <c r="BYT102" s="2"/>
      <c r="BYU102" s="2"/>
      <c r="BYV102" s="2"/>
      <c r="BYW102" s="2"/>
      <c r="BYX102" s="2"/>
      <c r="BYZ102" s="2"/>
      <c r="BZA102" s="2"/>
      <c r="BZF102" s="2"/>
      <c r="BZG102" s="2"/>
      <c r="BZH102" s="2"/>
      <c r="BZI102" s="2"/>
      <c r="BZJ102" s="2"/>
      <c r="BZK102" s="2"/>
      <c r="BZL102" s="2"/>
      <c r="BZS102" s="2"/>
      <c r="BZT102" s="2"/>
      <c r="BZU102" s="2"/>
      <c r="BZV102" s="2"/>
      <c r="BZW102" s="2"/>
      <c r="BZX102" s="2"/>
      <c r="BZY102" s="2"/>
      <c r="BZZ102" s="2"/>
      <c r="CAA102" s="2"/>
      <c r="CAB102" s="2"/>
      <c r="CAC102" s="2"/>
      <c r="CAD102" s="2"/>
      <c r="CAF102" s="2"/>
      <c r="CAG102" s="2"/>
      <c r="CAL102" s="2"/>
      <c r="CAM102" s="2"/>
      <c r="CAN102" s="2"/>
      <c r="CAO102" s="2"/>
      <c r="CAP102" s="2"/>
      <c r="CAQ102" s="2"/>
      <c r="CAR102" s="2"/>
      <c r="CAY102" s="2"/>
      <c r="CAZ102" s="2"/>
      <c r="CBA102" s="2"/>
      <c r="CBB102" s="2"/>
      <c r="CBC102" s="2"/>
      <c r="CBD102" s="2"/>
      <c r="CBE102" s="2"/>
      <c r="CBF102" s="2"/>
      <c r="CBG102" s="2"/>
      <c r="CBH102" s="2"/>
      <c r="CBI102" s="2"/>
      <c r="CBJ102" s="2"/>
      <c r="CBL102" s="2"/>
      <c r="CBM102" s="2"/>
      <c r="CBR102" s="2"/>
      <c r="CBS102" s="2"/>
      <c r="CBT102" s="2"/>
      <c r="CBU102" s="2"/>
      <c r="CBV102" s="2"/>
      <c r="CBW102" s="2"/>
      <c r="CBX102" s="2"/>
      <c r="CCE102" s="2"/>
      <c r="CCF102" s="2"/>
      <c r="CCG102" s="2"/>
      <c r="CCH102" s="2"/>
      <c r="CCI102" s="2"/>
      <c r="CCJ102" s="2"/>
      <c r="CCK102" s="2"/>
      <c r="CCL102" s="2"/>
      <c r="CCM102" s="2"/>
      <c r="CCN102" s="2"/>
      <c r="CCO102" s="2"/>
      <c r="CCP102" s="2"/>
      <c r="CCR102" s="2"/>
      <c r="CCS102" s="2"/>
      <c r="CCX102" s="2"/>
      <c r="CCY102" s="2"/>
      <c r="CCZ102" s="2"/>
      <c r="CDA102" s="2"/>
      <c r="CDB102" s="2"/>
      <c r="CDC102" s="2"/>
      <c r="CDD102" s="2"/>
      <c r="CDK102" s="2"/>
      <c r="CDL102" s="2"/>
      <c r="CDM102" s="2"/>
      <c r="CDN102" s="2"/>
      <c r="CDO102" s="2"/>
      <c r="CDP102" s="2"/>
      <c r="CDQ102" s="2"/>
      <c r="CDR102" s="2"/>
      <c r="CDS102" s="2"/>
      <c r="CDT102" s="2"/>
      <c r="CDU102" s="2"/>
      <c r="CDV102" s="2"/>
      <c r="CDX102" s="2"/>
      <c r="CDY102" s="2"/>
      <c r="CED102" s="2"/>
      <c r="CEE102" s="2"/>
      <c r="CEF102" s="2"/>
      <c r="CEG102" s="2"/>
      <c r="CEH102" s="2"/>
      <c r="CEI102" s="2"/>
      <c r="CEJ102" s="2"/>
      <c r="CEQ102" s="2"/>
      <c r="CER102" s="2"/>
      <c r="CES102" s="2"/>
      <c r="CET102" s="2"/>
      <c r="CEU102" s="2"/>
      <c r="CEV102" s="2"/>
      <c r="CEW102" s="2"/>
      <c r="CEX102" s="2"/>
      <c r="CEY102" s="2"/>
      <c r="CEZ102" s="2"/>
      <c r="CFA102" s="2"/>
      <c r="CFB102" s="2"/>
      <c r="CFD102" s="2"/>
      <c r="CFE102" s="2"/>
      <c r="CFJ102" s="2"/>
      <c r="CFK102" s="2"/>
      <c r="CFL102" s="2"/>
      <c r="CFM102" s="2"/>
      <c r="CFN102" s="2"/>
      <c r="CFO102" s="2"/>
      <c r="CFP102" s="2"/>
      <c r="CFW102" s="2"/>
      <c r="CFX102" s="2"/>
      <c r="CFY102" s="2"/>
      <c r="CFZ102" s="2"/>
      <c r="CGA102" s="2"/>
      <c r="CGB102" s="2"/>
      <c r="CGC102" s="2"/>
      <c r="CGD102" s="2"/>
      <c r="CGE102" s="2"/>
      <c r="CGF102" s="2"/>
      <c r="CGG102" s="2"/>
      <c r="CGH102" s="2"/>
      <c r="CGJ102" s="2"/>
      <c r="CGK102" s="2"/>
      <c r="CGP102" s="2"/>
      <c r="CGQ102" s="2"/>
      <c r="CGR102" s="2"/>
      <c r="CGS102" s="2"/>
      <c r="CGT102" s="2"/>
      <c r="CGU102" s="2"/>
      <c r="CGV102" s="2"/>
      <c r="CHC102" s="2"/>
      <c r="CHD102" s="2"/>
      <c r="CHE102" s="2"/>
      <c r="CHF102" s="2"/>
      <c r="CHG102" s="2"/>
      <c r="CHH102" s="2"/>
      <c r="CHI102" s="2"/>
      <c r="CHJ102" s="2"/>
      <c r="CHK102" s="2"/>
      <c r="CHL102" s="2"/>
      <c r="CHM102" s="2"/>
      <c r="CHN102" s="2"/>
      <c r="CHP102" s="2"/>
      <c r="CHQ102" s="2"/>
      <c r="CHV102" s="2"/>
      <c r="CHW102" s="2"/>
      <c r="CHX102" s="2"/>
      <c r="CHY102" s="2"/>
      <c r="CHZ102" s="2"/>
      <c r="CIA102" s="2"/>
      <c r="CIB102" s="2"/>
      <c r="CII102" s="2"/>
      <c r="CIJ102" s="2"/>
      <c r="CIK102" s="2"/>
      <c r="CIL102" s="2"/>
      <c r="CIM102" s="2"/>
      <c r="CIN102" s="2"/>
      <c r="CIO102" s="2"/>
      <c r="CIP102" s="2"/>
      <c r="CIQ102" s="2"/>
      <c r="CIR102" s="2"/>
      <c r="CIS102" s="2"/>
      <c r="CIT102" s="2"/>
      <c r="CIV102" s="2"/>
      <c r="CIW102" s="2"/>
      <c r="CJB102" s="2"/>
      <c r="CJC102" s="2"/>
      <c r="CJD102" s="2"/>
      <c r="CJE102" s="2"/>
      <c r="CJF102" s="2"/>
      <c r="CJG102" s="2"/>
      <c r="CJH102" s="2"/>
      <c r="CJO102" s="2"/>
      <c r="CJP102" s="2"/>
      <c r="CJQ102" s="2"/>
      <c r="CJR102" s="2"/>
      <c r="CJS102" s="2"/>
      <c r="CJT102" s="2"/>
      <c r="CJU102" s="2"/>
      <c r="CJV102" s="2"/>
      <c r="CJW102" s="2"/>
      <c r="CJX102" s="2"/>
      <c r="CJY102" s="2"/>
      <c r="CJZ102" s="2"/>
      <c r="CKB102" s="2"/>
      <c r="CKC102" s="2"/>
      <c r="CKH102" s="2"/>
      <c r="CKI102" s="2"/>
      <c r="CKJ102" s="2"/>
      <c r="CKK102" s="2"/>
      <c r="CKL102" s="2"/>
      <c r="CKM102" s="2"/>
      <c r="CKN102" s="2"/>
      <c r="CKU102" s="2"/>
      <c r="CKV102" s="2"/>
      <c r="CKW102" s="2"/>
      <c r="CKX102" s="2"/>
      <c r="CKY102" s="2"/>
      <c r="CKZ102" s="2"/>
      <c r="CLA102" s="2"/>
      <c r="CLB102" s="2"/>
      <c r="CLC102" s="2"/>
      <c r="CLD102" s="2"/>
      <c r="CLE102" s="2"/>
      <c r="CLF102" s="2"/>
      <c r="CLH102" s="2"/>
      <c r="CLI102" s="2"/>
      <c r="CLN102" s="2"/>
      <c r="CLO102" s="2"/>
      <c r="CLP102" s="2"/>
      <c r="CLQ102" s="2"/>
      <c r="CLR102" s="2"/>
      <c r="CLS102" s="2"/>
      <c r="CLT102" s="2"/>
      <c r="CMA102" s="2"/>
      <c r="CMB102" s="2"/>
      <c r="CMC102" s="2"/>
      <c r="CMD102" s="2"/>
      <c r="CME102" s="2"/>
      <c r="CMF102" s="2"/>
      <c r="CMG102" s="2"/>
      <c r="CMH102" s="2"/>
      <c r="CMI102" s="2"/>
      <c r="CMJ102" s="2"/>
      <c r="CMK102" s="2"/>
      <c r="CML102" s="2"/>
      <c r="CMN102" s="2"/>
      <c r="CMO102" s="2"/>
      <c r="CMT102" s="2"/>
      <c r="CMU102" s="2"/>
      <c r="CMV102" s="2"/>
      <c r="CMW102" s="2"/>
      <c r="CMX102" s="2"/>
      <c r="CMY102" s="2"/>
      <c r="CMZ102" s="2"/>
      <c r="CNG102" s="2"/>
      <c r="CNH102" s="2"/>
      <c r="CNI102" s="2"/>
      <c r="CNJ102" s="2"/>
      <c r="CNK102" s="2"/>
      <c r="CNL102" s="2"/>
      <c r="CNM102" s="2"/>
      <c r="CNN102" s="2"/>
      <c r="CNO102" s="2"/>
      <c r="CNP102" s="2"/>
      <c r="CNQ102" s="2"/>
      <c r="CNR102" s="2"/>
      <c r="CNT102" s="2"/>
      <c r="CNU102" s="2"/>
      <c r="CNZ102" s="2"/>
      <c r="COA102" s="2"/>
      <c r="COB102" s="2"/>
      <c r="COC102" s="2"/>
      <c r="COD102" s="2"/>
      <c r="COE102" s="2"/>
      <c r="COF102" s="2"/>
      <c r="COM102" s="2"/>
      <c r="CON102" s="2"/>
      <c r="COO102" s="2"/>
      <c r="COP102" s="2"/>
      <c r="COQ102" s="2"/>
      <c r="COR102" s="2"/>
      <c r="COS102" s="2"/>
      <c r="COT102" s="2"/>
      <c r="COU102" s="2"/>
      <c r="COV102" s="2"/>
      <c r="COW102" s="2"/>
      <c r="COX102" s="2"/>
      <c r="COZ102" s="2"/>
      <c r="CPA102" s="2"/>
      <c r="CPF102" s="2"/>
      <c r="CPG102" s="2"/>
      <c r="CPH102" s="2"/>
      <c r="CPI102" s="2"/>
      <c r="CPJ102" s="2"/>
      <c r="CPK102" s="2"/>
      <c r="CPL102" s="2"/>
      <c r="CPS102" s="2"/>
      <c r="CPT102" s="2"/>
      <c r="CPU102" s="2"/>
      <c r="CPV102" s="2"/>
      <c r="CPW102" s="2"/>
      <c r="CPX102" s="2"/>
      <c r="CPY102" s="2"/>
      <c r="CPZ102" s="2"/>
      <c r="CQA102" s="2"/>
      <c r="CQB102" s="2"/>
      <c r="CQC102" s="2"/>
      <c r="CQD102" s="2"/>
      <c r="CQF102" s="2"/>
      <c r="CQG102" s="2"/>
      <c r="CQL102" s="2"/>
      <c r="CQM102" s="2"/>
      <c r="CQN102" s="2"/>
      <c r="CQO102" s="2"/>
      <c r="CQP102" s="2"/>
      <c r="CQQ102" s="2"/>
      <c r="CQR102" s="2"/>
      <c r="CQY102" s="2"/>
      <c r="CQZ102" s="2"/>
      <c r="CRA102" s="2"/>
      <c r="CRB102" s="2"/>
      <c r="CRC102" s="2"/>
      <c r="CRD102" s="2"/>
      <c r="CRE102" s="2"/>
      <c r="CRF102" s="2"/>
      <c r="CRG102" s="2"/>
      <c r="CRH102" s="2"/>
      <c r="CRI102" s="2"/>
      <c r="CRJ102" s="2"/>
      <c r="CRL102" s="2"/>
      <c r="CRM102" s="2"/>
      <c r="CRR102" s="2"/>
      <c r="CRS102" s="2"/>
      <c r="CRT102" s="2"/>
      <c r="CRU102" s="2"/>
      <c r="CRV102" s="2"/>
      <c r="CRW102" s="2"/>
      <c r="CRX102" s="2"/>
      <c r="CSE102" s="2"/>
      <c r="CSF102" s="2"/>
      <c r="CSG102" s="2"/>
      <c r="CSH102" s="2"/>
      <c r="CSI102" s="2"/>
      <c r="CSJ102" s="2"/>
      <c r="CSK102" s="2"/>
      <c r="CSL102" s="2"/>
      <c r="CSM102" s="2"/>
      <c r="CSN102" s="2"/>
      <c r="CSO102" s="2"/>
      <c r="CSP102" s="2"/>
      <c r="CSR102" s="2"/>
      <c r="CSS102" s="2"/>
      <c r="CSX102" s="2"/>
      <c r="CSY102" s="2"/>
      <c r="CSZ102" s="2"/>
      <c r="CTA102" s="2"/>
      <c r="CTB102" s="2"/>
      <c r="CTC102" s="2"/>
      <c r="CTD102" s="2"/>
      <c r="CTK102" s="2"/>
      <c r="CTL102" s="2"/>
      <c r="CTM102" s="2"/>
      <c r="CTN102" s="2"/>
      <c r="CTO102" s="2"/>
      <c r="CTP102" s="2"/>
      <c r="CTQ102" s="2"/>
      <c r="CTR102" s="2"/>
      <c r="CTS102" s="2"/>
      <c r="CTT102" s="2"/>
      <c r="CTU102" s="2"/>
      <c r="CTV102" s="2"/>
      <c r="CTX102" s="2"/>
      <c r="CTY102" s="2"/>
      <c r="CUD102" s="2"/>
      <c r="CUE102" s="2"/>
      <c r="CUF102" s="2"/>
      <c r="CUG102" s="2"/>
      <c r="CUH102" s="2"/>
      <c r="CUI102" s="2"/>
      <c r="CUJ102" s="2"/>
      <c r="CUQ102" s="2"/>
      <c r="CUR102" s="2"/>
      <c r="CUS102" s="2"/>
      <c r="CUT102" s="2"/>
      <c r="CUU102" s="2"/>
      <c r="CUV102" s="2"/>
      <c r="CUW102" s="2"/>
      <c r="CUX102" s="2"/>
      <c r="CUY102" s="2"/>
      <c r="CUZ102" s="2"/>
      <c r="CVA102" s="2"/>
      <c r="CVB102" s="2"/>
      <c r="CVD102" s="2"/>
      <c r="CVE102" s="2"/>
      <c r="CVJ102" s="2"/>
      <c r="CVK102" s="2"/>
      <c r="CVL102" s="2"/>
      <c r="CVM102" s="2"/>
      <c r="CVN102" s="2"/>
      <c r="CVO102" s="2"/>
      <c r="CVP102" s="2"/>
      <c r="CVW102" s="2"/>
      <c r="CVX102" s="2"/>
      <c r="CVY102" s="2"/>
      <c r="CVZ102" s="2"/>
      <c r="CWA102" s="2"/>
      <c r="CWB102" s="2"/>
      <c r="CWC102" s="2"/>
      <c r="CWD102" s="2"/>
      <c r="CWE102" s="2"/>
      <c r="CWF102" s="2"/>
      <c r="CWG102" s="2"/>
      <c r="CWH102" s="2"/>
      <c r="CWJ102" s="2"/>
      <c r="CWK102" s="2"/>
      <c r="CWP102" s="2"/>
      <c r="CWQ102" s="2"/>
      <c r="CWR102" s="2"/>
      <c r="CWS102" s="2"/>
      <c r="CWT102" s="2"/>
      <c r="CWU102" s="2"/>
      <c r="CWV102" s="2"/>
      <c r="CXC102" s="2"/>
      <c r="CXD102" s="2"/>
      <c r="CXE102" s="2"/>
      <c r="CXF102" s="2"/>
      <c r="CXG102" s="2"/>
      <c r="CXH102" s="2"/>
      <c r="CXI102" s="2"/>
      <c r="CXJ102" s="2"/>
      <c r="CXK102" s="2"/>
      <c r="CXL102" s="2"/>
      <c r="CXM102" s="2"/>
      <c r="CXN102" s="2"/>
      <c r="CXP102" s="2"/>
      <c r="CXQ102" s="2"/>
      <c r="CXV102" s="2"/>
      <c r="CXW102" s="2"/>
      <c r="CXX102" s="2"/>
      <c r="CXY102" s="2"/>
      <c r="CXZ102" s="2"/>
      <c r="CYA102" s="2"/>
      <c r="CYB102" s="2"/>
      <c r="CYI102" s="2"/>
      <c r="CYJ102" s="2"/>
      <c r="CYK102" s="2"/>
      <c r="CYL102" s="2"/>
      <c r="CYM102" s="2"/>
      <c r="CYN102" s="2"/>
      <c r="CYO102" s="2"/>
      <c r="CYP102" s="2"/>
      <c r="CYQ102" s="2"/>
      <c r="CYR102" s="2"/>
      <c r="CYS102" s="2"/>
      <c r="CYT102" s="2"/>
      <c r="CYV102" s="2"/>
      <c r="CYW102" s="2"/>
      <c r="CZB102" s="2"/>
      <c r="CZC102" s="2"/>
      <c r="CZD102" s="2"/>
      <c r="CZE102" s="2"/>
      <c r="CZF102" s="2"/>
      <c r="CZG102" s="2"/>
      <c r="CZH102" s="2"/>
      <c r="CZO102" s="2"/>
      <c r="CZP102" s="2"/>
      <c r="CZQ102" s="2"/>
      <c r="CZR102" s="2"/>
      <c r="CZS102" s="2"/>
      <c r="CZT102" s="2"/>
      <c r="CZU102" s="2"/>
      <c r="CZV102" s="2"/>
      <c r="CZW102" s="2"/>
      <c r="CZX102" s="2"/>
      <c r="CZY102" s="2"/>
      <c r="CZZ102" s="2"/>
      <c r="DAB102" s="2"/>
      <c r="DAC102" s="2"/>
      <c r="DAH102" s="2"/>
      <c r="DAI102" s="2"/>
      <c r="DAJ102" s="2"/>
      <c r="DAK102" s="2"/>
      <c r="DAL102" s="2"/>
      <c r="DAM102" s="2"/>
      <c r="DAN102" s="2"/>
      <c r="DAU102" s="2"/>
      <c r="DAV102" s="2"/>
      <c r="DAW102" s="2"/>
      <c r="DAX102" s="2"/>
      <c r="DAY102" s="2"/>
      <c r="DAZ102" s="2"/>
      <c r="DBA102" s="2"/>
      <c r="DBB102" s="2"/>
      <c r="DBC102" s="2"/>
      <c r="DBD102" s="2"/>
      <c r="DBE102" s="2"/>
      <c r="DBF102" s="2"/>
      <c r="DBH102" s="2"/>
      <c r="DBI102" s="2"/>
      <c r="DBN102" s="2"/>
      <c r="DBO102" s="2"/>
      <c r="DBP102" s="2"/>
      <c r="DBQ102" s="2"/>
      <c r="DBR102" s="2"/>
      <c r="DBS102" s="2"/>
      <c r="DBT102" s="2"/>
      <c r="DCA102" s="2"/>
      <c r="DCB102" s="2"/>
      <c r="DCC102" s="2"/>
      <c r="DCD102" s="2"/>
      <c r="DCE102" s="2"/>
      <c r="DCF102" s="2"/>
      <c r="DCG102" s="2"/>
      <c r="DCH102" s="2"/>
      <c r="DCI102" s="2"/>
      <c r="DCJ102" s="2"/>
      <c r="DCK102" s="2"/>
      <c r="DCL102" s="2"/>
      <c r="DCN102" s="2"/>
      <c r="DCO102" s="2"/>
      <c r="DCT102" s="2"/>
      <c r="DCU102" s="2"/>
      <c r="DCV102" s="2"/>
      <c r="DCW102" s="2"/>
      <c r="DCX102" s="2"/>
      <c r="DCY102" s="2"/>
      <c r="DCZ102" s="2"/>
      <c r="DDG102" s="2"/>
      <c r="DDH102" s="2"/>
      <c r="DDI102" s="2"/>
      <c r="DDJ102" s="2"/>
      <c r="DDK102" s="2"/>
      <c r="DDL102" s="2"/>
      <c r="DDM102" s="2"/>
      <c r="DDN102" s="2"/>
      <c r="DDO102" s="2"/>
      <c r="DDP102" s="2"/>
      <c r="DDQ102" s="2"/>
      <c r="DDR102" s="2"/>
      <c r="DDT102" s="2"/>
      <c r="DDU102" s="2"/>
      <c r="DDZ102" s="2"/>
      <c r="DEA102" s="2"/>
      <c r="DEB102" s="2"/>
      <c r="DEC102" s="2"/>
      <c r="DED102" s="2"/>
      <c r="DEE102" s="2"/>
      <c r="DEF102" s="2"/>
      <c r="DEM102" s="2"/>
      <c r="DEN102" s="2"/>
      <c r="DEO102" s="2"/>
      <c r="DEP102" s="2"/>
      <c r="DEQ102" s="2"/>
      <c r="DER102" s="2"/>
      <c r="DES102" s="2"/>
      <c r="DET102" s="2"/>
      <c r="DEU102" s="2"/>
      <c r="DEV102" s="2"/>
      <c r="DEW102" s="2"/>
      <c r="DEX102" s="2"/>
      <c r="DEZ102" s="2"/>
      <c r="DFA102" s="2"/>
      <c r="DFF102" s="2"/>
      <c r="DFG102" s="2"/>
      <c r="DFH102" s="2"/>
      <c r="DFI102" s="2"/>
      <c r="DFJ102" s="2"/>
      <c r="DFK102" s="2"/>
      <c r="DFL102" s="2"/>
      <c r="DFS102" s="2"/>
      <c r="DFT102" s="2"/>
      <c r="DFU102" s="2"/>
      <c r="DFV102" s="2"/>
      <c r="DFW102" s="2"/>
      <c r="DFX102" s="2"/>
      <c r="DFY102" s="2"/>
      <c r="DFZ102" s="2"/>
      <c r="DGA102" s="2"/>
      <c r="DGB102" s="2"/>
      <c r="DGC102" s="2"/>
      <c r="DGD102" s="2"/>
      <c r="DGF102" s="2"/>
      <c r="DGG102" s="2"/>
      <c r="DGL102" s="2"/>
      <c r="DGM102" s="2"/>
      <c r="DGN102" s="2"/>
      <c r="DGO102" s="2"/>
      <c r="DGP102" s="2"/>
      <c r="DGQ102" s="2"/>
      <c r="DGR102" s="2"/>
      <c r="DGY102" s="2"/>
      <c r="DGZ102" s="2"/>
      <c r="DHA102" s="2"/>
      <c r="DHB102" s="2"/>
      <c r="DHC102" s="2"/>
      <c r="DHD102" s="2"/>
      <c r="DHE102" s="2"/>
      <c r="DHF102" s="2"/>
      <c r="DHG102" s="2"/>
      <c r="DHH102" s="2"/>
      <c r="DHI102" s="2"/>
      <c r="DHJ102" s="2"/>
      <c r="DHL102" s="2"/>
      <c r="DHM102" s="2"/>
      <c r="DHR102" s="2"/>
      <c r="DHS102" s="2"/>
      <c r="DHT102" s="2"/>
      <c r="DHU102" s="2"/>
      <c r="DHV102" s="2"/>
      <c r="DHW102" s="2"/>
      <c r="DHX102" s="2"/>
      <c r="DIE102" s="2"/>
      <c r="DIF102" s="2"/>
      <c r="DIG102" s="2"/>
      <c r="DIH102" s="2"/>
      <c r="DII102" s="2"/>
      <c r="DIJ102" s="2"/>
      <c r="DIK102" s="2"/>
      <c r="DIL102" s="2"/>
      <c r="DIM102" s="2"/>
      <c r="DIN102" s="2"/>
      <c r="DIO102" s="2"/>
      <c r="DIP102" s="2"/>
      <c r="DIR102" s="2"/>
      <c r="DIS102" s="2"/>
      <c r="DIX102" s="2"/>
      <c r="DIY102" s="2"/>
      <c r="DIZ102" s="2"/>
      <c r="DJA102" s="2"/>
      <c r="DJB102" s="2"/>
      <c r="DJC102" s="2"/>
      <c r="DJD102" s="2"/>
      <c r="DJK102" s="2"/>
      <c r="DJL102" s="2"/>
      <c r="DJM102" s="2"/>
      <c r="DJN102" s="2"/>
      <c r="DJO102" s="2"/>
      <c r="DJP102" s="2"/>
      <c r="DJQ102" s="2"/>
      <c r="DJR102" s="2"/>
      <c r="DJS102" s="2"/>
      <c r="DJT102" s="2"/>
      <c r="DJU102" s="2"/>
      <c r="DJV102" s="2"/>
      <c r="DJX102" s="2"/>
      <c r="DJY102" s="2"/>
      <c r="DKD102" s="2"/>
      <c r="DKE102" s="2"/>
      <c r="DKF102" s="2"/>
      <c r="DKG102" s="2"/>
      <c r="DKH102" s="2"/>
      <c r="DKI102" s="2"/>
      <c r="DKJ102" s="2"/>
      <c r="DKQ102" s="2"/>
      <c r="DKR102" s="2"/>
      <c r="DKS102" s="2"/>
      <c r="DKT102" s="2"/>
      <c r="DKU102" s="2"/>
      <c r="DKV102" s="2"/>
      <c r="DKW102" s="2"/>
      <c r="DKX102" s="2"/>
      <c r="DKY102" s="2"/>
      <c r="DKZ102" s="2"/>
      <c r="DLA102" s="2"/>
      <c r="DLB102" s="2"/>
      <c r="DLD102" s="2"/>
      <c r="DLE102" s="2"/>
      <c r="DLJ102" s="2"/>
      <c r="DLK102" s="2"/>
      <c r="DLL102" s="2"/>
      <c r="DLM102" s="2"/>
      <c r="DLN102" s="2"/>
      <c r="DLO102" s="2"/>
      <c r="DLP102" s="2"/>
      <c r="DLW102" s="2"/>
      <c r="DLX102" s="2"/>
      <c r="DLY102" s="2"/>
      <c r="DLZ102" s="2"/>
      <c r="DMA102" s="2"/>
      <c r="DMB102" s="2"/>
      <c r="DMC102" s="2"/>
      <c r="DMD102" s="2"/>
      <c r="DME102" s="2"/>
      <c r="DMF102" s="2"/>
      <c r="DMG102" s="2"/>
      <c r="DMH102" s="2"/>
      <c r="DMJ102" s="2"/>
      <c r="DMK102" s="2"/>
      <c r="DMP102" s="2"/>
      <c r="DMQ102" s="2"/>
      <c r="DMR102" s="2"/>
      <c r="DMS102" s="2"/>
      <c r="DMT102" s="2"/>
      <c r="DMU102" s="2"/>
      <c r="DMV102" s="2"/>
      <c r="DNC102" s="2"/>
      <c r="DND102" s="2"/>
      <c r="DNE102" s="2"/>
      <c r="DNF102" s="2"/>
      <c r="DNG102" s="2"/>
      <c r="DNH102" s="2"/>
      <c r="DNI102" s="2"/>
      <c r="DNJ102" s="2"/>
      <c r="DNK102" s="2"/>
      <c r="DNL102" s="2"/>
      <c r="DNM102" s="2"/>
      <c r="DNN102" s="2"/>
      <c r="DNP102" s="2"/>
      <c r="DNQ102" s="2"/>
      <c r="DNV102" s="2"/>
      <c r="DNW102" s="2"/>
      <c r="DNX102" s="2"/>
      <c r="DNY102" s="2"/>
      <c r="DNZ102" s="2"/>
      <c r="DOA102" s="2"/>
      <c r="DOB102" s="2"/>
      <c r="DOI102" s="2"/>
      <c r="DOJ102" s="2"/>
      <c r="DOK102" s="2"/>
      <c r="DOL102" s="2"/>
      <c r="DOM102" s="2"/>
      <c r="DON102" s="2"/>
      <c r="DOO102" s="2"/>
      <c r="DOP102" s="2"/>
      <c r="DOQ102" s="2"/>
      <c r="DOR102" s="2"/>
      <c r="DOS102" s="2"/>
      <c r="DOT102" s="2"/>
      <c r="DOV102" s="2"/>
      <c r="DOW102" s="2"/>
      <c r="DPB102" s="2"/>
      <c r="DPC102" s="2"/>
      <c r="DPD102" s="2"/>
      <c r="DPE102" s="2"/>
      <c r="DPF102" s="2"/>
      <c r="DPG102" s="2"/>
      <c r="DPH102" s="2"/>
      <c r="DPO102" s="2"/>
      <c r="DPP102" s="2"/>
      <c r="DPQ102" s="2"/>
      <c r="DPR102" s="2"/>
      <c r="DPS102" s="2"/>
      <c r="DPT102" s="2"/>
      <c r="DPU102" s="2"/>
      <c r="DPV102" s="2"/>
      <c r="DPW102" s="2"/>
      <c r="DPX102" s="2"/>
      <c r="DPY102" s="2"/>
      <c r="DPZ102" s="2"/>
      <c r="DQB102" s="2"/>
      <c r="DQC102" s="2"/>
      <c r="DQH102" s="2"/>
      <c r="DQI102" s="2"/>
      <c r="DQJ102" s="2"/>
      <c r="DQK102" s="2"/>
      <c r="DQL102" s="2"/>
      <c r="DQM102" s="2"/>
      <c r="DQN102" s="2"/>
      <c r="DQU102" s="2"/>
      <c r="DQV102" s="2"/>
      <c r="DQW102" s="2"/>
      <c r="DQX102" s="2"/>
      <c r="DQY102" s="2"/>
      <c r="DQZ102" s="2"/>
      <c r="DRA102" s="2"/>
      <c r="DRB102" s="2"/>
      <c r="DRC102" s="2"/>
      <c r="DRD102" s="2"/>
      <c r="DRE102" s="2"/>
      <c r="DRF102" s="2"/>
      <c r="DRH102" s="2"/>
      <c r="DRI102" s="2"/>
      <c r="DRN102" s="2"/>
      <c r="DRO102" s="2"/>
      <c r="DRP102" s="2"/>
      <c r="DRQ102" s="2"/>
      <c r="DRR102" s="2"/>
      <c r="DRS102" s="2"/>
      <c r="DRT102" s="2"/>
      <c r="DSA102" s="2"/>
      <c r="DSB102" s="2"/>
      <c r="DSC102" s="2"/>
      <c r="DSD102" s="2"/>
      <c r="DSE102" s="2"/>
      <c r="DSF102" s="2"/>
      <c r="DSG102" s="2"/>
      <c r="DSH102" s="2"/>
      <c r="DSI102" s="2"/>
      <c r="DSJ102" s="2"/>
      <c r="DSK102" s="2"/>
      <c r="DSL102" s="2"/>
      <c r="DSN102" s="2"/>
      <c r="DSO102" s="2"/>
      <c r="DST102" s="2"/>
      <c r="DSU102" s="2"/>
      <c r="DSV102" s="2"/>
      <c r="DSW102" s="2"/>
      <c r="DSX102" s="2"/>
      <c r="DSY102" s="2"/>
      <c r="DSZ102" s="2"/>
      <c r="DTG102" s="2"/>
      <c r="DTH102" s="2"/>
      <c r="DTI102" s="2"/>
      <c r="DTJ102" s="2"/>
      <c r="DTK102" s="2"/>
      <c r="DTL102" s="2"/>
      <c r="DTM102" s="2"/>
      <c r="DTN102" s="2"/>
      <c r="DTO102" s="2"/>
      <c r="DTP102" s="2"/>
      <c r="DTQ102" s="2"/>
      <c r="DTR102" s="2"/>
      <c r="DTT102" s="2"/>
      <c r="DTU102" s="2"/>
      <c r="DTZ102" s="2"/>
      <c r="DUA102" s="2"/>
      <c r="DUB102" s="2"/>
      <c r="DUC102" s="2"/>
      <c r="DUD102" s="2"/>
      <c r="DUE102" s="2"/>
      <c r="DUF102" s="2"/>
      <c r="DUM102" s="2"/>
      <c r="DUN102" s="2"/>
      <c r="DUO102" s="2"/>
      <c r="DUP102" s="2"/>
      <c r="DUQ102" s="2"/>
      <c r="DUR102" s="2"/>
      <c r="DUS102" s="2"/>
      <c r="DUT102" s="2"/>
      <c r="DUU102" s="2"/>
      <c r="DUV102" s="2"/>
      <c r="DUW102" s="2"/>
      <c r="DUX102" s="2"/>
      <c r="DUZ102" s="2"/>
      <c r="DVA102" s="2"/>
      <c r="DVF102" s="2"/>
      <c r="DVG102" s="2"/>
      <c r="DVH102" s="2"/>
      <c r="DVI102" s="2"/>
      <c r="DVJ102" s="2"/>
      <c r="DVK102" s="2"/>
      <c r="DVL102" s="2"/>
      <c r="DVS102" s="2"/>
      <c r="DVT102" s="2"/>
      <c r="DVU102" s="2"/>
      <c r="DVV102" s="2"/>
      <c r="DVW102" s="2"/>
      <c r="DVX102" s="2"/>
      <c r="DVY102" s="2"/>
      <c r="DVZ102" s="2"/>
      <c r="DWA102" s="2"/>
      <c r="DWB102" s="2"/>
      <c r="DWC102" s="2"/>
      <c r="DWD102" s="2"/>
      <c r="DWF102" s="2"/>
      <c r="DWG102" s="2"/>
      <c r="DWL102" s="2"/>
      <c r="DWM102" s="2"/>
      <c r="DWN102" s="2"/>
      <c r="DWO102" s="2"/>
      <c r="DWP102" s="2"/>
      <c r="DWQ102" s="2"/>
      <c r="DWR102" s="2"/>
      <c r="DWY102" s="2"/>
      <c r="DWZ102" s="2"/>
      <c r="DXA102" s="2"/>
      <c r="DXB102" s="2"/>
      <c r="DXC102" s="2"/>
      <c r="DXD102" s="2"/>
      <c r="DXE102" s="2"/>
      <c r="DXF102" s="2"/>
      <c r="DXG102" s="2"/>
      <c r="DXH102" s="2"/>
      <c r="DXI102" s="2"/>
      <c r="DXJ102" s="2"/>
      <c r="DXL102" s="2"/>
      <c r="DXM102" s="2"/>
      <c r="DXR102" s="2"/>
      <c r="DXS102" s="2"/>
      <c r="DXT102" s="2"/>
      <c r="DXU102" s="2"/>
      <c r="DXV102" s="2"/>
      <c r="DXW102" s="2"/>
      <c r="DXX102" s="2"/>
      <c r="DYE102" s="2"/>
      <c r="DYF102" s="2"/>
      <c r="DYG102" s="2"/>
      <c r="DYH102" s="2"/>
      <c r="DYI102" s="2"/>
      <c r="DYJ102" s="2"/>
      <c r="DYK102" s="2"/>
      <c r="DYL102" s="2"/>
      <c r="DYM102" s="2"/>
      <c r="DYN102" s="2"/>
      <c r="DYO102" s="2"/>
      <c r="DYP102" s="2"/>
      <c r="DYR102" s="2"/>
      <c r="DYS102" s="2"/>
      <c r="DYX102" s="2"/>
      <c r="DYY102" s="2"/>
      <c r="DYZ102" s="2"/>
      <c r="DZA102" s="2"/>
      <c r="DZB102" s="2"/>
      <c r="DZC102" s="2"/>
      <c r="DZD102" s="2"/>
      <c r="DZK102" s="2"/>
      <c r="DZL102" s="2"/>
      <c r="DZM102" s="2"/>
      <c r="DZN102" s="2"/>
      <c r="DZO102" s="2"/>
      <c r="DZP102" s="2"/>
      <c r="DZQ102" s="2"/>
      <c r="DZR102" s="2"/>
      <c r="DZS102" s="2"/>
      <c r="DZT102" s="2"/>
      <c r="DZU102" s="2"/>
      <c r="DZV102" s="2"/>
      <c r="DZX102" s="2"/>
      <c r="DZY102" s="2"/>
      <c r="EAD102" s="2"/>
      <c r="EAE102" s="2"/>
      <c r="EAF102" s="2"/>
      <c r="EAG102" s="2"/>
      <c r="EAH102" s="2"/>
      <c r="EAI102" s="2"/>
      <c r="EAJ102" s="2"/>
      <c r="EAQ102" s="2"/>
      <c r="EAR102" s="2"/>
      <c r="EAS102" s="2"/>
      <c r="EAT102" s="2"/>
      <c r="EAU102" s="2"/>
      <c r="EAV102" s="2"/>
      <c r="EAW102" s="2"/>
      <c r="EAX102" s="2"/>
      <c r="EAY102" s="2"/>
      <c r="EAZ102" s="2"/>
      <c r="EBA102" s="2"/>
      <c r="EBB102" s="2"/>
      <c r="EBD102" s="2"/>
      <c r="EBE102" s="2"/>
      <c r="EBJ102" s="2"/>
      <c r="EBK102" s="2"/>
      <c r="EBL102" s="2"/>
      <c r="EBM102" s="2"/>
      <c r="EBN102" s="2"/>
      <c r="EBO102" s="2"/>
      <c r="EBP102" s="2"/>
      <c r="EBW102" s="2"/>
      <c r="EBX102" s="2"/>
      <c r="EBY102" s="2"/>
      <c r="EBZ102" s="2"/>
      <c r="ECA102" s="2"/>
      <c r="ECB102" s="2"/>
      <c r="ECC102" s="2"/>
      <c r="ECD102" s="2"/>
      <c r="ECE102" s="2"/>
      <c r="ECF102" s="2"/>
      <c r="ECG102" s="2"/>
      <c r="ECH102" s="2"/>
      <c r="ECJ102" s="2"/>
      <c r="ECK102" s="2"/>
      <c r="ECP102" s="2"/>
      <c r="ECQ102" s="2"/>
      <c r="ECR102" s="2"/>
      <c r="ECS102" s="2"/>
      <c r="ECT102" s="2"/>
      <c r="ECU102" s="2"/>
      <c r="ECV102" s="2"/>
      <c r="EDC102" s="2"/>
      <c r="EDD102" s="2"/>
      <c r="EDE102" s="2"/>
      <c r="EDF102" s="2"/>
      <c r="EDG102" s="2"/>
      <c r="EDH102" s="2"/>
      <c r="EDI102" s="2"/>
      <c r="EDJ102" s="2"/>
      <c r="EDK102" s="2"/>
      <c r="EDL102" s="2"/>
      <c r="EDM102" s="2"/>
      <c r="EDN102" s="2"/>
      <c r="EDP102" s="2"/>
      <c r="EDQ102" s="2"/>
      <c r="EDV102" s="2"/>
      <c r="EDW102" s="2"/>
      <c r="EDX102" s="2"/>
      <c r="EDY102" s="2"/>
      <c r="EDZ102" s="2"/>
      <c r="EEA102" s="2"/>
      <c r="EEB102" s="2"/>
      <c r="EEI102" s="2"/>
      <c r="EEJ102" s="2"/>
      <c r="EEK102" s="2"/>
      <c r="EEL102" s="2"/>
      <c r="EEM102" s="2"/>
      <c r="EEN102" s="2"/>
      <c r="EEO102" s="2"/>
      <c r="EEP102" s="2"/>
      <c r="EEQ102" s="2"/>
      <c r="EER102" s="2"/>
      <c r="EES102" s="2"/>
      <c r="EET102" s="2"/>
      <c r="EEV102" s="2"/>
      <c r="EEW102" s="2"/>
      <c r="EFB102" s="2"/>
      <c r="EFC102" s="2"/>
      <c r="EFD102" s="2"/>
      <c r="EFE102" s="2"/>
      <c r="EFF102" s="2"/>
      <c r="EFG102" s="2"/>
      <c r="EFH102" s="2"/>
      <c r="EFO102" s="2"/>
      <c r="EFP102" s="2"/>
      <c r="EFQ102" s="2"/>
      <c r="EFR102" s="2"/>
      <c r="EFS102" s="2"/>
      <c r="EFT102" s="2"/>
      <c r="EFU102" s="2"/>
      <c r="EFV102" s="2"/>
      <c r="EFW102" s="2"/>
      <c r="EFX102" s="2"/>
      <c r="EFY102" s="2"/>
      <c r="EFZ102" s="2"/>
      <c r="EGB102" s="2"/>
      <c r="EGC102" s="2"/>
      <c r="EGH102" s="2"/>
      <c r="EGI102" s="2"/>
      <c r="EGJ102" s="2"/>
      <c r="EGK102" s="2"/>
      <c r="EGL102" s="2"/>
      <c r="EGM102" s="2"/>
      <c r="EGN102" s="2"/>
      <c r="EGU102" s="2"/>
      <c r="EGV102" s="2"/>
      <c r="EGW102" s="2"/>
      <c r="EGX102" s="2"/>
      <c r="EGY102" s="2"/>
      <c r="EGZ102" s="2"/>
      <c r="EHA102" s="2"/>
      <c r="EHB102" s="2"/>
      <c r="EHC102" s="2"/>
      <c r="EHD102" s="2"/>
      <c r="EHE102" s="2"/>
      <c r="EHF102" s="2"/>
      <c r="EHH102" s="2"/>
      <c r="EHI102" s="2"/>
      <c r="EHN102" s="2"/>
      <c r="EHO102" s="2"/>
      <c r="EHP102" s="2"/>
      <c r="EHQ102" s="2"/>
      <c r="EHR102" s="2"/>
      <c r="EHS102" s="2"/>
      <c r="EHT102" s="2"/>
      <c r="EIA102" s="2"/>
      <c r="EIB102" s="2"/>
      <c r="EIC102" s="2"/>
      <c r="EID102" s="2"/>
      <c r="EIE102" s="2"/>
      <c r="EIF102" s="2"/>
      <c r="EIG102" s="2"/>
      <c r="EIH102" s="2"/>
      <c r="EII102" s="2"/>
      <c r="EIJ102" s="2"/>
      <c r="EIK102" s="2"/>
      <c r="EIL102" s="2"/>
      <c r="EIN102" s="2"/>
      <c r="EIO102" s="2"/>
      <c r="EIT102" s="2"/>
      <c r="EIU102" s="2"/>
      <c r="EIV102" s="2"/>
      <c r="EIW102" s="2"/>
      <c r="EIX102" s="2"/>
      <c r="EIY102" s="2"/>
      <c r="EIZ102" s="2"/>
      <c r="EJG102" s="2"/>
      <c r="EJH102" s="2"/>
      <c r="EJI102" s="2"/>
      <c r="EJJ102" s="2"/>
      <c r="EJK102" s="2"/>
      <c r="EJL102" s="2"/>
      <c r="EJM102" s="2"/>
      <c r="EJN102" s="2"/>
      <c r="EJO102" s="2"/>
      <c r="EJP102" s="2"/>
      <c r="EJQ102" s="2"/>
      <c r="EJR102" s="2"/>
      <c r="EJT102" s="2"/>
      <c r="EJU102" s="2"/>
      <c r="EJZ102" s="2"/>
      <c r="EKA102" s="2"/>
      <c r="EKB102" s="2"/>
      <c r="EKC102" s="2"/>
      <c r="EKD102" s="2"/>
      <c r="EKE102" s="2"/>
      <c r="EKF102" s="2"/>
      <c r="EKM102" s="2"/>
      <c r="EKN102" s="2"/>
      <c r="EKO102" s="2"/>
      <c r="EKP102" s="2"/>
      <c r="EKQ102" s="2"/>
      <c r="EKR102" s="2"/>
      <c r="EKS102" s="2"/>
      <c r="EKT102" s="2"/>
      <c r="EKU102" s="2"/>
      <c r="EKV102" s="2"/>
      <c r="EKW102" s="2"/>
      <c r="EKX102" s="2"/>
      <c r="EKZ102" s="2"/>
      <c r="ELA102" s="2"/>
      <c r="ELF102" s="2"/>
      <c r="ELG102" s="2"/>
      <c r="ELH102" s="2"/>
      <c r="ELI102" s="2"/>
      <c r="ELJ102" s="2"/>
      <c r="ELK102" s="2"/>
      <c r="ELL102" s="2"/>
      <c r="ELS102" s="2"/>
      <c r="ELT102" s="2"/>
      <c r="ELU102" s="2"/>
      <c r="ELV102" s="2"/>
      <c r="ELW102" s="2"/>
      <c r="ELX102" s="2"/>
      <c r="ELY102" s="2"/>
      <c r="ELZ102" s="2"/>
      <c r="EMA102" s="2"/>
      <c r="EMB102" s="2"/>
      <c r="EMC102" s="2"/>
      <c r="EMD102" s="2"/>
      <c r="EMF102" s="2"/>
      <c r="EMG102" s="2"/>
      <c r="EML102" s="2"/>
      <c r="EMM102" s="2"/>
      <c r="EMN102" s="2"/>
      <c r="EMO102" s="2"/>
      <c r="EMP102" s="2"/>
      <c r="EMQ102" s="2"/>
      <c r="EMR102" s="2"/>
      <c r="EMY102" s="2"/>
      <c r="EMZ102" s="2"/>
      <c r="ENA102" s="2"/>
      <c r="ENB102" s="2"/>
      <c r="ENC102" s="2"/>
      <c r="END102" s="2"/>
      <c r="ENE102" s="2"/>
      <c r="ENF102" s="2"/>
      <c r="ENG102" s="2"/>
      <c r="ENH102" s="2"/>
      <c r="ENI102" s="2"/>
      <c r="ENJ102" s="2"/>
      <c r="ENL102" s="2"/>
      <c r="ENM102" s="2"/>
      <c r="ENR102" s="2"/>
      <c r="ENS102" s="2"/>
      <c r="ENT102" s="2"/>
      <c r="ENU102" s="2"/>
      <c r="ENV102" s="2"/>
      <c r="ENW102" s="2"/>
      <c r="ENX102" s="2"/>
      <c r="EOE102" s="2"/>
      <c r="EOF102" s="2"/>
      <c r="EOG102" s="2"/>
      <c r="EOH102" s="2"/>
      <c r="EOI102" s="2"/>
      <c r="EOJ102" s="2"/>
      <c r="EOK102" s="2"/>
      <c r="EOL102" s="2"/>
      <c r="EOM102" s="2"/>
      <c r="EON102" s="2"/>
      <c r="EOO102" s="2"/>
      <c r="EOP102" s="2"/>
      <c r="EOR102" s="2"/>
      <c r="EOS102" s="2"/>
      <c r="EOX102" s="2"/>
      <c r="EOY102" s="2"/>
      <c r="EOZ102" s="2"/>
      <c r="EPA102" s="2"/>
      <c r="EPB102" s="2"/>
      <c r="EPC102" s="2"/>
      <c r="EPD102" s="2"/>
      <c r="EPK102" s="2"/>
      <c r="EPL102" s="2"/>
      <c r="EPM102" s="2"/>
      <c r="EPN102" s="2"/>
      <c r="EPO102" s="2"/>
      <c r="EPP102" s="2"/>
      <c r="EPQ102" s="2"/>
      <c r="EPR102" s="2"/>
      <c r="EPS102" s="2"/>
      <c r="EPT102" s="2"/>
      <c r="EPU102" s="2"/>
      <c r="EPV102" s="2"/>
      <c r="EPX102" s="2"/>
      <c r="EPY102" s="2"/>
      <c r="EQD102" s="2"/>
      <c r="EQE102" s="2"/>
      <c r="EQF102" s="2"/>
      <c r="EQG102" s="2"/>
      <c r="EQH102" s="2"/>
      <c r="EQI102" s="2"/>
      <c r="EQJ102" s="2"/>
      <c r="EQQ102" s="2"/>
      <c r="EQR102" s="2"/>
      <c r="EQS102" s="2"/>
      <c r="EQT102" s="2"/>
      <c r="EQU102" s="2"/>
      <c r="EQV102" s="2"/>
      <c r="EQW102" s="2"/>
      <c r="EQX102" s="2"/>
      <c r="EQY102" s="2"/>
      <c r="EQZ102" s="2"/>
      <c r="ERA102" s="2"/>
      <c r="ERB102" s="2"/>
      <c r="ERD102" s="2"/>
      <c r="ERE102" s="2"/>
      <c r="ERJ102" s="2"/>
      <c r="ERK102" s="2"/>
      <c r="ERL102" s="2"/>
      <c r="ERM102" s="2"/>
      <c r="ERN102" s="2"/>
      <c r="ERO102" s="2"/>
      <c r="ERP102" s="2"/>
      <c r="ERW102" s="2"/>
      <c r="ERX102" s="2"/>
      <c r="ERY102" s="2"/>
      <c r="ERZ102" s="2"/>
      <c r="ESA102" s="2"/>
      <c r="ESB102" s="2"/>
      <c r="ESC102" s="2"/>
      <c r="ESD102" s="2"/>
      <c r="ESE102" s="2"/>
      <c r="ESF102" s="2"/>
      <c r="ESG102" s="2"/>
      <c r="ESH102" s="2"/>
      <c r="ESJ102" s="2"/>
      <c r="ESK102" s="2"/>
      <c r="ESP102" s="2"/>
      <c r="ESQ102" s="2"/>
      <c r="ESR102" s="2"/>
      <c r="ESS102" s="2"/>
      <c r="EST102" s="2"/>
      <c r="ESU102" s="2"/>
      <c r="ESV102" s="2"/>
      <c r="ETC102" s="2"/>
      <c r="ETD102" s="2"/>
      <c r="ETE102" s="2"/>
      <c r="ETF102" s="2"/>
      <c r="ETG102" s="2"/>
      <c r="ETH102" s="2"/>
      <c r="ETI102" s="2"/>
      <c r="ETJ102" s="2"/>
      <c r="ETK102" s="2"/>
      <c r="ETL102" s="2"/>
      <c r="ETM102" s="2"/>
      <c r="ETN102" s="2"/>
      <c r="ETP102" s="2"/>
      <c r="ETQ102" s="2"/>
      <c r="ETV102" s="2"/>
      <c r="ETW102" s="2"/>
      <c r="ETX102" s="2"/>
      <c r="ETY102" s="2"/>
      <c r="ETZ102" s="2"/>
      <c r="EUA102" s="2"/>
      <c r="EUB102" s="2"/>
      <c r="EUI102" s="2"/>
      <c r="EUJ102" s="2"/>
      <c r="EUK102" s="2"/>
      <c r="EUL102" s="2"/>
      <c r="EUM102" s="2"/>
      <c r="EUN102" s="2"/>
      <c r="EUO102" s="2"/>
      <c r="EUP102" s="2"/>
      <c r="EUQ102" s="2"/>
      <c r="EUR102" s="2"/>
      <c r="EUS102" s="2"/>
      <c r="EUT102" s="2"/>
      <c r="EUV102" s="2"/>
      <c r="EUW102" s="2"/>
      <c r="EVB102" s="2"/>
      <c r="EVC102" s="2"/>
      <c r="EVD102" s="2"/>
      <c r="EVE102" s="2"/>
      <c r="EVF102" s="2"/>
      <c r="EVG102" s="2"/>
      <c r="EVH102" s="2"/>
      <c r="EVO102" s="2"/>
      <c r="EVP102" s="2"/>
      <c r="EVQ102" s="2"/>
      <c r="EVR102" s="2"/>
      <c r="EVS102" s="2"/>
      <c r="EVT102" s="2"/>
      <c r="EVU102" s="2"/>
      <c r="EVV102" s="2"/>
      <c r="EVW102" s="2"/>
      <c r="EVX102" s="2"/>
      <c r="EVY102" s="2"/>
      <c r="EVZ102" s="2"/>
      <c r="EWB102" s="2"/>
      <c r="EWC102" s="2"/>
      <c r="EWH102" s="2"/>
      <c r="EWI102" s="2"/>
      <c r="EWJ102" s="2"/>
      <c r="EWK102" s="2"/>
      <c r="EWL102" s="2"/>
      <c r="EWM102" s="2"/>
      <c r="EWN102" s="2"/>
      <c r="EWU102" s="2"/>
      <c r="EWV102" s="2"/>
      <c r="EWW102" s="2"/>
      <c r="EWX102" s="2"/>
      <c r="EWY102" s="2"/>
      <c r="EWZ102" s="2"/>
      <c r="EXA102" s="2"/>
      <c r="EXB102" s="2"/>
      <c r="EXC102" s="2"/>
      <c r="EXD102" s="2"/>
      <c r="EXE102" s="2"/>
      <c r="EXF102" s="2"/>
      <c r="EXH102" s="2"/>
      <c r="EXI102" s="2"/>
      <c r="EXN102" s="2"/>
      <c r="EXO102" s="2"/>
      <c r="EXP102" s="2"/>
      <c r="EXQ102" s="2"/>
      <c r="EXR102" s="2"/>
      <c r="EXS102" s="2"/>
      <c r="EXT102" s="2"/>
      <c r="EYA102" s="2"/>
      <c r="EYB102" s="2"/>
      <c r="EYC102" s="2"/>
      <c r="EYD102" s="2"/>
      <c r="EYE102" s="2"/>
      <c r="EYF102" s="2"/>
      <c r="EYG102" s="2"/>
      <c r="EYH102" s="2"/>
      <c r="EYI102" s="2"/>
      <c r="EYJ102" s="2"/>
      <c r="EYK102" s="2"/>
      <c r="EYL102" s="2"/>
      <c r="EYN102" s="2"/>
      <c r="EYO102" s="2"/>
      <c r="EYT102" s="2"/>
      <c r="EYU102" s="2"/>
      <c r="EYV102" s="2"/>
      <c r="EYW102" s="2"/>
      <c r="EYX102" s="2"/>
      <c r="EYY102" s="2"/>
      <c r="EYZ102" s="2"/>
      <c r="EZG102" s="2"/>
      <c r="EZH102" s="2"/>
      <c r="EZI102" s="2"/>
      <c r="EZJ102" s="2"/>
      <c r="EZK102" s="2"/>
      <c r="EZL102" s="2"/>
      <c r="EZM102" s="2"/>
      <c r="EZN102" s="2"/>
      <c r="EZO102" s="2"/>
      <c r="EZP102" s="2"/>
      <c r="EZQ102" s="2"/>
      <c r="EZR102" s="2"/>
      <c r="EZT102" s="2"/>
      <c r="EZU102" s="2"/>
      <c r="EZZ102" s="2"/>
      <c r="FAA102" s="2"/>
      <c r="FAB102" s="2"/>
      <c r="FAC102" s="2"/>
      <c r="FAD102" s="2"/>
      <c r="FAE102" s="2"/>
      <c r="FAF102" s="2"/>
      <c r="FAM102" s="2"/>
      <c r="FAN102" s="2"/>
      <c r="FAO102" s="2"/>
      <c r="FAP102" s="2"/>
      <c r="FAQ102" s="2"/>
      <c r="FAR102" s="2"/>
      <c r="FAS102" s="2"/>
      <c r="FAT102" s="2"/>
      <c r="FAU102" s="2"/>
      <c r="FAV102" s="2"/>
      <c r="FAW102" s="2"/>
      <c r="FAX102" s="2"/>
      <c r="FAZ102" s="2"/>
      <c r="FBA102" s="2"/>
      <c r="FBF102" s="2"/>
      <c r="FBG102" s="2"/>
      <c r="FBH102" s="2"/>
      <c r="FBI102" s="2"/>
      <c r="FBJ102" s="2"/>
      <c r="FBK102" s="2"/>
      <c r="FBL102" s="2"/>
      <c r="FBS102" s="2"/>
      <c r="FBT102" s="2"/>
      <c r="FBU102" s="2"/>
      <c r="FBV102" s="2"/>
      <c r="FBW102" s="2"/>
      <c r="FBX102" s="2"/>
      <c r="FBY102" s="2"/>
      <c r="FBZ102" s="2"/>
      <c r="FCA102" s="2"/>
      <c r="FCB102" s="2"/>
      <c r="FCC102" s="2"/>
      <c r="FCD102" s="2"/>
      <c r="FCF102" s="2"/>
      <c r="FCG102" s="2"/>
      <c r="FCL102" s="2"/>
      <c r="FCM102" s="2"/>
      <c r="FCN102" s="2"/>
      <c r="FCO102" s="2"/>
      <c r="FCP102" s="2"/>
      <c r="FCQ102" s="2"/>
      <c r="FCR102" s="2"/>
      <c r="FCY102" s="2"/>
      <c r="FCZ102" s="2"/>
      <c r="FDA102" s="2"/>
      <c r="FDB102" s="2"/>
      <c r="FDC102" s="2"/>
      <c r="FDD102" s="2"/>
      <c r="FDE102" s="2"/>
      <c r="FDF102" s="2"/>
      <c r="FDG102" s="2"/>
      <c r="FDH102" s="2"/>
      <c r="FDI102" s="2"/>
      <c r="FDJ102" s="2"/>
      <c r="FDL102" s="2"/>
      <c r="FDM102" s="2"/>
      <c r="FDR102" s="2"/>
      <c r="FDS102" s="2"/>
      <c r="FDT102" s="2"/>
      <c r="FDU102" s="2"/>
      <c r="FDV102" s="2"/>
      <c r="FDW102" s="2"/>
      <c r="FDX102" s="2"/>
      <c r="FEE102" s="2"/>
      <c r="FEF102" s="2"/>
      <c r="FEG102" s="2"/>
      <c r="FEH102" s="2"/>
      <c r="FEI102" s="2"/>
      <c r="FEJ102" s="2"/>
      <c r="FEK102" s="2"/>
      <c r="FEL102" s="2"/>
      <c r="FEM102" s="2"/>
      <c r="FEN102" s="2"/>
      <c r="FEO102" s="2"/>
      <c r="FEP102" s="2"/>
      <c r="FER102" s="2"/>
      <c r="FES102" s="2"/>
      <c r="FEX102" s="2"/>
      <c r="FEY102" s="2"/>
      <c r="FEZ102" s="2"/>
      <c r="FFA102" s="2"/>
      <c r="FFB102" s="2"/>
      <c r="FFC102" s="2"/>
      <c r="FFD102" s="2"/>
      <c r="FFK102" s="2"/>
      <c r="FFL102" s="2"/>
      <c r="FFM102" s="2"/>
      <c r="FFN102" s="2"/>
      <c r="FFO102" s="2"/>
      <c r="FFP102" s="2"/>
      <c r="FFQ102" s="2"/>
      <c r="FFR102" s="2"/>
      <c r="FFS102" s="2"/>
      <c r="FFT102" s="2"/>
      <c r="FFU102" s="2"/>
      <c r="FFV102" s="2"/>
      <c r="FFX102" s="2"/>
      <c r="FFY102" s="2"/>
      <c r="FGD102" s="2"/>
      <c r="FGE102" s="2"/>
      <c r="FGF102" s="2"/>
      <c r="FGG102" s="2"/>
      <c r="FGH102" s="2"/>
      <c r="FGI102" s="2"/>
      <c r="FGJ102" s="2"/>
      <c r="FGQ102" s="2"/>
      <c r="FGR102" s="2"/>
      <c r="FGS102" s="2"/>
      <c r="FGT102" s="2"/>
      <c r="FGU102" s="2"/>
      <c r="FGV102" s="2"/>
      <c r="FGW102" s="2"/>
      <c r="FGX102" s="2"/>
      <c r="FGY102" s="2"/>
      <c r="FGZ102" s="2"/>
      <c r="FHA102" s="2"/>
      <c r="FHB102" s="2"/>
      <c r="FHD102" s="2"/>
      <c r="FHE102" s="2"/>
      <c r="FHJ102" s="2"/>
      <c r="FHK102" s="2"/>
      <c r="FHL102" s="2"/>
      <c r="FHM102" s="2"/>
      <c r="FHN102" s="2"/>
      <c r="FHO102" s="2"/>
      <c r="FHP102" s="2"/>
      <c r="FHW102" s="2"/>
      <c r="FHX102" s="2"/>
      <c r="FHY102" s="2"/>
      <c r="FHZ102" s="2"/>
      <c r="FIA102" s="2"/>
      <c r="FIB102" s="2"/>
      <c r="FIC102" s="2"/>
      <c r="FID102" s="2"/>
      <c r="FIE102" s="2"/>
      <c r="FIF102" s="2"/>
      <c r="FIG102" s="2"/>
      <c r="FIH102" s="2"/>
      <c r="FIJ102" s="2"/>
      <c r="FIK102" s="2"/>
      <c r="FIP102" s="2"/>
      <c r="FIQ102" s="2"/>
      <c r="FIR102" s="2"/>
      <c r="FIS102" s="2"/>
      <c r="FIT102" s="2"/>
      <c r="FIU102" s="2"/>
      <c r="FIV102" s="2"/>
      <c r="FJC102" s="2"/>
      <c r="FJD102" s="2"/>
      <c r="FJE102" s="2"/>
      <c r="FJF102" s="2"/>
      <c r="FJG102" s="2"/>
      <c r="FJH102" s="2"/>
      <c r="FJI102" s="2"/>
      <c r="FJJ102" s="2"/>
      <c r="FJK102" s="2"/>
      <c r="FJL102" s="2"/>
      <c r="FJM102" s="2"/>
      <c r="FJN102" s="2"/>
      <c r="FJP102" s="2"/>
      <c r="FJQ102" s="2"/>
      <c r="FJV102" s="2"/>
      <c r="FJW102" s="2"/>
      <c r="FJX102" s="2"/>
      <c r="FJY102" s="2"/>
      <c r="FJZ102" s="2"/>
      <c r="FKA102" s="2"/>
      <c r="FKB102" s="2"/>
      <c r="FKI102" s="2"/>
      <c r="FKJ102" s="2"/>
      <c r="FKK102" s="2"/>
      <c r="FKL102" s="2"/>
      <c r="FKM102" s="2"/>
      <c r="FKN102" s="2"/>
      <c r="FKO102" s="2"/>
      <c r="FKP102" s="2"/>
      <c r="FKQ102" s="2"/>
      <c r="FKR102" s="2"/>
      <c r="FKS102" s="2"/>
      <c r="FKT102" s="2"/>
      <c r="FKV102" s="2"/>
      <c r="FKW102" s="2"/>
      <c r="FLB102" s="2"/>
      <c r="FLC102" s="2"/>
      <c r="FLD102" s="2"/>
      <c r="FLE102" s="2"/>
      <c r="FLF102" s="2"/>
      <c r="FLG102" s="2"/>
      <c r="FLH102" s="2"/>
      <c r="FLO102" s="2"/>
      <c r="FLP102" s="2"/>
      <c r="FLQ102" s="2"/>
      <c r="FLR102" s="2"/>
      <c r="FLS102" s="2"/>
      <c r="FLT102" s="2"/>
      <c r="FLU102" s="2"/>
      <c r="FLV102" s="2"/>
      <c r="FLW102" s="2"/>
      <c r="FLX102" s="2"/>
      <c r="FLY102" s="2"/>
      <c r="FLZ102" s="2"/>
      <c r="FMB102" s="2"/>
      <c r="FMC102" s="2"/>
      <c r="FMH102" s="2"/>
      <c r="FMI102" s="2"/>
      <c r="FMJ102" s="2"/>
      <c r="FMK102" s="2"/>
      <c r="FML102" s="2"/>
      <c r="FMM102" s="2"/>
      <c r="FMN102" s="2"/>
      <c r="FMU102" s="2"/>
      <c r="FMV102" s="2"/>
      <c r="FMW102" s="2"/>
      <c r="FMX102" s="2"/>
      <c r="FMY102" s="2"/>
      <c r="FMZ102" s="2"/>
      <c r="FNA102" s="2"/>
      <c r="FNB102" s="2"/>
      <c r="FNC102" s="2"/>
      <c r="FND102" s="2"/>
      <c r="FNE102" s="2"/>
      <c r="FNF102" s="2"/>
      <c r="FNH102" s="2"/>
      <c r="FNI102" s="2"/>
      <c r="FNN102" s="2"/>
      <c r="FNO102" s="2"/>
      <c r="FNP102" s="2"/>
      <c r="FNQ102" s="2"/>
      <c r="FNR102" s="2"/>
      <c r="FNS102" s="2"/>
      <c r="FNT102" s="2"/>
      <c r="FOA102" s="2"/>
      <c r="FOB102" s="2"/>
      <c r="FOC102" s="2"/>
      <c r="FOD102" s="2"/>
      <c r="FOE102" s="2"/>
      <c r="FOF102" s="2"/>
      <c r="FOG102" s="2"/>
      <c r="FOH102" s="2"/>
      <c r="FOI102" s="2"/>
      <c r="FOJ102" s="2"/>
      <c r="FOK102" s="2"/>
      <c r="FOL102" s="2"/>
      <c r="FON102" s="2"/>
      <c r="FOO102" s="2"/>
      <c r="FOT102" s="2"/>
      <c r="FOU102" s="2"/>
      <c r="FOV102" s="2"/>
      <c r="FOW102" s="2"/>
      <c r="FOX102" s="2"/>
      <c r="FOY102" s="2"/>
      <c r="FOZ102" s="2"/>
      <c r="FPG102" s="2"/>
      <c r="FPH102" s="2"/>
      <c r="FPI102" s="2"/>
      <c r="FPJ102" s="2"/>
      <c r="FPK102" s="2"/>
      <c r="FPL102" s="2"/>
      <c r="FPM102" s="2"/>
      <c r="FPN102" s="2"/>
      <c r="FPO102" s="2"/>
      <c r="FPP102" s="2"/>
      <c r="FPQ102" s="2"/>
      <c r="FPR102" s="2"/>
      <c r="FPT102" s="2"/>
      <c r="FPU102" s="2"/>
      <c r="FPZ102" s="2"/>
      <c r="FQA102" s="2"/>
      <c r="FQB102" s="2"/>
      <c r="FQC102" s="2"/>
      <c r="FQD102" s="2"/>
      <c r="FQE102" s="2"/>
      <c r="FQF102" s="2"/>
      <c r="FQM102" s="2"/>
      <c r="FQN102" s="2"/>
      <c r="FQO102" s="2"/>
      <c r="FQP102" s="2"/>
      <c r="FQQ102" s="2"/>
      <c r="FQR102" s="2"/>
      <c r="FQS102" s="2"/>
      <c r="FQT102" s="2"/>
      <c r="FQU102" s="2"/>
      <c r="FQV102" s="2"/>
      <c r="FQW102" s="2"/>
      <c r="FQX102" s="2"/>
      <c r="FQZ102" s="2"/>
      <c r="FRA102" s="2"/>
      <c r="FRF102" s="2"/>
      <c r="FRG102" s="2"/>
      <c r="FRH102" s="2"/>
      <c r="FRI102" s="2"/>
      <c r="FRJ102" s="2"/>
      <c r="FRK102" s="2"/>
      <c r="FRL102" s="2"/>
      <c r="FRS102" s="2"/>
      <c r="FRT102" s="2"/>
      <c r="FRU102" s="2"/>
      <c r="FRV102" s="2"/>
      <c r="FRW102" s="2"/>
      <c r="FRX102" s="2"/>
      <c r="FRY102" s="2"/>
      <c r="FRZ102" s="2"/>
      <c r="FSA102" s="2"/>
      <c r="FSB102" s="2"/>
      <c r="FSC102" s="2"/>
      <c r="FSD102" s="2"/>
      <c r="FSF102" s="2"/>
      <c r="FSG102" s="2"/>
      <c r="FSL102" s="2"/>
      <c r="FSM102" s="2"/>
      <c r="FSN102" s="2"/>
      <c r="FSO102" s="2"/>
      <c r="FSP102" s="2"/>
      <c r="FSQ102" s="2"/>
      <c r="FSR102" s="2"/>
      <c r="FSY102" s="2"/>
      <c r="FSZ102" s="2"/>
      <c r="FTA102" s="2"/>
      <c r="FTB102" s="2"/>
      <c r="FTC102" s="2"/>
      <c r="FTD102" s="2"/>
      <c r="FTE102" s="2"/>
      <c r="FTF102" s="2"/>
      <c r="FTG102" s="2"/>
      <c r="FTH102" s="2"/>
      <c r="FTI102" s="2"/>
      <c r="FTJ102" s="2"/>
      <c r="FTL102" s="2"/>
      <c r="FTM102" s="2"/>
      <c r="FTR102" s="2"/>
      <c r="FTS102" s="2"/>
      <c r="FTT102" s="2"/>
      <c r="FTU102" s="2"/>
      <c r="FTV102" s="2"/>
      <c r="FTW102" s="2"/>
      <c r="FTX102" s="2"/>
      <c r="FUE102" s="2"/>
      <c r="FUF102" s="2"/>
      <c r="FUG102" s="2"/>
      <c r="FUH102" s="2"/>
      <c r="FUI102" s="2"/>
      <c r="FUJ102" s="2"/>
      <c r="FUK102" s="2"/>
      <c r="FUL102" s="2"/>
      <c r="FUM102" s="2"/>
      <c r="FUN102" s="2"/>
      <c r="FUO102" s="2"/>
      <c r="FUP102" s="2"/>
      <c r="FUR102" s="2"/>
      <c r="FUS102" s="2"/>
      <c r="FUX102" s="2"/>
      <c r="FUY102" s="2"/>
      <c r="FUZ102" s="2"/>
      <c r="FVA102" s="2"/>
      <c r="FVB102" s="2"/>
      <c r="FVC102" s="2"/>
      <c r="FVD102" s="2"/>
      <c r="FVK102" s="2"/>
      <c r="FVL102" s="2"/>
      <c r="FVM102" s="2"/>
      <c r="FVN102" s="2"/>
      <c r="FVO102" s="2"/>
      <c r="FVP102" s="2"/>
      <c r="FVQ102" s="2"/>
      <c r="FVR102" s="2"/>
      <c r="FVS102" s="2"/>
      <c r="FVT102" s="2"/>
      <c r="FVU102" s="2"/>
      <c r="FVV102" s="2"/>
      <c r="FVX102" s="2"/>
      <c r="FVY102" s="2"/>
      <c r="FWD102" s="2"/>
      <c r="FWE102" s="2"/>
      <c r="FWF102" s="2"/>
      <c r="FWG102" s="2"/>
      <c r="FWH102" s="2"/>
      <c r="FWI102" s="2"/>
      <c r="FWJ102" s="2"/>
      <c r="FWQ102" s="2"/>
      <c r="FWR102" s="2"/>
      <c r="FWS102" s="2"/>
      <c r="FWT102" s="2"/>
      <c r="FWU102" s="2"/>
      <c r="FWV102" s="2"/>
      <c r="FWW102" s="2"/>
      <c r="FWX102" s="2"/>
      <c r="FWY102" s="2"/>
      <c r="FWZ102" s="2"/>
      <c r="FXA102" s="2"/>
      <c r="FXB102" s="2"/>
      <c r="FXD102" s="2"/>
      <c r="FXE102" s="2"/>
      <c r="FXJ102" s="2"/>
      <c r="FXK102" s="2"/>
      <c r="FXL102" s="2"/>
      <c r="FXM102" s="2"/>
      <c r="FXN102" s="2"/>
      <c r="FXO102" s="2"/>
      <c r="FXP102" s="2"/>
      <c r="FXW102" s="2"/>
      <c r="FXX102" s="2"/>
      <c r="FXY102" s="2"/>
      <c r="FXZ102" s="2"/>
      <c r="FYA102" s="2"/>
      <c r="FYB102" s="2"/>
      <c r="FYC102" s="2"/>
      <c r="FYD102" s="2"/>
      <c r="FYE102" s="2"/>
      <c r="FYF102" s="2"/>
      <c r="FYG102" s="2"/>
      <c r="FYH102" s="2"/>
      <c r="FYJ102" s="2"/>
      <c r="FYK102" s="2"/>
      <c r="FYP102" s="2"/>
      <c r="FYQ102" s="2"/>
      <c r="FYR102" s="2"/>
      <c r="FYS102" s="2"/>
      <c r="FYT102" s="2"/>
      <c r="FYU102" s="2"/>
      <c r="FYV102" s="2"/>
      <c r="FZC102" s="2"/>
      <c r="FZD102" s="2"/>
      <c r="FZE102" s="2"/>
      <c r="FZF102" s="2"/>
      <c r="FZG102" s="2"/>
      <c r="FZH102" s="2"/>
      <c r="FZI102" s="2"/>
      <c r="FZJ102" s="2"/>
      <c r="FZK102" s="2"/>
      <c r="FZL102" s="2"/>
      <c r="FZM102" s="2"/>
      <c r="FZN102" s="2"/>
      <c r="FZP102" s="2"/>
      <c r="FZQ102" s="2"/>
      <c r="FZV102" s="2"/>
      <c r="FZW102" s="2"/>
      <c r="FZX102" s="2"/>
      <c r="FZY102" s="2"/>
      <c r="FZZ102" s="2"/>
      <c r="GAA102" s="2"/>
      <c r="GAB102" s="2"/>
      <c r="GAI102" s="2"/>
      <c r="GAJ102" s="2"/>
      <c r="GAK102" s="2"/>
      <c r="GAL102" s="2"/>
      <c r="GAM102" s="2"/>
      <c r="GAN102" s="2"/>
      <c r="GAO102" s="2"/>
      <c r="GAP102" s="2"/>
      <c r="GAQ102" s="2"/>
      <c r="GAR102" s="2"/>
      <c r="GAS102" s="2"/>
      <c r="GAT102" s="2"/>
      <c r="GAV102" s="2"/>
      <c r="GAW102" s="2"/>
      <c r="GBB102" s="2"/>
      <c r="GBC102" s="2"/>
      <c r="GBD102" s="2"/>
      <c r="GBE102" s="2"/>
      <c r="GBF102" s="2"/>
      <c r="GBG102" s="2"/>
      <c r="GBH102" s="2"/>
      <c r="GBO102" s="2"/>
      <c r="GBP102" s="2"/>
      <c r="GBQ102" s="2"/>
      <c r="GBR102" s="2"/>
      <c r="GBS102" s="2"/>
      <c r="GBT102" s="2"/>
      <c r="GBU102" s="2"/>
      <c r="GBV102" s="2"/>
      <c r="GBW102" s="2"/>
      <c r="GBX102" s="2"/>
      <c r="GBY102" s="2"/>
      <c r="GBZ102" s="2"/>
      <c r="GCB102" s="2"/>
      <c r="GCC102" s="2"/>
      <c r="GCH102" s="2"/>
      <c r="GCI102" s="2"/>
      <c r="GCJ102" s="2"/>
      <c r="GCK102" s="2"/>
      <c r="GCL102" s="2"/>
      <c r="GCM102" s="2"/>
      <c r="GCN102" s="2"/>
      <c r="GCU102" s="2"/>
      <c r="GCV102" s="2"/>
      <c r="GCW102" s="2"/>
      <c r="GCX102" s="2"/>
      <c r="GCY102" s="2"/>
      <c r="GCZ102" s="2"/>
      <c r="GDA102" s="2"/>
      <c r="GDB102" s="2"/>
      <c r="GDC102" s="2"/>
      <c r="GDD102" s="2"/>
      <c r="GDE102" s="2"/>
      <c r="GDF102" s="2"/>
      <c r="GDH102" s="2"/>
      <c r="GDI102" s="2"/>
      <c r="GDN102" s="2"/>
      <c r="GDO102" s="2"/>
      <c r="GDP102" s="2"/>
      <c r="GDQ102" s="2"/>
      <c r="GDR102" s="2"/>
      <c r="GDS102" s="2"/>
      <c r="GDT102" s="2"/>
      <c r="GEA102" s="2"/>
      <c r="GEB102" s="2"/>
      <c r="GEC102" s="2"/>
      <c r="GED102" s="2"/>
      <c r="GEE102" s="2"/>
      <c r="GEF102" s="2"/>
      <c r="GEG102" s="2"/>
      <c r="GEH102" s="2"/>
      <c r="GEI102" s="2"/>
      <c r="GEJ102" s="2"/>
      <c r="GEK102" s="2"/>
      <c r="GEL102" s="2"/>
      <c r="GEN102" s="2"/>
      <c r="GEO102" s="2"/>
      <c r="GET102" s="2"/>
      <c r="GEU102" s="2"/>
      <c r="GEV102" s="2"/>
      <c r="GEW102" s="2"/>
      <c r="GEX102" s="2"/>
      <c r="GEY102" s="2"/>
      <c r="GEZ102" s="2"/>
      <c r="GFG102" s="2"/>
      <c r="GFH102" s="2"/>
      <c r="GFI102" s="2"/>
      <c r="GFJ102" s="2"/>
      <c r="GFK102" s="2"/>
      <c r="GFL102" s="2"/>
      <c r="GFM102" s="2"/>
      <c r="GFN102" s="2"/>
      <c r="GFO102" s="2"/>
      <c r="GFP102" s="2"/>
      <c r="GFQ102" s="2"/>
      <c r="GFR102" s="2"/>
      <c r="GFT102" s="2"/>
      <c r="GFU102" s="2"/>
      <c r="GFZ102" s="2"/>
      <c r="GGA102" s="2"/>
      <c r="GGB102" s="2"/>
      <c r="GGC102" s="2"/>
      <c r="GGD102" s="2"/>
      <c r="GGE102" s="2"/>
      <c r="GGF102" s="2"/>
      <c r="GGM102" s="2"/>
      <c r="GGN102" s="2"/>
      <c r="GGO102" s="2"/>
      <c r="GGP102" s="2"/>
      <c r="GGQ102" s="2"/>
      <c r="GGR102" s="2"/>
      <c r="GGS102" s="2"/>
      <c r="GGT102" s="2"/>
      <c r="GGU102" s="2"/>
      <c r="GGV102" s="2"/>
      <c r="GGW102" s="2"/>
      <c r="GGX102" s="2"/>
      <c r="GGZ102" s="2"/>
      <c r="GHA102" s="2"/>
      <c r="GHF102" s="2"/>
      <c r="GHG102" s="2"/>
      <c r="GHH102" s="2"/>
      <c r="GHI102" s="2"/>
      <c r="GHJ102" s="2"/>
      <c r="GHK102" s="2"/>
      <c r="GHL102" s="2"/>
      <c r="GHS102" s="2"/>
      <c r="GHT102" s="2"/>
      <c r="GHU102" s="2"/>
      <c r="GHV102" s="2"/>
      <c r="GHW102" s="2"/>
      <c r="GHX102" s="2"/>
      <c r="GHY102" s="2"/>
      <c r="GHZ102" s="2"/>
      <c r="GIA102" s="2"/>
      <c r="GIB102" s="2"/>
      <c r="GIC102" s="2"/>
      <c r="GID102" s="2"/>
      <c r="GIF102" s="2"/>
      <c r="GIG102" s="2"/>
      <c r="GIL102" s="2"/>
      <c r="GIM102" s="2"/>
      <c r="GIN102" s="2"/>
      <c r="GIO102" s="2"/>
      <c r="GIP102" s="2"/>
      <c r="GIQ102" s="2"/>
      <c r="GIR102" s="2"/>
      <c r="GIY102" s="2"/>
      <c r="GIZ102" s="2"/>
      <c r="GJA102" s="2"/>
      <c r="GJB102" s="2"/>
      <c r="GJC102" s="2"/>
      <c r="GJD102" s="2"/>
      <c r="GJE102" s="2"/>
      <c r="GJF102" s="2"/>
      <c r="GJG102" s="2"/>
      <c r="GJH102" s="2"/>
      <c r="GJI102" s="2"/>
      <c r="GJJ102" s="2"/>
      <c r="GJL102" s="2"/>
      <c r="GJM102" s="2"/>
      <c r="GJR102" s="2"/>
      <c r="GJS102" s="2"/>
      <c r="GJT102" s="2"/>
      <c r="GJU102" s="2"/>
      <c r="GJV102" s="2"/>
      <c r="GJW102" s="2"/>
      <c r="GJX102" s="2"/>
      <c r="GKE102" s="2"/>
      <c r="GKF102" s="2"/>
      <c r="GKG102" s="2"/>
      <c r="GKH102" s="2"/>
      <c r="GKI102" s="2"/>
      <c r="GKJ102" s="2"/>
      <c r="GKK102" s="2"/>
      <c r="GKL102" s="2"/>
      <c r="GKM102" s="2"/>
      <c r="GKN102" s="2"/>
      <c r="GKO102" s="2"/>
      <c r="GKP102" s="2"/>
      <c r="GKR102" s="2"/>
      <c r="GKS102" s="2"/>
      <c r="GKX102" s="2"/>
      <c r="GKY102" s="2"/>
      <c r="GKZ102" s="2"/>
      <c r="GLA102" s="2"/>
      <c r="GLB102" s="2"/>
      <c r="GLC102" s="2"/>
      <c r="GLD102" s="2"/>
      <c r="GLK102" s="2"/>
      <c r="GLL102" s="2"/>
      <c r="GLM102" s="2"/>
      <c r="GLN102" s="2"/>
      <c r="GLO102" s="2"/>
      <c r="GLP102" s="2"/>
      <c r="GLQ102" s="2"/>
      <c r="GLR102" s="2"/>
      <c r="GLS102" s="2"/>
      <c r="GLT102" s="2"/>
      <c r="GLU102" s="2"/>
      <c r="GLV102" s="2"/>
      <c r="GLX102" s="2"/>
      <c r="GLY102" s="2"/>
      <c r="GMD102" s="2"/>
      <c r="GME102" s="2"/>
      <c r="GMF102" s="2"/>
      <c r="GMG102" s="2"/>
      <c r="GMH102" s="2"/>
      <c r="GMI102" s="2"/>
      <c r="GMJ102" s="2"/>
      <c r="GMQ102" s="2"/>
      <c r="GMR102" s="2"/>
      <c r="GMS102" s="2"/>
      <c r="GMT102" s="2"/>
      <c r="GMU102" s="2"/>
      <c r="GMV102" s="2"/>
      <c r="GMW102" s="2"/>
      <c r="GMX102" s="2"/>
      <c r="GMY102" s="2"/>
      <c r="GMZ102" s="2"/>
      <c r="GNA102" s="2"/>
      <c r="GNB102" s="2"/>
      <c r="GND102" s="2"/>
      <c r="GNE102" s="2"/>
      <c r="GNJ102" s="2"/>
      <c r="GNK102" s="2"/>
      <c r="GNL102" s="2"/>
      <c r="GNM102" s="2"/>
      <c r="GNN102" s="2"/>
      <c r="GNO102" s="2"/>
      <c r="GNP102" s="2"/>
      <c r="GNW102" s="2"/>
      <c r="GNX102" s="2"/>
      <c r="GNY102" s="2"/>
      <c r="GNZ102" s="2"/>
      <c r="GOA102" s="2"/>
      <c r="GOB102" s="2"/>
      <c r="GOC102" s="2"/>
      <c r="GOD102" s="2"/>
      <c r="GOE102" s="2"/>
      <c r="GOF102" s="2"/>
      <c r="GOG102" s="2"/>
      <c r="GOH102" s="2"/>
      <c r="GOJ102" s="2"/>
      <c r="GOK102" s="2"/>
      <c r="GOP102" s="2"/>
      <c r="GOQ102" s="2"/>
      <c r="GOR102" s="2"/>
      <c r="GOS102" s="2"/>
      <c r="GOT102" s="2"/>
      <c r="GOU102" s="2"/>
      <c r="GOV102" s="2"/>
      <c r="GPC102" s="2"/>
      <c r="GPD102" s="2"/>
      <c r="GPE102" s="2"/>
      <c r="GPF102" s="2"/>
      <c r="GPG102" s="2"/>
      <c r="GPH102" s="2"/>
      <c r="GPI102" s="2"/>
      <c r="GPJ102" s="2"/>
      <c r="GPK102" s="2"/>
      <c r="GPL102" s="2"/>
      <c r="GPM102" s="2"/>
      <c r="GPN102" s="2"/>
      <c r="GPP102" s="2"/>
      <c r="GPQ102" s="2"/>
      <c r="GPV102" s="2"/>
      <c r="GPW102" s="2"/>
      <c r="GPX102" s="2"/>
      <c r="GPY102" s="2"/>
      <c r="GPZ102" s="2"/>
      <c r="GQA102" s="2"/>
      <c r="GQB102" s="2"/>
      <c r="GQI102" s="2"/>
      <c r="GQJ102" s="2"/>
      <c r="GQK102" s="2"/>
      <c r="GQL102" s="2"/>
      <c r="GQM102" s="2"/>
      <c r="GQN102" s="2"/>
      <c r="GQO102" s="2"/>
      <c r="GQP102" s="2"/>
      <c r="GQQ102" s="2"/>
      <c r="GQR102" s="2"/>
      <c r="GQS102" s="2"/>
      <c r="GQT102" s="2"/>
      <c r="GQV102" s="2"/>
      <c r="GQW102" s="2"/>
      <c r="GRB102" s="2"/>
      <c r="GRC102" s="2"/>
      <c r="GRD102" s="2"/>
      <c r="GRE102" s="2"/>
      <c r="GRF102" s="2"/>
      <c r="GRG102" s="2"/>
      <c r="GRH102" s="2"/>
      <c r="GRO102" s="2"/>
      <c r="GRP102" s="2"/>
      <c r="GRQ102" s="2"/>
      <c r="GRR102" s="2"/>
      <c r="GRS102" s="2"/>
      <c r="GRT102" s="2"/>
      <c r="GRU102" s="2"/>
      <c r="GRV102" s="2"/>
      <c r="GRW102" s="2"/>
      <c r="GRX102" s="2"/>
      <c r="GRY102" s="2"/>
      <c r="GRZ102" s="2"/>
      <c r="GSB102" s="2"/>
      <c r="GSC102" s="2"/>
      <c r="GSH102" s="2"/>
      <c r="GSI102" s="2"/>
      <c r="GSJ102" s="2"/>
      <c r="GSK102" s="2"/>
      <c r="GSL102" s="2"/>
      <c r="GSM102" s="2"/>
      <c r="GSN102" s="2"/>
      <c r="GSU102" s="2"/>
      <c r="GSV102" s="2"/>
      <c r="GSW102" s="2"/>
      <c r="GSX102" s="2"/>
      <c r="GSY102" s="2"/>
      <c r="GSZ102" s="2"/>
      <c r="GTA102" s="2"/>
      <c r="GTB102" s="2"/>
      <c r="GTC102" s="2"/>
      <c r="GTD102" s="2"/>
      <c r="GTE102" s="2"/>
      <c r="GTF102" s="2"/>
      <c r="GTH102" s="2"/>
      <c r="GTI102" s="2"/>
      <c r="GTN102" s="2"/>
      <c r="GTO102" s="2"/>
      <c r="GTP102" s="2"/>
      <c r="GTQ102" s="2"/>
      <c r="GTR102" s="2"/>
      <c r="GTS102" s="2"/>
      <c r="GTT102" s="2"/>
      <c r="GUA102" s="2"/>
      <c r="GUB102" s="2"/>
      <c r="GUC102" s="2"/>
      <c r="GUD102" s="2"/>
      <c r="GUE102" s="2"/>
      <c r="GUF102" s="2"/>
      <c r="GUG102" s="2"/>
      <c r="GUH102" s="2"/>
      <c r="GUI102" s="2"/>
      <c r="GUJ102" s="2"/>
      <c r="GUK102" s="2"/>
      <c r="GUL102" s="2"/>
      <c r="GUN102" s="2"/>
      <c r="GUO102" s="2"/>
      <c r="GUT102" s="2"/>
      <c r="GUU102" s="2"/>
      <c r="GUV102" s="2"/>
      <c r="GUW102" s="2"/>
      <c r="GUX102" s="2"/>
      <c r="GUY102" s="2"/>
      <c r="GUZ102" s="2"/>
      <c r="GVG102" s="2"/>
      <c r="GVH102" s="2"/>
      <c r="GVI102" s="2"/>
      <c r="GVJ102" s="2"/>
      <c r="GVK102" s="2"/>
      <c r="GVL102" s="2"/>
      <c r="GVM102" s="2"/>
      <c r="GVN102" s="2"/>
      <c r="GVO102" s="2"/>
      <c r="GVP102" s="2"/>
      <c r="GVQ102" s="2"/>
      <c r="GVR102" s="2"/>
      <c r="GVT102" s="2"/>
      <c r="GVU102" s="2"/>
      <c r="GVZ102" s="2"/>
      <c r="GWA102" s="2"/>
      <c r="GWB102" s="2"/>
      <c r="GWC102" s="2"/>
      <c r="GWD102" s="2"/>
      <c r="GWE102" s="2"/>
      <c r="GWF102" s="2"/>
      <c r="GWM102" s="2"/>
      <c r="GWN102" s="2"/>
      <c r="GWO102" s="2"/>
      <c r="GWP102" s="2"/>
      <c r="GWQ102" s="2"/>
      <c r="GWR102" s="2"/>
      <c r="GWS102" s="2"/>
      <c r="GWT102" s="2"/>
      <c r="GWU102" s="2"/>
      <c r="GWV102" s="2"/>
      <c r="GWW102" s="2"/>
      <c r="GWX102" s="2"/>
      <c r="GWZ102" s="2"/>
      <c r="GXA102" s="2"/>
      <c r="GXF102" s="2"/>
      <c r="GXG102" s="2"/>
      <c r="GXH102" s="2"/>
      <c r="GXI102" s="2"/>
      <c r="GXJ102" s="2"/>
      <c r="GXK102" s="2"/>
      <c r="GXL102" s="2"/>
      <c r="GXS102" s="2"/>
      <c r="GXT102" s="2"/>
      <c r="GXU102" s="2"/>
      <c r="GXV102" s="2"/>
      <c r="GXW102" s="2"/>
      <c r="GXX102" s="2"/>
      <c r="GXY102" s="2"/>
      <c r="GXZ102" s="2"/>
      <c r="GYA102" s="2"/>
      <c r="GYB102" s="2"/>
      <c r="GYC102" s="2"/>
      <c r="GYD102" s="2"/>
      <c r="GYF102" s="2"/>
      <c r="GYG102" s="2"/>
      <c r="GYL102" s="2"/>
      <c r="GYM102" s="2"/>
      <c r="GYN102" s="2"/>
      <c r="GYO102" s="2"/>
      <c r="GYP102" s="2"/>
      <c r="GYQ102" s="2"/>
      <c r="GYR102" s="2"/>
      <c r="GYY102" s="2"/>
      <c r="GYZ102" s="2"/>
      <c r="GZA102" s="2"/>
      <c r="GZB102" s="2"/>
      <c r="GZC102" s="2"/>
      <c r="GZD102" s="2"/>
      <c r="GZE102" s="2"/>
      <c r="GZF102" s="2"/>
      <c r="GZG102" s="2"/>
      <c r="GZH102" s="2"/>
      <c r="GZI102" s="2"/>
      <c r="GZJ102" s="2"/>
      <c r="GZL102" s="2"/>
      <c r="GZM102" s="2"/>
      <c r="GZR102" s="2"/>
      <c r="GZS102" s="2"/>
      <c r="GZT102" s="2"/>
      <c r="GZU102" s="2"/>
      <c r="GZV102" s="2"/>
      <c r="GZW102" s="2"/>
      <c r="GZX102" s="2"/>
      <c r="HAE102" s="2"/>
      <c r="HAF102" s="2"/>
      <c r="HAG102" s="2"/>
      <c r="HAH102" s="2"/>
      <c r="HAI102" s="2"/>
      <c r="HAJ102" s="2"/>
      <c r="HAK102" s="2"/>
      <c r="HAL102" s="2"/>
      <c r="HAM102" s="2"/>
      <c r="HAN102" s="2"/>
      <c r="HAO102" s="2"/>
      <c r="HAP102" s="2"/>
      <c r="HAR102" s="2"/>
      <c r="HAS102" s="2"/>
      <c r="HAX102" s="2"/>
      <c r="HAY102" s="2"/>
      <c r="HAZ102" s="2"/>
      <c r="HBA102" s="2"/>
      <c r="HBB102" s="2"/>
      <c r="HBC102" s="2"/>
      <c r="HBD102" s="2"/>
      <c r="HBK102" s="2"/>
      <c r="HBL102" s="2"/>
      <c r="HBM102" s="2"/>
      <c r="HBN102" s="2"/>
      <c r="HBO102" s="2"/>
      <c r="HBP102" s="2"/>
      <c r="HBQ102" s="2"/>
      <c r="HBR102" s="2"/>
      <c r="HBS102" s="2"/>
      <c r="HBT102" s="2"/>
      <c r="HBU102" s="2"/>
      <c r="HBV102" s="2"/>
      <c r="HBX102" s="2"/>
      <c r="HBY102" s="2"/>
      <c r="HCD102" s="2"/>
      <c r="HCE102" s="2"/>
      <c r="HCF102" s="2"/>
      <c r="HCG102" s="2"/>
      <c r="HCH102" s="2"/>
      <c r="HCI102" s="2"/>
      <c r="HCJ102" s="2"/>
      <c r="HCQ102" s="2"/>
      <c r="HCR102" s="2"/>
      <c r="HCS102" s="2"/>
      <c r="HCT102" s="2"/>
      <c r="HCU102" s="2"/>
      <c r="HCV102" s="2"/>
      <c r="HCW102" s="2"/>
      <c r="HCX102" s="2"/>
      <c r="HCY102" s="2"/>
      <c r="HCZ102" s="2"/>
      <c r="HDA102" s="2"/>
      <c r="HDB102" s="2"/>
      <c r="HDD102" s="2"/>
      <c r="HDE102" s="2"/>
      <c r="HDJ102" s="2"/>
      <c r="HDK102" s="2"/>
      <c r="HDL102" s="2"/>
      <c r="HDM102" s="2"/>
      <c r="HDN102" s="2"/>
      <c r="HDO102" s="2"/>
      <c r="HDP102" s="2"/>
      <c r="HDW102" s="2"/>
      <c r="HDX102" s="2"/>
      <c r="HDY102" s="2"/>
      <c r="HDZ102" s="2"/>
      <c r="HEA102" s="2"/>
      <c r="HEB102" s="2"/>
      <c r="HEC102" s="2"/>
      <c r="HED102" s="2"/>
      <c r="HEE102" s="2"/>
      <c r="HEF102" s="2"/>
      <c r="HEG102" s="2"/>
      <c r="HEH102" s="2"/>
      <c r="HEJ102" s="2"/>
      <c r="HEK102" s="2"/>
      <c r="HEP102" s="2"/>
      <c r="HEQ102" s="2"/>
      <c r="HER102" s="2"/>
      <c r="HES102" s="2"/>
      <c r="HET102" s="2"/>
      <c r="HEU102" s="2"/>
      <c r="HEV102" s="2"/>
      <c r="HFC102" s="2"/>
      <c r="HFD102" s="2"/>
      <c r="HFE102" s="2"/>
      <c r="HFF102" s="2"/>
      <c r="HFG102" s="2"/>
      <c r="HFH102" s="2"/>
      <c r="HFI102" s="2"/>
      <c r="HFJ102" s="2"/>
      <c r="HFK102" s="2"/>
      <c r="HFL102" s="2"/>
      <c r="HFM102" s="2"/>
      <c r="HFN102" s="2"/>
      <c r="HFP102" s="2"/>
      <c r="HFQ102" s="2"/>
      <c r="HFV102" s="2"/>
      <c r="HFW102" s="2"/>
      <c r="HFX102" s="2"/>
      <c r="HFY102" s="2"/>
      <c r="HFZ102" s="2"/>
      <c r="HGA102" s="2"/>
      <c r="HGB102" s="2"/>
      <c r="HGI102" s="2"/>
      <c r="HGJ102" s="2"/>
      <c r="HGK102" s="2"/>
      <c r="HGL102" s="2"/>
      <c r="HGM102" s="2"/>
      <c r="HGN102" s="2"/>
      <c r="HGO102" s="2"/>
      <c r="HGP102" s="2"/>
      <c r="HGQ102" s="2"/>
      <c r="HGR102" s="2"/>
      <c r="HGS102" s="2"/>
      <c r="HGT102" s="2"/>
      <c r="HGV102" s="2"/>
      <c r="HGW102" s="2"/>
      <c r="HHB102" s="2"/>
      <c r="HHC102" s="2"/>
      <c r="HHD102" s="2"/>
      <c r="HHE102" s="2"/>
      <c r="HHF102" s="2"/>
      <c r="HHG102" s="2"/>
      <c r="HHH102" s="2"/>
      <c r="HHO102" s="2"/>
      <c r="HHP102" s="2"/>
      <c r="HHQ102" s="2"/>
      <c r="HHR102" s="2"/>
      <c r="HHS102" s="2"/>
      <c r="HHT102" s="2"/>
      <c r="HHU102" s="2"/>
      <c r="HHV102" s="2"/>
      <c r="HHW102" s="2"/>
      <c r="HHX102" s="2"/>
      <c r="HHY102" s="2"/>
      <c r="HHZ102" s="2"/>
      <c r="HIB102" s="2"/>
      <c r="HIC102" s="2"/>
      <c r="HIH102" s="2"/>
      <c r="HII102" s="2"/>
      <c r="HIJ102" s="2"/>
      <c r="HIK102" s="2"/>
      <c r="HIL102" s="2"/>
      <c r="HIM102" s="2"/>
      <c r="HIN102" s="2"/>
      <c r="HIU102" s="2"/>
      <c r="HIV102" s="2"/>
      <c r="HIW102" s="2"/>
      <c r="HIX102" s="2"/>
      <c r="HIY102" s="2"/>
      <c r="HIZ102" s="2"/>
      <c r="HJA102" s="2"/>
      <c r="HJB102" s="2"/>
      <c r="HJC102" s="2"/>
      <c r="HJD102" s="2"/>
      <c r="HJE102" s="2"/>
      <c r="HJF102" s="2"/>
      <c r="HJH102" s="2"/>
      <c r="HJI102" s="2"/>
      <c r="HJN102" s="2"/>
      <c r="HJO102" s="2"/>
      <c r="HJP102" s="2"/>
      <c r="HJQ102" s="2"/>
      <c r="HJR102" s="2"/>
      <c r="HJS102" s="2"/>
      <c r="HJT102" s="2"/>
      <c r="HKA102" s="2"/>
      <c r="HKB102" s="2"/>
      <c r="HKC102" s="2"/>
      <c r="HKD102" s="2"/>
      <c r="HKE102" s="2"/>
      <c r="HKF102" s="2"/>
      <c r="HKG102" s="2"/>
      <c r="HKH102" s="2"/>
      <c r="HKI102" s="2"/>
      <c r="HKJ102" s="2"/>
      <c r="HKK102" s="2"/>
      <c r="HKL102" s="2"/>
      <c r="HKN102" s="2"/>
      <c r="HKO102" s="2"/>
      <c r="HKT102" s="2"/>
      <c r="HKU102" s="2"/>
      <c r="HKV102" s="2"/>
      <c r="HKW102" s="2"/>
      <c r="HKX102" s="2"/>
      <c r="HKY102" s="2"/>
      <c r="HKZ102" s="2"/>
      <c r="HLG102" s="2"/>
      <c r="HLH102" s="2"/>
      <c r="HLI102" s="2"/>
      <c r="HLJ102" s="2"/>
      <c r="HLK102" s="2"/>
      <c r="HLL102" s="2"/>
      <c r="HLM102" s="2"/>
      <c r="HLN102" s="2"/>
      <c r="HLO102" s="2"/>
      <c r="HLP102" s="2"/>
      <c r="HLQ102" s="2"/>
      <c r="HLR102" s="2"/>
      <c r="HLT102" s="2"/>
      <c r="HLU102" s="2"/>
      <c r="HLZ102" s="2"/>
      <c r="HMA102" s="2"/>
      <c r="HMB102" s="2"/>
      <c r="HMC102" s="2"/>
      <c r="HMD102" s="2"/>
      <c r="HME102" s="2"/>
      <c r="HMF102" s="2"/>
      <c r="HMM102" s="2"/>
      <c r="HMN102" s="2"/>
      <c r="HMO102" s="2"/>
      <c r="HMP102" s="2"/>
      <c r="HMQ102" s="2"/>
      <c r="HMR102" s="2"/>
      <c r="HMS102" s="2"/>
      <c r="HMT102" s="2"/>
      <c r="HMU102" s="2"/>
      <c r="HMV102" s="2"/>
      <c r="HMW102" s="2"/>
      <c r="HMX102" s="2"/>
      <c r="HMZ102" s="2"/>
      <c r="HNA102" s="2"/>
      <c r="HNF102" s="2"/>
      <c r="HNG102" s="2"/>
      <c r="HNH102" s="2"/>
      <c r="HNI102" s="2"/>
      <c r="HNJ102" s="2"/>
      <c r="HNK102" s="2"/>
      <c r="HNL102" s="2"/>
      <c r="HNS102" s="2"/>
      <c r="HNT102" s="2"/>
      <c r="HNU102" s="2"/>
      <c r="HNV102" s="2"/>
      <c r="HNW102" s="2"/>
      <c r="HNX102" s="2"/>
      <c r="HNY102" s="2"/>
      <c r="HNZ102" s="2"/>
      <c r="HOA102" s="2"/>
      <c r="HOB102" s="2"/>
      <c r="HOC102" s="2"/>
      <c r="HOD102" s="2"/>
      <c r="HOF102" s="2"/>
      <c r="HOG102" s="2"/>
      <c r="HOL102" s="2"/>
      <c r="HOM102" s="2"/>
      <c r="HON102" s="2"/>
      <c r="HOO102" s="2"/>
      <c r="HOP102" s="2"/>
      <c r="HOQ102" s="2"/>
      <c r="HOR102" s="2"/>
      <c r="HOY102" s="2"/>
      <c r="HOZ102" s="2"/>
      <c r="HPA102" s="2"/>
      <c r="HPB102" s="2"/>
      <c r="HPC102" s="2"/>
      <c r="HPD102" s="2"/>
      <c r="HPE102" s="2"/>
      <c r="HPF102" s="2"/>
      <c r="HPG102" s="2"/>
      <c r="HPH102" s="2"/>
      <c r="HPI102" s="2"/>
      <c r="HPJ102" s="2"/>
      <c r="HPL102" s="2"/>
      <c r="HPM102" s="2"/>
      <c r="HPR102" s="2"/>
      <c r="HPS102" s="2"/>
      <c r="HPT102" s="2"/>
      <c r="HPU102" s="2"/>
      <c r="HPV102" s="2"/>
      <c r="HPW102" s="2"/>
      <c r="HPX102" s="2"/>
      <c r="HQE102" s="2"/>
      <c r="HQF102" s="2"/>
      <c r="HQG102" s="2"/>
      <c r="HQH102" s="2"/>
      <c r="HQI102" s="2"/>
      <c r="HQJ102" s="2"/>
      <c r="HQK102" s="2"/>
      <c r="HQL102" s="2"/>
      <c r="HQM102" s="2"/>
      <c r="HQN102" s="2"/>
      <c r="HQO102" s="2"/>
      <c r="HQP102" s="2"/>
      <c r="HQR102" s="2"/>
      <c r="HQS102" s="2"/>
      <c r="HQX102" s="2"/>
      <c r="HQY102" s="2"/>
      <c r="HQZ102" s="2"/>
      <c r="HRA102" s="2"/>
      <c r="HRB102" s="2"/>
      <c r="HRC102" s="2"/>
      <c r="HRD102" s="2"/>
      <c r="HRK102" s="2"/>
      <c r="HRL102" s="2"/>
      <c r="HRM102" s="2"/>
      <c r="HRN102" s="2"/>
      <c r="HRO102" s="2"/>
      <c r="HRP102" s="2"/>
      <c r="HRQ102" s="2"/>
      <c r="HRR102" s="2"/>
      <c r="HRS102" s="2"/>
      <c r="HRT102" s="2"/>
      <c r="HRU102" s="2"/>
      <c r="HRV102" s="2"/>
      <c r="HRX102" s="2"/>
      <c r="HRY102" s="2"/>
      <c r="HSD102" s="2"/>
      <c r="HSE102" s="2"/>
      <c r="HSF102" s="2"/>
      <c r="HSG102" s="2"/>
      <c r="HSH102" s="2"/>
      <c r="HSI102" s="2"/>
      <c r="HSJ102" s="2"/>
      <c r="HSQ102" s="2"/>
      <c r="HSR102" s="2"/>
      <c r="HSS102" s="2"/>
      <c r="HST102" s="2"/>
      <c r="HSU102" s="2"/>
      <c r="HSV102" s="2"/>
      <c r="HSW102" s="2"/>
      <c r="HSX102" s="2"/>
      <c r="HSY102" s="2"/>
      <c r="HSZ102" s="2"/>
      <c r="HTA102" s="2"/>
      <c r="HTB102" s="2"/>
      <c r="HTD102" s="2"/>
      <c r="HTE102" s="2"/>
      <c r="HTJ102" s="2"/>
      <c r="HTK102" s="2"/>
      <c r="HTL102" s="2"/>
      <c r="HTM102" s="2"/>
      <c r="HTN102" s="2"/>
      <c r="HTO102" s="2"/>
      <c r="HTP102" s="2"/>
      <c r="HTW102" s="2"/>
      <c r="HTX102" s="2"/>
      <c r="HTY102" s="2"/>
      <c r="HTZ102" s="2"/>
      <c r="HUA102" s="2"/>
      <c r="HUB102" s="2"/>
      <c r="HUC102" s="2"/>
      <c r="HUD102" s="2"/>
      <c r="HUE102" s="2"/>
      <c r="HUF102" s="2"/>
      <c r="HUG102" s="2"/>
      <c r="HUH102" s="2"/>
      <c r="HUJ102" s="2"/>
      <c r="HUK102" s="2"/>
      <c r="HUP102" s="2"/>
      <c r="HUQ102" s="2"/>
      <c r="HUR102" s="2"/>
      <c r="HUS102" s="2"/>
      <c r="HUT102" s="2"/>
      <c r="HUU102" s="2"/>
      <c r="HUV102" s="2"/>
      <c r="HVC102" s="2"/>
      <c r="HVD102" s="2"/>
      <c r="HVE102" s="2"/>
      <c r="HVF102" s="2"/>
      <c r="HVG102" s="2"/>
      <c r="HVH102" s="2"/>
      <c r="HVI102" s="2"/>
      <c r="HVJ102" s="2"/>
      <c r="HVK102" s="2"/>
      <c r="HVL102" s="2"/>
      <c r="HVM102" s="2"/>
      <c r="HVN102" s="2"/>
      <c r="HVP102" s="2"/>
      <c r="HVQ102" s="2"/>
      <c r="HVV102" s="2"/>
      <c r="HVW102" s="2"/>
      <c r="HVX102" s="2"/>
      <c r="HVY102" s="2"/>
      <c r="HVZ102" s="2"/>
      <c r="HWA102" s="2"/>
      <c r="HWB102" s="2"/>
      <c r="HWI102" s="2"/>
      <c r="HWJ102" s="2"/>
      <c r="HWK102" s="2"/>
      <c r="HWL102" s="2"/>
      <c r="HWM102" s="2"/>
      <c r="HWN102" s="2"/>
      <c r="HWO102" s="2"/>
      <c r="HWP102" s="2"/>
      <c r="HWQ102" s="2"/>
      <c r="HWR102" s="2"/>
      <c r="HWS102" s="2"/>
      <c r="HWT102" s="2"/>
      <c r="HWV102" s="2"/>
      <c r="HWW102" s="2"/>
      <c r="HXB102" s="2"/>
      <c r="HXC102" s="2"/>
      <c r="HXD102" s="2"/>
      <c r="HXE102" s="2"/>
      <c r="HXF102" s="2"/>
      <c r="HXG102" s="2"/>
      <c r="HXH102" s="2"/>
      <c r="HXO102" s="2"/>
      <c r="HXP102" s="2"/>
      <c r="HXQ102" s="2"/>
      <c r="HXR102" s="2"/>
      <c r="HXS102" s="2"/>
      <c r="HXT102" s="2"/>
      <c r="HXU102" s="2"/>
      <c r="HXV102" s="2"/>
      <c r="HXW102" s="2"/>
      <c r="HXX102" s="2"/>
      <c r="HXY102" s="2"/>
      <c r="HXZ102" s="2"/>
      <c r="HYB102" s="2"/>
      <c r="HYC102" s="2"/>
      <c r="HYH102" s="2"/>
      <c r="HYI102" s="2"/>
      <c r="HYJ102" s="2"/>
      <c r="HYK102" s="2"/>
      <c r="HYL102" s="2"/>
      <c r="HYM102" s="2"/>
      <c r="HYN102" s="2"/>
      <c r="HYU102" s="2"/>
      <c r="HYV102" s="2"/>
      <c r="HYW102" s="2"/>
      <c r="HYX102" s="2"/>
      <c r="HYY102" s="2"/>
      <c r="HYZ102" s="2"/>
      <c r="HZA102" s="2"/>
      <c r="HZB102" s="2"/>
      <c r="HZC102" s="2"/>
      <c r="HZD102" s="2"/>
      <c r="HZE102" s="2"/>
      <c r="HZF102" s="2"/>
      <c r="HZH102" s="2"/>
      <c r="HZI102" s="2"/>
      <c r="HZN102" s="2"/>
      <c r="HZO102" s="2"/>
      <c r="HZP102" s="2"/>
      <c r="HZQ102" s="2"/>
      <c r="HZR102" s="2"/>
      <c r="HZS102" s="2"/>
      <c r="HZT102" s="2"/>
      <c r="IAA102" s="2"/>
      <c r="IAB102" s="2"/>
      <c r="IAC102" s="2"/>
      <c r="IAD102" s="2"/>
      <c r="IAE102" s="2"/>
      <c r="IAF102" s="2"/>
      <c r="IAG102" s="2"/>
      <c r="IAH102" s="2"/>
      <c r="IAI102" s="2"/>
      <c r="IAJ102" s="2"/>
      <c r="IAK102" s="2"/>
      <c r="IAL102" s="2"/>
      <c r="IAN102" s="2"/>
      <c r="IAO102" s="2"/>
      <c r="IAT102" s="2"/>
      <c r="IAU102" s="2"/>
      <c r="IAV102" s="2"/>
      <c r="IAW102" s="2"/>
      <c r="IAX102" s="2"/>
      <c r="IAY102" s="2"/>
      <c r="IAZ102" s="2"/>
      <c r="IBG102" s="2"/>
      <c r="IBH102" s="2"/>
      <c r="IBI102" s="2"/>
      <c r="IBJ102" s="2"/>
      <c r="IBK102" s="2"/>
      <c r="IBL102" s="2"/>
      <c r="IBM102" s="2"/>
      <c r="IBN102" s="2"/>
      <c r="IBO102" s="2"/>
      <c r="IBP102" s="2"/>
      <c r="IBQ102" s="2"/>
      <c r="IBR102" s="2"/>
      <c r="IBT102" s="2"/>
      <c r="IBU102" s="2"/>
      <c r="IBZ102" s="2"/>
      <c r="ICA102" s="2"/>
      <c r="ICB102" s="2"/>
      <c r="ICC102" s="2"/>
      <c r="ICD102" s="2"/>
      <c r="ICE102" s="2"/>
      <c r="ICF102" s="2"/>
      <c r="ICM102" s="2"/>
      <c r="ICN102" s="2"/>
      <c r="ICO102" s="2"/>
      <c r="ICP102" s="2"/>
      <c r="ICQ102" s="2"/>
      <c r="ICR102" s="2"/>
      <c r="ICS102" s="2"/>
      <c r="ICT102" s="2"/>
      <c r="ICU102" s="2"/>
      <c r="ICV102" s="2"/>
      <c r="ICW102" s="2"/>
      <c r="ICX102" s="2"/>
      <c r="ICZ102" s="2"/>
      <c r="IDA102" s="2"/>
      <c r="IDF102" s="2"/>
      <c r="IDG102" s="2"/>
      <c r="IDH102" s="2"/>
      <c r="IDI102" s="2"/>
      <c r="IDJ102" s="2"/>
      <c r="IDK102" s="2"/>
      <c r="IDL102" s="2"/>
      <c r="IDS102" s="2"/>
      <c r="IDT102" s="2"/>
      <c r="IDU102" s="2"/>
      <c r="IDV102" s="2"/>
      <c r="IDW102" s="2"/>
      <c r="IDX102" s="2"/>
      <c r="IDY102" s="2"/>
      <c r="IDZ102" s="2"/>
      <c r="IEA102" s="2"/>
      <c r="IEB102" s="2"/>
      <c r="IEC102" s="2"/>
      <c r="IED102" s="2"/>
      <c r="IEF102" s="2"/>
      <c r="IEG102" s="2"/>
      <c r="IEL102" s="2"/>
      <c r="IEM102" s="2"/>
      <c r="IEN102" s="2"/>
      <c r="IEO102" s="2"/>
      <c r="IEP102" s="2"/>
      <c r="IEQ102" s="2"/>
      <c r="IER102" s="2"/>
      <c r="IEY102" s="2"/>
      <c r="IEZ102" s="2"/>
      <c r="IFA102" s="2"/>
      <c r="IFB102" s="2"/>
      <c r="IFC102" s="2"/>
      <c r="IFD102" s="2"/>
      <c r="IFE102" s="2"/>
      <c r="IFF102" s="2"/>
      <c r="IFG102" s="2"/>
      <c r="IFH102" s="2"/>
      <c r="IFI102" s="2"/>
      <c r="IFJ102" s="2"/>
      <c r="IFL102" s="2"/>
      <c r="IFM102" s="2"/>
      <c r="IFR102" s="2"/>
      <c r="IFS102" s="2"/>
      <c r="IFT102" s="2"/>
      <c r="IFU102" s="2"/>
      <c r="IFV102" s="2"/>
      <c r="IFW102" s="2"/>
      <c r="IFX102" s="2"/>
      <c r="IGE102" s="2"/>
      <c r="IGF102" s="2"/>
      <c r="IGG102" s="2"/>
      <c r="IGH102" s="2"/>
      <c r="IGI102" s="2"/>
      <c r="IGJ102" s="2"/>
      <c r="IGK102" s="2"/>
      <c r="IGL102" s="2"/>
      <c r="IGM102" s="2"/>
      <c r="IGN102" s="2"/>
      <c r="IGO102" s="2"/>
      <c r="IGP102" s="2"/>
      <c r="IGR102" s="2"/>
      <c r="IGS102" s="2"/>
      <c r="IGX102" s="2"/>
      <c r="IGY102" s="2"/>
      <c r="IGZ102" s="2"/>
      <c r="IHA102" s="2"/>
      <c r="IHB102" s="2"/>
      <c r="IHC102" s="2"/>
      <c r="IHD102" s="2"/>
      <c r="IHK102" s="2"/>
      <c r="IHL102" s="2"/>
      <c r="IHM102" s="2"/>
      <c r="IHN102" s="2"/>
      <c r="IHO102" s="2"/>
      <c r="IHP102" s="2"/>
      <c r="IHQ102" s="2"/>
      <c r="IHR102" s="2"/>
      <c r="IHS102" s="2"/>
      <c r="IHT102" s="2"/>
      <c r="IHU102" s="2"/>
      <c r="IHV102" s="2"/>
      <c r="IHX102" s="2"/>
      <c r="IHY102" s="2"/>
      <c r="IID102" s="2"/>
      <c r="IIE102" s="2"/>
      <c r="IIF102" s="2"/>
      <c r="IIG102" s="2"/>
      <c r="IIH102" s="2"/>
      <c r="III102" s="2"/>
      <c r="IIJ102" s="2"/>
      <c r="IIQ102" s="2"/>
      <c r="IIR102" s="2"/>
      <c r="IIS102" s="2"/>
      <c r="IIT102" s="2"/>
      <c r="IIU102" s="2"/>
      <c r="IIV102" s="2"/>
      <c r="IIW102" s="2"/>
      <c r="IIX102" s="2"/>
      <c r="IIY102" s="2"/>
      <c r="IIZ102" s="2"/>
      <c r="IJA102" s="2"/>
      <c r="IJB102" s="2"/>
      <c r="IJD102" s="2"/>
      <c r="IJE102" s="2"/>
      <c r="IJJ102" s="2"/>
      <c r="IJK102" s="2"/>
      <c r="IJL102" s="2"/>
      <c r="IJM102" s="2"/>
      <c r="IJN102" s="2"/>
      <c r="IJO102" s="2"/>
      <c r="IJP102" s="2"/>
      <c r="IJW102" s="2"/>
      <c r="IJX102" s="2"/>
      <c r="IJY102" s="2"/>
      <c r="IJZ102" s="2"/>
      <c r="IKA102" s="2"/>
      <c r="IKB102" s="2"/>
      <c r="IKC102" s="2"/>
      <c r="IKD102" s="2"/>
      <c r="IKE102" s="2"/>
      <c r="IKF102" s="2"/>
      <c r="IKG102" s="2"/>
      <c r="IKH102" s="2"/>
      <c r="IKJ102" s="2"/>
      <c r="IKK102" s="2"/>
      <c r="IKP102" s="2"/>
      <c r="IKQ102" s="2"/>
      <c r="IKR102" s="2"/>
      <c r="IKS102" s="2"/>
      <c r="IKT102" s="2"/>
      <c r="IKU102" s="2"/>
      <c r="IKV102" s="2"/>
      <c r="ILC102" s="2"/>
      <c r="ILD102" s="2"/>
      <c r="ILE102" s="2"/>
      <c r="ILF102" s="2"/>
      <c r="ILG102" s="2"/>
      <c r="ILH102" s="2"/>
      <c r="ILI102" s="2"/>
      <c r="ILJ102" s="2"/>
      <c r="ILK102" s="2"/>
      <c r="ILL102" s="2"/>
      <c r="ILM102" s="2"/>
      <c r="ILN102" s="2"/>
      <c r="ILP102" s="2"/>
      <c r="ILQ102" s="2"/>
      <c r="ILV102" s="2"/>
      <c r="ILW102" s="2"/>
      <c r="ILX102" s="2"/>
      <c r="ILY102" s="2"/>
      <c r="ILZ102" s="2"/>
      <c r="IMA102" s="2"/>
      <c r="IMB102" s="2"/>
      <c r="IMI102" s="2"/>
      <c r="IMJ102" s="2"/>
      <c r="IMK102" s="2"/>
      <c r="IML102" s="2"/>
      <c r="IMM102" s="2"/>
      <c r="IMN102" s="2"/>
      <c r="IMO102" s="2"/>
      <c r="IMP102" s="2"/>
      <c r="IMQ102" s="2"/>
      <c r="IMR102" s="2"/>
      <c r="IMS102" s="2"/>
      <c r="IMT102" s="2"/>
      <c r="IMV102" s="2"/>
      <c r="IMW102" s="2"/>
      <c r="INB102" s="2"/>
      <c r="INC102" s="2"/>
      <c r="IND102" s="2"/>
      <c r="INE102" s="2"/>
      <c r="INF102" s="2"/>
      <c r="ING102" s="2"/>
      <c r="INH102" s="2"/>
      <c r="INO102" s="2"/>
      <c r="INP102" s="2"/>
      <c r="INQ102" s="2"/>
      <c r="INR102" s="2"/>
      <c r="INS102" s="2"/>
      <c r="INT102" s="2"/>
      <c r="INU102" s="2"/>
      <c r="INV102" s="2"/>
      <c r="INW102" s="2"/>
      <c r="INX102" s="2"/>
      <c r="INY102" s="2"/>
      <c r="INZ102" s="2"/>
      <c r="IOB102" s="2"/>
      <c r="IOC102" s="2"/>
      <c r="IOH102" s="2"/>
      <c r="IOI102" s="2"/>
      <c r="IOJ102" s="2"/>
      <c r="IOK102" s="2"/>
      <c r="IOL102" s="2"/>
      <c r="IOM102" s="2"/>
      <c r="ION102" s="2"/>
      <c r="IOU102" s="2"/>
      <c r="IOV102" s="2"/>
      <c r="IOW102" s="2"/>
      <c r="IOX102" s="2"/>
      <c r="IOY102" s="2"/>
      <c r="IOZ102" s="2"/>
      <c r="IPA102" s="2"/>
      <c r="IPB102" s="2"/>
      <c r="IPC102" s="2"/>
      <c r="IPD102" s="2"/>
      <c r="IPE102" s="2"/>
      <c r="IPF102" s="2"/>
      <c r="IPH102" s="2"/>
      <c r="IPI102" s="2"/>
      <c r="IPN102" s="2"/>
      <c r="IPO102" s="2"/>
      <c r="IPP102" s="2"/>
      <c r="IPQ102" s="2"/>
      <c r="IPR102" s="2"/>
      <c r="IPS102" s="2"/>
      <c r="IPT102" s="2"/>
      <c r="IQA102" s="2"/>
      <c r="IQB102" s="2"/>
      <c r="IQC102" s="2"/>
      <c r="IQD102" s="2"/>
      <c r="IQE102" s="2"/>
      <c r="IQF102" s="2"/>
      <c r="IQG102" s="2"/>
      <c r="IQH102" s="2"/>
      <c r="IQI102" s="2"/>
      <c r="IQJ102" s="2"/>
      <c r="IQK102" s="2"/>
      <c r="IQL102" s="2"/>
      <c r="IQN102" s="2"/>
      <c r="IQO102" s="2"/>
      <c r="IQT102" s="2"/>
      <c r="IQU102" s="2"/>
      <c r="IQV102" s="2"/>
      <c r="IQW102" s="2"/>
      <c r="IQX102" s="2"/>
      <c r="IQY102" s="2"/>
      <c r="IQZ102" s="2"/>
      <c r="IRG102" s="2"/>
      <c r="IRH102" s="2"/>
      <c r="IRI102" s="2"/>
      <c r="IRJ102" s="2"/>
      <c r="IRK102" s="2"/>
      <c r="IRL102" s="2"/>
      <c r="IRM102" s="2"/>
      <c r="IRN102" s="2"/>
      <c r="IRO102" s="2"/>
      <c r="IRP102" s="2"/>
      <c r="IRQ102" s="2"/>
      <c r="IRR102" s="2"/>
      <c r="IRT102" s="2"/>
      <c r="IRU102" s="2"/>
      <c r="IRZ102" s="2"/>
      <c r="ISA102" s="2"/>
      <c r="ISB102" s="2"/>
      <c r="ISC102" s="2"/>
      <c r="ISD102" s="2"/>
      <c r="ISE102" s="2"/>
      <c r="ISF102" s="2"/>
      <c r="ISM102" s="2"/>
      <c r="ISN102" s="2"/>
      <c r="ISO102" s="2"/>
      <c r="ISP102" s="2"/>
      <c r="ISQ102" s="2"/>
      <c r="ISR102" s="2"/>
      <c r="ISS102" s="2"/>
      <c r="IST102" s="2"/>
      <c r="ISU102" s="2"/>
      <c r="ISV102" s="2"/>
      <c r="ISW102" s="2"/>
      <c r="ISX102" s="2"/>
      <c r="ISZ102" s="2"/>
      <c r="ITA102" s="2"/>
      <c r="ITF102" s="2"/>
      <c r="ITG102" s="2"/>
      <c r="ITH102" s="2"/>
      <c r="ITI102" s="2"/>
      <c r="ITJ102" s="2"/>
      <c r="ITK102" s="2"/>
      <c r="ITL102" s="2"/>
      <c r="ITS102" s="2"/>
      <c r="ITT102" s="2"/>
      <c r="ITU102" s="2"/>
      <c r="ITV102" s="2"/>
      <c r="ITW102" s="2"/>
      <c r="ITX102" s="2"/>
      <c r="ITY102" s="2"/>
      <c r="ITZ102" s="2"/>
      <c r="IUA102" s="2"/>
      <c r="IUB102" s="2"/>
      <c r="IUC102" s="2"/>
      <c r="IUD102" s="2"/>
      <c r="IUF102" s="2"/>
      <c r="IUG102" s="2"/>
      <c r="IUL102" s="2"/>
      <c r="IUM102" s="2"/>
      <c r="IUN102" s="2"/>
      <c r="IUO102" s="2"/>
      <c r="IUP102" s="2"/>
      <c r="IUQ102" s="2"/>
      <c r="IUR102" s="2"/>
      <c r="IUY102" s="2"/>
      <c r="IUZ102" s="2"/>
      <c r="IVA102" s="2"/>
      <c r="IVB102" s="2"/>
      <c r="IVC102" s="2"/>
      <c r="IVD102" s="2"/>
      <c r="IVE102" s="2"/>
      <c r="IVF102" s="2"/>
      <c r="IVG102" s="2"/>
      <c r="IVH102" s="2"/>
      <c r="IVI102" s="2"/>
      <c r="IVJ102" s="2"/>
      <c r="IVL102" s="2"/>
      <c r="IVM102" s="2"/>
      <c r="IVR102" s="2"/>
      <c r="IVS102" s="2"/>
      <c r="IVT102" s="2"/>
      <c r="IVU102" s="2"/>
      <c r="IVV102" s="2"/>
      <c r="IVW102" s="2"/>
      <c r="IVX102" s="2"/>
      <c r="IWE102" s="2"/>
      <c r="IWF102" s="2"/>
      <c r="IWG102" s="2"/>
      <c r="IWH102" s="2"/>
      <c r="IWI102" s="2"/>
      <c r="IWJ102" s="2"/>
      <c r="IWK102" s="2"/>
      <c r="IWL102" s="2"/>
      <c r="IWM102" s="2"/>
      <c r="IWN102" s="2"/>
      <c r="IWO102" s="2"/>
      <c r="IWP102" s="2"/>
      <c r="IWR102" s="2"/>
      <c r="IWS102" s="2"/>
      <c r="IWX102" s="2"/>
      <c r="IWY102" s="2"/>
      <c r="IWZ102" s="2"/>
      <c r="IXA102" s="2"/>
      <c r="IXB102" s="2"/>
      <c r="IXC102" s="2"/>
      <c r="IXD102" s="2"/>
      <c r="IXK102" s="2"/>
      <c r="IXL102" s="2"/>
      <c r="IXM102" s="2"/>
      <c r="IXN102" s="2"/>
      <c r="IXO102" s="2"/>
      <c r="IXP102" s="2"/>
      <c r="IXQ102" s="2"/>
      <c r="IXR102" s="2"/>
      <c r="IXS102" s="2"/>
      <c r="IXT102" s="2"/>
      <c r="IXU102" s="2"/>
      <c r="IXV102" s="2"/>
      <c r="IXX102" s="2"/>
      <c r="IXY102" s="2"/>
      <c r="IYD102" s="2"/>
      <c r="IYE102" s="2"/>
      <c r="IYF102" s="2"/>
      <c r="IYG102" s="2"/>
      <c r="IYH102" s="2"/>
      <c r="IYI102" s="2"/>
      <c r="IYJ102" s="2"/>
      <c r="IYQ102" s="2"/>
      <c r="IYR102" s="2"/>
      <c r="IYS102" s="2"/>
      <c r="IYT102" s="2"/>
      <c r="IYU102" s="2"/>
      <c r="IYV102" s="2"/>
      <c r="IYW102" s="2"/>
      <c r="IYX102" s="2"/>
      <c r="IYY102" s="2"/>
      <c r="IYZ102" s="2"/>
      <c r="IZA102" s="2"/>
      <c r="IZB102" s="2"/>
      <c r="IZD102" s="2"/>
      <c r="IZE102" s="2"/>
      <c r="IZJ102" s="2"/>
      <c r="IZK102" s="2"/>
      <c r="IZL102" s="2"/>
      <c r="IZM102" s="2"/>
      <c r="IZN102" s="2"/>
      <c r="IZO102" s="2"/>
      <c r="IZP102" s="2"/>
      <c r="IZW102" s="2"/>
      <c r="IZX102" s="2"/>
      <c r="IZY102" s="2"/>
      <c r="IZZ102" s="2"/>
      <c r="JAA102" s="2"/>
      <c r="JAB102" s="2"/>
      <c r="JAC102" s="2"/>
      <c r="JAD102" s="2"/>
      <c r="JAE102" s="2"/>
      <c r="JAF102" s="2"/>
      <c r="JAG102" s="2"/>
      <c r="JAH102" s="2"/>
      <c r="JAJ102" s="2"/>
      <c r="JAK102" s="2"/>
      <c r="JAP102" s="2"/>
      <c r="JAQ102" s="2"/>
      <c r="JAR102" s="2"/>
      <c r="JAS102" s="2"/>
      <c r="JAT102" s="2"/>
      <c r="JAU102" s="2"/>
      <c r="JAV102" s="2"/>
      <c r="JBC102" s="2"/>
      <c r="JBD102" s="2"/>
      <c r="JBE102" s="2"/>
      <c r="JBF102" s="2"/>
      <c r="JBG102" s="2"/>
      <c r="JBH102" s="2"/>
      <c r="JBI102" s="2"/>
      <c r="JBJ102" s="2"/>
      <c r="JBK102" s="2"/>
      <c r="JBL102" s="2"/>
      <c r="JBM102" s="2"/>
      <c r="JBN102" s="2"/>
      <c r="JBP102" s="2"/>
      <c r="JBQ102" s="2"/>
      <c r="JBV102" s="2"/>
      <c r="JBW102" s="2"/>
      <c r="JBX102" s="2"/>
      <c r="JBY102" s="2"/>
      <c r="JBZ102" s="2"/>
      <c r="JCA102" s="2"/>
      <c r="JCB102" s="2"/>
      <c r="JCI102" s="2"/>
      <c r="JCJ102" s="2"/>
      <c r="JCK102" s="2"/>
      <c r="JCL102" s="2"/>
      <c r="JCM102" s="2"/>
      <c r="JCN102" s="2"/>
      <c r="JCO102" s="2"/>
      <c r="JCP102" s="2"/>
      <c r="JCQ102" s="2"/>
      <c r="JCR102" s="2"/>
      <c r="JCS102" s="2"/>
      <c r="JCT102" s="2"/>
      <c r="JCV102" s="2"/>
      <c r="JCW102" s="2"/>
      <c r="JDB102" s="2"/>
      <c r="JDC102" s="2"/>
      <c r="JDD102" s="2"/>
      <c r="JDE102" s="2"/>
      <c r="JDF102" s="2"/>
      <c r="JDG102" s="2"/>
      <c r="JDH102" s="2"/>
      <c r="JDO102" s="2"/>
      <c r="JDP102" s="2"/>
      <c r="JDQ102" s="2"/>
      <c r="JDR102" s="2"/>
      <c r="JDS102" s="2"/>
      <c r="JDT102" s="2"/>
      <c r="JDU102" s="2"/>
      <c r="JDV102" s="2"/>
      <c r="JDW102" s="2"/>
      <c r="JDX102" s="2"/>
      <c r="JDY102" s="2"/>
      <c r="JDZ102" s="2"/>
      <c r="JEB102" s="2"/>
      <c r="JEC102" s="2"/>
      <c r="JEH102" s="2"/>
      <c r="JEI102" s="2"/>
      <c r="JEJ102" s="2"/>
      <c r="JEK102" s="2"/>
      <c r="JEL102" s="2"/>
      <c r="JEM102" s="2"/>
      <c r="JEN102" s="2"/>
      <c r="JEU102" s="2"/>
      <c r="JEV102" s="2"/>
      <c r="JEW102" s="2"/>
      <c r="JEX102" s="2"/>
      <c r="JEY102" s="2"/>
      <c r="JEZ102" s="2"/>
      <c r="JFA102" s="2"/>
      <c r="JFB102" s="2"/>
      <c r="JFC102" s="2"/>
      <c r="JFD102" s="2"/>
      <c r="JFE102" s="2"/>
      <c r="JFF102" s="2"/>
      <c r="JFH102" s="2"/>
      <c r="JFI102" s="2"/>
      <c r="JFN102" s="2"/>
      <c r="JFO102" s="2"/>
      <c r="JFP102" s="2"/>
      <c r="JFQ102" s="2"/>
      <c r="JFR102" s="2"/>
      <c r="JFS102" s="2"/>
      <c r="JFT102" s="2"/>
      <c r="JGA102" s="2"/>
      <c r="JGB102" s="2"/>
      <c r="JGC102" s="2"/>
      <c r="JGD102" s="2"/>
      <c r="JGE102" s="2"/>
      <c r="JGF102" s="2"/>
      <c r="JGG102" s="2"/>
      <c r="JGH102" s="2"/>
      <c r="JGI102" s="2"/>
      <c r="JGJ102" s="2"/>
      <c r="JGK102" s="2"/>
      <c r="JGL102" s="2"/>
      <c r="JGN102" s="2"/>
      <c r="JGO102" s="2"/>
      <c r="JGT102" s="2"/>
      <c r="JGU102" s="2"/>
      <c r="JGV102" s="2"/>
      <c r="JGW102" s="2"/>
      <c r="JGX102" s="2"/>
      <c r="JGY102" s="2"/>
      <c r="JGZ102" s="2"/>
      <c r="JHG102" s="2"/>
      <c r="JHH102" s="2"/>
      <c r="JHI102" s="2"/>
      <c r="JHJ102" s="2"/>
      <c r="JHK102" s="2"/>
      <c r="JHL102" s="2"/>
      <c r="JHM102" s="2"/>
      <c r="JHN102" s="2"/>
      <c r="JHO102" s="2"/>
      <c r="JHP102" s="2"/>
      <c r="JHQ102" s="2"/>
      <c r="JHR102" s="2"/>
      <c r="JHT102" s="2"/>
      <c r="JHU102" s="2"/>
      <c r="JHZ102" s="2"/>
      <c r="JIA102" s="2"/>
      <c r="JIB102" s="2"/>
      <c r="JIC102" s="2"/>
      <c r="JID102" s="2"/>
      <c r="JIE102" s="2"/>
      <c r="JIF102" s="2"/>
      <c r="JIM102" s="2"/>
      <c r="JIN102" s="2"/>
      <c r="JIO102" s="2"/>
      <c r="JIP102" s="2"/>
      <c r="JIQ102" s="2"/>
      <c r="JIR102" s="2"/>
      <c r="JIS102" s="2"/>
      <c r="JIT102" s="2"/>
      <c r="JIU102" s="2"/>
      <c r="JIV102" s="2"/>
      <c r="JIW102" s="2"/>
      <c r="JIX102" s="2"/>
      <c r="JIZ102" s="2"/>
      <c r="JJA102" s="2"/>
      <c r="JJF102" s="2"/>
      <c r="JJG102" s="2"/>
      <c r="JJH102" s="2"/>
      <c r="JJI102" s="2"/>
      <c r="JJJ102" s="2"/>
      <c r="JJK102" s="2"/>
      <c r="JJL102" s="2"/>
      <c r="JJS102" s="2"/>
      <c r="JJT102" s="2"/>
      <c r="JJU102" s="2"/>
      <c r="JJV102" s="2"/>
      <c r="JJW102" s="2"/>
      <c r="JJX102" s="2"/>
      <c r="JJY102" s="2"/>
      <c r="JJZ102" s="2"/>
      <c r="JKA102" s="2"/>
      <c r="JKB102" s="2"/>
      <c r="JKC102" s="2"/>
      <c r="JKD102" s="2"/>
      <c r="JKF102" s="2"/>
      <c r="JKG102" s="2"/>
      <c r="JKL102" s="2"/>
      <c r="JKM102" s="2"/>
      <c r="JKN102" s="2"/>
      <c r="JKO102" s="2"/>
      <c r="JKP102" s="2"/>
      <c r="JKQ102" s="2"/>
      <c r="JKR102" s="2"/>
      <c r="JKY102" s="2"/>
      <c r="JKZ102" s="2"/>
      <c r="JLA102" s="2"/>
      <c r="JLB102" s="2"/>
      <c r="JLC102" s="2"/>
      <c r="JLD102" s="2"/>
      <c r="JLE102" s="2"/>
      <c r="JLF102" s="2"/>
      <c r="JLG102" s="2"/>
      <c r="JLH102" s="2"/>
      <c r="JLI102" s="2"/>
      <c r="JLJ102" s="2"/>
      <c r="JLL102" s="2"/>
      <c r="JLM102" s="2"/>
      <c r="JLR102" s="2"/>
      <c r="JLS102" s="2"/>
      <c r="JLT102" s="2"/>
      <c r="JLU102" s="2"/>
      <c r="JLV102" s="2"/>
      <c r="JLW102" s="2"/>
      <c r="JLX102" s="2"/>
      <c r="JME102" s="2"/>
      <c r="JMF102" s="2"/>
      <c r="JMG102" s="2"/>
      <c r="JMH102" s="2"/>
      <c r="JMI102" s="2"/>
      <c r="JMJ102" s="2"/>
      <c r="JMK102" s="2"/>
      <c r="JML102" s="2"/>
      <c r="JMM102" s="2"/>
      <c r="JMN102" s="2"/>
      <c r="JMO102" s="2"/>
      <c r="JMP102" s="2"/>
      <c r="JMR102" s="2"/>
      <c r="JMS102" s="2"/>
      <c r="JMX102" s="2"/>
      <c r="JMY102" s="2"/>
      <c r="JMZ102" s="2"/>
      <c r="JNA102" s="2"/>
      <c r="JNB102" s="2"/>
      <c r="JNC102" s="2"/>
      <c r="JND102" s="2"/>
      <c r="JNK102" s="2"/>
      <c r="JNL102" s="2"/>
      <c r="JNM102" s="2"/>
      <c r="JNN102" s="2"/>
      <c r="JNO102" s="2"/>
      <c r="JNP102" s="2"/>
      <c r="JNQ102" s="2"/>
      <c r="JNR102" s="2"/>
      <c r="JNS102" s="2"/>
      <c r="JNT102" s="2"/>
      <c r="JNU102" s="2"/>
      <c r="JNV102" s="2"/>
      <c r="JNX102" s="2"/>
      <c r="JNY102" s="2"/>
      <c r="JOD102" s="2"/>
      <c r="JOE102" s="2"/>
      <c r="JOF102" s="2"/>
      <c r="JOG102" s="2"/>
      <c r="JOH102" s="2"/>
      <c r="JOI102" s="2"/>
      <c r="JOJ102" s="2"/>
      <c r="JOQ102" s="2"/>
      <c r="JOR102" s="2"/>
      <c r="JOS102" s="2"/>
      <c r="JOT102" s="2"/>
      <c r="JOU102" s="2"/>
      <c r="JOV102" s="2"/>
      <c r="JOW102" s="2"/>
      <c r="JOX102" s="2"/>
      <c r="JOY102" s="2"/>
      <c r="JOZ102" s="2"/>
      <c r="JPA102" s="2"/>
      <c r="JPB102" s="2"/>
      <c r="JPD102" s="2"/>
      <c r="JPE102" s="2"/>
      <c r="JPJ102" s="2"/>
      <c r="JPK102" s="2"/>
      <c r="JPL102" s="2"/>
      <c r="JPM102" s="2"/>
      <c r="JPN102" s="2"/>
      <c r="JPO102" s="2"/>
      <c r="JPP102" s="2"/>
      <c r="JPW102" s="2"/>
      <c r="JPX102" s="2"/>
      <c r="JPY102" s="2"/>
      <c r="JPZ102" s="2"/>
      <c r="JQA102" s="2"/>
      <c r="JQB102" s="2"/>
      <c r="JQC102" s="2"/>
      <c r="JQD102" s="2"/>
      <c r="JQE102" s="2"/>
      <c r="JQF102" s="2"/>
      <c r="JQG102" s="2"/>
      <c r="JQH102" s="2"/>
      <c r="JQJ102" s="2"/>
      <c r="JQK102" s="2"/>
      <c r="JQP102" s="2"/>
      <c r="JQQ102" s="2"/>
      <c r="JQR102" s="2"/>
      <c r="JQS102" s="2"/>
      <c r="JQT102" s="2"/>
      <c r="JQU102" s="2"/>
      <c r="JQV102" s="2"/>
      <c r="JRC102" s="2"/>
      <c r="JRD102" s="2"/>
      <c r="JRE102" s="2"/>
      <c r="JRF102" s="2"/>
      <c r="JRG102" s="2"/>
      <c r="JRH102" s="2"/>
      <c r="JRI102" s="2"/>
      <c r="JRJ102" s="2"/>
      <c r="JRK102" s="2"/>
      <c r="JRL102" s="2"/>
      <c r="JRM102" s="2"/>
      <c r="JRN102" s="2"/>
      <c r="JRP102" s="2"/>
      <c r="JRQ102" s="2"/>
      <c r="JRV102" s="2"/>
      <c r="JRW102" s="2"/>
      <c r="JRX102" s="2"/>
      <c r="JRY102" s="2"/>
      <c r="JRZ102" s="2"/>
      <c r="JSA102" s="2"/>
      <c r="JSB102" s="2"/>
      <c r="JSI102" s="2"/>
      <c r="JSJ102" s="2"/>
      <c r="JSK102" s="2"/>
      <c r="JSL102" s="2"/>
      <c r="JSM102" s="2"/>
      <c r="JSN102" s="2"/>
      <c r="JSO102" s="2"/>
      <c r="JSP102" s="2"/>
      <c r="JSQ102" s="2"/>
      <c r="JSR102" s="2"/>
      <c r="JSS102" s="2"/>
      <c r="JST102" s="2"/>
      <c r="JSV102" s="2"/>
      <c r="JSW102" s="2"/>
      <c r="JTB102" s="2"/>
      <c r="JTC102" s="2"/>
      <c r="JTD102" s="2"/>
      <c r="JTE102" s="2"/>
      <c r="JTF102" s="2"/>
      <c r="JTG102" s="2"/>
      <c r="JTH102" s="2"/>
      <c r="JTO102" s="2"/>
      <c r="JTP102" s="2"/>
      <c r="JTQ102" s="2"/>
      <c r="JTR102" s="2"/>
      <c r="JTS102" s="2"/>
      <c r="JTT102" s="2"/>
      <c r="JTU102" s="2"/>
      <c r="JTV102" s="2"/>
      <c r="JTW102" s="2"/>
      <c r="JTX102" s="2"/>
      <c r="JTY102" s="2"/>
      <c r="JTZ102" s="2"/>
      <c r="JUB102" s="2"/>
      <c r="JUC102" s="2"/>
      <c r="JUH102" s="2"/>
      <c r="JUI102" s="2"/>
      <c r="JUJ102" s="2"/>
      <c r="JUK102" s="2"/>
      <c r="JUL102" s="2"/>
      <c r="JUM102" s="2"/>
      <c r="JUN102" s="2"/>
      <c r="JUU102" s="2"/>
      <c r="JUV102" s="2"/>
      <c r="JUW102" s="2"/>
      <c r="JUX102" s="2"/>
      <c r="JUY102" s="2"/>
      <c r="JUZ102" s="2"/>
      <c r="JVA102" s="2"/>
      <c r="JVB102" s="2"/>
      <c r="JVC102" s="2"/>
      <c r="JVD102" s="2"/>
      <c r="JVE102" s="2"/>
      <c r="JVF102" s="2"/>
      <c r="JVH102" s="2"/>
      <c r="JVI102" s="2"/>
      <c r="JVN102" s="2"/>
      <c r="JVO102" s="2"/>
      <c r="JVP102" s="2"/>
      <c r="JVQ102" s="2"/>
      <c r="JVR102" s="2"/>
      <c r="JVS102" s="2"/>
      <c r="JVT102" s="2"/>
      <c r="JWA102" s="2"/>
      <c r="JWB102" s="2"/>
      <c r="JWC102" s="2"/>
      <c r="JWD102" s="2"/>
      <c r="JWE102" s="2"/>
      <c r="JWF102" s="2"/>
      <c r="JWG102" s="2"/>
      <c r="JWH102" s="2"/>
      <c r="JWI102" s="2"/>
      <c r="JWJ102" s="2"/>
      <c r="JWK102" s="2"/>
      <c r="JWL102" s="2"/>
      <c r="JWN102" s="2"/>
      <c r="JWO102" s="2"/>
      <c r="JWT102" s="2"/>
      <c r="JWU102" s="2"/>
      <c r="JWV102" s="2"/>
      <c r="JWW102" s="2"/>
      <c r="JWX102" s="2"/>
      <c r="JWY102" s="2"/>
      <c r="JWZ102" s="2"/>
      <c r="JXG102" s="2"/>
      <c r="JXH102" s="2"/>
      <c r="JXI102" s="2"/>
      <c r="JXJ102" s="2"/>
      <c r="JXK102" s="2"/>
      <c r="JXL102" s="2"/>
      <c r="JXM102" s="2"/>
      <c r="JXN102" s="2"/>
      <c r="JXO102" s="2"/>
      <c r="JXP102" s="2"/>
      <c r="JXQ102" s="2"/>
      <c r="JXR102" s="2"/>
      <c r="JXT102" s="2"/>
      <c r="JXU102" s="2"/>
      <c r="JXZ102" s="2"/>
      <c r="JYA102" s="2"/>
      <c r="JYB102" s="2"/>
      <c r="JYC102" s="2"/>
      <c r="JYD102" s="2"/>
      <c r="JYE102" s="2"/>
      <c r="JYF102" s="2"/>
      <c r="JYM102" s="2"/>
      <c r="JYN102" s="2"/>
      <c r="JYO102" s="2"/>
      <c r="JYP102" s="2"/>
      <c r="JYQ102" s="2"/>
      <c r="JYR102" s="2"/>
      <c r="JYS102" s="2"/>
      <c r="JYT102" s="2"/>
      <c r="JYU102" s="2"/>
      <c r="JYV102" s="2"/>
      <c r="JYW102" s="2"/>
      <c r="JYX102" s="2"/>
      <c r="JYZ102" s="2"/>
      <c r="JZA102" s="2"/>
      <c r="JZF102" s="2"/>
      <c r="JZG102" s="2"/>
      <c r="JZH102" s="2"/>
      <c r="JZI102" s="2"/>
      <c r="JZJ102" s="2"/>
      <c r="JZK102" s="2"/>
      <c r="JZL102" s="2"/>
      <c r="JZS102" s="2"/>
      <c r="JZT102" s="2"/>
      <c r="JZU102" s="2"/>
      <c r="JZV102" s="2"/>
      <c r="JZW102" s="2"/>
      <c r="JZX102" s="2"/>
      <c r="JZY102" s="2"/>
      <c r="JZZ102" s="2"/>
      <c r="KAA102" s="2"/>
      <c r="KAB102" s="2"/>
      <c r="KAC102" s="2"/>
      <c r="KAD102" s="2"/>
      <c r="KAF102" s="2"/>
      <c r="KAG102" s="2"/>
      <c r="KAL102" s="2"/>
      <c r="KAM102" s="2"/>
      <c r="KAN102" s="2"/>
      <c r="KAO102" s="2"/>
      <c r="KAP102" s="2"/>
      <c r="KAQ102" s="2"/>
      <c r="KAR102" s="2"/>
      <c r="KAY102" s="2"/>
      <c r="KAZ102" s="2"/>
      <c r="KBA102" s="2"/>
      <c r="KBB102" s="2"/>
      <c r="KBC102" s="2"/>
      <c r="KBD102" s="2"/>
      <c r="KBE102" s="2"/>
      <c r="KBF102" s="2"/>
      <c r="KBG102" s="2"/>
      <c r="KBH102" s="2"/>
      <c r="KBI102" s="2"/>
      <c r="KBJ102" s="2"/>
      <c r="KBL102" s="2"/>
      <c r="KBM102" s="2"/>
      <c r="KBR102" s="2"/>
      <c r="KBS102" s="2"/>
      <c r="KBT102" s="2"/>
      <c r="KBU102" s="2"/>
      <c r="KBV102" s="2"/>
      <c r="KBW102" s="2"/>
      <c r="KBX102" s="2"/>
      <c r="KCE102" s="2"/>
      <c r="KCF102" s="2"/>
      <c r="KCG102" s="2"/>
      <c r="KCH102" s="2"/>
      <c r="KCI102" s="2"/>
      <c r="KCJ102" s="2"/>
      <c r="KCK102" s="2"/>
      <c r="KCL102" s="2"/>
      <c r="KCM102" s="2"/>
      <c r="KCN102" s="2"/>
      <c r="KCO102" s="2"/>
      <c r="KCP102" s="2"/>
      <c r="KCR102" s="2"/>
      <c r="KCS102" s="2"/>
      <c r="KCX102" s="2"/>
      <c r="KCY102" s="2"/>
      <c r="KCZ102" s="2"/>
      <c r="KDA102" s="2"/>
      <c r="KDB102" s="2"/>
      <c r="KDC102" s="2"/>
      <c r="KDD102" s="2"/>
      <c r="KDK102" s="2"/>
      <c r="KDL102" s="2"/>
      <c r="KDM102" s="2"/>
      <c r="KDN102" s="2"/>
      <c r="KDO102" s="2"/>
      <c r="KDP102" s="2"/>
      <c r="KDQ102" s="2"/>
      <c r="KDR102" s="2"/>
      <c r="KDS102" s="2"/>
      <c r="KDT102" s="2"/>
      <c r="KDU102" s="2"/>
      <c r="KDV102" s="2"/>
      <c r="KDX102" s="2"/>
      <c r="KDY102" s="2"/>
      <c r="KED102" s="2"/>
      <c r="KEE102" s="2"/>
      <c r="KEF102" s="2"/>
      <c r="KEG102" s="2"/>
      <c r="KEH102" s="2"/>
      <c r="KEI102" s="2"/>
      <c r="KEJ102" s="2"/>
      <c r="KEQ102" s="2"/>
      <c r="KER102" s="2"/>
      <c r="KES102" s="2"/>
      <c r="KET102" s="2"/>
      <c r="KEU102" s="2"/>
      <c r="KEV102" s="2"/>
      <c r="KEW102" s="2"/>
      <c r="KEX102" s="2"/>
      <c r="KEY102" s="2"/>
      <c r="KEZ102" s="2"/>
      <c r="KFA102" s="2"/>
      <c r="KFB102" s="2"/>
      <c r="KFD102" s="2"/>
      <c r="KFE102" s="2"/>
      <c r="KFJ102" s="2"/>
      <c r="KFK102" s="2"/>
      <c r="KFL102" s="2"/>
      <c r="KFM102" s="2"/>
      <c r="KFN102" s="2"/>
      <c r="KFO102" s="2"/>
      <c r="KFP102" s="2"/>
      <c r="KFW102" s="2"/>
      <c r="KFX102" s="2"/>
      <c r="KFY102" s="2"/>
      <c r="KFZ102" s="2"/>
      <c r="KGA102" s="2"/>
      <c r="KGB102" s="2"/>
      <c r="KGC102" s="2"/>
      <c r="KGD102" s="2"/>
      <c r="KGE102" s="2"/>
      <c r="KGF102" s="2"/>
      <c r="KGG102" s="2"/>
      <c r="KGH102" s="2"/>
      <c r="KGJ102" s="2"/>
      <c r="KGK102" s="2"/>
      <c r="KGP102" s="2"/>
      <c r="KGQ102" s="2"/>
      <c r="KGR102" s="2"/>
      <c r="KGS102" s="2"/>
      <c r="KGT102" s="2"/>
      <c r="KGU102" s="2"/>
      <c r="KGV102" s="2"/>
      <c r="KHC102" s="2"/>
      <c r="KHD102" s="2"/>
      <c r="KHE102" s="2"/>
      <c r="KHF102" s="2"/>
      <c r="KHG102" s="2"/>
      <c r="KHH102" s="2"/>
      <c r="KHI102" s="2"/>
      <c r="KHJ102" s="2"/>
      <c r="KHK102" s="2"/>
      <c r="KHL102" s="2"/>
      <c r="KHM102" s="2"/>
      <c r="KHN102" s="2"/>
      <c r="KHP102" s="2"/>
      <c r="KHQ102" s="2"/>
      <c r="KHV102" s="2"/>
      <c r="KHW102" s="2"/>
      <c r="KHX102" s="2"/>
      <c r="KHY102" s="2"/>
      <c r="KHZ102" s="2"/>
      <c r="KIA102" s="2"/>
      <c r="KIB102" s="2"/>
      <c r="KII102" s="2"/>
      <c r="KIJ102" s="2"/>
      <c r="KIK102" s="2"/>
      <c r="KIL102" s="2"/>
      <c r="KIM102" s="2"/>
      <c r="KIN102" s="2"/>
      <c r="KIO102" s="2"/>
      <c r="KIP102" s="2"/>
      <c r="KIQ102" s="2"/>
      <c r="KIR102" s="2"/>
      <c r="KIS102" s="2"/>
      <c r="KIT102" s="2"/>
      <c r="KIV102" s="2"/>
      <c r="KIW102" s="2"/>
      <c r="KJB102" s="2"/>
      <c r="KJC102" s="2"/>
      <c r="KJD102" s="2"/>
      <c r="KJE102" s="2"/>
      <c r="KJF102" s="2"/>
      <c r="KJG102" s="2"/>
      <c r="KJH102" s="2"/>
      <c r="KJO102" s="2"/>
      <c r="KJP102" s="2"/>
      <c r="KJQ102" s="2"/>
      <c r="KJR102" s="2"/>
      <c r="KJS102" s="2"/>
      <c r="KJT102" s="2"/>
      <c r="KJU102" s="2"/>
      <c r="KJV102" s="2"/>
      <c r="KJW102" s="2"/>
      <c r="KJX102" s="2"/>
      <c r="KJY102" s="2"/>
      <c r="KJZ102" s="2"/>
      <c r="KKB102" s="2"/>
      <c r="KKC102" s="2"/>
      <c r="KKH102" s="2"/>
      <c r="KKI102" s="2"/>
      <c r="KKJ102" s="2"/>
      <c r="KKK102" s="2"/>
      <c r="KKL102" s="2"/>
      <c r="KKM102" s="2"/>
      <c r="KKN102" s="2"/>
      <c r="KKU102" s="2"/>
      <c r="KKV102" s="2"/>
      <c r="KKW102" s="2"/>
      <c r="KKX102" s="2"/>
      <c r="KKY102" s="2"/>
      <c r="KKZ102" s="2"/>
      <c r="KLA102" s="2"/>
      <c r="KLB102" s="2"/>
      <c r="KLC102" s="2"/>
      <c r="KLD102" s="2"/>
      <c r="KLE102" s="2"/>
      <c r="KLF102" s="2"/>
      <c r="KLH102" s="2"/>
      <c r="KLI102" s="2"/>
      <c r="KLN102" s="2"/>
      <c r="KLO102" s="2"/>
      <c r="KLP102" s="2"/>
      <c r="KLQ102" s="2"/>
      <c r="KLR102" s="2"/>
      <c r="KLS102" s="2"/>
      <c r="KLT102" s="2"/>
      <c r="KMA102" s="2"/>
      <c r="KMB102" s="2"/>
      <c r="KMC102" s="2"/>
      <c r="KMD102" s="2"/>
      <c r="KME102" s="2"/>
      <c r="KMF102" s="2"/>
      <c r="KMG102" s="2"/>
      <c r="KMH102" s="2"/>
      <c r="KMI102" s="2"/>
      <c r="KMJ102" s="2"/>
      <c r="KMK102" s="2"/>
      <c r="KML102" s="2"/>
      <c r="KMN102" s="2"/>
      <c r="KMO102" s="2"/>
      <c r="KMT102" s="2"/>
      <c r="KMU102" s="2"/>
      <c r="KMV102" s="2"/>
      <c r="KMW102" s="2"/>
      <c r="KMX102" s="2"/>
      <c r="KMY102" s="2"/>
      <c r="KMZ102" s="2"/>
      <c r="KNG102" s="2"/>
      <c r="KNH102" s="2"/>
      <c r="KNI102" s="2"/>
      <c r="KNJ102" s="2"/>
      <c r="KNK102" s="2"/>
      <c r="KNL102" s="2"/>
      <c r="KNM102" s="2"/>
      <c r="KNN102" s="2"/>
      <c r="KNO102" s="2"/>
      <c r="KNP102" s="2"/>
      <c r="KNQ102" s="2"/>
      <c r="KNR102" s="2"/>
      <c r="KNT102" s="2"/>
      <c r="KNU102" s="2"/>
      <c r="KNZ102" s="2"/>
      <c r="KOA102" s="2"/>
      <c r="KOB102" s="2"/>
      <c r="KOC102" s="2"/>
      <c r="KOD102" s="2"/>
      <c r="KOE102" s="2"/>
      <c r="KOF102" s="2"/>
      <c r="KOM102" s="2"/>
      <c r="KON102" s="2"/>
      <c r="KOO102" s="2"/>
      <c r="KOP102" s="2"/>
      <c r="KOQ102" s="2"/>
      <c r="KOR102" s="2"/>
      <c r="KOS102" s="2"/>
      <c r="KOT102" s="2"/>
      <c r="KOU102" s="2"/>
      <c r="KOV102" s="2"/>
      <c r="KOW102" s="2"/>
      <c r="KOX102" s="2"/>
      <c r="KOZ102" s="2"/>
      <c r="KPA102" s="2"/>
      <c r="KPF102" s="2"/>
      <c r="KPG102" s="2"/>
      <c r="KPH102" s="2"/>
      <c r="KPI102" s="2"/>
      <c r="KPJ102" s="2"/>
      <c r="KPK102" s="2"/>
      <c r="KPL102" s="2"/>
      <c r="KPS102" s="2"/>
      <c r="KPT102" s="2"/>
      <c r="KPU102" s="2"/>
      <c r="KPV102" s="2"/>
      <c r="KPW102" s="2"/>
      <c r="KPX102" s="2"/>
      <c r="KPY102" s="2"/>
      <c r="KPZ102" s="2"/>
      <c r="KQA102" s="2"/>
      <c r="KQB102" s="2"/>
      <c r="KQC102" s="2"/>
      <c r="KQD102" s="2"/>
      <c r="KQF102" s="2"/>
      <c r="KQG102" s="2"/>
      <c r="KQL102" s="2"/>
      <c r="KQM102" s="2"/>
      <c r="KQN102" s="2"/>
      <c r="KQO102" s="2"/>
      <c r="KQP102" s="2"/>
      <c r="KQQ102" s="2"/>
      <c r="KQR102" s="2"/>
      <c r="KQY102" s="2"/>
      <c r="KQZ102" s="2"/>
      <c r="KRA102" s="2"/>
      <c r="KRB102" s="2"/>
      <c r="KRC102" s="2"/>
      <c r="KRD102" s="2"/>
      <c r="KRE102" s="2"/>
      <c r="KRF102" s="2"/>
      <c r="KRG102" s="2"/>
      <c r="KRH102" s="2"/>
      <c r="KRI102" s="2"/>
      <c r="KRJ102" s="2"/>
      <c r="KRL102" s="2"/>
      <c r="KRM102" s="2"/>
      <c r="KRR102" s="2"/>
      <c r="KRS102" s="2"/>
      <c r="KRT102" s="2"/>
      <c r="KRU102" s="2"/>
      <c r="KRV102" s="2"/>
      <c r="KRW102" s="2"/>
      <c r="KRX102" s="2"/>
      <c r="KSE102" s="2"/>
      <c r="KSF102" s="2"/>
      <c r="KSG102" s="2"/>
      <c r="KSH102" s="2"/>
      <c r="KSI102" s="2"/>
      <c r="KSJ102" s="2"/>
      <c r="KSK102" s="2"/>
      <c r="KSL102" s="2"/>
      <c r="KSM102" s="2"/>
      <c r="KSN102" s="2"/>
      <c r="KSO102" s="2"/>
      <c r="KSP102" s="2"/>
      <c r="KSR102" s="2"/>
      <c r="KSS102" s="2"/>
      <c r="KSX102" s="2"/>
      <c r="KSY102" s="2"/>
      <c r="KSZ102" s="2"/>
      <c r="KTA102" s="2"/>
      <c r="KTB102" s="2"/>
      <c r="KTC102" s="2"/>
      <c r="KTD102" s="2"/>
      <c r="KTK102" s="2"/>
      <c r="KTL102" s="2"/>
      <c r="KTM102" s="2"/>
      <c r="KTN102" s="2"/>
      <c r="KTO102" s="2"/>
      <c r="KTP102" s="2"/>
      <c r="KTQ102" s="2"/>
      <c r="KTR102" s="2"/>
      <c r="KTS102" s="2"/>
      <c r="KTT102" s="2"/>
      <c r="KTU102" s="2"/>
      <c r="KTV102" s="2"/>
      <c r="KTX102" s="2"/>
      <c r="KTY102" s="2"/>
      <c r="KUD102" s="2"/>
      <c r="KUE102" s="2"/>
      <c r="KUF102" s="2"/>
      <c r="KUG102" s="2"/>
      <c r="KUH102" s="2"/>
      <c r="KUI102" s="2"/>
      <c r="KUJ102" s="2"/>
      <c r="KUQ102" s="2"/>
      <c r="KUR102" s="2"/>
      <c r="KUS102" s="2"/>
      <c r="KUT102" s="2"/>
      <c r="KUU102" s="2"/>
      <c r="KUV102" s="2"/>
      <c r="KUW102" s="2"/>
      <c r="KUX102" s="2"/>
      <c r="KUY102" s="2"/>
      <c r="KUZ102" s="2"/>
      <c r="KVA102" s="2"/>
      <c r="KVB102" s="2"/>
      <c r="KVD102" s="2"/>
      <c r="KVE102" s="2"/>
      <c r="KVJ102" s="2"/>
      <c r="KVK102" s="2"/>
      <c r="KVL102" s="2"/>
      <c r="KVM102" s="2"/>
      <c r="KVN102" s="2"/>
      <c r="KVO102" s="2"/>
      <c r="KVP102" s="2"/>
      <c r="KVW102" s="2"/>
      <c r="KVX102" s="2"/>
      <c r="KVY102" s="2"/>
      <c r="KVZ102" s="2"/>
      <c r="KWA102" s="2"/>
      <c r="KWB102" s="2"/>
      <c r="KWC102" s="2"/>
      <c r="KWD102" s="2"/>
      <c r="KWE102" s="2"/>
      <c r="KWF102" s="2"/>
      <c r="KWG102" s="2"/>
      <c r="KWH102" s="2"/>
      <c r="KWJ102" s="2"/>
      <c r="KWK102" s="2"/>
      <c r="KWP102" s="2"/>
      <c r="KWQ102" s="2"/>
      <c r="KWR102" s="2"/>
      <c r="KWS102" s="2"/>
      <c r="KWT102" s="2"/>
      <c r="KWU102" s="2"/>
      <c r="KWV102" s="2"/>
      <c r="KXC102" s="2"/>
      <c r="KXD102" s="2"/>
      <c r="KXE102" s="2"/>
      <c r="KXF102" s="2"/>
      <c r="KXG102" s="2"/>
      <c r="KXH102" s="2"/>
      <c r="KXI102" s="2"/>
      <c r="KXJ102" s="2"/>
      <c r="KXK102" s="2"/>
      <c r="KXL102" s="2"/>
      <c r="KXM102" s="2"/>
      <c r="KXN102" s="2"/>
      <c r="KXP102" s="2"/>
      <c r="KXQ102" s="2"/>
      <c r="KXV102" s="2"/>
      <c r="KXW102" s="2"/>
      <c r="KXX102" s="2"/>
      <c r="KXY102" s="2"/>
      <c r="KXZ102" s="2"/>
      <c r="KYA102" s="2"/>
      <c r="KYB102" s="2"/>
      <c r="KYI102" s="2"/>
      <c r="KYJ102" s="2"/>
      <c r="KYK102" s="2"/>
      <c r="KYL102" s="2"/>
      <c r="KYM102" s="2"/>
      <c r="KYN102" s="2"/>
      <c r="KYO102" s="2"/>
      <c r="KYP102" s="2"/>
      <c r="KYQ102" s="2"/>
      <c r="KYR102" s="2"/>
      <c r="KYS102" s="2"/>
      <c r="KYT102" s="2"/>
      <c r="KYV102" s="2"/>
      <c r="KYW102" s="2"/>
      <c r="KZB102" s="2"/>
      <c r="KZC102" s="2"/>
      <c r="KZD102" s="2"/>
      <c r="KZE102" s="2"/>
      <c r="KZF102" s="2"/>
      <c r="KZG102" s="2"/>
      <c r="KZH102" s="2"/>
      <c r="KZO102" s="2"/>
      <c r="KZP102" s="2"/>
      <c r="KZQ102" s="2"/>
      <c r="KZR102" s="2"/>
      <c r="KZS102" s="2"/>
      <c r="KZT102" s="2"/>
      <c r="KZU102" s="2"/>
      <c r="KZV102" s="2"/>
      <c r="KZW102" s="2"/>
      <c r="KZX102" s="2"/>
      <c r="KZY102" s="2"/>
      <c r="KZZ102" s="2"/>
      <c r="LAB102" s="2"/>
      <c r="LAC102" s="2"/>
      <c r="LAH102" s="2"/>
      <c r="LAI102" s="2"/>
      <c r="LAJ102" s="2"/>
      <c r="LAK102" s="2"/>
      <c r="LAL102" s="2"/>
      <c r="LAM102" s="2"/>
      <c r="LAN102" s="2"/>
      <c r="LAU102" s="2"/>
      <c r="LAV102" s="2"/>
      <c r="LAW102" s="2"/>
      <c r="LAX102" s="2"/>
      <c r="LAY102" s="2"/>
      <c r="LAZ102" s="2"/>
      <c r="LBA102" s="2"/>
      <c r="LBB102" s="2"/>
      <c r="LBC102" s="2"/>
      <c r="LBD102" s="2"/>
      <c r="LBE102" s="2"/>
      <c r="LBF102" s="2"/>
      <c r="LBH102" s="2"/>
      <c r="LBI102" s="2"/>
      <c r="LBN102" s="2"/>
      <c r="LBO102" s="2"/>
      <c r="LBP102" s="2"/>
      <c r="LBQ102" s="2"/>
      <c r="LBR102" s="2"/>
      <c r="LBS102" s="2"/>
      <c r="LBT102" s="2"/>
      <c r="LCA102" s="2"/>
      <c r="LCB102" s="2"/>
      <c r="LCC102" s="2"/>
      <c r="LCD102" s="2"/>
      <c r="LCE102" s="2"/>
      <c r="LCF102" s="2"/>
      <c r="LCG102" s="2"/>
      <c r="LCH102" s="2"/>
      <c r="LCI102" s="2"/>
      <c r="LCJ102" s="2"/>
      <c r="LCK102" s="2"/>
      <c r="LCL102" s="2"/>
      <c r="LCN102" s="2"/>
      <c r="LCO102" s="2"/>
      <c r="LCT102" s="2"/>
      <c r="LCU102" s="2"/>
      <c r="LCV102" s="2"/>
      <c r="LCW102" s="2"/>
      <c r="LCX102" s="2"/>
      <c r="LCY102" s="2"/>
      <c r="LCZ102" s="2"/>
      <c r="LDG102" s="2"/>
      <c r="LDH102" s="2"/>
      <c r="LDI102" s="2"/>
      <c r="LDJ102" s="2"/>
      <c r="LDK102" s="2"/>
      <c r="LDL102" s="2"/>
      <c r="LDM102" s="2"/>
      <c r="LDN102" s="2"/>
      <c r="LDO102" s="2"/>
      <c r="LDP102" s="2"/>
      <c r="LDQ102" s="2"/>
      <c r="LDR102" s="2"/>
      <c r="LDT102" s="2"/>
      <c r="LDU102" s="2"/>
      <c r="LDZ102" s="2"/>
      <c r="LEA102" s="2"/>
      <c r="LEB102" s="2"/>
      <c r="LEC102" s="2"/>
      <c r="LED102" s="2"/>
      <c r="LEE102" s="2"/>
      <c r="LEF102" s="2"/>
      <c r="LEM102" s="2"/>
      <c r="LEN102" s="2"/>
      <c r="LEO102" s="2"/>
      <c r="LEP102" s="2"/>
      <c r="LEQ102" s="2"/>
      <c r="LER102" s="2"/>
      <c r="LES102" s="2"/>
      <c r="LET102" s="2"/>
      <c r="LEU102" s="2"/>
      <c r="LEV102" s="2"/>
      <c r="LEW102" s="2"/>
      <c r="LEX102" s="2"/>
      <c r="LEZ102" s="2"/>
      <c r="LFA102" s="2"/>
      <c r="LFF102" s="2"/>
      <c r="LFG102" s="2"/>
      <c r="LFH102" s="2"/>
      <c r="LFI102" s="2"/>
      <c r="LFJ102" s="2"/>
      <c r="LFK102" s="2"/>
      <c r="LFL102" s="2"/>
      <c r="LFS102" s="2"/>
      <c r="LFT102" s="2"/>
      <c r="LFU102" s="2"/>
      <c r="LFV102" s="2"/>
      <c r="LFW102" s="2"/>
      <c r="LFX102" s="2"/>
      <c r="LFY102" s="2"/>
      <c r="LFZ102" s="2"/>
      <c r="LGA102" s="2"/>
      <c r="LGB102" s="2"/>
      <c r="LGC102" s="2"/>
      <c r="LGD102" s="2"/>
      <c r="LGF102" s="2"/>
      <c r="LGG102" s="2"/>
      <c r="LGL102" s="2"/>
      <c r="LGM102" s="2"/>
      <c r="LGN102" s="2"/>
      <c r="LGO102" s="2"/>
      <c r="LGP102" s="2"/>
      <c r="LGQ102" s="2"/>
      <c r="LGR102" s="2"/>
      <c r="LGY102" s="2"/>
      <c r="LGZ102" s="2"/>
      <c r="LHA102" s="2"/>
      <c r="LHB102" s="2"/>
      <c r="LHC102" s="2"/>
      <c r="LHD102" s="2"/>
      <c r="LHE102" s="2"/>
      <c r="LHF102" s="2"/>
      <c r="LHG102" s="2"/>
      <c r="LHH102" s="2"/>
      <c r="LHI102" s="2"/>
      <c r="LHJ102" s="2"/>
      <c r="LHL102" s="2"/>
      <c r="LHM102" s="2"/>
      <c r="LHR102" s="2"/>
      <c r="LHS102" s="2"/>
      <c r="LHT102" s="2"/>
      <c r="LHU102" s="2"/>
      <c r="LHV102" s="2"/>
      <c r="LHW102" s="2"/>
      <c r="LHX102" s="2"/>
      <c r="LIE102" s="2"/>
      <c r="LIF102" s="2"/>
      <c r="LIG102" s="2"/>
      <c r="LIH102" s="2"/>
      <c r="LII102" s="2"/>
      <c r="LIJ102" s="2"/>
      <c r="LIK102" s="2"/>
      <c r="LIL102" s="2"/>
      <c r="LIM102" s="2"/>
      <c r="LIN102" s="2"/>
      <c r="LIO102" s="2"/>
      <c r="LIP102" s="2"/>
      <c r="LIR102" s="2"/>
      <c r="LIS102" s="2"/>
      <c r="LIX102" s="2"/>
      <c r="LIY102" s="2"/>
      <c r="LIZ102" s="2"/>
      <c r="LJA102" s="2"/>
      <c r="LJB102" s="2"/>
      <c r="LJC102" s="2"/>
      <c r="LJD102" s="2"/>
      <c r="LJK102" s="2"/>
      <c r="LJL102" s="2"/>
      <c r="LJM102" s="2"/>
      <c r="LJN102" s="2"/>
      <c r="LJO102" s="2"/>
      <c r="LJP102" s="2"/>
      <c r="LJQ102" s="2"/>
      <c r="LJR102" s="2"/>
      <c r="LJS102" s="2"/>
      <c r="LJT102" s="2"/>
      <c r="LJU102" s="2"/>
      <c r="LJV102" s="2"/>
      <c r="LJX102" s="2"/>
      <c r="LJY102" s="2"/>
      <c r="LKD102" s="2"/>
      <c r="LKE102" s="2"/>
      <c r="LKF102" s="2"/>
      <c r="LKG102" s="2"/>
      <c r="LKH102" s="2"/>
      <c r="LKI102" s="2"/>
      <c r="LKJ102" s="2"/>
      <c r="LKQ102" s="2"/>
      <c r="LKR102" s="2"/>
      <c r="LKS102" s="2"/>
      <c r="LKT102" s="2"/>
      <c r="LKU102" s="2"/>
      <c r="LKV102" s="2"/>
      <c r="LKW102" s="2"/>
      <c r="LKX102" s="2"/>
      <c r="LKY102" s="2"/>
      <c r="LKZ102" s="2"/>
      <c r="LLA102" s="2"/>
      <c r="LLB102" s="2"/>
      <c r="LLD102" s="2"/>
      <c r="LLE102" s="2"/>
      <c r="LLJ102" s="2"/>
      <c r="LLK102" s="2"/>
      <c r="LLL102" s="2"/>
      <c r="LLM102" s="2"/>
      <c r="LLN102" s="2"/>
      <c r="LLO102" s="2"/>
      <c r="LLP102" s="2"/>
      <c r="LLW102" s="2"/>
      <c r="LLX102" s="2"/>
      <c r="LLY102" s="2"/>
      <c r="LLZ102" s="2"/>
      <c r="LMA102" s="2"/>
      <c r="LMB102" s="2"/>
      <c r="LMC102" s="2"/>
      <c r="LMD102" s="2"/>
      <c r="LME102" s="2"/>
      <c r="LMF102" s="2"/>
      <c r="LMG102" s="2"/>
      <c r="LMH102" s="2"/>
      <c r="LMJ102" s="2"/>
      <c r="LMK102" s="2"/>
      <c r="LMP102" s="2"/>
      <c r="LMQ102" s="2"/>
      <c r="LMR102" s="2"/>
      <c r="LMS102" s="2"/>
      <c r="LMT102" s="2"/>
      <c r="LMU102" s="2"/>
      <c r="LMV102" s="2"/>
      <c r="LNC102" s="2"/>
      <c r="LND102" s="2"/>
      <c r="LNE102" s="2"/>
      <c r="LNF102" s="2"/>
      <c r="LNG102" s="2"/>
      <c r="LNH102" s="2"/>
      <c r="LNI102" s="2"/>
      <c r="LNJ102" s="2"/>
      <c r="LNK102" s="2"/>
      <c r="LNL102" s="2"/>
      <c r="LNM102" s="2"/>
      <c r="LNN102" s="2"/>
      <c r="LNP102" s="2"/>
      <c r="LNQ102" s="2"/>
      <c r="LNV102" s="2"/>
      <c r="LNW102" s="2"/>
      <c r="LNX102" s="2"/>
      <c r="LNY102" s="2"/>
      <c r="LNZ102" s="2"/>
      <c r="LOA102" s="2"/>
      <c r="LOB102" s="2"/>
      <c r="LOI102" s="2"/>
      <c r="LOJ102" s="2"/>
      <c r="LOK102" s="2"/>
      <c r="LOL102" s="2"/>
      <c r="LOM102" s="2"/>
      <c r="LON102" s="2"/>
      <c r="LOO102" s="2"/>
      <c r="LOP102" s="2"/>
      <c r="LOQ102" s="2"/>
      <c r="LOR102" s="2"/>
      <c r="LOS102" s="2"/>
      <c r="LOT102" s="2"/>
      <c r="LOV102" s="2"/>
      <c r="LOW102" s="2"/>
      <c r="LPB102" s="2"/>
      <c r="LPC102" s="2"/>
      <c r="LPD102" s="2"/>
      <c r="LPE102" s="2"/>
      <c r="LPF102" s="2"/>
      <c r="LPG102" s="2"/>
      <c r="LPH102" s="2"/>
      <c r="LPO102" s="2"/>
      <c r="LPP102" s="2"/>
      <c r="LPQ102" s="2"/>
      <c r="LPR102" s="2"/>
      <c r="LPS102" s="2"/>
      <c r="LPT102" s="2"/>
      <c r="LPU102" s="2"/>
      <c r="LPV102" s="2"/>
      <c r="LPW102" s="2"/>
      <c r="LPX102" s="2"/>
      <c r="LPY102" s="2"/>
      <c r="LPZ102" s="2"/>
      <c r="LQB102" s="2"/>
      <c r="LQC102" s="2"/>
      <c r="LQH102" s="2"/>
      <c r="LQI102" s="2"/>
      <c r="LQJ102" s="2"/>
      <c r="LQK102" s="2"/>
      <c r="LQL102" s="2"/>
      <c r="LQM102" s="2"/>
      <c r="LQN102" s="2"/>
      <c r="LQU102" s="2"/>
      <c r="LQV102" s="2"/>
      <c r="LQW102" s="2"/>
      <c r="LQX102" s="2"/>
      <c r="LQY102" s="2"/>
      <c r="LQZ102" s="2"/>
      <c r="LRA102" s="2"/>
      <c r="LRB102" s="2"/>
      <c r="LRC102" s="2"/>
      <c r="LRD102" s="2"/>
      <c r="LRE102" s="2"/>
      <c r="LRF102" s="2"/>
      <c r="LRH102" s="2"/>
      <c r="LRI102" s="2"/>
      <c r="LRN102" s="2"/>
      <c r="LRO102" s="2"/>
      <c r="LRP102" s="2"/>
      <c r="LRQ102" s="2"/>
      <c r="LRR102" s="2"/>
      <c r="LRS102" s="2"/>
      <c r="LRT102" s="2"/>
      <c r="LSA102" s="2"/>
      <c r="LSB102" s="2"/>
      <c r="LSC102" s="2"/>
      <c r="LSD102" s="2"/>
      <c r="LSE102" s="2"/>
      <c r="LSF102" s="2"/>
      <c r="LSG102" s="2"/>
      <c r="LSH102" s="2"/>
      <c r="LSI102" s="2"/>
      <c r="LSJ102" s="2"/>
      <c r="LSK102" s="2"/>
      <c r="LSL102" s="2"/>
      <c r="LSN102" s="2"/>
      <c r="LSO102" s="2"/>
      <c r="LST102" s="2"/>
      <c r="LSU102" s="2"/>
      <c r="LSV102" s="2"/>
      <c r="LSW102" s="2"/>
      <c r="LSX102" s="2"/>
      <c r="LSY102" s="2"/>
      <c r="LSZ102" s="2"/>
      <c r="LTG102" s="2"/>
      <c r="LTH102" s="2"/>
      <c r="LTI102" s="2"/>
      <c r="LTJ102" s="2"/>
      <c r="LTK102" s="2"/>
      <c r="LTL102" s="2"/>
      <c r="LTM102" s="2"/>
      <c r="LTN102" s="2"/>
      <c r="LTO102" s="2"/>
      <c r="LTP102" s="2"/>
      <c r="LTQ102" s="2"/>
      <c r="LTR102" s="2"/>
      <c r="LTT102" s="2"/>
      <c r="LTU102" s="2"/>
      <c r="LTZ102" s="2"/>
      <c r="LUA102" s="2"/>
      <c r="LUB102" s="2"/>
      <c r="LUC102" s="2"/>
      <c r="LUD102" s="2"/>
      <c r="LUE102" s="2"/>
      <c r="LUF102" s="2"/>
      <c r="LUM102" s="2"/>
      <c r="LUN102" s="2"/>
      <c r="LUO102" s="2"/>
      <c r="LUP102" s="2"/>
      <c r="LUQ102" s="2"/>
      <c r="LUR102" s="2"/>
      <c r="LUS102" s="2"/>
      <c r="LUT102" s="2"/>
      <c r="LUU102" s="2"/>
      <c r="LUV102" s="2"/>
      <c r="LUW102" s="2"/>
      <c r="LUX102" s="2"/>
      <c r="LUZ102" s="2"/>
      <c r="LVA102" s="2"/>
      <c r="LVF102" s="2"/>
      <c r="LVG102" s="2"/>
      <c r="LVH102" s="2"/>
      <c r="LVI102" s="2"/>
      <c r="LVJ102" s="2"/>
      <c r="LVK102" s="2"/>
      <c r="LVL102" s="2"/>
      <c r="LVS102" s="2"/>
      <c r="LVT102" s="2"/>
      <c r="LVU102" s="2"/>
      <c r="LVV102" s="2"/>
      <c r="LVW102" s="2"/>
      <c r="LVX102" s="2"/>
      <c r="LVY102" s="2"/>
      <c r="LVZ102" s="2"/>
      <c r="LWA102" s="2"/>
      <c r="LWB102" s="2"/>
      <c r="LWC102" s="2"/>
      <c r="LWD102" s="2"/>
      <c r="LWF102" s="2"/>
      <c r="LWG102" s="2"/>
      <c r="LWL102" s="2"/>
      <c r="LWM102" s="2"/>
      <c r="LWN102" s="2"/>
      <c r="LWO102" s="2"/>
      <c r="LWP102" s="2"/>
      <c r="LWQ102" s="2"/>
      <c r="LWR102" s="2"/>
      <c r="LWY102" s="2"/>
      <c r="LWZ102" s="2"/>
      <c r="LXA102" s="2"/>
      <c r="LXB102" s="2"/>
      <c r="LXC102" s="2"/>
      <c r="LXD102" s="2"/>
      <c r="LXE102" s="2"/>
      <c r="LXF102" s="2"/>
      <c r="LXG102" s="2"/>
      <c r="LXH102" s="2"/>
      <c r="LXI102" s="2"/>
      <c r="LXJ102" s="2"/>
      <c r="LXL102" s="2"/>
      <c r="LXM102" s="2"/>
      <c r="LXR102" s="2"/>
      <c r="LXS102" s="2"/>
      <c r="LXT102" s="2"/>
      <c r="LXU102" s="2"/>
      <c r="LXV102" s="2"/>
      <c r="LXW102" s="2"/>
      <c r="LXX102" s="2"/>
      <c r="LYE102" s="2"/>
      <c r="LYF102" s="2"/>
      <c r="LYG102" s="2"/>
      <c r="LYH102" s="2"/>
      <c r="LYI102" s="2"/>
      <c r="LYJ102" s="2"/>
      <c r="LYK102" s="2"/>
      <c r="LYL102" s="2"/>
      <c r="LYM102" s="2"/>
      <c r="LYN102" s="2"/>
      <c r="LYO102" s="2"/>
      <c r="LYP102" s="2"/>
      <c r="LYR102" s="2"/>
      <c r="LYS102" s="2"/>
      <c r="LYX102" s="2"/>
      <c r="LYY102" s="2"/>
      <c r="LYZ102" s="2"/>
      <c r="LZA102" s="2"/>
      <c r="LZB102" s="2"/>
      <c r="LZC102" s="2"/>
      <c r="LZD102" s="2"/>
      <c r="LZK102" s="2"/>
      <c r="LZL102" s="2"/>
      <c r="LZM102" s="2"/>
      <c r="LZN102" s="2"/>
      <c r="LZO102" s="2"/>
      <c r="LZP102" s="2"/>
      <c r="LZQ102" s="2"/>
      <c r="LZR102" s="2"/>
      <c r="LZS102" s="2"/>
      <c r="LZT102" s="2"/>
      <c r="LZU102" s="2"/>
      <c r="LZV102" s="2"/>
      <c r="LZX102" s="2"/>
      <c r="LZY102" s="2"/>
      <c r="MAD102" s="2"/>
      <c r="MAE102" s="2"/>
      <c r="MAF102" s="2"/>
      <c r="MAG102" s="2"/>
      <c r="MAH102" s="2"/>
      <c r="MAI102" s="2"/>
      <c r="MAJ102" s="2"/>
      <c r="MAQ102" s="2"/>
      <c r="MAR102" s="2"/>
      <c r="MAS102" s="2"/>
      <c r="MAT102" s="2"/>
      <c r="MAU102" s="2"/>
      <c r="MAV102" s="2"/>
      <c r="MAW102" s="2"/>
      <c r="MAX102" s="2"/>
      <c r="MAY102" s="2"/>
      <c r="MAZ102" s="2"/>
      <c r="MBA102" s="2"/>
      <c r="MBB102" s="2"/>
      <c r="MBD102" s="2"/>
      <c r="MBE102" s="2"/>
      <c r="MBJ102" s="2"/>
      <c r="MBK102" s="2"/>
      <c r="MBL102" s="2"/>
      <c r="MBM102" s="2"/>
      <c r="MBN102" s="2"/>
      <c r="MBO102" s="2"/>
      <c r="MBP102" s="2"/>
      <c r="MBW102" s="2"/>
      <c r="MBX102" s="2"/>
      <c r="MBY102" s="2"/>
      <c r="MBZ102" s="2"/>
      <c r="MCA102" s="2"/>
      <c r="MCB102" s="2"/>
      <c r="MCC102" s="2"/>
      <c r="MCD102" s="2"/>
      <c r="MCE102" s="2"/>
      <c r="MCF102" s="2"/>
      <c r="MCG102" s="2"/>
      <c r="MCH102" s="2"/>
      <c r="MCJ102" s="2"/>
      <c r="MCK102" s="2"/>
      <c r="MCP102" s="2"/>
      <c r="MCQ102" s="2"/>
      <c r="MCR102" s="2"/>
      <c r="MCS102" s="2"/>
      <c r="MCT102" s="2"/>
      <c r="MCU102" s="2"/>
      <c r="MCV102" s="2"/>
      <c r="MDC102" s="2"/>
      <c r="MDD102" s="2"/>
      <c r="MDE102" s="2"/>
      <c r="MDF102" s="2"/>
      <c r="MDG102" s="2"/>
      <c r="MDH102" s="2"/>
      <c r="MDI102" s="2"/>
      <c r="MDJ102" s="2"/>
      <c r="MDK102" s="2"/>
      <c r="MDL102" s="2"/>
      <c r="MDM102" s="2"/>
      <c r="MDN102" s="2"/>
      <c r="MDP102" s="2"/>
      <c r="MDQ102" s="2"/>
      <c r="MDV102" s="2"/>
      <c r="MDW102" s="2"/>
      <c r="MDX102" s="2"/>
      <c r="MDY102" s="2"/>
      <c r="MDZ102" s="2"/>
      <c r="MEA102" s="2"/>
      <c r="MEB102" s="2"/>
      <c r="MEI102" s="2"/>
      <c r="MEJ102" s="2"/>
      <c r="MEK102" s="2"/>
      <c r="MEL102" s="2"/>
      <c r="MEM102" s="2"/>
      <c r="MEN102" s="2"/>
      <c r="MEO102" s="2"/>
      <c r="MEP102" s="2"/>
      <c r="MEQ102" s="2"/>
      <c r="MER102" s="2"/>
      <c r="MES102" s="2"/>
      <c r="MET102" s="2"/>
      <c r="MEV102" s="2"/>
      <c r="MEW102" s="2"/>
      <c r="MFB102" s="2"/>
      <c r="MFC102" s="2"/>
      <c r="MFD102" s="2"/>
      <c r="MFE102" s="2"/>
      <c r="MFF102" s="2"/>
      <c r="MFG102" s="2"/>
      <c r="MFH102" s="2"/>
      <c r="MFO102" s="2"/>
      <c r="MFP102" s="2"/>
      <c r="MFQ102" s="2"/>
      <c r="MFR102" s="2"/>
      <c r="MFS102" s="2"/>
      <c r="MFT102" s="2"/>
      <c r="MFU102" s="2"/>
      <c r="MFV102" s="2"/>
      <c r="MFW102" s="2"/>
      <c r="MFX102" s="2"/>
      <c r="MFY102" s="2"/>
      <c r="MFZ102" s="2"/>
      <c r="MGB102" s="2"/>
      <c r="MGC102" s="2"/>
      <c r="MGH102" s="2"/>
      <c r="MGI102" s="2"/>
      <c r="MGJ102" s="2"/>
      <c r="MGK102" s="2"/>
      <c r="MGL102" s="2"/>
      <c r="MGM102" s="2"/>
      <c r="MGN102" s="2"/>
      <c r="MGU102" s="2"/>
      <c r="MGV102" s="2"/>
      <c r="MGW102" s="2"/>
      <c r="MGX102" s="2"/>
      <c r="MGY102" s="2"/>
      <c r="MGZ102" s="2"/>
      <c r="MHA102" s="2"/>
      <c r="MHB102" s="2"/>
      <c r="MHC102" s="2"/>
      <c r="MHD102" s="2"/>
      <c r="MHE102" s="2"/>
      <c r="MHF102" s="2"/>
      <c r="MHH102" s="2"/>
      <c r="MHI102" s="2"/>
      <c r="MHN102" s="2"/>
      <c r="MHO102" s="2"/>
      <c r="MHP102" s="2"/>
      <c r="MHQ102" s="2"/>
      <c r="MHR102" s="2"/>
      <c r="MHS102" s="2"/>
      <c r="MHT102" s="2"/>
      <c r="MIA102" s="2"/>
      <c r="MIB102" s="2"/>
      <c r="MIC102" s="2"/>
      <c r="MID102" s="2"/>
      <c r="MIE102" s="2"/>
      <c r="MIF102" s="2"/>
      <c r="MIG102" s="2"/>
      <c r="MIH102" s="2"/>
      <c r="MII102" s="2"/>
      <c r="MIJ102" s="2"/>
      <c r="MIK102" s="2"/>
      <c r="MIL102" s="2"/>
      <c r="MIN102" s="2"/>
      <c r="MIO102" s="2"/>
      <c r="MIT102" s="2"/>
      <c r="MIU102" s="2"/>
      <c r="MIV102" s="2"/>
      <c r="MIW102" s="2"/>
      <c r="MIX102" s="2"/>
      <c r="MIY102" s="2"/>
      <c r="MIZ102" s="2"/>
      <c r="MJG102" s="2"/>
      <c r="MJH102" s="2"/>
      <c r="MJI102" s="2"/>
      <c r="MJJ102" s="2"/>
      <c r="MJK102" s="2"/>
      <c r="MJL102" s="2"/>
      <c r="MJM102" s="2"/>
      <c r="MJN102" s="2"/>
      <c r="MJO102" s="2"/>
      <c r="MJP102" s="2"/>
      <c r="MJQ102" s="2"/>
      <c r="MJR102" s="2"/>
      <c r="MJT102" s="2"/>
      <c r="MJU102" s="2"/>
      <c r="MJZ102" s="2"/>
      <c r="MKA102" s="2"/>
      <c r="MKB102" s="2"/>
      <c r="MKC102" s="2"/>
      <c r="MKD102" s="2"/>
      <c r="MKE102" s="2"/>
      <c r="MKF102" s="2"/>
      <c r="MKM102" s="2"/>
      <c r="MKN102" s="2"/>
      <c r="MKO102" s="2"/>
      <c r="MKP102" s="2"/>
      <c r="MKQ102" s="2"/>
      <c r="MKR102" s="2"/>
      <c r="MKS102" s="2"/>
      <c r="MKT102" s="2"/>
      <c r="MKU102" s="2"/>
      <c r="MKV102" s="2"/>
      <c r="MKW102" s="2"/>
      <c r="MKX102" s="2"/>
      <c r="MKZ102" s="2"/>
      <c r="MLA102" s="2"/>
      <c r="MLF102" s="2"/>
      <c r="MLG102" s="2"/>
      <c r="MLH102" s="2"/>
      <c r="MLI102" s="2"/>
      <c r="MLJ102" s="2"/>
      <c r="MLK102" s="2"/>
      <c r="MLL102" s="2"/>
      <c r="MLS102" s="2"/>
      <c r="MLT102" s="2"/>
      <c r="MLU102" s="2"/>
      <c r="MLV102" s="2"/>
      <c r="MLW102" s="2"/>
      <c r="MLX102" s="2"/>
      <c r="MLY102" s="2"/>
      <c r="MLZ102" s="2"/>
      <c r="MMA102" s="2"/>
      <c r="MMB102" s="2"/>
      <c r="MMC102" s="2"/>
      <c r="MMD102" s="2"/>
      <c r="MMF102" s="2"/>
      <c r="MMG102" s="2"/>
      <c r="MML102" s="2"/>
      <c r="MMM102" s="2"/>
      <c r="MMN102" s="2"/>
      <c r="MMO102" s="2"/>
      <c r="MMP102" s="2"/>
      <c r="MMQ102" s="2"/>
      <c r="MMR102" s="2"/>
      <c r="MMY102" s="2"/>
      <c r="MMZ102" s="2"/>
      <c r="MNA102" s="2"/>
      <c r="MNB102" s="2"/>
      <c r="MNC102" s="2"/>
      <c r="MND102" s="2"/>
      <c r="MNE102" s="2"/>
      <c r="MNF102" s="2"/>
      <c r="MNG102" s="2"/>
      <c r="MNH102" s="2"/>
      <c r="MNI102" s="2"/>
      <c r="MNJ102" s="2"/>
      <c r="MNL102" s="2"/>
      <c r="MNM102" s="2"/>
      <c r="MNR102" s="2"/>
      <c r="MNS102" s="2"/>
      <c r="MNT102" s="2"/>
      <c r="MNU102" s="2"/>
      <c r="MNV102" s="2"/>
      <c r="MNW102" s="2"/>
      <c r="MNX102" s="2"/>
      <c r="MOE102" s="2"/>
      <c r="MOF102" s="2"/>
      <c r="MOG102" s="2"/>
      <c r="MOH102" s="2"/>
      <c r="MOI102" s="2"/>
      <c r="MOJ102" s="2"/>
      <c r="MOK102" s="2"/>
      <c r="MOL102" s="2"/>
      <c r="MOM102" s="2"/>
      <c r="MON102" s="2"/>
      <c r="MOO102" s="2"/>
      <c r="MOP102" s="2"/>
      <c r="MOR102" s="2"/>
      <c r="MOS102" s="2"/>
      <c r="MOX102" s="2"/>
      <c r="MOY102" s="2"/>
      <c r="MOZ102" s="2"/>
      <c r="MPA102" s="2"/>
      <c r="MPB102" s="2"/>
      <c r="MPC102" s="2"/>
      <c r="MPD102" s="2"/>
      <c r="MPK102" s="2"/>
      <c r="MPL102" s="2"/>
      <c r="MPM102" s="2"/>
      <c r="MPN102" s="2"/>
      <c r="MPO102" s="2"/>
      <c r="MPP102" s="2"/>
      <c r="MPQ102" s="2"/>
      <c r="MPR102" s="2"/>
      <c r="MPS102" s="2"/>
      <c r="MPT102" s="2"/>
      <c r="MPU102" s="2"/>
      <c r="MPV102" s="2"/>
      <c r="MPX102" s="2"/>
      <c r="MPY102" s="2"/>
      <c r="MQD102" s="2"/>
      <c r="MQE102" s="2"/>
      <c r="MQF102" s="2"/>
      <c r="MQG102" s="2"/>
      <c r="MQH102" s="2"/>
      <c r="MQI102" s="2"/>
      <c r="MQJ102" s="2"/>
      <c r="MQQ102" s="2"/>
      <c r="MQR102" s="2"/>
      <c r="MQS102" s="2"/>
      <c r="MQT102" s="2"/>
      <c r="MQU102" s="2"/>
      <c r="MQV102" s="2"/>
      <c r="MQW102" s="2"/>
      <c r="MQX102" s="2"/>
      <c r="MQY102" s="2"/>
      <c r="MQZ102" s="2"/>
      <c r="MRA102" s="2"/>
      <c r="MRB102" s="2"/>
      <c r="MRD102" s="2"/>
      <c r="MRE102" s="2"/>
      <c r="MRJ102" s="2"/>
      <c r="MRK102" s="2"/>
      <c r="MRL102" s="2"/>
      <c r="MRM102" s="2"/>
      <c r="MRN102" s="2"/>
      <c r="MRO102" s="2"/>
      <c r="MRP102" s="2"/>
      <c r="MRW102" s="2"/>
      <c r="MRX102" s="2"/>
      <c r="MRY102" s="2"/>
      <c r="MRZ102" s="2"/>
      <c r="MSA102" s="2"/>
      <c r="MSB102" s="2"/>
      <c r="MSC102" s="2"/>
      <c r="MSD102" s="2"/>
      <c r="MSE102" s="2"/>
      <c r="MSF102" s="2"/>
      <c r="MSG102" s="2"/>
      <c r="MSH102" s="2"/>
      <c r="MSJ102" s="2"/>
      <c r="MSK102" s="2"/>
      <c r="MSP102" s="2"/>
      <c r="MSQ102" s="2"/>
      <c r="MSR102" s="2"/>
      <c r="MSS102" s="2"/>
      <c r="MST102" s="2"/>
      <c r="MSU102" s="2"/>
      <c r="MSV102" s="2"/>
      <c r="MTC102" s="2"/>
      <c r="MTD102" s="2"/>
      <c r="MTE102" s="2"/>
      <c r="MTF102" s="2"/>
      <c r="MTG102" s="2"/>
      <c r="MTH102" s="2"/>
      <c r="MTI102" s="2"/>
      <c r="MTJ102" s="2"/>
      <c r="MTK102" s="2"/>
      <c r="MTL102" s="2"/>
      <c r="MTM102" s="2"/>
      <c r="MTN102" s="2"/>
      <c r="MTP102" s="2"/>
      <c r="MTQ102" s="2"/>
      <c r="MTV102" s="2"/>
      <c r="MTW102" s="2"/>
      <c r="MTX102" s="2"/>
      <c r="MTY102" s="2"/>
      <c r="MTZ102" s="2"/>
      <c r="MUA102" s="2"/>
      <c r="MUB102" s="2"/>
      <c r="MUI102" s="2"/>
      <c r="MUJ102" s="2"/>
      <c r="MUK102" s="2"/>
      <c r="MUL102" s="2"/>
      <c r="MUM102" s="2"/>
      <c r="MUN102" s="2"/>
      <c r="MUO102" s="2"/>
      <c r="MUP102" s="2"/>
      <c r="MUQ102" s="2"/>
      <c r="MUR102" s="2"/>
      <c r="MUS102" s="2"/>
      <c r="MUT102" s="2"/>
      <c r="MUV102" s="2"/>
      <c r="MUW102" s="2"/>
      <c r="MVB102" s="2"/>
      <c r="MVC102" s="2"/>
      <c r="MVD102" s="2"/>
      <c r="MVE102" s="2"/>
      <c r="MVF102" s="2"/>
      <c r="MVG102" s="2"/>
      <c r="MVH102" s="2"/>
      <c r="MVO102" s="2"/>
      <c r="MVP102" s="2"/>
      <c r="MVQ102" s="2"/>
      <c r="MVR102" s="2"/>
      <c r="MVS102" s="2"/>
      <c r="MVT102" s="2"/>
      <c r="MVU102" s="2"/>
      <c r="MVV102" s="2"/>
      <c r="MVW102" s="2"/>
      <c r="MVX102" s="2"/>
      <c r="MVY102" s="2"/>
      <c r="MVZ102" s="2"/>
      <c r="MWB102" s="2"/>
      <c r="MWC102" s="2"/>
      <c r="MWH102" s="2"/>
      <c r="MWI102" s="2"/>
      <c r="MWJ102" s="2"/>
      <c r="MWK102" s="2"/>
      <c r="MWL102" s="2"/>
      <c r="MWM102" s="2"/>
      <c r="MWN102" s="2"/>
      <c r="MWU102" s="2"/>
      <c r="MWV102" s="2"/>
      <c r="MWW102" s="2"/>
      <c r="MWX102" s="2"/>
      <c r="MWY102" s="2"/>
      <c r="MWZ102" s="2"/>
      <c r="MXA102" s="2"/>
      <c r="MXB102" s="2"/>
      <c r="MXC102" s="2"/>
      <c r="MXD102" s="2"/>
      <c r="MXE102" s="2"/>
      <c r="MXF102" s="2"/>
      <c r="MXH102" s="2"/>
      <c r="MXI102" s="2"/>
      <c r="MXN102" s="2"/>
      <c r="MXO102" s="2"/>
      <c r="MXP102" s="2"/>
      <c r="MXQ102" s="2"/>
      <c r="MXR102" s="2"/>
      <c r="MXS102" s="2"/>
      <c r="MXT102" s="2"/>
      <c r="MYA102" s="2"/>
      <c r="MYB102" s="2"/>
      <c r="MYC102" s="2"/>
      <c r="MYD102" s="2"/>
      <c r="MYE102" s="2"/>
      <c r="MYF102" s="2"/>
      <c r="MYG102" s="2"/>
      <c r="MYH102" s="2"/>
      <c r="MYI102" s="2"/>
      <c r="MYJ102" s="2"/>
      <c r="MYK102" s="2"/>
      <c r="MYL102" s="2"/>
      <c r="MYN102" s="2"/>
      <c r="MYO102" s="2"/>
      <c r="MYT102" s="2"/>
      <c r="MYU102" s="2"/>
      <c r="MYV102" s="2"/>
      <c r="MYW102" s="2"/>
      <c r="MYX102" s="2"/>
      <c r="MYY102" s="2"/>
      <c r="MYZ102" s="2"/>
      <c r="MZG102" s="2"/>
      <c r="MZH102" s="2"/>
      <c r="MZI102" s="2"/>
      <c r="MZJ102" s="2"/>
      <c r="MZK102" s="2"/>
      <c r="MZL102" s="2"/>
      <c r="MZM102" s="2"/>
      <c r="MZN102" s="2"/>
      <c r="MZO102" s="2"/>
      <c r="MZP102" s="2"/>
      <c r="MZQ102" s="2"/>
      <c r="MZR102" s="2"/>
      <c r="MZT102" s="2"/>
      <c r="MZU102" s="2"/>
      <c r="MZZ102" s="2"/>
      <c r="NAA102" s="2"/>
      <c r="NAB102" s="2"/>
      <c r="NAC102" s="2"/>
      <c r="NAD102" s="2"/>
      <c r="NAE102" s="2"/>
      <c r="NAF102" s="2"/>
      <c r="NAM102" s="2"/>
      <c r="NAN102" s="2"/>
      <c r="NAO102" s="2"/>
      <c r="NAP102" s="2"/>
      <c r="NAQ102" s="2"/>
      <c r="NAR102" s="2"/>
      <c r="NAS102" s="2"/>
      <c r="NAT102" s="2"/>
      <c r="NAU102" s="2"/>
      <c r="NAV102" s="2"/>
      <c r="NAW102" s="2"/>
      <c r="NAX102" s="2"/>
      <c r="NAZ102" s="2"/>
      <c r="NBA102" s="2"/>
      <c r="NBF102" s="2"/>
      <c r="NBG102" s="2"/>
      <c r="NBH102" s="2"/>
      <c r="NBI102" s="2"/>
      <c r="NBJ102" s="2"/>
      <c r="NBK102" s="2"/>
      <c r="NBL102" s="2"/>
      <c r="NBS102" s="2"/>
      <c r="NBT102" s="2"/>
      <c r="NBU102" s="2"/>
      <c r="NBV102" s="2"/>
      <c r="NBW102" s="2"/>
      <c r="NBX102" s="2"/>
      <c r="NBY102" s="2"/>
      <c r="NBZ102" s="2"/>
      <c r="NCA102" s="2"/>
      <c r="NCB102" s="2"/>
      <c r="NCC102" s="2"/>
      <c r="NCD102" s="2"/>
      <c r="NCF102" s="2"/>
      <c r="NCG102" s="2"/>
      <c r="NCL102" s="2"/>
      <c r="NCM102" s="2"/>
      <c r="NCN102" s="2"/>
      <c r="NCO102" s="2"/>
      <c r="NCP102" s="2"/>
      <c r="NCQ102" s="2"/>
      <c r="NCR102" s="2"/>
      <c r="NCY102" s="2"/>
      <c r="NCZ102" s="2"/>
      <c r="NDA102" s="2"/>
      <c r="NDB102" s="2"/>
      <c r="NDC102" s="2"/>
      <c r="NDD102" s="2"/>
      <c r="NDE102" s="2"/>
      <c r="NDF102" s="2"/>
      <c r="NDG102" s="2"/>
      <c r="NDH102" s="2"/>
      <c r="NDI102" s="2"/>
      <c r="NDJ102" s="2"/>
      <c r="NDL102" s="2"/>
      <c r="NDM102" s="2"/>
      <c r="NDR102" s="2"/>
      <c r="NDS102" s="2"/>
      <c r="NDT102" s="2"/>
      <c r="NDU102" s="2"/>
      <c r="NDV102" s="2"/>
      <c r="NDW102" s="2"/>
      <c r="NDX102" s="2"/>
      <c r="NEE102" s="2"/>
      <c r="NEF102" s="2"/>
      <c r="NEG102" s="2"/>
      <c r="NEH102" s="2"/>
      <c r="NEI102" s="2"/>
      <c r="NEJ102" s="2"/>
      <c r="NEK102" s="2"/>
      <c r="NEL102" s="2"/>
      <c r="NEM102" s="2"/>
      <c r="NEN102" s="2"/>
      <c r="NEO102" s="2"/>
      <c r="NEP102" s="2"/>
      <c r="NER102" s="2"/>
      <c r="NES102" s="2"/>
      <c r="NEX102" s="2"/>
      <c r="NEY102" s="2"/>
      <c r="NEZ102" s="2"/>
      <c r="NFA102" s="2"/>
      <c r="NFB102" s="2"/>
      <c r="NFC102" s="2"/>
      <c r="NFD102" s="2"/>
      <c r="NFK102" s="2"/>
      <c r="NFL102" s="2"/>
      <c r="NFM102" s="2"/>
      <c r="NFN102" s="2"/>
      <c r="NFO102" s="2"/>
      <c r="NFP102" s="2"/>
      <c r="NFQ102" s="2"/>
      <c r="NFR102" s="2"/>
      <c r="NFS102" s="2"/>
      <c r="NFT102" s="2"/>
      <c r="NFU102" s="2"/>
      <c r="NFV102" s="2"/>
      <c r="NFX102" s="2"/>
      <c r="NFY102" s="2"/>
      <c r="NGD102" s="2"/>
      <c r="NGE102" s="2"/>
      <c r="NGF102" s="2"/>
      <c r="NGG102" s="2"/>
      <c r="NGH102" s="2"/>
      <c r="NGI102" s="2"/>
      <c r="NGJ102" s="2"/>
      <c r="NGQ102" s="2"/>
      <c r="NGR102" s="2"/>
      <c r="NGS102" s="2"/>
      <c r="NGT102" s="2"/>
      <c r="NGU102" s="2"/>
      <c r="NGV102" s="2"/>
      <c r="NGW102" s="2"/>
      <c r="NGX102" s="2"/>
      <c r="NGY102" s="2"/>
      <c r="NGZ102" s="2"/>
      <c r="NHA102" s="2"/>
      <c r="NHB102" s="2"/>
      <c r="NHD102" s="2"/>
      <c r="NHE102" s="2"/>
      <c r="NHJ102" s="2"/>
      <c r="NHK102" s="2"/>
      <c r="NHL102" s="2"/>
      <c r="NHM102" s="2"/>
      <c r="NHN102" s="2"/>
      <c r="NHO102" s="2"/>
      <c r="NHP102" s="2"/>
      <c r="NHW102" s="2"/>
      <c r="NHX102" s="2"/>
      <c r="NHY102" s="2"/>
      <c r="NHZ102" s="2"/>
      <c r="NIA102" s="2"/>
      <c r="NIB102" s="2"/>
      <c r="NIC102" s="2"/>
      <c r="NID102" s="2"/>
      <c r="NIE102" s="2"/>
      <c r="NIF102" s="2"/>
      <c r="NIG102" s="2"/>
      <c r="NIH102" s="2"/>
      <c r="NIJ102" s="2"/>
      <c r="NIK102" s="2"/>
      <c r="NIP102" s="2"/>
      <c r="NIQ102" s="2"/>
      <c r="NIR102" s="2"/>
      <c r="NIS102" s="2"/>
      <c r="NIT102" s="2"/>
      <c r="NIU102" s="2"/>
      <c r="NIV102" s="2"/>
      <c r="NJC102" s="2"/>
      <c r="NJD102" s="2"/>
      <c r="NJE102" s="2"/>
      <c r="NJF102" s="2"/>
      <c r="NJG102" s="2"/>
      <c r="NJH102" s="2"/>
      <c r="NJI102" s="2"/>
      <c r="NJJ102" s="2"/>
      <c r="NJK102" s="2"/>
      <c r="NJL102" s="2"/>
      <c r="NJM102" s="2"/>
      <c r="NJN102" s="2"/>
      <c r="NJP102" s="2"/>
      <c r="NJQ102" s="2"/>
      <c r="NJV102" s="2"/>
      <c r="NJW102" s="2"/>
      <c r="NJX102" s="2"/>
      <c r="NJY102" s="2"/>
      <c r="NJZ102" s="2"/>
      <c r="NKA102" s="2"/>
      <c r="NKB102" s="2"/>
      <c r="NKI102" s="2"/>
      <c r="NKJ102" s="2"/>
      <c r="NKK102" s="2"/>
      <c r="NKL102" s="2"/>
      <c r="NKM102" s="2"/>
      <c r="NKN102" s="2"/>
      <c r="NKO102" s="2"/>
      <c r="NKP102" s="2"/>
      <c r="NKQ102" s="2"/>
      <c r="NKR102" s="2"/>
      <c r="NKS102" s="2"/>
      <c r="NKT102" s="2"/>
      <c r="NKV102" s="2"/>
      <c r="NKW102" s="2"/>
      <c r="NLB102" s="2"/>
      <c r="NLC102" s="2"/>
      <c r="NLD102" s="2"/>
      <c r="NLE102" s="2"/>
      <c r="NLF102" s="2"/>
      <c r="NLG102" s="2"/>
      <c r="NLH102" s="2"/>
      <c r="NLO102" s="2"/>
      <c r="NLP102" s="2"/>
      <c r="NLQ102" s="2"/>
      <c r="NLR102" s="2"/>
      <c r="NLS102" s="2"/>
      <c r="NLT102" s="2"/>
      <c r="NLU102" s="2"/>
      <c r="NLV102" s="2"/>
      <c r="NLW102" s="2"/>
      <c r="NLX102" s="2"/>
      <c r="NLY102" s="2"/>
      <c r="NLZ102" s="2"/>
      <c r="NMB102" s="2"/>
      <c r="NMC102" s="2"/>
      <c r="NMH102" s="2"/>
      <c r="NMI102" s="2"/>
      <c r="NMJ102" s="2"/>
      <c r="NMK102" s="2"/>
      <c r="NML102" s="2"/>
      <c r="NMM102" s="2"/>
      <c r="NMN102" s="2"/>
      <c r="NMU102" s="2"/>
      <c r="NMV102" s="2"/>
      <c r="NMW102" s="2"/>
      <c r="NMX102" s="2"/>
      <c r="NMY102" s="2"/>
      <c r="NMZ102" s="2"/>
      <c r="NNA102" s="2"/>
      <c r="NNB102" s="2"/>
      <c r="NNC102" s="2"/>
      <c r="NND102" s="2"/>
      <c r="NNE102" s="2"/>
      <c r="NNF102" s="2"/>
      <c r="NNH102" s="2"/>
      <c r="NNI102" s="2"/>
      <c r="NNN102" s="2"/>
      <c r="NNO102" s="2"/>
      <c r="NNP102" s="2"/>
      <c r="NNQ102" s="2"/>
      <c r="NNR102" s="2"/>
      <c r="NNS102" s="2"/>
      <c r="NNT102" s="2"/>
      <c r="NOA102" s="2"/>
      <c r="NOB102" s="2"/>
      <c r="NOC102" s="2"/>
      <c r="NOD102" s="2"/>
      <c r="NOE102" s="2"/>
      <c r="NOF102" s="2"/>
      <c r="NOG102" s="2"/>
      <c r="NOH102" s="2"/>
      <c r="NOI102" s="2"/>
      <c r="NOJ102" s="2"/>
      <c r="NOK102" s="2"/>
      <c r="NOL102" s="2"/>
      <c r="NON102" s="2"/>
      <c r="NOO102" s="2"/>
      <c r="NOT102" s="2"/>
      <c r="NOU102" s="2"/>
      <c r="NOV102" s="2"/>
      <c r="NOW102" s="2"/>
      <c r="NOX102" s="2"/>
      <c r="NOY102" s="2"/>
      <c r="NOZ102" s="2"/>
      <c r="NPG102" s="2"/>
      <c r="NPH102" s="2"/>
      <c r="NPI102" s="2"/>
      <c r="NPJ102" s="2"/>
      <c r="NPK102" s="2"/>
      <c r="NPL102" s="2"/>
      <c r="NPM102" s="2"/>
      <c r="NPN102" s="2"/>
      <c r="NPO102" s="2"/>
      <c r="NPP102" s="2"/>
      <c r="NPQ102" s="2"/>
      <c r="NPR102" s="2"/>
      <c r="NPT102" s="2"/>
      <c r="NPU102" s="2"/>
      <c r="NPZ102" s="2"/>
      <c r="NQA102" s="2"/>
      <c r="NQB102" s="2"/>
      <c r="NQC102" s="2"/>
      <c r="NQD102" s="2"/>
      <c r="NQE102" s="2"/>
      <c r="NQF102" s="2"/>
      <c r="NQM102" s="2"/>
      <c r="NQN102" s="2"/>
      <c r="NQO102" s="2"/>
      <c r="NQP102" s="2"/>
      <c r="NQQ102" s="2"/>
      <c r="NQR102" s="2"/>
      <c r="NQS102" s="2"/>
      <c r="NQT102" s="2"/>
      <c r="NQU102" s="2"/>
      <c r="NQV102" s="2"/>
      <c r="NQW102" s="2"/>
      <c r="NQX102" s="2"/>
      <c r="NQZ102" s="2"/>
      <c r="NRA102" s="2"/>
      <c r="NRF102" s="2"/>
      <c r="NRG102" s="2"/>
      <c r="NRH102" s="2"/>
      <c r="NRI102" s="2"/>
      <c r="NRJ102" s="2"/>
      <c r="NRK102" s="2"/>
      <c r="NRL102" s="2"/>
      <c r="NRS102" s="2"/>
      <c r="NRT102" s="2"/>
      <c r="NRU102" s="2"/>
      <c r="NRV102" s="2"/>
      <c r="NRW102" s="2"/>
      <c r="NRX102" s="2"/>
      <c r="NRY102" s="2"/>
      <c r="NRZ102" s="2"/>
      <c r="NSA102" s="2"/>
      <c r="NSB102" s="2"/>
      <c r="NSC102" s="2"/>
      <c r="NSD102" s="2"/>
      <c r="NSF102" s="2"/>
      <c r="NSG102" s="2"/>
      <c r="NSL102" s="2"/>
      <c r="NSM102" s="2"/>
      <c r="NSN102" s="2"/>
      <c r="NSO102" s="2"/>
      <c r="NSP102" s="2"/>
      <c r="NSQ102" s="2"/>
      <c r="NSR102" s="2"/>
      <c r="NSY102" s="2"/>
      <c r="NSZ102" s="2"/>
      <c r="NTA102" s="2"/>
      <c r="NTB102" s="2"/>
      <c r="NTC102" s="2"/>
      <c r="NTD102" s="2"/>
      <c r="NTE102" s="2"/>
      <c r="NTF102" s="2"/>
      <c r="NTG102" s="2"/>
      <c r="NTH102" s="2"/>
      <c r="NTI102" s="2"/>
      <c r="NTJ102" s="2"/>
      <c r="NTL102" s="2"/>
      <c r="NTM102" s="2"/>
      <c r="NTR102" s="2"/>
      <c r="NTS102" s="2"/>
      <c r="NTT102" s="2"/>
      <c r="NTU102" s="2"/>
      <c r="NTV102" s="2"/>
      <c r="NTW102" s="2"/>
      <c r="NTX102" s="2"/>
      <c r="NUE102" s="2"/>
      <c r="NUF102" s="2"/>
      <c r="NUG102" s="2"/>
      <c r="NUH102" s="2"/>
      <c r="NUI102" s="2"/>
      <c r="NUJ102" s="2"/>
      <c r="NUK102" s="2"/>
      <c r="NUL102" s="2"/>
      <c r="NUM102" s="2"/>
      <c r="NUN102" s="2"/>
      <c r="NUO102" s="2"/>
      <c r="NUP102" s="2"/>
      <c r="NUR102" s="2"/>
      <c r="NUS102" s="2"/>
      <c r="NUX102" s="2"/>
      <c r="NUY102" s="2"/>
      <c r="NUZ102" s="2"/>
      <c r="NVA102" s="2"/>
      <c r="NVB102" s="2"/>
      <c r="NVC102" s="2"/>
      <c r="NVD102" s="2"/>
      <c r="NVK102" s="2"/>
      <c r="NVL102" s="2"/>
      <c r="NVM102" s="2"/>
      <c r="NVN102" s="2"/>
      <c r="NVO102" s="2"/>
      <c r="NVP102" s="2"/>
      <c r="NVQ102" s="2"/>
      <c r="NVR102" s="2"/>
      <c r="NVS102" s="2"/>
      <c r="NVT102" s="2"/>
      <c r="NVU102" s="2"/>
      <c r="NVV102" s="2"/>
      <c r="NVX102" s="2"/>
      <c r="NVY102" s="2"/>
      <c r="NWD102" s="2"/>
      <c r="NWE102" s="2"/>
      <c r="NWF102" s="2"/>
      <c r="NWG102" s="2"/>
      <c r="NWH102" s="2"/>
      <c r="NWI102" s="2"/>
      <c r="NWJ102" s="2"/>
      <c r="NWQ102" s="2"/>
      <c r="NWR102" s="2"/>
      <c r="NWS102" s="2"/>
      <c r="NWT102" s="2"/>
      <c r="NWU102" s="2"/>
      <c r="NWV102" s="2"/>
      <c r="NWW102" s="2"/>
      <c r="NWX102" s="2"/>
      <c r="NWY102" s="2"/>
      <c r="NWZ102" s="2"/>
      <c r="NXA102" s="2"/>
      <c r="NXB102" s="2"/>
      <c r="NXD102" s="2"/>
      <c r="NXE102" s="2"/>
      <c r="NXJ102" s="2"/>
      <c r="NXK102" s="2"/>
      <c r="NXL102" s="2"/>
      <c r="NXM102" s="2"/>
      <c r="NXN102" s="2"/>
      <c r="NXO102" s="2"/>
      <c r="NXP102" s="2"/>
      <c r="NXW102" s="2"/>
      <c r="NXX102" s="2"/>
      <c r="NXY102" s="2"/>
      <c r="NXZ102" s="2"/>
      <c r="NYA102" s="2"/>
      <c r="NYB102" s="2"/>
      <c r="NYC102" s="2"/>
      <c r="NYD102" s="2"/>
      <c r="NYE102" s="2"/>
      <c r="NYF102" s="2"/>
      <c r="NYG102" s="2"/>
      <c r="NYH102" s="2"/>
      <c r="NYJ102" s="2"/>
      <c r="NYK102" s="2"/>
      <c r="NYP102" s="2"/>
      <c r="NYQ102" s="2"/>
      <c r="NYR102" s="2"/>
      <c r="NYS102" s="2"/>
      <c r="NYT102" s="2"/>
      <c r="NYU102" s="2"/>
      <c r="NYV102" s="2"/>
      <c r="NZC102" s="2"/>
      <c r="NZD102" s="2"/>
      <c r="NZE102" s="2"/>
      <c r="NZF102" s="2"/>
      <c r="NZG102" s="2"/>
      <c r="NZH102" s="2"/>
      <c r="NZI102" s="2"/>
      <c r="NZJ102" s="2"/>
      <c r="NZK102" s="2"/>
      <c r="NZL102" s="2"/>
      <c r="NZM102" s="2"/>
      <c r="NZN102" s="2"/>
      <c r="NZP102" s="2"/>
      <c r="NZQ102" s="2"/>
      <c r="NZV102" s="2"/>
      <c r="NZW102" s="2"/>
      <c r="NZX102" s="2"/>
      <c r="NZY102" s="2"/>
      <c r="NZZ102" s="2"/>
      <c r="OAA102" s="2"/>
      <c r="OAB102" s="2"/>
      <c r="OAI102" s="2"/>
      <c r="OAJ102" s="2"/>
      <c r="OAK102" s="2"/>
      <c r="OAL102" s="2"/>
      <c r="OAM102" s="2"/>
      <c r="OAN102" s="2"/>
      <c r="OAO102" s="2"/>
      <c r="OAP102" s="2"/>
      <c r="OAQ102" s="2"/>
      <c r="OAR102" s="2"/>
      <c r="OAS102" s="2"/>
      <c r="OAT102" s="2"/>
      <c r="OAV102" s="2"/>
      <c r="OAW102" s="2"/>
      <c r="OBB102" s="2"/>
      <c r="OBC102" s="2"/>
      <c r="OBD102" s="2"/>
      <c r="OBE102" s="2"/>
      <c r="OBF102" s="2"/>
      <c r="OBG102" s="2"/>
      <c r="OBH102" s="2"/>
      <c r="OBO102" s="2"/>
      <c r="OBP102" s="2"/>
      <c r="OBQ102" s="2"/>
      <c r="OBR102" s="2"/>
      <c r="OBS102" s="2"/>
      <c r="OBT102" s="2"/>
      <c r="OBU102" s="2"/>
      <c r="OBV102" s="2"/>
      <c r="OBW102" s="2"/>
      <c r="OBX102" s="2"/>
      <c r="OBY102" s="2"/>
      <c r="OBZ102" s="2"/>
      <c r="OCB102" s="2"/>
      <c r="OCC102" s="2"/>
      <c r="OCH102" s="2"/>
      <c r="OCI102" s="2"/>
      <c r="OCJ102" s="2"/>
      <c r="OCK102" s="2"/>
      <c r="OCL102" s="2"/>
      <c r="OCM102" s="2"/>
      <c r="OCN102" s="2"/>
      <c r="OCU102" s="2"/>
      <c r="OCV102" s="2"/>
      <c r="OCW102" s="2"/>
      <c r="OCX102" s="2"/>
      <c r="OCY102" s="2"/>
      <c r="OCZ102" s="2"/>
      <c r="ODA102" s="2"/>
      <c r="ODB102" s="2"/>
      <c r="ODC102" s="2"/>
      <c r="ODD102" s="2"/>
      <c r="ODE102" s="2"/>
      <c r="ODF102" s="2"/>
      <c r="ODH102" s="2"/>
      <c r="ODI102" s="2"/>
      <c r="ODN102" s="2"/>
      <c r="ODO102" s="2"/>
      <c r="ODP102" s="2"/>
      <c r="ODQ102" s="2"/>
      <c r="ODR102" s="2"/>
      <c r="ODS102" s="2"/>
      <c r="ODT102" s="2"/>
      <c r="OEA102" s="2"/>
      <c r="OEB102" s="2"/>
      <c r="OEC102" s="2"/>
      <c r="OED102" s="2"/>
      <c r="OEE102" s="2"/>
      <c r="OEF102" s="2"/>
      <c r="OEG102" s="2"/>
      <c r="OEH102" s="2"/>
      <c r="OEI102" s="2"/>
      <c r="OEJ102" s="2"/>
      <c r="OEK102" s="2"/>
      <c r="OEL102" s="2"/>
      <c r="OEN102" s="2"/>
      <c r="OEO102" s="2"/>
      <c r="OET102" s="2"/>
      <c r="OEU102" s="2"/>
      <c r="OEV102" s="2"/>
      <c r="OEW102" s="2"/>
      <c r="OEX102" s="2"/>
      <c r="OEY102" s="2"/>
      <c r="OEZ102" s="2"/>
      <c r="OFG102" s="2"/>
      <c r="OFH102" s="2"/>
      <c r="OFI102" s="2"/>
      <c r="OFJ102" s="2"/>
      <c r="OFK102" s="2"/>
      <c r="OFL102" s="2"/>
      <c r="OFM102" s="2"/>
      <c r="OFN102" s="2"/>
      <c r="OFO102" s="2"/>
      <c r="OFP102" s="2"/>
      <c r="OFQ102" s="2"/>
      <c r="OFR102" s="2"/>
      <c r="OFT102" s="2"/>
      <c r="OFU102" s="2"/>
      <c r="OFZ102" s="2"/>
      <c r="OGA102" s="2"/>
      <c r="OGB102" s="2"/>
      <c r="OGC102" s="2"/>
      <c r="OGD102" s="2"/>
      <c r="OGE102" s="2"/>
      <c r="OGF102" s="2"/>
      <c r="OGM102" s="2"/>
      <c r="OGN102" s="2"/>
      <c r="OGO102" s="2"/>
      <c r="OGP102" s="2"/>
      <c r="OGQ102" s="2"/>
      <c r="OGR102" s="2"/>
      <c r="OGS102" s="2"/>
      <c r="OGT102" s="2"/>
      <c r="OGU102" s="2"/>
      <c r="OGV102" s="2"/>
      <c r="OGW102" s="2"/>
      <c r="OGX102" s="2"/>
      <c r="OGZ102" s="2"/>
      <c r="OHA102" s="2"/>
      <c r="OHF102" s="2"/>
      <c r="OHG102" s="2"/>
      <c r="OHH102" s="2"/>
      <c r="OHI102" s="2"/>
      <c r="OHJ102" s="2"/>
      <c r="OHK102" s="2"/>
      <c r="OHL102" s="2"/>
      <c r="OHS102" s="2"/>
      <c r="OHT102" s="2"/>
      <c r="OHU102" s="2"/>
      <c r="OHV102" s="2"/>
      <c r="OHW102" s="2"/>
      <c r="OHX102" s="2"/>
      <c r="OHY102" s="2"/>
      <c r="OHZ102" s="2"/>
      <c r="OIA102" s="2"/>
      <c r="OIB102" s="2"/>
      <c r="OIC102" s="2"/>
      <c r="OID102" s="2"/>
      <c r="OIF102" s="2"/>
      <c r="OIG102" s="2"/>
      <c r="OIL102" s="2"/>
      <c r="OIM102" s="2"/>
      <c r="OIN102" s="2"/>
      <c r="OIO102" s="2"/>
      <c r="OIP102" s="2"/>
      <c r="OIQ102" s="2"/>
      <c r="OIR102" s="2"/>
      <c r="OIY102" s="2"/>
      <c r="OIZ102" s="2"/>
      <c r="OJA102" s="2"/>
      <c r="OJB102" s="2"/>
      <c r="OJC102" s="2"/>
      <c r="OJD102" s="2"/>
      <c r="OJE102" s="2"/>
      <c r="OJF102" s="2"/>
      <c r="OJG102" s="2"/>
      <c r="OJH102" s="2"/>
      <c r="OJI102" s="2"/>
      <c r="OJJ102" s="2"/>
      <c r="OJL102" s="2"/>
      <c r="OJM102" s="2"/>
      <c r="OJR102" s="2"/>
      <c r="OJS102" s="2"/>
      <c r="OJT102" s="2"/>
      <c r="OJU102" s="2"/>
      <c r="OJV102" s="2"/>
      <c r="OJW102" s="2"/>
      <c r="OJX102" s="2"/>
      <c r="OKE102" s="2"/>
      <c r="OKF102" s="2"/>
      <c r="OKG102" s="2"/>
      <c r="OKH102" s="2"/>
      <c r="OKI102" s="2"/>
      <c r="OKJ102" s="2"/>
      <c r="OKK102" s="2"/>
      <c r="OKL102" s="2"/>
      <c r="OKM102" s="2"/>
      <c r="OKN102" s="2"/>
      <c r="OKO102" s="2"/>
      <c r="OKP102" s="2"/>
      <c r="OKR102" s="2"/>
      <c r="OKS102" s="2"/>
      <c r="OKX102" s="2"/>
      <c r="OKY102" s="2"/>
      <c r="OKZ102" s="2"/>
      <c r="OLA102" s="2"/>
      <c r="OLB102" s="2"/>
      <c r="OLC102" s="2"/>
      <c r="OLD102" s="2"/>
      <c r="OLK102" s="2"/>
      <c r="OLL102" s="2"/>
      <c r="OLM102" s="2"/>
      <c r="OLN102" s="2"/>
      <c r="OLO102" s="2"/>
      <c r="OLP102" s="2"/>
      <c r="OLQ102" s="2"/>
      <c r="OLR102" s="2"/>
      <c r="OLS102" s="2"/>
      <c r="OLT102" s="2"/>
      <c r="OLU102" s="2"/>
      <c r="OLV102" s="2"/>
      <c r="OLX102" s="2"/>
      <c r="OLY102" s="2"/>
      <c r="OMD102" s="2"/>
      <c r="OME102" s="2"/>
      <c r="OMF102" s="2"/>
      <c r="OMG102" s="2"/>
      <c r="OMH102" s="2"/>
      <c r="OMI102" s="2"/>
      <c r="OMJ102" s="2"/>
      <c r="OMQ102" s="2"/>
      <c r="OMR102" s="2"/>
      <c r="OMS102" s="2"/>
      <c r="OMT102" s="2"/>
      <c r="OMU102" s="2"/>
      <c r="OMV102" s="2"/>
      <c r="OMW102" s="2"/>
      <c r="OMX102" s="2"/>
      <c r="OMY102" s="2"/>
      <c r="OMZ102" s="2"/>
      <c r="ONA102" s="2"/>
      <c r="ONB102" s="2"/>
      <c r="OND102" s="2"/>
      <c r="ONE102" s="2"/>
      <c r="ONJ102" s="2"/>
      <c r="ONK102" s="2"/>
      <c r="ONL102" s="2"/>
      <c r="ONM102" s="2"/>
      <c r="ONN102" s="2"/>
      <c r="ONO102" s="2"/>
      <c r="ONP102" s="2"/>
      <c r="ONW102" s="2"/>
      <c r="ONX102" s="2"/>
      <c r="ONY102" s="2"/>
      <c r="ONZ102" s="2"/>
      <c r="OOA102" s="2"/>
      <c r="OOB102" s="2"/>
      <c r="OOC102" s="2"/>
      <c r="OOD102" s="2"/>
      <c r="OOE102" s="2"/>
      <c r="OOF102" s="2"/>
      <c r="OOG102" s="2"/>
      <c r="OOH102" s="2"/>
      <c r="OOJ102" s="2"/>
      <c r="OOK102" s="2"/>
      <c r="OOP102" s="2"/>
      <c r="OOQ102" s="2"/>
      <c r="OOR102" s="2"/>
      <c r="OOS102" s="2"/>
      <c r="OOT102" s="2"/>
      <c r="OOU102" s="2"/>
      <c r="OOV102" s="2"/>
      <c r="OPC102" s="2"/>
      <c r="OPD102" s="2"/>
      <c r="OPE102" s="2"/>
      <c r="OPF102" s="2"/>
      <c r="OPG102" s="2"/>
      <c r="OPH102" s="2"/>
      <c r="OPI102" s="2"/>
      <c r="OPJ102" s="2"/>
      <c r="OPK102" s="2"/>
      <c r="OPL102" s="2"/>
      <c r="OPM102" s="2"/>
      <c r="OPN102" s="2"/>
      <c r="OPP102" s="2"/>
      <c r="OPQ102" s="2"/>
      <c r="OPV102" s="2"/>
      <c r="OPW102" s="2"/>
      <c r="OPX102" s="2"/>
      <c r="OPY102" s="2"/>
      <c r="OPZ102" s="2"/>
      <c r="OQA102" s="2"/>
      <c r="OQB102" s="2"/>
      <c r="OQI102" s="2"/>
      <c r="OQJ102" s="2"/>
      <c r="OQK102" s="2"/>
      <c r="OQL102" s="2"/>
      <c r="OQM102" s="2"/>
      <c r="OQN102" s="2"/>
      <c r="OQO102" s="2"/>
      <c r="OQP102" s="2"/>
      <c r="OQQ102" s="2"/>
      <c r="OQR102" s="2"/>
      <c r="OQS102" s="2"/>
      <c r="OQT102" s="2"/>
      <c r="OQV102" s="2"/>
      <c r="OQW102" s="2"/>
      <c r="ORB102" s="2"/>
      <c r="ORC102" s="2"/>
      <c r="ORD102" s="2"/>
      <c r="ORE102" s="2"/>
      <c r="ORF102" s="2"/>
      <c r="ORG102" s="2"/>
      <c r="ORH102" s="2"/>
      <c r="ORO102" s="2"/>
      <c r="ORP102" s="2"/>
      <c r="ORQ102" s="2"/>
      <c r="ORR102" s="2"/>
      <c r="ORS102" s="2"/>
      <c r="ORT102" s="2"/>
      <c r="ORU102" s="2"/>
      <c r="ORV102" s="2"/>
      <c r="ORW102" s="2"/>
      <c r="ORX102" s="2"/>
      <c r="ORY102" s="2"/>
      <c r="ORZ102" s="2"/>
      <c r="OSB102" s="2"/>
      <c r="OSC102" s="2"/>
      <c r="OSH102" s="2"/>
      <c r="OSI102" s="2"/>
      <c r="OSJ102" s="2"/>
      <c r="OSK102" s="2"/>
      <c r="OSL102" s="2"/>
      <c r="OSM102" s="2"/>
      <c r="OSN102" s="2"/>
      <c r="OSU102" s="2"/>
      <c r="OSV102" s="2"/>
      <c r="OSW102" s="2"/>
      <c r="OSX102" s="2"/>
      <c r="OSY102" s="2"/>
      <c r="OSZ102" s="2"/>
      <c r="OTA102" s="2"/>
      <c r="OTB102" s="2"/>
      <c r="OTC102" s="2"/>
      <c r="OTD102" s="2"/>
      <c r="OTE102" s="2"/>
      <c r="OTF102" s="2"/>
      <c r="OTH102" s="2"/>
      <c r="OTI102" s="2"/>
      <c r="OTN102" s="2"/>
      <c r="OTO102" s="2"/>
      <c r="OTP102" s="2"/>
      <c r="OTQ102" s="2"/>
      <c r="OTR102" s="2"/>
      <c r="OTS102" s="2"/>
      <c r="OTT102" s="2"/>
      <c r="OUA102" s="2"/>
      <c r="OUB102" s="2"/>
      <c r="OUC102" s="2"/>
      <c r="OUD102" s="2"/>
      <c r="OUE102" s="2"/>
      <c r="OUF102" s="2"/>
      <c r="OUG102" s="2"/>
      <c r="OUH102" s="2"/>
      <c r="OUI102" s="2"/>
      <c r="OUJ102" s="2"/>
      <c r="OUK102" s="2"/>
      <c r="OUL102" s="2"/>
      <c r="OUN102" s="2"/>
      <c r="OUO102" s="2"/>
      <c r="OUT102" s="2"/>
      <c r="OUU102" s="2"/>
      <c r="OUV102" s="2"/>
      <c r="OUW102" s="2"/>
      <c r="OUX102" s="2"/>
      <c r="OUY102" s="2"/>
      <c r="OUZ102" s="2"/>
      <c r="OVG102" s="2"/>
      <c r="OVH102" s="2"/>
      <c r="OVI102" s="2"/>
      <c r="OVJ102" s="2"/>
      <c r="OVK102" s="2"/>
      <c r="OVL102" s="2"/>
      <c r="OVM102" s="2"/>
      <c r="OVN102" s="2"/>
      <c r="OVO102" s="2"/>
      <c r="OVP102" s="2"/>
      <c r="OVQ102" s="2"/>
      <c r="OVR102" s="2"/>
      <c r="OVT102" s="2"/>
      <c r="OVU102" s="2"/>
      <c r="OVZ102" s="2"/>
      <c r="OWA102" s="2"/>
      <c r="OWB102" s="2"/>
      <c r="OWC102" s="2"/>
      <c r="OWD102" s="2"/>
      <c r="OWE102" s="2"/>
      <c r="OWF102" s="2"/>
      <c r="OWM102" s="2"/>
      <c r="OWN102" s="2"/>
      <c r="OWO102" s="2"/>
      <c r="OWP102" s="2"/>
      <c r="OWQ102" s="2"/>
      <c r="OWR102" s="2"/>
      <c r="OWS102" s="2"/>
      <c r="OWT102" s="2"/>
      <c r="OWU102" s="2"/>
      <c r="OWV102" s="2"/>
      <c r="OWW102" s="2"/>
      <c r="OWX102" s="2"/>
      <c r="OWZ102" s="2"/>
      <c r="OXA102" s="2"/>
      <c r="OXF102" s="2"/>
      <c r="OXG102" s="2"/>
      <c r="OXH102" s="2"/>
      <c r="OXI102" s="2"/>
      <c r="OXJ102" s="2"/>
      <c r="OXK102" s="2"/>
      <c r="OXL102" s="2"/>
      <c r="OXS102" s="2"/>
      <c r="OXT102" s="2"/>
      <c r="OXU102" s="2"/>
      <c r="OXV102" s="2"/>
      <c r="OXW102" s="2"/>
      <c r="OXX102" s="2"/>
      <c r="OXY102" s="2"/>
      <c r="OXZ102" s="2"/>
      <c r="OYA102" s="2"/>
      <c r="OYB102" s="2"/>
      <c r="OYC102" s="2"/>
      <c r="OYD102" s="2"/>
      <c r="OYF102" s="2"/>
      <c r="OYG102" s="2"/>
      <c r="OYL102" s="2"/>
      <c r="OYM102" s="2"/>
      <c r="OYN102" s="2"/>
      <c r="OYO102" s="2"/>
      <c r="OYP102" s="2"/>
      <c r="OYQ102" s="2"/>
      <c r="OYR102" s="2"/>
      <c r="OYY102" s="2"/>
      <c r="OYZ102" s="2"/>
      <c r="OZA102" s="2"/>
      <c r="OZB102" s="2"/>
      <c r="OZC102" s="2"/>
      <c r="OZD102" s="2"/>
      <c r="OZE102" s="2"/>
      <c r="OZF102" s="2"/>
      <c r="OZG102" s="2"/>
      <c r="OZH102" s="2"/>
      <c r="OZI102" s="2"/>
      <c r="OZJ102" s="2"/>
      <c r="OZL102" s="2"/>
      <c r="OZM102" s="2"/>
      <c r="OZR102" s="2"/>
      <c r="OZS102" s="2"/>
      <c r="OZT102" s="2"/>
      <c r="OZU102" s="2"/>
      <c r="OZV102" s="2"/>
      <c r="OZW102" s="2"/>
      <c r="OZX102" s="2"/>
      <c r="PAE102" s="2"/>
      <c r="PAF102" s="2"/>
      <c r="PAG102" s="2"/>
      <c r="PAH102" s="2"/>
      <c r="PAI102" s="2"/>
      <c r="PAJ102" s="2"/>
      <c r="PAK102" s="2"/>
      <c r="PAL102" s="2"/>
      <c r="PAM102" s="2"/>
      <c r="PAN102" s="2"/>
      <c r="PAO102" s="2"/>
      <c r="PAP102" s="2"/>
      <c r="PAR102" s="2"/>
      <c r="PAS102" s="2"/>
      <c r="PAX102" s="2"/>
      <c r="PAY102" s="2"/>
      <c r="PAZ102" s="2"/>
      <c r="PBA102" s="2"/>
      <c r="PBB102" s="2"/>
      <c r="PBC102" s="2"/>
      <c r="PBD102" s="2"/>
      <c r="PBK102" s="2"/>
      <c r="PBL102" s="2"/>
      <c r="PBM102" s="2"/>
      <c r="PBN102" s="2"/>
      <c r="PBO102" s="2"/>
      <c r="PBP102" s="2"/>
      <c r="PBQ102" s="2"/>
      <c r="PBR102" s="2"/>
      <c r="PBS102" s="2"/>
      <c r="PBT102" s="2"/>
      <c r="PBU102" s="2"/>
      <c r="PBV102" s="2"/>
      <c r="PBX102" s="2"/>
      <c r="PBY102" s="2"/>
      <c r="PCD102" s="2"/>
      <c r="PCE102" s="2"/>
      <c r="PCF102" s="2"/>
      <c r="PCG102" s="2"/>
      <c r="PCH102" s="2"/>
      <c r="PCI102" s="2"/>
      <c r="PCJ102" s="2"/>
      <c r="PCQ102" s="2"/>
      <c r="PCR102" s="2"/>
      <c r="PCS102" s="2"/>
      <c r="PCT102" s="2"/>
      <c r="PCU102" s="2"/>
      <c r="PCV102" s="2"/>
      <c r="PCW102" s="2"/>
      <c r="PCX102" s="2"/>
      <c r="PCY102" s="2"/>
      <c r="PCZ102" s="2"/>
      <c r="PDA102" s="2"/>
      <c r="PDB102" s="2"/>
      <c r="PDD102" s="2"/>
      <c r="PDE102" s="2"/>
      <c r="PDJ102" s="2"/>
      <c r="PDK102" s="2"/>
      <c r="PDL102" s="2"/>
      <c r="PDM102" s="2"/>
      <c r="PDN102" s="2"/>
      <c r="PDO102" s="2"/>
      <c r="PDP102" s="2"/>
      <c r="PDW102" s="2"/>
      <c r="PDX102" s="2"/>
      <c r="PDY102" s="2"/>
      <c r="PDZ102" s="2"/>
      <c r="PEA102" s="2"/>
      <c r="PEB102" s="2"/>
      <c r="PEC102" s="2"/>
      <c r="PED102" s="2"/>
      <c r="PEE102" s="2"/>
      <c r="PEF102" s="2"/>
      <c r="PEG102" s="2"/>
      <c r="PEH102" s="2"/>
      <c r="PEJ102" s="2"/>
      <c r="PEK102" s="2"/>
      <c r="PEP102" s="2"/>
      <c r="PEQ102" s="2"/>
      <c r="PER102" s="2"/>
      <c r="PES102" s="2"/>
      <c r="PET102" s="2"/>
      <c r="PEU102" s="2"/>
      <c r="PEV102" s="2"/>
      <c r="PFC102" s="2"/>
      <c r="PFD102" s="2"/>
      <c r="PFE102" s="2"/>
      <c r="PFF102" s="2"/>
      <c r="PFG102" s="2"/>
      <c r="PFH102" s="2"/>
      <c r="PFI102" s="2"/>
      <c r="PFJ102" s="2"/>
      <c r="PFK102" s="2"/>
      <c r="PFL102" s="2"/>
      <c r="PFM102" s="2"/>
      <c r="PFN102" s="2"/>
      <c r="PFP102" s="2"/>
      <c r="PFQ102" s="2"/>
      <c r="PFV102" s="2"/>
      <c r="PFW102" s="2"/>
      <c r="PFX102" s="2"/>
      <c r="PFY102" s="2"/>
      <c r="PFZ102" s="2"/>
      <c r="PGA102" s="2"/>
      <c r="PGB102" s="2"/>
      <c r="PGI102" s="2"/>
      <c r="PGJ102" s="2"/>
      <c r="PGK102" s="2"/>
      <c r="PGL102" s="2"/>
      <c r="PGM102" s="2"/>
      <c r="PGN102" s="2"/>
      <c r="PGO102" s="2"/>
      <c r="PGP102" s="2"/>
      <c r="PGQ102" s="2"/>
      <c r="PGR102" s="2"/>
      <c r="PGS102" s="2"/>
      <c r="PGT102" s="2"/>
      <c r="PGV102" s="2"/>
      <c r="PGW102" s="2"/>
      <c r="PHB102" s="2"/>
      <c r="PHC102" s="2"/>
      <c r="PHD102" s="2"/>
      <c r="PHE102" s="2"/>
      <c r="PHF102" s="2"/>
      <c r="PHG102" s="2"/>
      <c r="PHH102" s="2"/>
      <c r="PHO102" s="2"/>
      <c r="PHP102" s="2"/>
      <c r="PHQ102" s="2"/>
      <c r="PHR102" s="2"/>
      <c r="PHS102" s="2"/>
      <c r="PHT102" s="2"/>
      <c r="PHU102" s="2"/>
      <c r="PHV102" s="2"/>
      <c r="PHW102" s="2"/>
      <c r="PHX102" s="2"/>
      <c r="PHY102" s="2"/>
      <c r="PHZ102" s="2"/>
      <c r="PIB102" s="2"/>
      <c r="PIC102" s="2"/>
      <c r="PIH102" s="2"/>
      <c r="PII102" s="2"/>
      <c r="PIJ102" s="2"/>
      <c r="PIK102" s="2"/>
      <c r="PIL102" s="2"/>
      <c r="PIM102" s="2"/>
      <c r="PIN102" s="2"/>
      <c r="PIU102" s="2"/>
      <c r="PIV102" s="2"/>
      <c r="PIW102" s="2"/>
      <c r="PIX102" s="2"/>
      <c r="PIY102" s="2"/>
      <c r="PIZ102" s="2"/>
      <c r="PJA102" s="2"/>
      <c r="PJB102" s="2"/>
      <c r="PJC102" s="2"/>
      <c r="PJD102" s="2"/>
      <c r="PJE102" s="2"/>
      <c r="PJF102" s="2"/>
      <c r="PJH102" s="2"/>
      <c r="PJI102" s="2"/>
      <c r="PJN102" s="2"/>
      <c r="PJO102" s="2"/>
      <c r="PJP102" s="2"/>
      <c r="PJQ102" s="2"/>
      <c r="PJR102" s="2"/>
      <c r="PJS102" s="2"/>
      <c r="PJT102" s="2"/>
      <c r="PKA102" s="2"/>
      <c r="PKB102" s="2"/>
      <c r="PKC102" s="2"/>
      <c r="PKD102" s="2"/>
      <c r="PKE102" s="2"/>
      <c r="PKF102" s="2"/>
      <c r="PKG102" s="2"/>
      <c r="PKH102" s="2"/>
      <c r="PKI102" s="2"/>
      <c r="PKJ102" s="2"/>
      <c r="PKK102" s="2"/>
      <c r="PKL102" s="2"/>
      <c r="PKN102" s="2"/>
      <c r="PKO102" s="2"/>
      <c r="PKT102" s="2"/>
      <c r="PKU102" s="2"/>
      <c r="PKV102" s="2"/>
      <c r="PKW102" s="2"/>
      <c r="PKX102" s="2"/>
      <c r="PKY102" s="2"/>
      <c r="PKZ102" s="2"/>
      <c r="PLG102" s="2"/>
      <c r="PLH102" s="2"/>
      <c r="PLI102" s="2"/>
      <c r="PLJ102" s="2"/>
      <c r="PLK102" s="2"/>
      <c r="PLL102" s="2"/>
      <c r="PLM102" s="2"/>
      <c r="PLN102" s="2"/>
      <c r="PLO102" s="2"/>
      <c r="PLP102" s="2"/>
      <c r="PLQ102" s="2"/>
      <c r="PLR102" s="2"/>
      <c r="PLT102" s="2"/>
      <c r="PLU102" s="2"/>
      <c r="PLZ102" s="2"/>
      <c r="PMA102" s="2"/>
      <c r="PMB102" s="2"/>
      <c r="PMC102" s="2"/>
      <c r="PMD102" s="2"/>
      <c r="PME102" s="2"/>
      <c r="PMF102" s="2"/>
      <c r="PMM102" s="2"/>
      <c r="PMN102" s="2"/>
      <c r="PMO102" s="2"/>
      <c r="PMP102" s="2"/>
      <c r="PMQ102" s="2"/>
      <c r="PMR102" s="2"/>
      <c r="PMS102" s="2"/>
      <c r="PMT102" s="2"/>
      <c r="PMU102" s="2"/>
      <c r="PMV102" s="2"/>
      <c r="PMW102" s="2"/>
      <c r="PMX102" s="2"/>
      <c r="PMZ102" s="2"/>
      <c r="PNA102" s="2"/>
      <c r="PNF102" s="2"/>
      <c r="PNG102" s="2"/>
      <c r="PNH102" s="2"/>
      <c r="PNI102" s="2"/>
      <c r="PNJ102" s="2"/>
      <c r="PNK102" s="2"/>
      <c r="PNL102" s="2"/>
      <c r="PNS102" s="2"/>
      <c r="PNT102" s="2"/>
      <c r="PNU102" s="2"/>
      <c r="PNV102" s="2"/>
      <c r="PNW102" s="2"/>
      <c r="PNX102" s="2"/>
      <c r="PNY102" s="2"/>
      <c r="PNZ102" s="2"/>
      <c r="POA102" s="2"/>
      <c r="POB102" s="2"/>
      <c r="POC102" s="2"/>
      <c r="POD102" s="2"/>
      <c r="POF102" s="2"/>
      <c r="POG102" s="2"/>
      <c r="POL102" s="2"/>
      <c r="POM102" s="2"/>
      <c r="PON102" s="2"/>
      <c r="POO102" s="2"/>
      <c r="POP102" s="2"/>
      <c r="POQ102" s="2"/>
      <c r="POR102" s="2"/>
      <c r="POY102" s="2"/>
      <c r="POZ102" s="2"/>
      <c r="PPA102" s="2"/>
      <c r="PPB102" s="2"/>
      <c r="PPC102" s="2"/>
      <c r="PPD102" s="2"/>
      <c r="PPE102" s="2"/>
      <c r="PPF102" s="2"/>
      <c r="PPG102" s="2"/>
      <c r="PPH102" s="2"/>
      <c r="PPI102" s="2"/>
      <c r="PPJ102" s="2"/>
      <c r="PPL102" s="2"/>
      <c r="PPM102" s="2"/>
      <c r="PPR102" s="2"/>
      <c r="PPS102" s="2"/>
      <c r="PPT102" s="2"/>
      <c r="PPU102" s="2"/>
      <c r="PPV102" s="2"/>
      <c r="PPW102" s="2"/>
      <c r="PPX102" s="2"/>
      <c r="PQE102" s="2"/>
      <c r="PQF102" s="2"/>
      <c r="PQG102" s="2"/>
      <c r="PQH102" s="2"/>
      <c r="PQI102" s="2"/>
      <c r="PQJ102" s="2"/>
      <c r="PQK102" s="2"/>
      <c r="PQL102" s="2"/>
      <c r="PQM102" s="2"/>
      <c r="PQN102" s="2"/>
      <c r="PQO102" s="2"/>
      <c r="PQP102" s="2"/>
      <c r="PQR102" s="2"/>
      <c r="PQS102" s="2"/>
      <c r="PQX102" s="2"/>
      <c r="PQY102" s="2"/>
      <c r="PQZ102" s="2"/>
      <c r="PRA102" s="2"/>
      <c r="PRB102" s="2"/>
      <c r="PRC102" s="2"/>
      <c r="PRD102" s="2"/>
      <c r="PRK102" s="2"/>
      <c r="PRL102" s="2"/>
      <c r="PRM102" s="2"/>
      <c r="PRN102" s="2"/>
      <c r="PRO102" s="2"/>
      <c r="PRP102" s="2"/>
      <c r="PRQ102" s="2"/>
      <c r="PRR102" s="2"/>
      <c r="PRS102" s="2"/>
      <c r="PRT102" s="2"/>
      <c r="PRU102" s="2"/>
      <c r="PRV102" s="2"/>
      <c r="PRX102" s="2"/>
      <c r="PRY102" s="2"/>
      <c r="PSD102" s="2"/>
      <c r="PSE102" s="2"/>
      <c r="PSF102" s="2"/>
      <c r="PSG102" s="2"/>
      <c r="PSH102" s="2"/>
      <c r="PSI102" s="2"/>
      <c r="PSJ102" s="2"/>
      <c r="PSQ102" s="2"/>
      <c r="PSR102" s="2"/>
      <c r="PSS102" s="2"/>
      <c r="PST102" s="2"/>
      <c r="PSU102" s="2"/>
      <c r="PSV102" s="2"/>
      <c r="PSW102" s="2"/>
      <c r="PSX102" s="2"/>
      <c r="PSY102" s="2"/>
      <c r="PSZ102" s="2"/>
      <c r="PTA102" s="2"/>
      <c r="PTB102" s="2"/>
      <c r="PTD102" s="2"/>
      <c r="PTE102" s="2"/>
      <c r="PTJ102" s="2"/>
      <c r="PTK102" s="2"/>
      <c r="PTL102" s="2"/>
      <c r="PTM102" s="2"/>
      <c r="PTN102" s="2"/>
      <c r="PTO102" s="2"/>
      <c r="PTP102" s="2"/>
      <c r="PTW102" s="2"/>
      <c r="PTX102" s="2"/>
      <c r="PTY102" s="2"/>
      <c r="PTZ102" s="2"/>
      <c r="PUA102" s="2"/>
      <c r="PUB102" s="2"/>
      <c r="PUC102" s="2"/>
      <c r="PUD102" s="2"/>
      <c r="PUE102" s="2"/>
      <c r="PUF102" s="2"/>
      <c r="PUG102" s="2"/>
      <c r="PUH102" s="2"/>
      <c r="PUJ102" s="2"/>
      <c r="PUK102" s="2"/>
      <c r="PUP102" s="2"/>
      <c r="PUQ102" s="2"/>
      <c r="PUR102" s="2"/>
      <c r="PUS102" s="2"/>
      <c r="PUT102" s="2"/>
      <c r="PUU102" s="2"/>
      <c r="PUV102" s="2"/>
      <c r="PVC102" s="2"/>
      <c r="PVD102" s="2"/>
      <c r="PVE102" s="2"/>
      <c r="PVF102" s="2"/>
      <c r="PVG102" s="2"/>
      <c r="PVH102" s="2"/>
      <c r="PVI102" s="2"/>
      <c r="PVJ102" s="2"/>
      <c r="PVK102" s="2"/>
      <c r="PVL102" s="2"/>
      <c r="PVM102" s="2"/>
      <c r="PVN102" s="2"/>
      <c r="PVP102" s="2"/>
      <c r="PVQ102" s="2"/>
      <c r="PVV102" s="2"/>
      <c r="PVW102" s="2"/>
      <c r="PVX102" s="2"/>
      <c r="PVY102" s="2"/>
      <c r="PVZ102" s="2"/>
      <c r="PWA102" s="2"/>
      <c r="PWB102" s="2"/>
      <c r="PWI102" s="2"/>
      <c r="PWJ102" s="2"/>
      <c r="PWK102" s="2"/>
      <c r="PWL102" s="2"/>
      <c r="PWM102" s="2"/>
      <c r="PWN102" s="2"/>
      <c r="PWO102" s="2"/>
      <c r="PWP102" s="2"/>
      <c r="PWQ102" s="2"/>
      <c r="PWR102" s="2"/>
      <c r="PWS102" s="2"/>
      <c r="PWT102" s="2"/>
      <c r="PWV102" s="2"/>
      <c r="PWW102" s="2"/>
      <c r="PXB102" s="2"/>
      <c r="PXC102" s="2"/>
      <c r="PXD102" s="2"/>
      <c r="PXE102" s="2"/>
      <c r="PXF102" s="2"/>
      <c r="PXG102" s="2"/>
      <c r="PXH102" s="2"/>
      <c r="PXO102" s="2"/>
      <c r="PXP102" s="2"/>
      <c r="PXQ102" s="2"/>
      <c r="PXR102" s="2"/>
      <c r="PXS102" s="2"/>
      <c r="PXT102" s="2"/>
      <c r="PXU102" s="2"/>
      <c r="PXV102" s="2"/>
      <c r="PXW102" s="2"/>
      <c r="PXX102" s="2"/>
      <c r="PXY102" s="2"/>
      <c r="PXZ102" s="2"/>
      <c r="PYB102" s="2"/>
      <c r="PYC102" s="2"/>
      <c r="PYH102" s="2"/>
      <c r="PYI102" s="2"/>
      <c r="PYJ102" s="2"/>
      <c r="PYK102" s="2"/>
      <c r="PYL102" s="2"/>
      <c r="PYM102" s="2"/>
      <c r="PYN102" s="2"/>
      <c r="PYU102" s="2"/>
      <c r="PYV102" s="2"/>
      <c r="PYW102" s="2"/>
      <c r="PYX102" s="2"/>
      <c r="PYY102" s="2"/>
      <c r="PYZ102" s="2"/>
      <c r="PZA102" s="2"/>
      <c r="PZB102" s="2"/>
      <c r="PZC102" s="2"/>
      <c r="PZD102" s="2"/>
      <c r="PZE102" s="2"/>
      <c r="PZF102" s="2"/>
      <c r="PZH102" s="2"/>
      <c r="PZI102" s="2"/>
      <c r="PZN102" s="2"/>
      <c r="PZO102" s="2"/>
      <c r="PZP102" s="2"/>
      <c r="PZQ102" s="2"/>
      <c r="PZR102" s="2"/>
      <c r="PZS102" s="2"/>
      <c r="PZT102" s="2"/>
      <c r="QAA102" s="2"/>
      <c r="QAB102" s="2"/>
      <c r="QAC102" s="2"/>
      <c r="QAD102" s="2"/>
      <c r="QAE102" s="2"/>
      <c r="QAF102" s="2"/>
      <c r="QAG102" s="2"/>
      <c r="QAH102" s="2"/>
      <c r="QAI102" s="2"/>
      <c r="QAJ102" s="2"/>
      <c r="QAK102" s="2"/>
      <c r="QAL102" s="2"/>
      <c r="QAN102" s="2"/>
      <c r="QAO102" s="2"/>
      <c r="QAT102" s="2"/>
      <c r="QAU102" s="2"/>
      <c r="QAV102" s="2"/>
      <c r="QAW102" s="2"/>
      <c r="QAX102" s="2"/>
      <c r="QAY102" s="2"/>
      <c r="QAZ102" s="2"/>
      <c r="QBG102" s="2"/>
      <c r="QBH102" s="2"/>
      <c r="QBI102" s="2"/>
      <c r="QBJ102" s="2"/>
      <c r="QBK102" s="2"/>
      <c r="QBL102" s="2"/>
      <c r="QBM102" s="2"/>
      <c r="QBN102" s="2"/>
      <c r="QBO102" s="2"/>
      <c r="QBP102" s="2"/>
      <c r="QBQ102" s="2"/>
      <c r="QBR102" s="2"/>
      <c r="QBT102" s="2"/>
      <c r="QBU102" s="2"/>
      <c r="QBZ102" s="2"/>
      <c r="QCA102" s="2"/>
      <c r="QCB102" s="2"/>
      <c r="QCC102" s="2"/>
      <c r="QCD102" s="2"/>
      <c r="QCE102" s="2"/>
      <c r="QCF102" s="2"/>
      <c r="QCM102" s="2"/>
      <c r="QCN102" s="2"/>
      <c r="QCO102" s="2"/>
      <c r="QCP102" s="2"/>
      <c r="QCQ102" s="2"/>
      <c r="QCR102" s="2"/>
      <c r="QCS102" s="2"/>
      <c r="QCT102" s="2"/>
      <c r="QCU102" s="2"/>
      <c r="QCV102" s="2"/>
      <c r="QCW102" s="2"/>
      <c r="QCX102" s="2"/>
      <c r="QCZ102" s="2"/>
      <c r="QDA102" s="2"/>
      <c r="QDF102" s="2"/>
      <c r="QDG102" s="2"/>
      <c r="QDH102" s="2"/>
      <c r="QDI102" s="2"/>
      <c r="QDJ102" s="2"/>
      <c r="QDK102" s="2"/>
      <c r="QDL102" s="2"/>
      <c r="QDS102" s="2"/>
      <c r="QDT102" s="2"/>
      <c r="QDU102" s="2"/>
      <c r="QDV102" s="2"/>
      <c r="QDW102" s="2"/>
      <c r="QDX102" s="2"/>
      <c r="QDY102" s="2"/>
      <c r="QDZ102" s="2"/>
      <c r="QEA102" s="2"/>
      <c r="QEB102" s="2"/>
      <c r="QEC102" s="2"/>
      <c r="QED102" s="2"/>
      <c r="QEF102" s="2"/>
      <c r="QEG102" s="2"/>
      <c r="QEL102" s="2"/>
      <c r="QEM102" s="2"/>
      <c r="QEN102" s="2"/>
      <c r="QEO102" s="2"/>
      <c r="QEP102" s="2"/>
      <c r="QEQ102" s="2"/>
      <c r="QER102" s="2"/>
      <c r="QEY102" s="2"/>
      <c r="QEZ102" s="2"/>
      <c r="QFA102" s="2"/>
      <c r="QFB102" s="2"/>
      <c r="QFC102" s="2"/>
      <c r="QFD102" s="2"/>
      <c r="QFE102" s="2"/>
      <c r="QFF102" s="2"/>
      <c r="QFG102" s="2"/>
      <c r="QFH102" s="2"/>
      <c r="QFI102" s="2"/>
      <c r="QFJ102" s="2"/>
      <c r="QFL102" s="2"/>
      <c r="QFM102" s="2"/>
      <c r="QFR102" s="2"/>
      <c r="QFS102" s="2"/>
      <c r="QFT102" s="2"/>
      <c r="QFU102" s="2"/>
      <c r="QFV102" s="2"/>
      <c r="QFW102" s="2"/>
      <c r="QFX102" s="2"/>
      <c r="QGE102" s="2"/>
      <c r="QGF102" s="2"/>
      <c r="QGG102" s="2"/>
      <c r="QGH102" s="2"/>
      <c r="QGI102" s="2"/>
      <c r="QGJ102" s="2"/>
      <c r="QGK102" s="2"/>
      <c r="QGL102" s="2"/>
      <c r="QGM102" s="2"/>
      <c r="QGN102" s="2"/>
      <c r="QGO102" s="2"/>
      <c r="QGP102" s="2"/>
      <c r="QGR102" s="2"/>
      <c r="QGS102" s="2"/>
      <c r="QGX102" s="2"/>
      <c r="QGY102" s="2"/>
      <c r="QGZ102" s="2"/>
      <c r="QHA102" s="2"/>
      <c r="QHB102" s="2"/>
      <c r="QHC102" s="2"/>
      <c r="QHD102" s="2"/>
      <c r="QHK102" s="2"/>
      <c r="QHL102" s="2"/>
      <c r="QHM102" s="2"/>
      <c r="QHN102" s="2"/>
      <c r="QHO102" s="2"/>
      <c r="QHP102" s="2"/>
      <c r="QHQ102" s="2"/>
      <c r="QHR102" s="2"/>
      <c r="QHS102" s="2"/>
      <c r="QHT102" s="2"/>
      <c r="QHU102" s="2"/>
      <c r="QHV102" s="2"/>
      <c r="QHX102" s="2"/>
      <c r="QHY102" s="2"/>
      <c r="QID102" s="2"/>
      <c r="QIE102" s="2"/>
      <c r="QIF102" s="2"/>
      <c r="QIG102" s="2"/>
      <c r="QIH102" s="2"/>
      <c r="QII102" s="2"/>
      <c r="QIJ102" s="2"/>
      <c r="QIQ102" s="2"/>
      <c r="QIR102" s="2"/>
      <c r="QIS102" s="2"/>
      <c r="QIT102" s="2"/>
      <c r="QIU102" s="2"/>
      <c r="QIV102" s="2"/>
      <c r="QIW102" s="2"/>
      <c r="QIX102" s="2"/>
      <c r="QIY102" s="2"/>
      <c r="QIZ102" s="2"/>
      <c r="QJA102" s="2"/>
      <c r="QJB102" s="2"/>
      <c r="QJD102" s="2"/>
      <c r="QJE102" s="2"/>
      <c r="QJJ102" s="2"/>
      <c r="QJK102" s="2"/>
      <c r="QJL102" s="2"/>
      <c r="QJM102" s="2"/>
      <c r="QJN102" s="2"/>
      <c r="QJO102" s="2"/>
      <c r="QJP102" s="2"/>
      <c r="QJW102" s="2"/>
      <c r="QJX102" s="2"/>
      <c r="QJY102" s="2"/>
      <c r="QJZ102" s="2"/>
      <c r="QKA102" s="2"/>
      <c r="QKB102" s="2"/>
      <c r="QKC102" s="2"/>
      <c r="QKD102" s="2"/>
      <c r="QKE102" s="2"/>
      <c r="QKF102" s="2"/>
      <c r="QKG102" s="2"/>
      <c r="QKH102" s="2"/>
      <c r="QKJ102" s="2"/>
      <c r="QKK102" s="2"/>
      <c r="QKP102" s="2"/>
      <c r="QKQ102" s="2"/>
      <c r="QKR102" s="2"/>
      <c r="QKS102" s="2"/>
      <c r="QKT102" s="2"/>
      <c r="QKU102" s="2"/>
      <c r="QKV102" s="2"/>
      <c r="QLC102" s="2"/>
      <c r="QLD102" s="2"/>
      <c r="QLE102" s="2"/>
      <c r="QLF102" s="2"/>
      <c r="QLG102" s="2"/>
      <c r="QLH102" s="2"/>
      <c r="QLI102" s="2"/>
      <c r="QLJ102" s="2"/>
      <c r="QLK102" s="2"/>
      <c r="QLL102" s="2"/>
      <c r="QLM102" s="2"/>
      <c r="QLN102" s="2"/>
      <c r="QLP102" s="2"/>
      <c r="QLQ102" s="2"/>
      <c r="QLV102" s="2"/>
      <c r="QLW102" s="2"/>
      <c r="QLX102" s="2"/>
      <c r="QLY102" s="2"/>
      <c r="QLZ102" s="2"/>
      <c r="QMA102" s="2"/>
      <c r="QMB102" s="2"/>
      <c r="QMI102" s="2"/>
      <c r="QMJ102" s="2"/>
      <c r="QMK102" s="2"/>
      <c r="QML102" s="2"/>
      <c r="QMM102" s="2"/>
      <c r="QMN102" s="2"/>
      <c r="QMO102" s="2"/>
      <c r="QMP102" s="2"/>
      <c r="QMQ102" s="2"/>
      <c r="QMR102" s="2"/>
      <c r="QMS102" s="2"/>
      <c r="QMT102" s="2"/>
      <c r="QMV102" s="2"/>
      <c r="QMW102" s="2"/>
      <c r="QNB102" s="2"/>
      <c r="QNC102" s="2"/>
      <c r="QND102" s="2"/>
      <c r="QNE102" s="2"/>
      <c r="QNF102" s="2"/>
      <c r="QNG102" s="2"/>
      <c r="QNH102" s="2"/>
      <c r="QNO102" s="2"/>
      <c r="QNP102" s="2"/>
      <c r="QNQ102" s="2"/>
      <c r="QNR102" s="2"/>
      <c r="QNS102" s="2"/>
      <c r="QNT102" s="2"/>
      <c r="QNU102" s="2"/>
      <c r="QNV102" s="2"/>
      <c r="QNW102" s="2"/>
      <c r="QNX102" s="2"/>
      <c r="QNY102" s="2"/>
      <c r="QNZ102" s="2"/>
      <c r="QOB102" s="2"/>
      <c r="QOC102" s="2"/>
      <c r="QOH102" s="2"/>
      <c r="QOI102" s="2"/>
      <c r="QOJ102" s="2"/>
      <c r="QOK102" s="2"/>
      <c r="QOL102" s="2"/>
      <c r="QOM102" s="2"/>
      <c r="QON102" s="2"/>
      <c r="QOU102" s="2"/>
      <c r="QOV102" s="2"/>
      <c r="QOW102" s="2"/>
      <c r="QOX102" s="2"/>
      <c r="QOY102" s="2"/>
      <c r="QOZ102" s="2"/>
      <c r="QPA102" s="2"/>
      <c r="QPB102" s="2"/>
      <c r="QPC102" s="2"/>
      <c r="QPD102" s="2"/>
      <c r="QPE102" s="2"/>
      <c r="QPF102" s="2"/>
      <c r="QPH102" s="2"/>
      <c r="QPI102" s="2"/>
      <c r="QPN102" s="2"/>
      <c r="QPO102" s="2"/>
      <c r="QPP102" s="2"/>
      <c r="QPQ102" s="2"/>
      <c r="QPR102" s="2"/>
      <c r="QPS102" s="2"/>
      <c r="QPT102" s="2"/>
      <c r="QQA102" s="2"/>
      <c r="QQB102" s="2"/>
      <c r="QQC102" s="2"/>
      <c r="QQD102" s="2"/>
      <c r="QQE102" s="2"/>
      <c r="QQF102" s="2"/>
      <c r="QQG102" s="2"/>
      <c r="QQH102" s="2"/>
      <c r="QQI102" s="2"/>
      <c r="QQJ102" s="2"/>
      <c r="QQK102" s="2"/>
      <c r="QQL102" s="2"/>
      <c r="QQN102" s="2"/>
      <c r="QQO102" s="2"/>
      <c r="QQT102" s="2"/>
      <c r="QQU102" s="2"/>
      <c r="QQV102" s="2"/>
      <c r="QQW102" s="2"/>
      <c r="QQX102" s="2"/>
      <c r="QQY102" s="2"/>
      <c r="QQZ102" s="2"/>
      <c r="QRG102" s="2"/>
      <c r="QRH102" s="2"/>
      <c r="QRI102" s="2"/>
      <c r="QRJ102" s="2"/>
      <c r="QRK102" s="2"/>
      <c r="QRL102" s="2"/>
      <c r="QRM102" s="2"/>
      <c r="QRN102" s="2"/>
      <c r="QRO102" s="2"/>
      <c r="QRP102" s="2"/>
      <c r="QRQ102" s="2"/>
      <c r="QRR102" s="2"/>
      <c r="QRT102" s="2"/>
      <c r="QRU102" s="2"/>
      <c r="QRZ102" s="2"/>
      <c r="QSA102" s="2"/>
      <c r="QSB102" s="2"/>
      <c r="QSC102" s="2"/>
      <c r="QSD102" s="2"/>
      <c r="QSE102" s="2"/>
      <c r="QSF102" s="2"/>
      <c r="QSM102" s="2"/>
      <c r="QSN102" s="2"/>
      <c r="QSO102" s="2"/>
      <c r="QSP102" s="2"/>
      <c r="QSQ102" s="2"/>
      <c r="QSR102" s="2"/>
      <c r="QSS102" s="2"/>
      <c r="QST102" s="2"/>
      <c r="QSU102" s="2"/>
      <c r="QSV102" s="2"/>
      <c r="QSW102" s="2"/>
      <c r="QSX102" s="2"/>
      <c r="QSZ102" s="2"/>
      <c r="QTA102" s="2"/>
      <c r="QTF102" s="2"/>
      <c r="QTG102" s="2"/>
      <c r="QTH102" s="2"/>
      <c r="QTI102" s="2"/>
      <c r="QTJ102" s="2"/>
      <c r="QTK102" s="2"/>
      <c r="QTL102" s="2"/>
      <c r="QTS102" s="2"/>
      <c r="QTT102" s="2"/>
      <c r="QTU102" s="2"/>
      <c r="QTV102" s="2"/>
      <c r="QTW102" s="2"/>
      <c r="QTX102" s="2"/>
      <c r="QTY102" s="2"/>
      <c r="QTZ102" s="2"/>
      <c r="QUA102" s="2"/>
      <c r="QUB102" s="2"/>
      <c r="QUC102" s="2"/>
      <c r="QUD102" s="2"/>
      <c r="QUF102" s="2"/>
      <c r="QUG102" s="2"/>
      <c r="QUL102" s="2"/>
      <c r="QUM102" s="2"/>
      <c r="QUN102" s="2"/>
      <c r="QUO102" s="2"/>
      <c r="QUP102" s="2"/>
      <c r="QUQ102" s="2"/>
      <c r="QUR102" s="2"/>
      <c r="QUY102" s="2"/>
      <c r="QUZ102" s="2"/>
      <c r="QVA102" s="2"/>
      <c r="QVB102" s="2"/>
      <c r="QVC102" s="2"/>
      <c r="QVD102" s="2"/>
      <c r="QVE102" s="2"/>
      <c r="QVF102" s="2"/>
      <c r="QVG102" s="2"/>
      <c r="QVH102" s="2"/>
      <c r="QVI102" s="2"/>
      <c r="QVJ102" s="2"/>
      <c r="QVL102" s="2"/>
      <c r="QVM102" s="2"/>
      <c r="QVR102" s="2"/>
      <c r="QVS102" s="2"/>
      <c r="QVT102" s="2"/>
      <c r="QVU102" s="2"/>
      <c r="QVV102" s="2"/>
      <c r="QVW102" s="2"/>
      <c r="QVX102" s="2"/>
      <c r="QWE102" s="2"/>
      <c r="QWF102" s="2"/>
      <c r="QWG102" s="2"/>
      <c r="QWH102" s="2"/>
      <c r="QWI102" s="2"/>
      <c r="QWJ102" s="2"/>
      <c r="QWK102" s="2"/>
      <c r="QWL102" s="2"/>
      <c r="QWM102" s="2"/>
      <c r="QWN102" s="2"/>
      <c r="QWO102" s="2"/>
      <c r="QWP102" s="2"/>
      <c r="QWR102" s="2"/>
      <c r="QWS102" s="2"/>
      <c r="QWX102" s="2"/>
      <c r="QWY102" s="2"/>
      <c r="QWZ102" s="2"/>
      <c r="QXA102" s="2"/>
      <c r="QXB102" s="2"/>
      <c r="QXC102" s="2"/>
      <c r="QXD102" s="2"/>
      <c r="QXK102" s="2"/>
      <c r="QXL102" s="2"/>
      <c r="QXM102" s="2"/>
      <c r="QXN102" s="2"/>
      <c r="QXO102" s="2"/>
      <c r="QXP102" s="2"/>
      <c r="QXQ102" s="2"/>
      <c r="QXR102" s="2"/>
      <c r="QXS102" s="2"/>
      <c r="QXT102" s="2"/>
      <c r="QXU102" s="2"/>
      <c r="QXV102" s="2"/>
      <c r="QXX102" s="2"/>
      <c r="QXY102" s="2"/>
      <c r="QYD102" s="2"/>
      <c r="QYE102" s="2"/>
      <c r="QYF102" s="2"/>
      <c r="QYG102" s="2"/>
      <c r="QYH102" s="2"/>
      <c r="QYI102" s="2"/>
      <c r="QYJ102" s="2"/>
      <c r="QYQ102" s="2"/>
      <c r="QYR102" s="2"/>
      <c r="QYS102" s="2"/>
      <c r="QYT102" s="2"/>
      <c r="QYU102" s="2"/>
      <c r="QYV102" s="2"/>
      <c r="QYW102" s="2"/>
      <c r="QYX102" s="2"/>
      <c r="QYY102" s="2"/>
      <c r="QYZ102" s="2"/>
      <c r="QZA102" s="2"/>
      <c r="QZB102" s="2"/>
      <c r="QZD102" s="2"/>
      <c r="QZE102" s="2"/>
      <c r="QZJ102" s="2"/>
      <c r="QZK102" s="2"/>
      <c r="QZL102" s="2"/>
      <c r="QZM102" s="2"/>
      <c r="QZN102" s="2"/>
      <c r="QZO102" s="2"/>
      <c r="QZP102" s="2"/>
      <c r="QZW102" s="2"/>
      <c r="QZX102" s="2"/>
      <c r="QZY102" s="2"/>
      <c r="QZZ102" s="2"/>
      <c r="RAA102" s="2"/>
      <c r="RAB102" s="2"/>
      <c r="RAC102" s="2"/>
      <c r="RAD102" s="2"/>
      <c r="RAE102" s="2"/>
      <c r="RAF102" s="2"/>
      <c r="RAG102" s="2"/>
      <c r="RAH102" s="2"/>
      <c r="RAJ102" s="2"/>
      <c r="RAK102" s="2"/>
      <c r="RAP102" s="2"/>
      <c r="RAQ102" s="2"/>
      <c r="RAR102" s="2"/>
      <c r="RAS102" s="2"/>
      <c r="RAT102" s="2"/>
      <c r="RAU102" s="2"/>
      <c r="RAV102" s="2"/>
      <c r="RBC102" s="2"/>
      <c r="RBD102" s="2"/>
      <c r="RBE102" s="2"/>
      <c r="RBF102" s="2"/>
      <c r="RBG102" s="2"/>
      <c r="RBH102" s="2"/>
      <c r="RBI102" s="2"/>
      <c r="RBJ102" s="2"/>
      <c r="RBK102" s="2"/>
      <c r="RBL102" s="2"/>
      <c r="RBM102" s="2"/>
      <c r="RBN102" s="2"/>
      <c r="RBP102" s="2"/>
      <c r="RBQ102" s="2"/>
      <c r="RBV102" s="2"/>
      <c r="RBW102" s="2"/>
      <c r="RBX102" s="2"/>
      <c r="RBY102" s="2"/>
      <c r="RBZ102" s="2"/>
      <c r="RCA102" s="2"/>
      <c r="RCB102" s="2"/>
      <c r="RCI102" s="2"/>
      <c r="RCJ102" s="2"/>
      <c r="RCK102" s="2"/>
      <c r="RCL102" s="2"/>
      <c r="RCM102" s="2"/>
      <c r="RCN102" s="2"/>
      <c r="RCO102" s="2"/>
      <c r="RCP102" s="2"/>
      <c r="RCQ102" s="2"/>
      <c r="RCR102" s="2"/>
      <c r="RCS102" s="2"/>
      <c r="RCT102" s="2"/>
      <c r="RCV102" s="2"/>
      <c r="RCW102" s="2"/>
      <c r="RDB102" s="2"/>
      <c r="RDC102" s="2"/>
      <c r="RDD102" s="2"/>
      <c r="RDE102" s="2"/>
      <c r="RDF102" s="2"/>
      <c r="RDG102" s="2"/>
      <c r="RDH102" s="2"/>
      <c r="RDO102" s="2"/>
      <c r="RDP102" s="2"/>
      <c r="RDQ102" s="2"/>
      <c r="RDR102" s="2"/>
      <c r="RDS102" s="2"/>
      <c r="RDT102" s="2"/>
      <c r="RDU102" s="2"/>
      <c r="RDV102" s="2"/>
      <c r="RDW102" s="2"/>
      <c r="RDX102" s="2"/>
      <c r="RDY102" s="2"/>
      <c r="RDZ102" s="2"/>
      <c r="REB102" s="2"/>
      <c r="REC102" s="2"/>
      <c r="REH102" s="2"/>
      <c r="REI102" s="2"/>
      <c r="REJ102" s="2"/>
      <c r="REK102" s="2"/>
      <c r="REL102" s="2"/>
      <c r="REM102" s="2"/>
      <c r="REN102" s="2"/>
      <c r="REU102" s="2"/>
      <c r="REV102" s="2"/>
      <c r="REW102" s="2"/>
      <c r="REX102" s="2"/>
      <c r="REY102" s="2"/>
      <c r="REZ102" s="2"/>
      <c r="RFA102" s="2"/>
      <c r="RFB102" s="2"/>
      <c r="RFC102" s="2"/>
      <c r="RFD102" s="2"/>
      <c r="RFE102" s="2"/>
      <c r="RFF102" s="2"/>
      <c r="RFH102" s="2"/>
      <c r="RFI102" s="2"/>
      <c r="RFN102" s="2"/>
      <c r="RFO102" s="2"/>
      <c r="RFP102" s="2"/>
      <c r="RFQ102" s="2"/>
      <c r="RFR102" s="2"/>
      <c r="RFS102" s="2"/>
      <c r="RFT102" s="2"/>
      <c r="RGA102" s="2"/>
      <c r="RGB102" s="2"/>
      <c r="RGC102" s="2"/>
      <c r="RGD102" s="2"/>
      <c r="RGE102" s="2"/>
      <c r="RGF102" s="2"/>
      <c r="RGG102" s="2"/>
      <c r="RGH102" s="2"/>
      <c r="RGI102" s="2"/>
      <c r="RGJ102" s="2"/>
      <c r="RGK102" s="2"/>
      <c r="RGL102" s="2"/>
      <c r="RGN102" s="2"/>
      <c r="RGO102" s="2"/>
      <c r="RGT102" s="2"/>
      <c r="RGU102" s="2"/>
      <c r="RGV102" s="2"/>
      <c r="RGW102" s="2"/>
      <c r="RGX102" s="2"/>
      <c r="RGY102" s="2"/>
      <c r="RGZ102" s="2"/>
      <c r="RHG102" s="2"/>
      <c r="RHH102" s="2"/>
      <c r="RHI102" s="2"/>
      <c r="RHJ102" s="2"/>
      <c r="RHK102" s="2"/>
      <c r="RHL102" s="2"/>
      <c r="RHM102" s="2"/>
      <c r="RHN102" s="2"/>
      <c r="RHO102" s="2"/>
      <c r="RHP102" s="2"/>
      <c r="RHQ102" s="2"/>
      <c r="RHR102" s="2"/>
      <c r="RHT102" s="2"/>
      <c r="RHU102" s="2"/>
      <c r="RHZ102" s="2"/>
      <c r="RIA102" s="2"/>
      <c r="RIB102" s="2"/>
      <c r="RIC102" s="2"/>
      <c r="RID102" s="2"/>
      <c r="RIE102" s="2"/>
      <c r="RIF102" s="2"/>
      <c r="RIM102" s="2"/>
      <c r="RIN102" s="2"/>
      <c r="RIO102" s="2"/>
      <c r="RIP102" s="2"/>
      <c r="RIQ102" s="2"/>
      <c r="RIR102" s="2"/>
      <c r="RIS102" s="2"/>
      <c r="RIT102" s="2"/>
      <c r="RIU102" s="2"/>
      <c r="RIV102" s="2"/>
      <c r="RIW102" s="2"/>
      <c r="RIX102" s="2"/>
      <c r="RIZ102" s="2"/>
      <c r="RJA102" s="2"/>
      <c r="RJF102" s="2"/>
      <c r="RJG102" s="2"/>
      <c r="RJH102" s="2"/>
      <c r="RJI102" s="2"/>
      <c r="RJJ102" s="2"/>
      <c r="RJK102" s="2"/>
      <c r="RJL102" s="2"/>
      <c r="RJS102" s="2"/>
      <c r="RJT102" s="2"/>
      <c r="RJU102" s="2"/>
      <c r="RJV102" s="2"/>
      <c r="RJW102" s="2"/>
      <c r="RJX102" s="2"/>
      <c r="RJY102" s="2"/>
      <c r="RJZ102" s="2"/>
      <c r="RKA102" s="2"/>
      <c r="RKB102" s="2"/>
      <c r="RKC102" s="2"/>
      <c r="RKD102" s="2"/>
      <c r="RKF102" s="2"/>
      <c r="RKG102" s="2"/>
      <c r="RKL102" s="2"/>
      <c r="RKM102" s="2"/>
      <c r="RKN102" s="2"/>
      <c r="RKO102" s="2"/>
      <c r="RKP102" s="2"/>
      <c r="RKQ102" s="2"/>
      <c r="RKR102" s="2"/>
      <c r="RKY102" s="2"/>
      <c r="RKZ102" s="2"/>
      <c r="RLA102" s="2"/>
      <c r="RLB102" s="2"/>
      <c r="RLC102" s="2"/>
      <c r="RLD102" s="2"/>
      <c r="RLE102" s="2"/>
      <c r="RLF102" s="2"/>
      <c r="RLG102" s="2"/>
      <c r="RLH102" s="2"/>
      <c r="RLI102" s="2"/>
      <c r="RLJ102" s="2"/>
      <c r="RLL102" s="2"/>
      <c r="RLM102" s="2"/>
      <c r="RLR102" s="2"/>
      <c r="RLS102" s="2"/>
      <c r="RLT102" s="2"/>
      <c r="RLU102" s="2"/>
      <c r="RLV102" s="2"/>
      <c r="RLW102" s="2"/>
      <c r="RLX102" s="2"/>
      <c r="RME102" s="2"/>
      <c r="RMF102" s="2"/>
      <c r="RMG102" s="2"/>
      <c r="RMH102" s="2"/>
      <c r="RMI102" s="2"/>
      <c r="RMJ102" s="2"/>
      <c r="RMK102" s="2"/>
      <c r="RML102" s="2"/>
      <c r="RMM102" s="2"/>
      <c r="RMN102" s="2"/>
      <c r="RMO102" s="2"/>
      <c r="RMP102" s="2"/>
      <c r="RMR102" s="2"/>
      <c r="RMS102" s="2"/>
      <c r="RMX102" s="2"/>
      <c r="RMY102" s="2"/>
      <c r="RMZ102" s="2"/>
      <c r="RNA102" s="2"/>
      <c r="RNB102" s="2"/>
      <c r="RNC102" s="2"/>
      <c r="RND102" s="2"/>
      <c r="RNK102" s="2"/>
      <c r="RNL102" s="2"/>
      <c r="RNM102" s="2"/>
      <c r="RNN102" s="2"/>
      <c r="RNO102" s="2"/>
      <c r="RNP102" s="2"/>
      <c r="RNQ102" s="2"/>
      <c r="RNR102" s="2"/>
      <c r="RNS102" s="2"/>
      <c r="RNT102" s="2"/>
      <c r="RNU102" s="2"/>
      <c r="RNV102" s="2"/>
      <c r="RNX102" s="2"/>
      <c r="RNY102" s="2"/>
      <c r="ROD102" s="2"/>
      <c r="ROE102" s="2"/>
      <c r="ROF102" s="2"/>
      <c r="ROG102" s="2"/>
      <c r="ROH102" s="2"/>
      <c r="ROI102" s="2"/>
      <c r="ROJ102" s="2"/>
      <c r="ROQ102" s="2"/>
      <c r="ROR102" s="2"/>
      <c r="ROS102" s="2"/>
      <c r="ROT102" s="2"/>
      <c r="ROU102" s="2"/>
      <c r="ROV102" s="2"/>
      <c r="ROW102" s="2"/>
      <c r="ROX102" s="2"/>
      <c r="ROY102" s="2"/>
      <c r="ROZ102" s="2"/>
      <c r="RPA102" s="2"/>
      <c r="RPB102" s="2"/>
      <c r="RPD102" s="2"/>
      <c r="RPE102" s="2"/>
      <c r="RPJ102" s="2"/>
      <c r="RPK102" s="2"/>
      <c r="RPL102" s="2"/>
      <c r="RPM102" s="2"/>
      <c r="RPN102" s="2"/>
      <c r="RPO102" s="2"/>
      <c r="RPP102" s="2"/>
      <c r="RPW102" s="2"/>
      <c r="RPX102" s="2"/>
      <c r="RPY102" s="2"/>
      <c r="RPZ102" s="2"/>
      <c r="RQA102" s="2"/>
      <c r="RQB102" s="2"/>
      <c r="RQC102" s="2"/>
      <c r="RQD102" s="2"/>
      <c r="RQE102" s="2"/>
      <c r="RQF102" s="2"/>
      <c r="RQG102" s="2"/>
      <c r="RQH102" s="2"/>
      <c r="RQJ102" s="2"/>
      <c r="RQK102" s="2"/>
      <c r="RQP102" s="2"/>
      <c r="RQQ102" s="2"/>
      <c r="RQR102" s="2"/>
      <c r="RQS102" s="2"/>
      <c r="RQT102" s="2"/>
      <c r="RQU102" s="2"/>
      <c r="RQV102" s="2"/>
      <c r="RRC102" s="2"/>
      <c r="RRD102" s="2"/>
      <c r="RRE102" s="2"/>
      <c r="RRF102" s="2"/>
      <c r="RRG102" s="2"/>
      <c r="RRH102" s="2"/>
      <c r="RRI102" s="2"/>
      <c r="RRJ102" s="2"/>
      <c r="RRK102" s="2"/>
      <c r="RRL102" s="2"/>
      <c r="RRM102" s="2"/>
      <c r="RRN102" s="2"/>
      <c r="RRP102" s="2"/>
      <c r="RRQ102" s="2"/>
      <c r="RRV102" s="2"/>
      <c r="RRW102" s="2"/>
      <c r="RRX102" s="2"/>
      <c r="RRY102" s="2"/>
      <c r="RRZ102" s="2"/>
      <c r="RSA102" s="2"/>
      <c r="RSB102" s="2"/>
      <c r="RSI102" s="2"/>
      <c r="RSJ102" s="2"/>
      <c r="RSK102" s="2"/>
      <c r="RSL102" s="2"/>
      <c r="RSM102" s="2"/>
      <c r="RSN102" s="2"/>
      <c r="RSO102" s="2"/>
      <c r="RSP102" s="2"/>
      <c r="RSQ102" s="2"/>
      <c r="RSR102" s="2"/>
      <c r="RSS102" s="2"/>
      <c r="RST102" s="2"/>
      <c r="RSV102" s="2"/>
      <c r="RSW102" s="2"/>
      <c r="RTB102" s="2"/>
      <c r="RTC102" s="2"/>
      <c r="RTD102" s="2"/>
      <c r="RTE102" s="2"/>
      <c r="RTF102" s="2"/>
      <c r="RTG102" s="2"/>
      <c r="RTH102" s="2"/>
      <c r="RTO102" s="2"/>
      <c r="RTP102" s="2"/>
      <c r="RTQ102" s="2"/>
      <c r="RTR102" s="2"/>
      <c r="RTS102" s="2"/>
      <c r="RTT102" s="2"/>
      <c r="RTU102" s="2"/>
      <c r="RTV102" s="2"/>
      <c r="RTW102" s="2"/>
      <c r="RTX102" s="2"/>
      <c r="RTY102" s="2"/>
      <c r="RTZ102" s="2"/>
      <c r="RUB102" s="2"/>
      <c r="RUC102" s="2"/>
      <c r="RUH102" s="2"/>
      <c r="RUI102" s="2"/>
      <c r="RUJ102" s="2"/>
      <c r="RUK102" s="2"/>
      <c r="RUL102" s="2"/>
      <c r="RUM102" s="2"/>
      <c r="RUN102" s="2"/>
      <c r="RUU102" s="2"/>
      <c r="RUV102" s="2"/>
      <c r="RUW102" s="2"/>
      <c r="RUX102" s="2"/>
      <c r="RUY102" s="2"/>
      <c r="RUZ102" s="2"/>
      <c r="RVA102" s="2"/>
      <c r="RVB102" s="2"/>
      <c r="RVC102" s="2"/>
      <c r="RVD102" s="2"/>
      <c r="RVE102" s="2"/>
      <c r="RVF102" s="2"/>
      <c r="RVH102" s="2"/>
      <c r="RVI102" s="2"/>
      <c r="RVN102" s="2"/>
      <c r="RVO102" s="2"/>
      <c r="RVP102" s="2"/>
      <c r="RVQ102" s="2"/>
      <c r="RVR102" s="2"/>
      <c r="RVS102" s="2"/>
      <c r="RVT102" s="2"/>
      <c r="RWA102" s="2"/>
      <c r="RWB102" s="2"/>
      <c r="RWC102" s="2"/>
      <c r="RWD102" s="2"/>
      <c r="RWE102" s="2"/>
      <c r="RWF102" s="2"/>
      <c r="RWG102" s="2"/>
      <c r="RWH102" s="2"/>
      <c r="RWI102" s="2"/>
      <c r="RWJ102" s="2"/>
      <c r="RWK102" s="2"/>
      <c r="RWL102" s="2"/>
      <c r="RWN102" s="2"/>
      <c r="RWO102" s="2"/>
      <c r="RWT102" s="2"/>
      <c r="RWU102" s="2"/>
      <c r="RWV102" s="2"/>
      <c r="RWW102" s="2"/>
      <c r="RWX102" s="2"/>
      <c r="RWY102" s="2"/>
      <c r="RWZ102" s="2"/>
      <c r="RXG102" s="2"/>
      <c r="RXH102" s="2"/>
      <c r="RXI102" s="2"/>
      <c r="RXJ102" s="2"/>
      <c r="RXK102" s="2"/>
      <c r="RXL102" s="2"/>
      <c r="RXM102" s="2"/>
      <c r="RXN102" s="2"/>
      <c r="RXO102" s="2"/>
      <c r="RXP102" s="2"/>
      <c r="RXQ102" s="2"/>
      <c r="RXR102" s="2"/>
      <c r="RXT102" s="2"/>
      <c r="RXU102" s="2"/>
      <c r="RXZ102" s="2"/>
      <c r="RYA102" s="2"/>
      <c r="RYB102" s="2"/>
      <c r="RYC102" s="2"/>
      <c r="RYD102" s="2"/>
      <c r="RYE102" s="2"/>
      <c r="RYF102" s="2"/>
      <c r="RYM102" s="2"/>
      <c r="RYN102" s="2"/>
      <c r="RYO102" s="2"/>
      <c r="RYP102" s="2"/>
      <c r="RYQ102" s="2"/>
      <c r="RYR102" s="2"/>
      <c r="RYS102" s="2"/>
      <c r="RYT102" s="2"/>
      <c r="RYU102" s="2"/>
      <c r="RYV102" s="2"/>
      <c r="RYW102" s="2"/>
      <c r="RYX102" s="2"/>
      <c r="RYZ102" s="2"/>
      <c r="RZA102" s="2"/>
      <c r="RZF102" s="2"/>
      <c r="RZG102" s="2"/>
      <c r="RZH102" s="2"/>
      <c r="RZI102" s="2"/>
      <c r="RZJ102" s="2"/>
      <c r="RZK102" s="2"/>
      <c r="RZL102" s="2"/>
      <c r="RZS102" s="2"/>
      <c r="RZT102" s="2"/>
      <c r="RZU102" s="2"/>
      <c r="RZV102" s="2"/>
      <c r="RZW102" s="2"/>
      <c r="RZX102" s="2"/>
      <c r="RZY102" s="2"/>
      <c r="RZZ102" s="2"/>
      <c r="SAA102" s="2"/>
      <c r="SAB102" s="2"/>
      <c r="SAC102" s="2"/>
      <c r="SAD102" s="2"/>
      <c r="SAF102" s="2"/>
      <c r="SAG102" s="2"/>
      <c r="SAL102" s="2"/>
      <c r="SAM102" s="2"/>
      <c r="SAN102" s="2"/>
      <c r="SAO102" s="2"/>
      <c r="SAP102" s="2"/>
      <c r="SAQ102" s="2"/>
      <c r="SAR102" s="2"/>
      <c r="SAY102" s="2"/>
      <c r="SAZ102" s="2"/>
      <c r="SBA102" s="2"/>
      <c r="SBB102" s="2"/>
      <c r="SBC102" s="2"/>
      <c r="SBD102" s="2"/>
      <c r="SBE102" s="2"/>
      <c r="SBF102" s="2"/>
      <c r="SBG102" s="2"/>
      <c r="SBH102" s="2"/>
      <c r="SBI102" s="2"/>
      <c r="SBJ102" s="2"/>
      <c r="SBL102" s="2"/>
      <c r="SBM102" s="2"/>
      <c r="SBR102" s="2"/>
      <c r="SBS102" s="2"/>
      <c r="SBT102" s="2"/>
      <c r="SBU102" s="2"/>
      <c r="SBV102" s="2"/>
      <c r="SBW102" s="2"/>
      <c r="SBX102" s="2"/>
      <c r="SCE102" s="2"/>
      <c r="SCF102" s="2"/>
      <c r="SCG102" s="2"/>
      <c r="SCH102" s="2"/>
      <c r="SCI102" s="2"/>
      <c r="SCJ102" s="2"/>
      <c r="SCK102" s="2"/>
      <c r="SCL102" s="2"/>
      <c r="SCM102" s="2"/>
      <c r="SCN102" s="2"/>
      <c r="SCO102" s="2"/>
      <c r="SCP102" s="2"/>
      <c r="SCR102" s="2"/>
      <c r="SCS102" s="2"/>
      <c r="SCX102" s="2"/>
      <c r="SCY102" s="2"/>
      <c r="SCZ102" s="2"/>
      <c r="SDA102" s="2"/>
      <c r="SDB102" s="2"/>
      <c r="SDC102" s="2"/>
      <c r="SDD102" s="2"/>
      <c r="SDK102" s="2"/>
      <c r="SDL102" s="2"/>
      <c r="SDM102" s="2"/>
      <c r="SDN102" s="2"/>
      <c r="SDO102" s="2"/>
      <c r="SDP102" s="2"/>
      <c r="SDQ102" s="2"/>
      <c r="SDR102" s="2"/>
      <c r="SDS102" s="2"/>
      <c r="SDT102" s="2"/>
      <c r="SDU102" s="2"/>
      <c r="SDV102" s="2"/>
      <c r="SDX102" s="2"/>
      <c r="SDY102" s="2"/>
      <c r="SED102" s="2"/>
      <c r="SEE102" s="2"/>
      <c r="SEF102" s="2"/>
      <c r="SEG102" s="2"/>
      <c r="SEH102" s="2"/>
      <c r="SEI102" s="2"/>
      <c r="SEJ102" s="2"/>
      <c r="SEQ102" s="2"/>
      <c r="SER102" s="2"/>
      <c r="SES102" s="2"/>
      <c r="SET102" s="2"/>
      <c r="SEU102" s="2"/>
      <c r="SEV102" s="2"/>
      <c r="SEW102" s="2"/>
      <c r="SEX102" s="2"/>
      <c r="SEY102" s="2"/>
      <c r="SEZ102" s="2"/>
      <c r="SFA102" s="2"/>
      <c r="SFB102" s="2"/>
      <c r="SFD102" s="2"/>
      <c r="SFE102" s="2"/>
      <c r="SFJ102" s="2"/>
      <c r="SFK102" s="2"/>
      <c r="SFL102" s="2"/>
      <c r="SFM102" s="2"/>
      <c r="SFN102" s="2"/>
      <c r="SFO102" s="2"/>
      <c r="SFP102" s="2"/>
      <c r="SFW102" s="2"/>
      <c r="SFX102" s="2"/>
      <c r="SFY102" s="2"/>
      <c r="SFZ102" s="2"/>
      <c r="SGA102" s="2"/>
      <c r="SGB102" s="2"/>
      <c r="SGC102" s="2"/>
      <c r="SGD102" s="2"/>
      <c r="SGE102" s="2"/>
      <c r="SGF102" s="2"/>
      <c r="SGG102" s="2"/>
      <c r="SGH102" s="2"/>
      <c r="SGJ102" s="2"/>
      <c r="SGK102" s="2"/>
      <c r="SGP102" s="2"/>
      <c r="SGQ102" s="2"/>
      <c r="SGR102" s="2"/>
      <c r="SGS102" s="2"/>
      <c r="SGT102" s="2"/>
      <c r="SGU102" s="2"/>
      <c r="SGV102" s="2"/>
      <c r="SHC102" s="2"/>
      <c r="SHD102" s="2"/>
      <c r="SHE102" s="2"/>
      <c r="SHF102" s="2"/>
      <c r="SHG102" s="2"/>
      <c r="SHH102" s="2"/>
      <c r="SHI102" s="2"/>
      <c r="SHJ102" s="2"/>
      <c r="SHK102" s="2"/>
      <c r="SHL102" s="2"/>
      <c r="SHM102" s="2"/>
      <c r="SHN102" s="2"/>
      <c r="SHP102" s="2"/>
      <c r="SHQ102" s="2"/>
      <c r="SHV102" s="2"/>
      <c r="SHW102" s="2"/>
      <c r="SHX102" s="2"/>
      <c r="SHY102" s="2"/>
      <c r="SHZ102" s="2"/>
      <c r="SIA102" s="2"/>
      <c r="SIB102" s="2"/>
      <c r="SII102" s="2"/>
      <c r="SIJ102" s="2"/>
      <c r="SIK102" s="2"/>
      <c r="SIL102" s="2"/>
      <c r="SIM102" s="2"/>
      <c r="SIN102" s="2"/>
      <c r="SIO102" s="2"/>
      <c r="SIP102" s="2"/>
      <c r="SIQ102" s="2"/>
      <c r="SIR102" s="2"/>
      <c r="SIS102" s="2"/>
      <c r="SIT102" s="2"/>
      <c r="SIV102" s="2"/>
      <c r="SIW102" s="2"/>
      <c r="SJB102" s="2"/>
      <c r="SJC102" s="2"/>
      <c r="SJD102" s="2"/>
      <c r="SJE102" s="2"/>
      <c r="SJF102" s="2"/>
      <c r="SJG102" s="2"/>
      <c r="SJH102" s="2"/>
      <c r="SJO102" s="2"/>
      <c r="SJP102" s="2"/>
      <c r="SJQ102" s="2"/>
      <c r="SJR102" s="2"/>
      <c r="SJS102" s="2"/>
      <c r="SJT102" s="2"/>
      <c r="SJU102" s="2"/>
      <c r="SJV102" s="2"/>
      <c r="SJW102" s="2"/>
      <c r="SJX102" s="2"/>
      <c r="SJY102" s="2"/>
      <c r="SJZ102" s="2"/>
      <c r="SKB102" s="2"/>
      <c r="SKC102" s="2"/>
      <c r="SKH102" s="2"/>
      <c r="SKI102" s="2"/>
      <c r="SKJ102" s="2"/>
      <c r="SKK102" s="2"/>
      <c r="SKL102" s="2"/>
      <c r="SKM102" s="2"/>
      <c r="SKN102" s="2"/>
      <c r="SKU102" s="2"/>
      <c r="SKV102" s="2"/>
      <c r="SKW102" s="2"/>
      <c r="SKX102" s="2"/>
      <c r="SKY102" s="2"/>
      <c r="SKZ102" s="2"/>
      <c r="SLA102" s="2"/>
      <c r="SLB102" s="2"/>
      <c r="SLC102" s="2"/>
      <c r="SLD102" s="2"/>
      <c r="SLE102" s="2"/>
      <c r="SLF102" s="2"/>
      <c r="SLH102" s="2"/>
      <c r="SLI102" s="2"/>
      <c r="SLN102" s="2"/>
      <c r="SLO102" s="2"/>
      <c r="SLP102" s="2"/>
      <c r="SLQ102" s="2"/>
      <c r="SLR102" s="2"/>
      <c r="SLS102" s="2"/>
      <c r="SLT102" s="2"/>
      <c r="SMA102" s="2"/>
      <c r="SMB102" s="2"/>
      <c r="SMC102" s="2"/>
      <c r="SMD102" s="2"/>
      <c r="SME102" s="2"/>
      <c r="SMF102" s="2"/>
      <c r="SMG102" s="2"/>
      <c r="SMH102" s="2"/>
      <c r="SMI102" s="2"/>
      <c r="SMJ102" s="2"/>
      <c r="SMK102" s="2"/>
      <c r="SML102" s="2"/>
      <c r="SMN102" s="2"/>
      <c r="SMO102" s="2"/>
      <c r="SMT102" s="2"/>
      <c r="SMU102" s="2"/>
      <c r="SMV102" s="2"/>
      <c r="SMW102" s="2"/>
      <c r="SMX102" s="2"/>
      <c r="SMY102" s="2"/>
      <c r="SMZ102" s="2"/>
      <c r="SNG102" s="2"/>
      <c r="SNH102" s="2"/>
      <c r="SNI102" s="2"/>
      <c r="SNJ102" s="2"/>
      <c r="SNK102" s="2"/>
      <c r="SNL102" s="2"/>
      <c r="SNM102" s="2"/>
      <c r="SNN102" s="2"/>
      <c r="SNO102" s="2"/>
      <c r="SNP102" s="2"/>
      <c r="SNQ102" s="2"/>
      <c r="SNR102" s="2"/>
      <c r="SNT102" s="2"/>
      <c r="SNU102" s="2"/>
      <c r="SNZ102" s="2"/>
      <c r="SOA102" s="2"/>
      <c r="SOB102" s="2"/>
      <c r="SOC102" s="2"/>
      <c r="SOD102" s="2"/>
      <c r="SOE102" s="2"/>
      <c r="SOF102" s="2"/>
      <c r="SOM102" s="2"/>
      <c r="SON102" s="2"/>
      <c r="SOO102" s="2"/>
      <c r="SOP102" s="2"/>
      <c r="SOQ102" s="2"/>
      <c r="SOR102" s="2"/>
      <c r="SOS102" s="2"/>
      <c r="SOT102" s="2"/>
      <c r="SOU102" s="2"/>
      <c r="SOV102" s="2"/>
      <c r="SOW102" s="2"/>
      <c r="SOX102" s="2"/>
      <c r="SOZ102" s="2"/>
      <c r="SPA102" s="2"/>
      <c r="SPF102" s="2"/>
      <c r="SPG102" s="2"/>
      <c r="SPH102" s="2"/>
      <c r="SPI102" s="2"/>
      <c r="SPJ102" s="2"/>
      <c r="SPK102" s="2"/>
      <c r="SPL102" s="2"/>
      <c r="SPS102" s="2"/>
      <c r="SPT102" s="2"/>
      <c r="SPU102" s="2"/>
      <c r="SPV102" s="2"/>
      <c r="SPW102" s="2"/>
      <c r="SPX102" s="2"/>
      <c r="SPY102" s="2"/>
      <c r="SPZ102" s="2"/>
      <c r="SQA102" s="2"/>
      <c r="SQB102" s="2"/>
      <c r="SQC102" s="2"/>
      <c r="SQD102" s="2"/>
      <c r="SQF102" s="2"/>
      <c r="SQG102" s="2"/>
      <c r="SQL102" s="2"/>
      <c r="SQM102" s="2"/>
      <c r="SQN102" s="2"/>
      <c r="SQO102" s="2"/>
      <c r="SQP102" s="2"/>
      <c r="SQQ102" s="2"/>
      <c r="SQR102" s="2"/>
      <c r="SQY102" s="2"/>
      <c r="SQZ102" s="2"/>
      <c r="SRA102" s="2"/>
      <c r="SRB102" s="2"/>
      <c r="SRC102" s="2"/>
      <c r="SRD102" s="2"/>
      <c r="SRE102" s="2"/>
      <c r="SRF102" s="2"/>
      <c r="SRG102" s="2"/>
      <c r="SRH102" s="2"/>
      <c r="SRI102" s="2"/>
      <c r="SRJ102" s="2"/>
      <c r="SRL102" s="2"/>
      <c r="SRM102" s="2"/>
      <c r="SRR102" s="2"/>
      <c r="SRS102" s="2"/>
      <c r="SRT102" s="2"/>
      <c r="SRU102" s="2"/>
      <c r="SRV102" s="2"/>
      <c r="SRW102" s="2"/>
      <c r="SRX102" s="2"/>
      <c r="SSE102" s="2"/>
      <c r="SSF102" s="2"/>
      <c r="SSG102" s="2"/>
      <c r="SSH102" s="2"/>
      <c r="SSI102" s="2"/>
      <c r="SSJ102" s="2"/>
      <c r="SSK102" s="2"/>
      <c r="SSL102" s="2"/>
      <c r="SSM102" s="2"/>
      <c r="SSN102" s="2"/>
      <c r="SSO102" s="2"/>
      <c r="SSP102" s="2"/>
      <c r="SSR102" s="2"/>
      <c r="SSS102" s="2"/>
      <c r="SSX102" s="2"/>
      <c r="SSY102" s="2"/>
      <c r="SSZ102" s="2"/>
      <c r="STA102" s="2"/>
      <c r="STB102" s="2"/>
      <c r="STC102" s="2"/>
      <c r="STD102" s="2"/>
      <c r="STK102" s="2"/>
      <c r="STL102" s="2"/>
      <c r="STM102" s="2"/>
      <c r="STN102" s="2"/>
      <c r="STO102" s="2"/>
      <c r="STP102" s="2"/>
      <c r="STQ102" s="2"/>
      <c r="STR102" s="2"/>
      <c r="STS102" s="2"/>
      <c r="STT102" s="2"/>
      <c r="STU102" s="2"/>
      <c r="STV102" s="2"/>
      <c r="STX102" s="2"/>
      <c r="STY102" s="2"/>
      <c r="SUD102" s="2"/>
      <c r="SUE102" s="2"/>
      <c r="SUF102" s="2"/>
      <c r="SUG102" s="2"/>
      <c r="SUH102" s="2"/>
      <c r="SUI102" s="2"/>
      <c r="SUJ102" s="2"/>
      <c r="SUQ102" s="2"/>
      <c r="SUR102" s="2"/>
      <c r="SUS102" s="2"/>
      <c r="SUT102" s="2"/>
      <c r="SUU102" s="2"/>
      <c r="SUV102" s="2"/>
      <c r="SUW102" s="2"/>
      <c r="SUX102" s="2"/>
      <c r="SUY102" s="2"/>
      <c r="SUZ102" s="2"/>
      <c r="SVA102" s="2"/>
      <c r="SVB102" s="2"/>
      <c r="SVD102" s="2"/>
      <c r="SVE102" s="2"/>
      <c r="SVJ102" s="2"/>
      <c r="SVK102" s="2"/>
      <c r="SVL102" s="2"/>
      <c r="SVM102" s="2"/>
      <c r="SVN102" s="2"/>
      <c r="SVO102" s="2"/>
      <c r="SVP102" s="2"/>
      <c r="SVW102" s="2"/>
      <c r="SVX102" s="2"/>
      <c r="SVY102" s="2"/>
      <c r="SVZ102" s="2"/>
      <c r="SWA102" s="2"/>
      <c r="SWB102" s="2"/>
      <c r="SWC102" s="2"/>
      <c r="SWD102" s="2"/>
      <c r="SWE102" s="2"/>
      <c r="SWF102" s="2"/>
      <c r="SWG102" s="2"/>
      <c r="SWH102" s="2"/>
      <c r="SWJ102" s="2"/>
      <c r="SWK102" s="2"/>
      <c r="SWP102" s="2"/>
      <c r="SWQ102" s="2"/>
      <c r="SWR102" s="2"/>
      <c r="SWS102" s="2"/>
      <c r="SWT102" s="2"/>
      <c r="SWU102" s="2"/>
      <c r="SWV102" s="2"/>
      <c r="SXC102" s="2"/>
      <c r="SXD102" s="2"/>
      <c r="SXE102" s="2"/>
      <c r="SXF102" s="2"/>
      <c r="SXG102" s="2"/>
      <c r="SXH102" s="2"/>
      <c r="SXI102" s="2"/>
      <c r="SXJ102" s="2"/>
      <c r="SXK102" s="2"/>
      <c r="SXL102" s="2"/>
      <c r="SXM102" s="2"/>
      <c r="SXN102" s="2"/>
      <c r="SXP102" s="2"/>
      <c r="SXQ102" s="2"/>
      <c r="SXV102" s="2"/>
      <c r="SXW102" s="2"/>
      <c r="SXX102" s="2"/>
      <c r="SXY102" s="2"/>
      <c r="SXZ102" s="2"/>
      <c r="SYA102" s="2"/>
      <c r="SYB102" s="2"/>
      <c r="SYI102" s="2"/>
      <c r="SYJ102" s="2"/>
      <c r="SYK102" s="2"/>
      <c r="SYL102" s="2"/>
      <c r="SYM102" s="2"/>
      <c r="SYN102" s="2"/>
      <c r="SYO102" s="2"/>
      <c r="SYP102" s="2"/>
      <c r="SYQ102" s="2"/>
      <c r="SYR102" s="2"/>
      <c r="SYS102" s="2"/>
      <c r="SYT102" s="2"/>
      <c r="SYV102" s="2"/>
      <c r="SYW102" s="2"/>
      <c r="SZB102" s="2"/>
      <c r="SZC102" s="2"/>
      <c r="SZD102" s="2"/>
      <c r="SZE102" s="2"/>
      <c r="SZF102" s="2"/>
      <c r="SZG102" s="2"/>
      <c r="SZH102" s="2"/>
      <c r="SZO102" s="2"/>
      <c r="SZP102" s="2"/>
      <c r="SZQ102" s="2"/>
      <c r="SZR102" s="2"/>
      <c r="SZS102" s="2"/>
      <c r="SZT102" s="2"/>
      <c r="SZU102" s="2"/>
      <c r="SZV102" s="2"/>
      <c r="SZW102" s="2"/>
      <c r="SZX102" s="2"/>
      <c r="SZY102" s="2"/>
      <c r="SZZ102" s="2"/>
      <c r="TAB102" s="2"/>
      <c r="TAC102" s="2"/>
      <c r="TAH102" s="2"/>
      <c r="TAI102" s="2"/>
      <c r="TAJ102" s="2"/>
      <c r="TAK102" s="2"/>
      <c r="TAL102" s="2"/>
      <c r="TAM102" s="2"/>
      <c r="TAN102" s="2"/>
      <c r="TAU102" s="2"/>
      <c r="TAV102" s="2"/>
      <c r="TAW102" s="2"/>
      <c r="TAX102" s="2"/>
      <c r="TAY102" s="2"/>
      <c r="TAZ102" s="2"/>
      <c r="TBA102" s="2"/>
      <c r="TBB102" s="2"/>
      <c r="TBC102" s="2"/>
      <c r="TBD102" s="2"/>
      <c r="TBE102" s="2"/>
      <c r="TBF102" s="2"/>
      <c r="TBH102" s="2"/>
      <c r="TBI102" s="2"/>
      <c r="TBN102" s="2"/>
      <c r="TBO102" s="2"/>
      <c r="TBP102" s="2"/>
      <c r="TBQ102" s="2"/>
      <c r="TBR102" s="2"/>
      <c r="TBS102" s="2"/>
      <c r="TBT102" s="2"/>
      <c r="TCA102" s="2"/>
      <c r="TCB102" s="2"/>
      <c r="TCC102" s="2"/>
      <c r="TCD102" s="2"/>
      <c r="TCE102" s="2"/>
      <c r="TCF102" s="2"/>
      <c r="TCG102" s="2"/>
      <c r="TCH102" s="2"/>
      <c r="TCI102" s="2"/>
      <c r="TCJ102" s="2"/>
      <c r="TCK102" s="2"/>
      <c r="TCL102" s="2"/>
      <c r="TCN102" s="2"/>
      <c r="TCO102" s="2"/>
      <c r="TCT102" s="2"/>
      <c r="TCU102" s="2"/>
      <c r="TCV102" s="2"/>
      <c r="TCW102" s="2"/>
      <c r="TCX102" s="2"/>
      <c r="TCY102" s="2"/>
      <c r="TCZ102" s="2"/>
      <c r="TDG102" s="2"/>
      <c r="TDH102" s="2"/>
      <c r="TDI102" s="2"/>
      <c r="TDJ102" s="2"/>
      <c r="TDK102" s="2"/>
      <c r="TDL102" s="2"/>
      <c r="TDM102" s="2"/>
      <c r="TDN102" s="2"/>
      <c r="TDO102" s="2"/>
      <c r="TDP102" s="2"/>
      <c r="TDQ102" s="2"/>
      <c r="TDR102" s="2"/>
      <c r="TDT102" s="2"/>
      <c r="TDU102" s="2"/>
      <c r="TDZ102" s="2"/>
      <c r="TEA102" s="2"/>
      <c r="TEB102" s="2"/>
      <c r="TEC102" s="2"/>
      <c r="TED102" s="2"/>
      <c r="TEE102" s="2"/>
      <c r="TEF102" s="2"/>
      <c r="TEM102" s="2"/>
      <c r="TEN102" s="2"/>
      <c r="TEO102" s="2"/>
      <c r="TEP102" s="2"/>
      <c r="TEQ102" s="2"/>
      <c r="TER102" s="2"/>
      <c r="TES102" s="2"/>
      <c r="TET102" s="2"/>
      <c r="TEU102" s="2"/>
      <c r="TEV102" s="2"/>
      <c r="TEW102" s="2"/>
      <c r="TEX102" s="2"/>
      <c r="TEZ102" s="2"/>
      <c r="TFA102" s="2"/>
      <c r="TFF102" s="2"/>
      <c r="TFG102" s="2"/>
      <c r="TFH102" s="2"/>
      <c r="TFI102" s="2"/>
      <c r="TFJ102" s="2"/>
      <c r="TFK102" s="2"/>
      <c r="TFL102" s="2"/>
      <c r="TFS102" s="2"/>
      <c r="TFT102" s="2"/>
      <c r="TFU102" s="2"/>
      <c r="TFV102" s="2"/>
      <c r="TFW102" s="2"/>
      <c r="TFX102" s="2"/>
      <c r="TFY102" s="2"/>
      <c r="TFZ102" s="2"/>
      <c r="TGA102" s="2"/>
      <c r="TGB102" s="2"/>
      <c r="TGC102" s="2"/>
      <c r="TGD102" s="2"/>
      <c r="TGF102" s="2"/>
      <c r="TGG102" s="2"/>
      <c r="TGL102" s="2"/>
      <c r="TGM102" s="2"/>
      <c r="TGN102" s="2"/>
      <c r="TGO102" s="2"/>
      <c r="TGP102" s="2"/>
      <c r="TGQ102" s="2"/>
      <c r="TGR102" s="2"/>
      <c r="TGY102" s="2"/>
      <c r="TGZ102" s="2"/>
      <c r="THA102" s="2"/>
      <c r="THB102" s="2"/>
      <c r="THC102" s="2"/>
      <c r="THD102" s="2"/>
      <c r="THE102" s="2"/>
      <c r="THF102" s="2"/>
      <c r="THG102" s="2"/>
      <c r="THH102" s="2"/>
      <c r="THI102" s="2"/>
      <c r="THJ102" s="2"/>
      <c r="THL102" s="2"/>
      <c r="THM102" s="2"/>
      <c r="THR102" s="2"/>
      <c r="THS102" s="2"/>
      <c r="THT102" s="2"/>
      <c r="THU102" s="2"/>
      <c r="THV102" s="2"/>
      <c r="THW102" s="2"/>
      <c r="THX102" s="2"/>
      <c r="TIE102" s="2"/>
      <c r="TIF102" s="2"/>
      <c r="TIG102" s="2"/>
      <c r="TIH102" s="2"/>
      <c r="TII102" s="2"/>
      <c r="TIJ102" s="2"/>
      <c r="TIK102" s="2"/>
      <c r="TIL102" s="2"/>
      <c r="TIM102" s="2"/>
      <c r="TIN102" s="2"/>
      <c r="TIO102" s="2"/>
      <c r="TIP102" s="2"/>
      <c r="TIR102" s="2"/>
      <c r="TIS102" s="2"/>
      <c r="TIX102" s="2"/>
      <c r="TIY102" s="2"/>
      <c r="TIZ102" s="2"/>
      <c r="TJA102" s="2"/>
      <c r="TJB102" s="2"/>
      <c r="TJC102" s="2"/>
      <c r="TJD102" s="2"/>
      <c r="TJK102" s="2"/>
      <c r="TJL102" s="2"/>
      <c r="TJM102" s="2"/>
      <c r="TJN102" s="2"/>
      <c r="TJO102" s="2"/>
      <c r="TJP102" s="2"/>
      <c r="TJQ102" s="2"/>
      <c r="TJR102" s="2"/>
      <c r="TJS102" s="2"/>
      <c r="TJT102" s="2"/>
      <c r="TJU102" s="2"/>
      <c r="TJV102" s="2"/>
      <c r="TJX102" s="2"/>
      <c r="TJY102" s="2"/>
      <c r="TKD102" s="2"/>
      <c r="TKE102" s="2"/>
      <c r="TKF102" s="2"/>
      <c r="TKG102" s="2"/>
      <c r="TKH102" s="2"/>
      <c r="TKI102" s="2"/>
      <c r="TKJ102" s="2"/>
      <c r="TKQ102" s="2"/>
      <c r="TKR102" s="2"/>
      <c r="TKS102" s="2"/>
      <c r="TKT102" s="2"/>
      <c r="TKU102" s="2"/>
      <c r="TKV102" s="2"/>
      <c r="TKW102" s="2"/>
      <c r="TKX102" s="2"/>
      <c r="TKY102" s="2"/>
      <c r="TKZ102" s="2"/>
      <c r="TLA102" s="2"/>
      <c r="TLB102" s="2"/>
      <c r="TLD102" s="2"/>
      <c r="TLE102" s="2"/>
      <c r="TLJ102" s="2"/>
      <c r="TLK102" s="2"/>
      <c r="TLL102" s="2"/>
      <c r="TLM102" s="2"/>
      <c r="TLN102" s="2"/>
      <c r="TLO102" s="2"/>
      <c r="TLP102" s="2"/>
      <c r="TLW102" s="2"/>
      <c r="TLX102" s="2"/>
      <c r="TLY102" s="2"/>
      <c r="TLZ102" s="2"/>
      <c r="TMA102" s="2"/>
      <c r="TMB102" s="2"/>
      <c r="TMC102" s="2"/>
      <c r="TMD102" s="2"/>
      <c r="TME102" s="2"/>
      <c r="TMF102" s="2"/>
      <c r="TMG102" s="2"/>
      <c r="TMH102" s="2"/>
      <c r="TMJ102" s="2"/>
      <c r="TMK102" s="2"/>
      <c r="TMP102" s="2"/>
      <c r="TMQ102" s="2"/>
      <c r="TMR102" s="2"/>
      <c r="TMS102" s="2"/>
      <c r="TMT102" s="2"/>
      <c r="TMU102" s="2"/>
      <c r="TMV102" s="2"/>
      <c r="TNC102" s="2"/>
      <c r="TND102" s="2"/>
      <c r="TNE102" s="2"/>
      <c r="TNF102" s="2"/>
      <c r="TNG102" s="2"/>
      <c r="TNH102" s="2"/>
      <c r="TNI102" s="2"/>
      <c r="TNJ102" s="2"/>
      <c r="TNK102" s="2"/>
      <c r="TNL102" s="2"/>
      <c r="TNM102" s="2"/>
      <c r="TNN102" s="2"/>
      <c r="TNP102" s="2"/>
      <c r="TNQ102" s="2"/>
      <c r="TNV102" s="2"/>
      <c r="TNW102" s="2"/>
      <c r="TNX102" s="2"/>
      <c r="TNY102" s="2"/>
      <c r="TNZ102" s="2"/>
      <c r="TOA102" s="2"/>
      <c r="TOB102" s="2"/>
      <c r="TOI102" s="2"/>
      <c r="TOJ102" s="2"/>
      <c r="TOK102" s="2"/>
      <c r="TOL102" s="2"/>
      <c r="TOM102" s="2"/>
      <c r="TON102" s="2"/>
      <c r="TOO102" s="2"/>
      <c r="TOP102" s="2"/>
      <c r="TOQ102" s="2"/>
      <c r="TOR102" s="2"/>
      <c r="TOS102" s="2"/>
      <c r="TOT102" s="2"/>
      <c r="TOV102" s="2"/>
      <c r="TOW102" s="2"/>
      <c r="TPB102" s="2"/>
      <c r="TPC102" s="2"/>
      <c r="TPD102" s="2"/>
      <c r="TPE102" s="2"/>
      <c r="TPF102" s="2"/>
      <c r="TPG102" s="2"/>
      <c r="TPH102" s="2"/>
      <c r="TPO102" s="2"/>
      <c r="TPP102" s="2"/>
      <c r="TPQ102" s="2"/>
      <c r="TPR102" s="2"/>
      <c r="TPS102" s="2"/>
      <c r="TPT102" s="2"/>
      <c r="TPU102" s="2"/>
      <c r="TPV102" s="2"/>
      <c r="TPW102" s="2"/>
      <c r="TPX102" s="2"/>
      <c r="TPY102" s="2"/>
      <c r="TPZ102" s="2"/>
      <c r="TQB102" s="2"/>
      <c r="TQC102" s="2"/>
      <c r="TQH102" s="2"/>
      <c r="TQI102" s="2"/>
      <c r="TQJ102" s="2"/>
      <c r="TQK102" s="2"/>
      <c r="TQL102" s="2"/>
      <c r="TQM102" s="2"/>
      <c r="TQN102" s="2"/>
      <c r="TQU102" s="2"/>
      <c r="TQV102" s="2"/>
      <c r="TQW102" s="2"/>
      <c r="TQX102" s="2"/>
      <c r="TQY102" s="2"/>
      <c r="TQZ102" s="2"/>
      <c r="TRA102" s="2"/>
      <c r="TRB102" s="2"/>
      <c r="TRC102" s="2"/>
      <c r="TRD102" s="2"/>
      <c r="TRE102" s="2"/>
      <c r="TRF102" s="2"/>
      <c r="TRH102" s="2"/>
      <c r="TRI102" s="2"/>
      <c r="TRN102" s="2"/>
      <c r="TRO102" s="2"/>
      <c r="TRP102" s="2"/>
      <c r="TRQ102" s="2"/>
      <c r="TRR102" s="2"/>
      <c r="TRS102" s="2"/>
      <c r="TRT102" s="2"/>
      <c r="TSA102" s="2"/>
      <c r="TSB102" s="2"/>
      <c r="TSC102" s="2"/>
      <c r="TSD102" s="2"/>
      <c r="TSE102" s="2"/>
      <c r="TSF102" s="2"/>
      <c r="TSG102" s="2"/>
      <c r="TSH102" s="2"/>
      <c r="TSI102" s="2"/>
      <c r="TSJ102" s="2"/>
      <c r="TSK102" s="2"/>
      <c r="TSL102" s="2"/>
      <c r="TSN102" s="2"/>
      <c r="TSO102" s="2"/>
      <c r="TST102" s="2"/>
      <c r="TSU102" s="2"/>
      <c r="TSV102" s="2"/>
      <c r="TSW102" s="2"/>
      <c r="TSX102" s="2"/>
      <c r="TSY102" s="2"/>
      <c r="TSZ102" s="2"/>
      <c r="TTG102" s="2"/>
      <c r="TTH102" s="2"/>
      <c r="TTI102" s="2"/>
      <c r="TTJ102" s="2"/>
      <c r="TTK102" s="2"/>
      <c r="TTL102" s="2"/>
      <c r="TTM102" s="2"/>
      <c r="TTN102" s="2"/>
      <c r="TTO102" s="2"/>
      <c r="TTP102" s="2"/>
      <c r="TTQ102" s="2"/>
      <c r="TTR102" s="2"/>
      <c r="TTT102" s="2"/>
      <c r="TTU102" s="2"/>
      <c r="TTZ102" s="2"/>
      <c r="TUA102" s="2"/>
      <c r="TUB102" s="2"/>
      <c r="TUC102" s="2"/>
      <c r="TUD102" s="2"/>
      <c r="TUE102" s="2"/>
      <c r="TUF102" s="2"/>
      <c r="TUM102" s="2"/>
      <c r="TUN102" s="2"/>
      <c r="TUO102" s="2"/>
      <c r="TUP102" s="2"/>
      <c r="TUQ102" s="2"/>
      <c r="TUR102" s="2"/>
      <c r="TUS102" s="2"/>
      <c r="TUT102" s="2"/>
      <c r="TUU102" s="2"/>
      <c r="TUV102" s="2"/>
      <c r="TUW102" s="2"/>
      <c r="TUX102" s="2"/>
      <c r="TUZ102" s="2"/>
      <c r="TVA102" s="2"/>
      <c r="TVF102" s="2"/>
      <c r="TVG102" s="2"/>
      <c r="TVH102" s="2"/>
      <c r="TVI102" s="2"/>
      <c r="TVJ102" s="2"/>
      <c r="TVK102" s="2"/>
      <c r="TVL102" s="2"/>
      <c r="TVS102" s="2"/>
      <c r="TVT102" s="2"/>
      <c r="TVU102" s="2"/>
      <c r="TVV102" s="2"/>
      <c r="TVW102" s="2"/>
      <c r="TVX102" s="2"/>
      <c r="TVY102" s="2"/>
      <c r="TVZ102" s="2"/>
      <c r="TWA102" s="2"/>
      <c r="TWB102" s="2"/>
      <c r="TWC102" s="2"/>
      <c r="TWD102" s="2"/>
      <c r="TWF102" s="2"/>
      <c r="TWG102" s="2"/>
      <c r="TWL102" s="2"/>
      <c r="TWM102" s="2"/>
      <c r="TWN102" s="2"/>
      <c r="TWO102" s="2"/>
      <c r="TWP102" s="2"/>
      <c r="TWQ102" s="2"/>
      <c r="TWR102" s="2"/>
      <c r="TWY102" s="2"/>
      <c r="TWZ102" s="2"/>
      <c r="TXA102" s="2"/>
      <c r="TXB102" s="2"/>
      <c r="TXC102" s="2"/>
      <c r="TXD102" s="2"/>
      <c r="TXE102" s="2"/>
      <c r="TXF102" s="2"/>
      <c r="TXG102" s="2"/>
      <c r="TXH102" s="2"/>
      <c r="TXI102" s="2"/>
      <c r="TXJ102" s="2"/>
      <c r="TXL102" s="2"/>
      <c r="TXM102" s="2"/>
      <c r="TXR102" s="2"/>
      <c r="TXS102" s="2"/>
      <c r="TXT102" s="2"/>
      <c r="TXU102" s="2"/>
      <c r="TXV102" s="2"/>
      <c r="TXW102" s="2"/>
      <c r="TXX102" s="2"/>
      <c r="TYE102" s="2"/>
      <c r="TYF102" s="2"/>
      <c r="TYG102" s="2"/>
      <c r="TYH102" s="2"/>
      <c r="TYI102" s="2"/>
      <c r="TYJ102" s="2"/>
      <c r="TYK102" s="2"/>
      <c r="TYL102" s="2"/>
      <c r="TYM102" s="2"/>
      <c r="TYN102" s="2"/>
      <c r="TYO102" s="2"/>
      <c r="TYP102" s="2"/>
      <c r="TYR102" s="2"/>
      <c r="TYS102" s="2"/>
      <c r="TYX102" s="2"/>
      <c r="TYY102" s="2"/>
      <c r="TYZ102" s="2"/>
      <c r="TZA102" s="2"/>
      <c r="TZB102" s="2"/>
      <c r="TZC102" s="2"/>
      <c r="TZD102" s="2"/>
      <c r="TZK102" s="2"/>
      <c r="TZL102" s="2"/>
      <c r="TZM102" s="2"/>
      <c r="TZN102" s="2"/>
      <c r="TZO102" s="2"/>
      <c r="TZP102" s="2"/>
      <c r="TZQ102" s="2"/>
      <c r="TZR102" s="2"/>
      <c r="TZS102" s="2"/>
      <c r="TZT102" s="2"/>
      <c r="TZU102" s="2"/>
      <c r="TZV102" s="2"/>
      <c r="TZX102" s="2"/>
      <c r="TZY102" s="2"/>
      <c r="UAD102" s="2"/>
      <c r="UAE102" s="2"/>
      <c r="UAF102" s="2"/>
      <c r="UAG102" s="2"/>
      <c r="UAH102" s="2"/>
      <c r="UAI102" s="2"/>
      <c r="UAJ102" s="2"/>
      <c r="UAQ102" s="2"/>
      <c r="UAR102" s="2"/>
      <c r="UAS102" s="2"/>
      <c r="UAT102" s="2"/>
      <c r="UAU102" s="2"/>
      <c r="UAV102" s="2"/>
      <c r="UAW102" s="2"/>
      <c r="UAX102" s="2"/>
      <c r="UAY102" s="2"/>
      <c r="UAZ102" s="2"/>
      <c r="UBA102" s="2"/>
      <c r="UBB102" s="2"/>
      <c r="UBD102" s="2"/>
      <c r="UBE102" s="2"/>
      <c r="UBJ102" s="2"/>
      <c r="UBK102" s="2"/>
      <c r="UBL102" s="2"/>
      <c r="UBM102" s="2"/>
      <c r="UBN102" s="2"/>
      <c r="UBO102" s="2"/>
      <c r="UBP102" s="2"/>
      <c r="UBW102" s="2"/>
      <c r="UBX102" s="2"/>
      <c r="UBY102" s="2"/>
      <c r="UBZ102" s="2"/>
      <c r="UCA102" s="2"/>
      <c r="UCB102" s="2"/>
      <c r="UCC102" s="2"/>
      <c r="UCD102" s="2"/>
      <c r="UCE102" s="2"/>
      <c r="UCF102" s="2"/>
      <c r="UCG102" s="2"/>
      <c r="UCH102" s="2"/>
      <c r="UCJ102" s="2"/>
      <c r="UCK102" s="2"/>
      <c r="UCP102" s="2"/>
      <c r="UCQ102" s="2"/>
      <c r="UCR102" s="2"/>
      <c r="UCS102" s="2"/>
      <c r="UCT102" s="2"/>
      <c r="UCU102" s="2"/>
      <c r="UCV102" s="2"/>
      <c r="UDC102" s="2"/>
      <c r="UDD102" s="2"/>
      <c r="UDE102" s="2"/>
      <c r="UDF102" s="2"/>
      <c r="UDG102" s="2"/>
      <c r="UDH102" s="2"/>
      <c r="UDI102" s="2"/>
      <c r="UDJ102" s="2"/>
      <c r="UDK102" s="2"/>
      <c r="UDL102" s="2"/>
      <c r="UDM102" s="2"/>
      <c r="UDN102" s="2"/>
      <c r="UDP102" s="2"/>
      <c r="UDQ102" s="2"/>
      <c r="UDV102" s="2"/>
      <c r="UDW102" s="2"/>
      <c r="UDX102" s="2"/>
      <c r="UDY102" s="2"/>
      <c r="UDZ102" s="2"/>
      <c r="UEA102" s="2"/>
      <c r="UEB102" s="2"/>
      <c r="UEI102" s="2"/>
      <c r="UEJ102" s="2"/>
      <c r="UEK102" s="2"/>
      <c r="UEL102" s="2"/>
      <c r="UEM102" s="2"/>
      <c r="UEN102" s="2"/>
      <c r="UEO102" s="2"/>
      <c r="UEP102" s="2"/>
      <c r="UEQ102" s="2"/>
      <c r="UER102" s="2"/>
      <c r="UES102" s="2"/>
      <c r="UET102" s="2"/>
      <c r="UEV102" s="2"/>
      <c r="UEW102" s="2"/>
      <c r="UFB102" s="2"/>
      <c r="UFC102" s="2"/>
      <c r="UFD102" s="2"/>
      <c r="UFE102" s="2"/>
      <c r="UFF102" s="2"/>
      <c r="UFG102" s="2"/>
      <c r="UFH102" s="2"/>
      <c r="UFO102" s="2"/>
      <c r="UFP102" s="2"/>
      <c r="UFQ102" s="2"/>
      <c r="UFR102" s="2"/>
      <c r="UFS102" s="2"/>
      <c r="UFT102" s="2"/>
      <c r="UFU102" s="2"/>
      <c r="UFV102" s="2"/>
      <c r="UFW102" s="2"/>
      <c r="UFX102" s="2"/>
      <c r="UFY102" s="2"/>
      <c r="UFZ102" s="2"/>
      <c r="UGB102" s="2"/>
      <c r="UGC102" s="2"/>
      <c r="UGH102" s="2"/>
      <c r="UGI102" s="2"/>
      <c r="UGJ102" s="2"/>
      <c r="UGK102" s="2"/>
      <c r="UGL102" s="2"/>
      <c r="UGM102" s="2"/>
      <c r="UGN102" s="2"/>
      <c r="UGU102" s="2"/>
      <c r="UGV102" s="2"/>
      <c r="UGW102" s="2"/>
      <c r="UGX102" s="2"/>
      <c r="UGY102" s="2"/>
      <c r="UGZ102" s="2"/>
      <c r="UHA102" s="2"/>
      <c r="UHB102" s="2"/>
      <c r="UHC102" s="2"/>
      <c r="UHD102" s="2"/>
      <c r="UHE102" s="2"/>
      <c r="UHF102" s="2"/>
      <c r="UHH102" s="2"/>
      <c r="UHI102" s="2"/>
      <c r="UHN102" s="2"/>
      <c r="UHO102" s="2"/>
      <c r="UHP102" s="2"/>
      <c r="UHQ102" s="2"/>
      <c r="UHR102" s="2"/>
      <c r="UHS102" s="2"/>
      <c r="UHT102" s="2"/>
      <c r="UIA102" s="2"/>
      <c r="UIB102" s="2"/>
      <c r="UIC102" s="2"/>
      <c r="UID102" s="2"/>
      <c r="UIE102" s="2"/>
      <c r="UIF102" s="2"/>
      <c r="UIG102" s="2"/>
      <c r="UIH102" s="2"/>
      <c r="UII102" s="2"/>
      <c r="UIJ102" s="2"/>
      <c r="UIK102" s="2"/>
      <c r="UIL102" s="2"/>
      <c r="UIN102" s="2"/>
      <c r="UIO102" s="2"/>
      <c r="UIT102" s="2"/>
      <c r="UIU102" s="2"/>
      <c r="UIV102" s="2"/>
      <c r="UIW102" s="2"/>
      <c r="UIX102" s="2"/>
      <c r="UIY102" s="2"/>
      <c r="UIZ102" s="2"/>
      <c r="UJG102" s="2"/>
      <c r="UJH102" s="2"/>
      <c r="UJI102" s="2"/>
      <c r="UJJ102" s="2"/>
      <c r="UJK102" s="2"/>
      <c r="UJL102" s="2"/>
      <c r="UJM102" s="2"/>
      <c r="UJN102" s="2"/>
      <c r="UJO102" s="2"/>
      <c r="UJP102" s="2"/>
      <c r="UJQ102" s="2"/>
      <c r="UJR102" s="2"/>
      <c r="UJT102" s="2"/>
      <c r="UJU102" s="2"/>
      <c r="UJZ102" s="2"/>
      <c r="UKA102" s="2"/>
      <c r="UKB102" s="2"/>
      <c r="UKC102" s="2"/>
      <c r="UKD102" s="2"/>
      <c r="UKE102" s="2"/>
      <c r="UKF102" s="2"/>
      <c r="UKM102" s="2"/>
      <c r="UKN102" s="2"/>
      <c r="UKO102" s="2"/>
      <c r="UKP102" s="2"/>
      <c r="UKQ102" s="2"/>
      <c r="UKR102" s="2"/>
      <c r="UKS102" s="2"/>
      <c r="UKT102" s="2"/>
      <c r="UKU102" s="2"/>
      <c r="UKV102" s="2"/>
      <c r="UKW102" s="2"/>
      <c r="UKX102" s="2"/>
      <c r="UKZ102" s="2"/>
      <c r="ULA102" s="2"/>
      <c r="ULF102" s="2"/>
      <c r="ULG102" s="2"/>
      <c r="ULH102" s="2"/>
      <c r="ULI102" s="2"/>
      <c r="ULJ102" s="2"/>
      <c r="ULK102" s="2"/>
      <c r="ULL102" s="2"/>
      <c r="ULS102" s="2"/>
      <c r="ULT102" s="2"/>
      <c r="ULU102" s="2"/>
      <c r="ULV102" s="2"/>
      <c r="ULW102" s="2"/>
      <c r="ULX102" s="2"/>
      <c r="ULY102" s="2"/>
      <c r="ULZ102" s="2"/>
      <c r="UMA102" s="2"/>
      <c r="UMB102" s="2"/>
      <c r="UMC102" s="2"/>
      <c r="UMD102" s="2"/>
      <c r="UMF102" s="2"/>
      <c r="UMG102" s="2"/>
      <c r="UML102" s="2"/>
      <c r="UMM102" s="2"/>
      <c r="UMN102" s="2"/>
      <c r="UMO102" s="2"/>
      <c r="UMP102" s="2"/>
      <c r="UMQ102" s="2"/>
      <c r="UMR102" s="2"/>
      <c r="UMY102" s="2"/>
      <c r="UMZ102" s="2"/>
      <c r="UNA102" s="2"/>
      <c r="UNB102" s="2"/>
      <c r="UNC102" s="2"/>
      <c r="UND102" s="2"/>
      <c r="UNE102" s="2"/>
      <c r="UNF102" s="2"/>
      <c r="UNG102" s="2"/>
      <c r="UNH102" s="2"/>
      <c r="UNI102" s="2"/>
      <c r="UNJ102" s="2"/>
      <c r="UNL102" s="2"/>
      <c r="UNM102" s="2"/>
      <c r="UNR102" s="2"/>
      <c r="UNS102" s="2"/>
      <c r="UNT102" s="2"/>
      <c r="UNU102" s="2"/>
      <c r="UNV102" s="2"/>
      <c r="UNW102" s="2"/>
      <c r="UNX102" s="2"/>
      <c r="UOE102" s="2"/>
      <c r="UOF102" s="2"/>
      <c r="UOG102" s="2"/>
      <c r="UOH102" s="2"/>
      <c r="UOI102" s="2"/>
      <c r="UOJ102" s="2"/>
      <c r="UOK102" s="2"/>
      <c r="UOL102" s="2"/>
      <c r="UOM102" s="2"/>
      <c r="UON102" s="2"/>
      <c r="UOO102" s="2"/>
      <c r="UOP102" s="2"/>
      <c r="UOR102" s="2"/>
      <c r="UOS102" s="2"/>
      <c r="UOX102" s="2"/>
      <c r="UOY102" s="2"/>
      <c r="UOZ102" s="2"/>
      <c r="UPA102" s="2"/>
      <c r="UPB102" s="2"/>
      <c r="UPC102" s="2"/>
      <c r="UPD102" s="2"/>
      <c r="UPK102" s="2"/>
      <c r="UPL102" s="2"/>
      <c r="UPM102" s="2"/>
      <c r="UPN102" s="2"/>
      <c r="UPO102" s="2"/>
      <c r="UPP102" s="2"/>
      <c r="UPQ102" s="2"/>
      <c r="UPR102" s="2"/>
      <c r="UPS102" s="2"/>
      <c r="UPT102" s="2"/>
      <c r="UPU102" s="2"/>
      <c r="UPV102" s="2"/>
      <c r="UPX102" s="2"/>
      <c r="UPY102" s="2"/>
      <c r="UQD102" s="2"/>
      <c r="UQE102" s="2"/>
      <c r="UQF102" s="2"/>
      <c r="UQG102" s="2"/>
      <c r="UQH102" s="2"/>
      <c r="UQI102" s="2"/>
      <c r="UQJ102" s="2"/>
      <c r="UQQ102" s="2"/>
      <c r="UQR102" s="2"/>
      <c r="UQS102" s="2"/>
      <c r="UQT102" s="2"/>
      <c r="UQU102" s="2"/>
      <c r="UQV102" s="2"/>
      <c r="UQW102" s="2"/>
      <c r="UQX102" s="2"/>
      <c r="UQY102" s="2"/>
      <c r="UQZ102" s="2"/>
      <c r="URA102" s="2"/>
      <c r="URB102" s="2"/>
      <c r="URD102" s="2"/>
      <c r="URE102" s="2"/>
      <c r="URJ102" s="2"/>
      <c r="URK102" s="2"/>
      <c r="URL102" s="2"/>
      <c r="URM102" s="2"/>
      <c r="URN102" s="2"/>
      <c r="URO102" s="2"/>
      <c r="URP102" s="2"/>
      <c r="URW102" s="2"/>
      <c r="URX102" s="2"/>
      <c r="URY102" s="2"/>
      <c r="URZ102" s="2"/>
      <c r="USA102" s="2"/>
      <c r="USB102" s="2"/>
      <c r="USC102" s="2"/>
      <c r="USD102" s="2"/>
      <c r="USE102" s="2"/>
      <c r="USF102" s="2"/>
      <c r="USG102" s="2"/>
      <c r="USH102" s="2"/>
      <c r="USJ102" s="2"/>
      <c r="USK102" s="2"/>
      <c r="USP102" s="2"/>
      <c r="USQ102" s="2"/>
      <c r="USR102" s="2"/>
      <c r="USS102" s="2"/>
      <c r="UST102" s="2"/>
      <c r="USU102" s="2"/>
      <c r="USV102" s="2"/>
      <c r="UTC102" s="2"/>
      <c r="UTD102" s="2"/>
      <c r="UTE102" s="2"/>
      <c r="UTF102" s="2"/>
      <c r="UTG102" s="2"/>
      <c r="UTH102" s="2"/>
      <c r="UTI102" s="2"/>
      <c r="UTJ102" s="2"/>
      <c r="UTK102" s="2"/>
      <c r="UTL102" s="2"/>
      <c r="UTM102" s="2"/>
      <c r="UTN102" s="2"/>
      <c r="UTP102" s="2"/>
      <c r="UTQ102" s="2"/>
      <c r="UTV102" s="2"/>
      <c r="UTW102" s="2"/>
      <c r="UTX102" s="2"/>
      <c r="UTY102" s="2"/>
      <c r="UTZ102" s="2"/>
      <c r="UUA102" s="2"/>
      <c r="UUB102" s="2"/>
      <c r="UUI102" s="2"/>
      <c r="UUJ102" s="2"/>
      <c r="UUK102" s="2"/>
      <c r="UUL102" s="2"/>
      <c r="UUM102" s="2"/>
      <c r="UUN102" s="2"/>
      <c r="UUO102" s="2"/>
      <c r="UUP102" s="2"/>
      <c r="UUQ102" s="2"/>
      <c r="UUR102" s="2"/>
      <c r="UUS102" s="2"/>
      <c r="UUT102" s="2"/>
      <c r="UUV102" s="2"/>
      <c r="UUW102" s="2"/>
      <c r="UVB102" s="2"/>
      <c r="UVC102" s="2"/>
      <c r="UVD102" s="2"/>
      <c r="UVE102" s="2"/>
      <c r="UVF102" s="2"/>
      <c r="UVG102" s="2"/>
      <c r="UVH102" s="2"/>
      <c r="UVO102" s="2"/>
      <c r="UVP102" s="2"/>
      <c r="UVQ102" s="2"/>
      <c r="UVR102" s="2"/>
      <c r="UVS102" s="2"/>
      <c r="UVT102" s="2"/>
      <c r="UVU102" s="2"/>
      <c r="UVV102" s="2"/>
      <c r="UVW102" s="2"/>
      <c r="UVX102" s="2"/>
      <c r="UVY102" s="2"/>
      <c r="UVZ102" s="2"/>
      <c r="UWB102" s="2"/>
      <c r="UWC102" s="2"/>
      <c r="UWH102" s="2"/>
      <c r="UWI102" s="2"/>
      <c r="UWJ102" s="2"/>
      <c r="UWK102" s="2"/>
      <c r="UWL102" s="2"/>
      <c r="UWM102" s="2"/>
      <c r="UWN102" s="2"/>
      <c r="UWU102" s="2"/>
      <c r="UWV102" s="2"/>
      <c r="UWW102" s="2"/>
      <c r="UWX102" s="2"/>
      <c r="UWY102" s="2"/>
      <c r="UWZ102" s="2"/>
      <c r="UXA102" s="2"/>
      <c r="UXB102" s="2"/>
      <c r="UXC102" s="2"/>
      <c r="UXD102" s="2"/>
      <c r="UXE102" s="2"/>
      <c r="UXF102" s="2"/>
      <c r="UXH102" s="2"/>
      <c r="UXI102" s="2"/>
      <c r="UXN102" s="2"/>
      <c r="UXO102" s="2"/>
      <c r="UXP102" s="2"/>
      <c r="UXQ102" s="2"/>
      <c r="UXR102" s="2"/>
      <c r="UXS102" s="2"/>
      <c r="UXT102" s="2"/>
      <c r="UYA102" s="2"/>
      <c r="UYB102" s="2"/>
      <c r="UYC102" s="2"/>
      <c r="UYD102" s="2"/>
      <c r="UYE102" s="2"/>
      <c r="UYF102" s="2"/>
      <c r="UYG102" s="2"/>
      <c r="UYH102" s="2"/>
      <c r="UYI102" s="2"/>
      <c r="UYJ102" s="2"/>
      <c r="UYK102" s="2"/>
      <c r="UYL102" s="2"/>
      <c r="UYN102" s="2"/>
      <c r="UYO102" s="2"/>
      <c r="UYT102" s="2"/>
      <c r="UYU102" s="2"/>
      <c r="UYV102" s="2"/>
      <c r="UYW102" s="2"/>
      <c r="UYX102" s="2"/>
      <c r="UYY102" s="2"/>
      <c r="UYZ102" s="2"/>
      <c r="UZG102" s="2"/>
      <c r="UZH102" s="2"/>
      <c r="UZI102" s="2"/>
      <c r="UZJ102" s="2"/>
      <c r="UZK102" s="2"/>
      <c r="UZL102" s="2"/>
      <c r="UZM102" s="2"/>
      <c r="UZN102" s="2"/>
      <c r="UZO102" s="2"/>
      <c r="UZP102" s="2"/>
      <c r="UZQ102" s="2"/>
      <c r="UZR102" s="2"/>
      <c r="UZT102" s="2"/>
      <c r="UZU102" s="2"/>
      <c r="UZZ102" s="2"/>
      <c r="VAA102" s="2"/>
      <c r="VAB102" s="2"/>
      <c r="VAC102" s="2"/>
      <c r="VAD102" s="2"/>
      <c r="VAE102" s="2"/>
      <c r="VAF102" s="2"/>
      <c r="VAM102" s="2"/>
      <c r="VAN102" s="2"/>
      <c r="VAO102" s="2"/>
      <c r="VAP102" s="2"/>
      <c r="VAQ102" s="2"/>
      <c r="VAR102" s="2"/>
      <c r="VAS102" s="2"/>
      <c r="VAT102" s="2"/>
      <c r="VAU102" s="2"/>
      <c r="VAV102" s="2"/>
      <c r="VAW102" s="2"/>
      <c r="VAX102" s="2"/>
      <c r="VAZ102" s="2"/>
      <c r="VBA102" s="2"/>
      <c r="VBF102" s="2"/>
      <c r="VBG102" s="2"/>
      <c r="VBH102" s="2"/>
      <c r="VBI102" s="2"/>
      <c r="VBJ102" s="2"/>
      <c r="VBK102" s="2"/>
      <c r="VBL102" s="2"/>
      <c r="VBS102" s="2"/>
      <c r="VBT102" s="2"/>
      <c r="VBU102" s="2"/>
      <c r="VBV102" s="2"/>
      <c r="VBW102" s="2"/>
      <c r="VBX102" s="2"/>
      <c r="VBY102" s="2"/>
      <c r="VBZ102" s="2"/>
      <c r="VCA102" s="2"/>
      <c r="VCB102" s="2"/>
      <c r="VCC102" s="2"/>
      <c r="VCD102" s="2"/>
      <c r="VCF102" s="2"/>
      <c r="VCG102" s="2"/>
      <c r="VCL102" s="2"/>
      <c r="VCM102" s="2"/>
      <c r="VCN102" s="2"/>
      <c r="VCO102" s="2"/>
      <c r="VCP102" s="2"/>
      <c r="VCQ102" s="2"/>
      <c r="VCR102" s="2"/>
      <c r="VCY102" s="2"/>
      <c r="VCZ102" s="2"/>
      <c r="VDA102" s="2"/>
      <c r="VDB102" s="2"/>
      <c r="VDC102" s="2"/>
      <c r="VDD102" s="2"/>
      <c r="VDE102" s="2"/>
      <c r="VDF102" s="2"/>
      <c r="VDG102" s="2"/>
      <c r="VDH102" s="2"/>
      <c r="VDI102" s="2"/>
      <c r="VDJ102" s="2"/>
      <c r="VDL102" s="2"/>
      <c r="VDM102" s="2"/>
      <c r="VDR102" s="2"/>
      <c r="VDS102" s="2"/>
      <c r="VDT102" s="2"/>
      <c r="VDU102" s="2"/>
      <c r="VDV102" s="2"/>
      <c r="VDW102" s="2"/>
      <c r="VDX102" s="2"/>
      <c r="VEE102" s="2"/>
      <c r="VEF102" s="2"/>
      <c r="VEG102" s="2"/>
      <c r="VEH102" s="2"/>
      <c r="VEI102" s="2"/>
      <c r="VEJ102" s="2"/>
      <c r="VEK102" s="2"/>
      <c r="VEL102" s="2"/>
      <c r="VEM102" s="2"/>
      <c r="VEN102" s="2"/>
      <c r="VEO102" s="2"/>
      <c r="VEP102" s="2"/>
      <c r="VER102" s="2"/>
      <c r="VES102" s="2"/>
      <c r="VEX102" s="2"/>
      <c r="VEY102" s="2"/>
      <c r="VEZ102" s="2"/>
      <c r="VFA102" s="2"/>
      <c r="VFB102" s="2"/>
      <c r="VFC102" s="2"/>
      <c r="VFD102" s="2"/>
      <c r="VFK102" s="2"/>
      <c r="VFL102" s="2"/>
      <c r="VFM102" s="2"/>
      <c r="VFN102" s="2"/>
      <c r="VFO102" s="2"/>
      <c r="VFP102" s="2"/>
      <c r="VFQ102" s="2"/>
      <c r="VFR102" s="2"/>
      <c r="VFS102" s="2"/>
      <c r="VFT102" s="2"/>
      <c r="VFU102" s="2"/>
      <c r="VFV102" s="2"/>
      <c r="VFX102" s="2"/>
      <c r="VFY102" s="2"/>
      <c r="VGD102" s="2"/>
      <c r="VGE102" s="2"/>
      <c r="VGF102" s="2"/>
      <c r="VGG102" s="2"/>
      <c r="VGH102" s="2"/>
      <c r="VGI102" s="2"/>
      <c r="VGJ102" s="2"/>
      <c r="VGQ102" s="2"/>
      <c r="VGR102" s="2"/>
      <c r="VGS102" s="2"/>
      <c r="VGT102" s="2"/>
      <c r="VGU102" s="2"/>
      <c r="VGV102" s="2"/>
      <c r="VGW102" s="2"/>
      <c r="VGX102" s="2"/>
      <c r="VGY102" s="2"/>
      <c r="VGZ102" s="2"/>
      <c r="VHA102" s="2"/>
      <c r="VHB102" s="2"/>
      <c r="VHD102" s="2"/>
      <c r="VHE102" s="2"/>
      <c r="VHJ102" s="2"/>
      <c r="VHK102" s="2"/>
      <c r="VHL102" s="2"/>
      <c r="VHM102" s="2"/>
      <c r="VHN102" s="2"/>
      <c r="VHO102" s="2"/>
      <c r="VHP102" s="2"/>
      <c r="VHW102" s="2"/>
      <c r="VHX102" s="2"/>
      <c r="VHY102" s="2"/>
      <c r="VHZ102" s="2"/>
      <c r="VIA102" s="2"/>
      <c r="VIB102" s="2"/>
      <c r="VIC102" s="2"/>
      <c r="VID102" s="2"/>
      <c r="VIE102" s="2"/>
      <c r="VIF102" s="2"/>
      <c r="VIG102" s="2"/>
      <c r="VIH102" s="2"/>
      <c r="VIJ102" s="2"/>
      <c r="VIK102" s="2"/>
      <c r="VIP102" s="2"/>
      <c r="VIQ102" s="2"/>
      <c r="VIR102" s="2"/>
      <c r="VIS102" s="2"/>
      <c r="VIT102" s="2"/>
      <c r="VIU102" s="2"/>
      <c r="VIV102" s="2"/>
      <c r="VJC102" s="2"/>
      <c r="VJD102" s="2"/>
      <c r="VJE102" s="2"/>
      <c r="VJF102" s="2"/>
      <c r="VJG102" s="2"/>
      <c r="VJH102" s="2"/>
      <c r="VJI102" s="2"/>
      <c r="VJJ102" s="2"/>
      <c r="VJK102" s="2"/>
      <c r="VJL102" s="2"/>
      <c r="VJM102" s="2"/>
      <c r="VJN102" s="2"/>
      <c r="VJP102" s="2"/>
      <c r="VJQ102" s="2"/>
      <c r="VJV102" s="2"/>
      <c r="VJW102" s="2"/>
      <c r="VJX102" s="2"/>
      <c r="VJY102" s="2"/>
      <c r="VJZ102" s="2"/>
      <c r="VKA102" s="2"/>
      <c r="VKB102" s="2"/>
      <c r="VKI102" s="2"/>
      <c r="VKJ102" s="2"/>
      <c r="VKK102" s="2"/>
      <c r="VKL102" s="2"/>
      <c r="VKM102" s="2"/>
      <c r="VKN102" s="2"/>
      <c r="VKO102" s="2"/>
      <c r="VKP102" s="2"/>
      <c r="VKQ102" s="2"/>
      <c r="VKR102" s="2"/>
      <c r="VKS102" s="2"/>
      <c r="VKT102" s="2"/>
      <c r="VKV102" s="2"/>
      <c r="VKW102" s="2"/>
      <c r="VLB102" s="2"/>
      <c r="VLC102" s="2"/>
      <c r="VLD102" s="2"/>
      <c r="VLE102" s="2"/>
      <c r="VLF102" s="2"/>
      <c r="VLG102" s="2"/>
      <c r="VLH102" s="2"/>
      <c r="VLO102" s="2"/>
      <c r="VLP102" s="2"/>
      <c r="VLQ102" s="2"/>
      <c r="VLR102" s="2"/>
      <c r="VLS102" s="2"/>
      <c r="VLT102" s="2"/>
      <c r="VLU102" s="2"/>
      <c r="VLV102" s="2"/>
      <c r="VLW102" s="2"/>
      <c r="VLX102" s="2"/>
      <c r="VLY102" s="2"/>
      <c r="VLZ102" s="2"/>
      <c r="VMB102" s="2"/>
      <c r="VMC102" s="2"/>
      <c r="VMH102" s="2"/>
      <c r="VMI102" s="2"/>
      <c r="VMJ102" s="2"/>
      <c r="VMK102" s="2"/>
      <c r="VML102" s="2"/>
      <c r="VMM102" s="2"/>
      <c r="VMN102" s="2"/>
      <c r="VMU102" s="2"/>
      <c r="VMV102" s="2"/>
      <c r="VMW102" s="2"/>
      <c r="VMX102" s="2"/>
      <c r="VMY102" s="2"/>
      <c r="VMZ102" s="2"/>
      <c r="VNA102" s="2"/>
      <c r="VNB102" s="2"/>
      <c r="VNC102" s="2"/>
      <c r="VND102" s="2"/>
      <c r="VNE102" s="2"/>
      <c r="VNF102" s="2"/>
      <c r="VNH102" s="2"/>
      <c r="VNI102" s="2"/>
      <c r="VNN102" s="2"/>
      <c r="VNO102" s="2"/>
      <c r="VNP102" s="2"/>
      <c r="VNQ102" s="2"/>
      <c r="VNR102" s="2"/>
      <c r="VNS102" s="2"/>
      <c r="VNT102" s="2"/>
      <c r="VOA102" s="2"/>
      <c r="VOB102" s="2"/>
      <c r="VOC102" s="2"/>
      <c r="VOD102" s="2"/>
      <c r="VOE102" s="2"/>
      <c r="VOF102" s="2"/>
      <c r="VOG102" s="2"/>
      <c r="VOH102" s="2"/>
      <c r="VOI102" s="2"/>
      <c r="VOJ102" s="2"/>
      <c r="VOK102" s="2"/>
      <c r="VOL102" s="2"/>
      <c r="VON102" s="2"/>
      <c r="VOO102" s="2"/>
      <c r="VOT102" s="2"/>
      <c r="VOU102" s="2"/>
      <c r="VOV102" s="2"/>
      <c r="VOW102" s="2"/>
      <c r="VOX102" s="2"/>
      <c r="VOY102" s="2"/>
      <c r="VOZ102" s="2"/>
      <c r="VPG102" s="2"/>
      <c r="VPH102" s="2"/>
      <c r="VPI102" s="2"/>
      <c r="VPJ102" s="2"/>
      <c r="VPK102" s="2"/>
      <c r="VPL102" s="2"/>
      <c r="VPM102" s="2"/>
      <c r="VPN102" s="2"/>
      <c r="VPO102" s="2"/>
      <c r="VPP102" s="2"/>
      <c r="VPQ102" s="2"/>
      <c r="VPR102" s="2"/>
      <c r="VPT102" s="2"/>
      <c r="VPU102" s="2"/>
      <c r="VPZ102" s="2"/>
      <c r="VQA102" s="2"/>
      <c r="VQB102" s="2"/>
      <c r="VQC102" s="2"/>
      <c r="VQD102" s="2"/>
      <c r="VQE102" s="2"/>
      <c r="VQF102" s="2"/>
      <c r="VQM102" s="2"/>
      <c r="VQN102" s="2"/>
      <c r="VQO102" s="2"/>
      <c r="VQP102" s="2"/>
      <c r="VQQ102" s="2"/>
      <c r="VQR102" s="2"/>
      <c r="VQS102" s="2"/>
      <c r="VQT102" s="2"/>
      <c r="VQU102" s="2"/>
      <c r="VQV102" s="2"/>
      <c r="VQW102" s="2"/>
      <c r="VQX102" s="2"/>
      <c r="VQZ102" s="2"/>
      <c r="VRA102" s="2"/>
      <c r="VRF102" s="2"/>
      <c r="VRG102" s="2"/>
      <c r="VRH102" s="2"/>
      <c r="VRI102" s="2"/>
      <c r="VRJ102" s="2"/>
      <c r="VRK102" s="2"/>
      <c r="VRL102" s="2"/>
      <c r="VRS102" s="2"/>
      <c r="VRT102" s="2"/>
      <c r="VRU102" s="2"/>
      <c r="VRV102" s="2"/>
      <c r="VRW102" s="2"/>
      <c r="VRX102" s="2"/>
      <c r="VRY102" s="2"/>
      <c r="VRZ102" s="2"/>
      <c r="VSA102" s="2"/>
      <c r="VSB102" s="2"/>
      <c r="VSC102" s="2"/>
      <c r="VSD102" s="2"/>
      <c r="VSF102" s="2"/>
      <c r="VSG102" s="2"/>
      <c r="VSL102" s="2"/>
      <c r="VSM102" s="2"/>
      <c r="VSN102" s="2"/>
      <c r="VSO102" s="2"/>
      <c r="VSP102" s="2"/>
      <c r="VSQ102" s="2"/>
      <c r="VSR102" s="2"/>
      <c r="VSY102" s="2"/>
      <c r="VSZ102" s="2"/>
      <c r="VTA102" s="2"/>
      <c r="VTB102" s="2"/>
      <c r="VTC102" s="2"/>
      <c r="VTD102" s="2"/>
      <c r="VTE102" s="2"/>
      <c r="VTF102" s="2"/>
      <c r="VTG102" s="2"/>
      <c r="VTH102" s="2"/>
      <c r="VTI102" s="2"/>
      <c r="VTJ102" s="2"/>
      <c r="VTL102" s="2"/>
      <c r="VTM102" s="2"/>
      <c r="VTR102" s="2"/>
      <c r="VTS102" s="2"/>
      <c r="VTT102" s="2"/>
      <c r="VTU102" s="2"/>
      <c r="VTV102" s="2"/>
      <c r="VTW102" s="2"/>
      <c r="VTX102" s="2"/>
      <c r="VUE102" s="2"/>
      <c r="VUF102" s="2"/>
      <c r="VUG102" s="2"/>
      <c r="VUH102" s="2"/>
      <c r="VUI102" s="2"/>
      <c r="VUJ102" s="2"/>
      <c r="VUK102" s="2"/>
      <c r="VUL102" s="2"/>
      <c r="VUM102" s="2"/>
      <c r="VUN102" s="2"/>
      <c r="VUO102" s="2"/>
      <c r="VUP102" s="2"/>
      <c r="VUR102" s="2"/>
      <c r="VUS102" s="2"/>
      <c r="VUX102" s="2"/>
      <c r="VUY102" s="2"/>
      <c r="VUZ102" s="2"/>
      <c r="VVA102" s="2"/>
      <c r="VVB102" s="2"/>
      <c r="VVC102" s="2"/>
      <c r="VVD102" s="2"/>
      <c r="VVK102" s="2"/>
      <c r="VVL102" s="2"/>
      <c r="VVM102" s="2"/>
      <c r="VVN102" s="2"/>
      <c r="VVO102" s="2"/>
      <c r="VVP102" s="2"/>
      <c r="VVQ102" s="2"/>
      <c r="VVR102" s="2"/>
      <c r="VVS102" s="2"/>
      <c r="VVT102" s="2"/>
      <c r="VVU102" s="2"/>
      <c r="VVV102" s="2"/>
      <c r="VVX102" s="2"/>
      <c r="VVY102" s="2"/>
      <c r="VWD102" s="2"/>
      <c r="VWE102" s="2"/>
      <c r="VWF102" s="2"/>
      <c r="VWG102" s="2"/>
      <c r="VWH102" s="2"/>
      <c r="VWI102" s="2"/>
      <c r="VWJ102" s="2"/>
      <c r="VWQ102" s="2"/>
      <c r="VWR102" s="2"/>
      <c r="VWS102" s="2"/>
      <c r="VWT102" s="2"/>
      <c r="VWU102" s="2"/>
      <c r="VWV102" s="2"/>
      <c r="VWW102" s="2"/>
      <c r="VWX102" s="2"/>
      <c r="VWY102" s="2"/>
      <c r="VWZ102" s="2"/>
      <c r="VXA102" s="2"/>
      <c r="VXB102" s="2"/>
      <c r="VXD102" s="2"/>
      <c r="VXE102" s="2"/>
      <c r="VXJ102" s="2"/>
      <c r="VXK102" s="2"/>
      <c r="VXL102" s="2"/>
      <c r="VXM102" s="2"/>
      <c r="VXN102" s="2"/>
      <c r="VXO102" s="2"/>
      <c r="VXP102" s="2"/>
      <c r="VXW102" s="2"/>
      <c r="VXX102" s="2"/>
      <c r="VXY102" s="2"/>
      <c r="VXZ102" s="2"/>
      <c r="VYA102" s="2"/>
      <c r="VYB102" s="2"/>
      <c r="VYC102" s="2"/>
      <c r="VYD102" s="2"/>
      <c r="VYE102" s="2"/>
      <c r="VYF102" s="2"/>
      <c r="VYG102" s="2"/>
      <c r="VYH102" s="2"/>
      <c r="VYJ102" s="2"/>
      <c r="VYK102" s="2"/>
      <c r="VYP102" s="2"/>
      <c r="VYQ102" s="2"/>
      <c r="VYR102" s="2"/>
      <c r="VYS102" s="2"/>
      <c r="VYT102" s="2"/>
      <c r="VYU102" s="2"/>
      <c r="VYV102" s="2"/>
      <c r="VZC102" s="2"/>
      <c r="VZD102" s="2"/>
      <c r="VZE102" s="2"/>
      <c r="VZF102" s="2"/>
      <c r="VZG102" s="2"/>
      <c r="VZH102" s="2"/>
      <c r="VZI102" s="2"/>
      <c r="VZJ102" s="2"/>
      <c r="VZK102" s="2"/>
      <c r="VZL102" s="2"/>
      <c r="VZM102" s="2"/>
      <c r="VZN102" s="2"/>
      <c r="VZP102" s="2"/>
      <c r="VZQ102" s="2"/>
      <c r="VZV102" s="2"/>
      <c r="VZW102" s="2"/>
      <c r="VZX102" s="2"/>
      <c r="VZY102" s="2"/>
      <c r="VZZ102" s="2"/>
      <c r="WAA102" s="2"/>
      <c r="WAB102" s="2"/>
      <c r="WAI102" s="2"/>
      <c r="WAJ102" s="2"/>
      <c r="WAK102" s="2"/>
      <c r="WAL102" s="2"/>
      <c r="WAM102" s="2"/>
      <c r="WAN102" s="2"/>
      <c r="WAO102" s="2"/>
      <c r="WAP102" s="2"/>
      <c r="WAQ102" s="2"/>
      <c r="WAR102" s="2"/>
      <c r="WAS102" s="2"/>
      <c r="WAT102" s="2"/>
      <c r="WAV102" s="2"/>
      <c r="WAW102" s="2"/>
      <c r="WBB102" s="2"/>
      <c r="WBC102" s="2"/>
      <c r="WBD102" s="2"/>
      <c r="WBE102" s="2"/>
      <c r="WBF102" s="2"/>
      <c r="WBG102" s="2"/>
      <c r="WBH102" s="2"/>
      <c r="WBO102" s="2"/>
      <c r="WBP102" s="2"/>
      <c r="WBQ102" s="2"/>
      <c r="WBR102" s="2"/>
      <c r="WBS102" s="2"/>
      <c r="WBT102" s="2"/>
      <c r="WBU102" s="2"/>
      <c r="WBV102" s="2"/>
      <c r="WBW102" s="2"/>
      <c r="WBX102" s="2"/>
      <c r="WBY102" s="2"/>
      <c r="WBZ102" s="2"/>
      <c r="WCB102" s="2"/>
      <c r="WCC102" s="2"/>
      <c r="WCH102" s="2"/>
      <c r="WCI102" s="2"/>
      <c r="WCJ102" s="2"/>
      <c r="WCK102" s="2"/>
      <c r="WCL102" s="2"/>
      <c r="WCM102" s="2"/>
      <c r="WCN102" s="2"/>
      <c r="WCU102" s="2"/>
      <c r="WCV102" s="2"/>
      <c r="WCW102" s="2"/>
      <c r="WCX102" s="2"/>
      <c r="WCY102" s="2"/>
      <c r="WCZ102" s="2"/>
      <c r="WDA102" s="2"/>
      <c r="WDB102" s="2"/>
      <c r="WDC102" s="2"/>
      <c r="WDD102" s="2"/>
      <c r="WDE102" s="2"/>
      <c r="WDF102" s="2"/>
      <c r="WDH102" s="2"/>
      <c r="WDI102" s="2"/>
      <c r="WDN102" s="2"/>
      <c r="WDO102" s="2"/>
      <c r="WDP102" s="2"/>
      <c r="WDQ102" s="2"/>
      <c r="WDR102" s="2"/>
      <c r="WDS102" s="2"/>
      <c r="WDT102" s="2"/>
      <c r="WEA102" s="2"/>
      <c r="WEB102" s="2"/>
      <c r="WEC102" s="2"/>
      <c r="WED102" s="2"/>
      <c r="WEE102" s="2"/>
      <c r="WEF102" s="2"/>
      <c r="WEG102" s="2"/>
      <c r="WEH102" s="2"/>
      <c r="WEI102" s="2"/>
      <c r="WEJ102" s="2"/>
      <c r="WEK102" s="2"/>
      <c r="WEL102" s="2"/>
      <c r="WEN102" s="2"/>
      <c r="WEO102" s="2"/>
      <c r="WET102" s="2"/>
      <c r="WEU102" s="2"/>
      <c r="WEV102" s="2"/>
      <c r="WEW102" s="2"/>
      <c r="WEX102" s="2"/>
      <c r="WEY102" s="2"/>
      <c r="WEZ102" s="2"/>
      <c r="WFG102" s="2"/>
      <c r="WFH102" s="2"/>
      <c r="WFI102" s="2"/>
      <c r="WFJ102" s="2"/>
      <c r="WFK102" s="2"/>
      <c r="WFL102" s="2"/>
      <c r="WFM102" s="2"/>
      <c r="WFN102" s="2"/>
      <c r="WFO102" s="2"/>
      <c r="WFP102" s="2"/>
      <c r="WFQ102" s="2"/>
      <c r="WFR102" s="2"/>
      <c r="WFT102" s="2"/>
      <c r="WFU102" s="2"/>
      <c r="WFZ102" s="2"/>
      <c r="WGA102" s="2"/>
      <c r="WGB102" s="2"/>
      <c r="WGC102" s="2"/>
      <c r="WGD102" s="2"/>
      <c r="WGE102" s="2"/>
      <c r="WGF102" s="2"/>
      <c r="WGM102" s="2"/>
      <c r="WGN102" s="2"/>
      <c r="WGO102" s="2"/>
      <c r="WGP102" s="2"/>
      <c r="WGQ102" s="2"/>
      <c r="WGR102" s="2"/>
      <c r="WGS102" s="2"/>
      <c r="WGT102" s="2"/>
      <c r="WGU102" s="2"/>
      <c r="WGV102" s="2"/>
      <c r="WGW102" s="2"/>
      <c r="WGX102" s="2"/>
      <c r="WGZ102" s="2"/>
      <c r="WHA102" s="2"/>
      <c r="WHF102" s="2"/>
      <c r="WHG102" s="2"/>
      <c r="WHH102" s="2"/>
      <c r="WHI102" s="2"/>
      <c r="WHJ102" s="2"/>
      <c r="WHK102" s="2"/>
      <c r="WHL102" s="2"/>
      <c r="WHS102" s="2"/>
      <c r="WHT102" s="2"/>
      <c r="WHU102" s="2"/>
      <c r="WHV102" s="2"/>
      <c r="WHW102" s="2"/>
      <c r="WHX102" s="2"/>
      <c r="WHY102" s="2"/>
      <c r="WHZ102" s="2"/>
      <c r="WIA102" s="2"/>
      <c r="WIB102" s="2"/>
      <c r="WIC102" s="2"/>
      <c r="WID102" s="2"/>
      <c r="WIF102" s="2"/>
      <c r="WIG102" s="2"/>
      <c r="WIL102" s="2"/>
      <c r="WIM102" s="2"/>
      <c r="WIN102" s="2"/>
      <c r="WIO102" s="2"/>
      <c r="WIP102" s="2"/>
      <c r="WIQ102" s="2"/>
      <c r="WIR102" s="2"/>
      <c r="WIY102" s="2"/>
      <c r="WIZ102" s="2"/>
      <c r="WJA102" s="2"/>
      <c r="WJB102" s="2"/>
      <c r="WJC102" s="2"/>
      <c r="WJD102" s="2"/>
      <c r="WJE102" s="2"/>
      <c r="WJF102" s="2"/>
      <c r="WJG102" s="2"/>
      <c r="WJH102" s="2"/>
      <c r="WJI102" s="2"/>
      <c r="WJJ102" s="2"/>
      <c r="WJL102" s="2"/>
      <c r="WJM102" s="2"/>
      <c r="WJR102" s="2"/>
      <c r="WJS102" s="2"/>
      <c r="WJT102" s="2"/>
      <c r="WJU102" s="2"/>
      <c r="WJV102" s="2"/>
      <c r="WJW102" s="2"/>
      <c r="WJX102" s="2"/>
      <c r="WKE102" s="2"/>
      <c r="WKF102" s="2"/>
      <c r="WKG102" s="2"/>
      <c r="WKH102" s="2"/>
      <c r="WKI102" s="2"/>
      <c r="WKJ102" s="2"/>
      <c r="WKK102" s="2"/>
      <c r="WKL102" s="2"/>
      <c r="WKM102" s="2"/>
      <c r="WKN102" s="2"/>
      <c r="WKO102" s="2"/>
      <c r="WKP102" s="2"/>
      <c r="WKR102" s="2"/>
      <c r="WKS102" s="2"/>
      <c r="WKX102" s="2"/>
      <c r="WKY102" s="2"/>
      <c r="WKZ102" s="2"/>
      <c r="WLA102" s="2"/>
      <c r="WLB102" s="2"/>
      <c r="WLC102" s="2"/>
      <c r="WLD102" s="2"/>
      <c r="WLK102" s="2"/>
      <c r="WLL102" s="2"/>
      <c r="WLM102" s="2"/>
      <c r="WLN102" s="2"/>
      <c r="WLO102" s="2"/>
      <c r="WLP102" s="2"/>
      <c r="WLQ102" s="2"/>
      <c r="WLR102" s="2"/>
      <c r="WLS102" s="2"/>
      <c r="WLT102" s="2"/>
      <c r="WLU102" s="2"/>
      <c r="WLV102" s="2"/>
      <c r="WLX102" s="2"/>
      <c r="WLY102" s="2"/>
      <c r="WMD102" s="2"/>
      <c r="WME102" s="2"/>
      <c r="WMF102" s="2"/>
      <c r="WMG102" s="2"/>
      <c r="WMH102" s="2"/>
      <c r="WMI102" s="2"/>
      <c r="WMJ102" s="2"/>
      <c r="WMQ102" s="2"/>
      <c r="WMR102" s="2"/>
      <c r="WMS102" s="2"/>
      <c r="WMT102" s="2"/>
      <c r="WMU102" s="2"/>
      <c r="WMV102" s="2"/>
      <c r="WMW102" s="2"/>
      <c r="WMX102" s="2"/>
      <c r="WMY102" s="2"/>
      <c r="WMZ102" s="2"/>
      <c r="WNA102" s="2"/>
      <c r="WNB102" s="2"/>
      <c r="WND102" s="2"/>
      <c r="WNE102" s="2"/>
      <c r="WNJ102" s="2"/>
      <c r="WNK102" s="2"/>
      <c r="WNL102" s="2"/>
      <c r="WNM102" s="2"/>
      <c r="WNN102" s="2"/>
      <c r="WNO102" s="2"/>
      <c r="WNP102" s="2"/>
      <c r="WNW102" s="2"/>
      <c r="WNX102" s="2"/>
      <c r="WNY102" s="2"/>
      <c r="WNZ102" s="2"/>
      <c r="WOA102" s="2"/>
      <c r="WOB102" s="2"/>
      <c r="WOC102" s="2"/>
      <c r="WOD102" s="2"/>
      <c r="WOE102" s="2"/>
      <c r="WOF102" s="2"/>
      <c r="WOG102" s="2"/>
      <c r="WOH102" s="2"/>
      <c r="WOJ102" s="2"/>
      <c r="WOK102" s="2"/>
      <c r="WOP102" s="2"/>
      <c r="WOQ102" s="2"/>
      <c r="WOR102" s="2"/>
      <c r="WOS102" s="2"/>
      <c r="WOT102" s="2"/>
      <c r="WOU102" s="2"/>
      <c r="WOV102" s="2"/>
      <c r="WPC102" s="2"/>
      <c r="WPD102" s="2"/>
      <c r="WPE102" s="2"/>
      <c r="WPF102" s="2"/>
      <c r="WPG102" s="2"/>
      <c r="WPH102" s="2"/>
      <c r="WPI102" s="2"/>
      <c r="WPJ102" s="2"/>
      <c r="WPK102" s="2"/>
      <c r="WPL102" s="2"/>
      <c r="WPM102" s="2"/>
      <c r="WPN102" s="2"/>
      <c r="WPP102" s="2"/>
      <c r="WPQ102" s="2"/>
      <c r="WPV102" s="2"/>
      <c r="WPW102" s="2"/>
      <c r="WPX102" s="2"/>
      <c r="WPY102" s="2"/>
      <c r="WPZ102" s="2"/>
      <c r="WQA102" s="2"/>
      <c r="WQB102" s="2"/>
      <c r="WQI102" s="2"/>
      <c r="WQJ102" s="2"/>
      <c r="WQK102" s="2"/>
      <c r="WQL102" s="2"/>
      <c r="WQM102" s="2"/>
      <c r="WQN102" s="2"/>
      <c r="WQO102" s="2"/>
      <c r="WQP102" s="2"/>
      <c r="WQQ102" s="2"/>
      <c r="WQR102" s="2"/>
      <c r="WQS102" s="2"/>
      <c r="WQT102" s="2"/>
      <c r="WQV102" s="2"/>
      <c r="WQW102" s="2"/>
      <c r="WRB102" s="2"/>
      <c r="WRC102" s="2"/>
      <c r="WRD102" s="2"/>
      <c r="WRE102" s="2"/>
      <c r="WRF102" s="2"/>
      <c r="WRG102" s="2"/>
      <c r="WRH102" s="2"/>
      <c r="WRO102" s="2"/>
      <c r="WRP102" s="2"/>
      <c r="WRQ102" s="2"/>
      <c r="WRR102" s="2"/>
      <c r="WRS102" s="2"/>
      <c r="WRT102" s="2"/>
      <c r="WRU102" s="2"/>
      <c r="WRV102" s="2"/>
      <c r="WRW102" s="2"/>
      <c r="WRX102" s="2"/>
      <c r="WRY102" s="2"/>
      <c r="WRZ102" s="2"/>
      <c r="WSB102" s="2"/>
      <c r="WSC102" s="2"/>
      <c r="WSH102" s="2"/>
      <c r="WSI102" s="2"/>
      <c r="WSJ102" s="2"/>
      <c r="WSK102" s="2"/>
      <c r="WSL102" s="2"/>
      <c r="WSM102" s="2"/>
      <c r="WSN102" s="2"/>
      <c r="WSU102" s="2"/>
      <c r="WSV102" s="2"/>
      <c r="WSW102" s="2"/>
      <c r="WSX102" s="2"/>
      <c r="WSY102" s="2"/>
      <c r="WSZ102" s="2"/>
      <c r="WTA102" s="2"/>
      <c r="WTB102" s="2"/>
      <c r="WTC102" s="2"/>
      <c r="WTD102" s="2"/>
      <c r="WTE102" s="2"/>
      <c r="WTF102" s="2"/>
      <c r="WTH102" s="2"/>
      <c r="WTI102" s="2"/>
      <c r="WTN102" s="2"/>
      <c r="WTO102" s="2"/>
      <c r="WTP102" s="2"/>
      <c r="WTQ102" s="2"/>
      <c r="WTR102" s="2"/>
      <c r="WTS102" s="2"/>
      <c r="WTT102" s="2"/>
      <c r="WUA102" s="2"/>
      <c r="WUB102" s="2"/>
      <c r="WUC102" s="2"/>
      <c r="WUD102" s="2"/>
      <c r="WUE102" s="2"/>
      <c r="WUF102" s="2"/>
      <c r="WUG102" s="2"/>
      <c r="WUH102" s="2"/>
      <c r="WUI102" s="2"/>
      <c r="WUJ102" s="2"/>
      <c r="WUK102" s="2"/>
      <c r="WUL102" s="2"/>
      <c r="WUN102" s="2"/>
      <c r="WUO102" s="2"/>
      <c r="WUT102" s="2"/>
      <c r="WUU102" s="2"/>
      <c r="WUV102" s="2"/>
      <c r="WUW102" s="2"/>
      <c r="WUX102" s="2"/>
      <c r="WUY102" s="2"/>
      <c r="WUZ102" s="2"/>
      <c r="WVG102" s="2"/>
      <c r="WVH102" s="2"/>
      <c r="WVI102" s="2"/>
      <c r="WVJ102" s="2"/>
      <c r="WVK102" s="2"/>
      <c r="WVL102" s="2"/>
      <c r="WVM102" s="2"/>
      <c r="WVN102" s="2"/>
      <c r="WVO102" s="2"/>
      <c r="WVP102" s="2"/>
      <c r="WVQ102" s="2"/>
      <c r="WVR102" s="2"/>
      <c r="WVT102" s="2"/>
      <c r="WVU102" s="2"/>
      <c r="WVZ102" s="2"/>
      <c r="WWA102" s="2"/>
      <c r="WWB102" s="2"/>
      <c r="WWC102" s="2"/>
      <c r="WWD102" s="2"/>
      <c r="WWE102" s="2"/>
      <c r="WWF102" s="2"/>
      <c r="WWM102" s="2"/>
      <c r="WWN102" s="2"/>
      <c r="WWO102" s="2"/>
      <c r="WWP102" s="2"/>
      <c r="WWQ102" s="2"/>
      <c r="WWR102" s="2"/>
      <c r="WWS102" s="2"/>
      <c r="WWT102" s="2"/>
      <c r="WWU102" s="2"/>
      <c r="WWV102" s="2"/>
      <c r="WWW102" s="2"/>
      <c r="WWX102" s="2"/>
      <c r="WWZ102" s="2"/>
      <c r="WXA102" s="2"/>
      <c r="WXF102" s="2"/>
      <c r="WXG102" s="2"/>
      <c r="WXH102" s="2"/>
      <c r="WXI102" s="2"/>
      <c r="WXJ102" s="2"/>
      <c r="WXK102" s="2"/>
      <c r="WXL102" s="2"/>
      <c r="WXS102" s="2"/>
      <c r="WXT102" s="2"/>
      <c r="WXU102" s="2"/>
      <c r="WXV102" s="2"/>
      <c r="WXW102" s="2"/>
      <c r="WXX102" s="2"/>
      <c r="WXY102" s="2"/>
      <c r="WXZ102" s="2"/>
      <c r="WYA102" s="2"/>
      <c r="WYB102" s="2"/>
      <c r="WYC102" s="2"/>
      <c r="WYD102" s="2"/>
      <c r="WYF102" s="2"/>
      <c r="WYG102" s="2"/>
      <c r="WYL102" s="2"/>
      <c r="WYM102" s="2"/>
      <c r="WYN102" s="2"/>
      <c r="WYO102" s="2"/>
      <c r="WYP102" s="2"/>
      <c r="WYQ102" s="2"/>
      <c r="WYR102" s="2"/>
      <c r="WYY102" s="2"/>
      <c r="WYZ102" s="2"/>
      <c r="WZA102" s="2"/>
      <c r="WZB102" s="2"/>
      <c r="WZC102" s="2"/>
      <c r="WZD102" s="2"/>
      <c r="WZE102" s="2"/>
      <c r="WZF102" s="2"/>
      <c r="WZG102" s="2"/>
      <c r="WZH102" s="2"/>
      <c r="WZI102" s="2"/>
      <c r="WZJ102" s="2"/>
      <c r="WZL102" s="2"/>
      <c r="WZM102" s="2"/>
      <c r="WZR102" s="2"/>
      <c r="WZS102" s="2"/>
      <c r="WZT102" s="2"/>
      <c r="WZU102" s="2"/>
      <c r="WZV102" s="2"/>
      <c r="WZW102" s="2"/>
      <c r="WZX102" s="2"/>
      <c r="XAE102" s="2"/>
      <c r="XAF102" s="2"/>
      <c r="XAG102" s="2"/>
      <c r="XAH102" s="2"/>
      <c r="XAI102" s="2"/>
      <c r="XAJ102" s="2"/>
      <c r="XAK102" s="2"/>
      <c r="XAL102" s="2"/>
      <c r="XAM102" s="2"/>
      <c r="XAN102" s="2"/>
      <c r="XAO102" s="2"/>
      <c r="XAP102" s="2"/>
      <c r="XAR102" s="2"/>
      <c r="XAS102" s="2"/>
      <c r="XAX102" s="2"/>
      <c r="XAY102" s="2"/>
      <c r="XAZ102" s="2"/>
      <c r="XBA102" s="2"/>
      <c r="XBB102" s="2"/>
      <c r="XBC102" s="2"/>
      <c r="XBD102" s="2"/>
      <c r="XBK102" s="2"/>
      <c r="XBL102" s="2"/>
      <c r="XBM102" s="2"/>
      <c r="XBN102" s="2"/>
      <c r="XBO102" s="2"/>
      <c r="XBP102" s="2"/>
      <c r="XBQ102" s="2"/>
      <c r="XBR102" s="2"/>
      <c r="XBS102" s="2"/>
      <c r="XBT102" s="2"/>
      <c r="XBU102" s="2"/>
      <c r="XBV102" s="2"/>
      <c r="XBX102" s="2"/>
      <c r="XBY102" s="2"/>
      <c r="XCD102" s="2"/>
      <c r="XCE102" s="2"/>
      <c r="XCF102" s="2"/>
      <c r="XCG102" s="2"/>
      <c r="XCH102" s="2"/>
      <c r="XCI102" s="2"/>
      <c r="XCJ102" s="2"/>
      <c r="XCQ102" s="2"/>
      <c r="XCR102" s="2"/>
      <c r="XCS102" s="2"/>
      <c r="XCT102" s="2"/>
      <c r="XCU102" s="2"/>
      <c r="XCV102" s="2"/>
      <c r="XCW102" s="2"/>
      <c r="XCX102" s="2"/>
      <c r="XCY102" s="2"/>
      <c r="XCZ102" s="2"/>
      <c r="XDA102" s="2"/>
      <c r="XDB102" s="2"/>
      <c r="XDD102" s="2"/>
      <c r="XDE102" s="2"/>
      <c r="XDJ102" s="2"/>
      <c r="XDK102" s="2"/>
      <c r="XDL102" s="2"/>
      <c r="XDM102" s="2"/>
      <c r="XDN102" s="2"/>
      <c r="XDO102" s="2"/>
      <c r="XDP102" s="2"/>
      <c r="XDW102" s="2"/>
      <c r="XDX102" s="2"/>
      <c r="XDY102" s="2"/>
      <c r="XDZ102" s="2"/>
      <c r="XEA102" s="2"/>
      <c r="XEB102" s="2"/>
      <c r="XEC102" s="2"/>
      <c r="XED102" s="2"/>
      <c r="XEE102" s="2"/>
      <c r="XEF102" s="2"/>
      <c r="XEG102" s="2"/>
      <c r="XEH102" s="2"/>
      <c r="XEJ102" s="2"/>
      <c r="XEK102" s="2"/>
      <c r="XEP102" s="2"/>
      <c r="XEQ102" s="2"/>
      <c r="XER102" s="2"/>
      <c r="XES102" s="2"/>
      <c r="XET102" s="2"/>
      <c r="XEU102" s="2"/>
      <c r="XEV102" s="2"/>
    </row>
    <row r="103" spans="2:16379">
      <c r="B103" s="1" t="s">
        <v>480</v>
      </c>
      <c r="C103" s="1" t="s">
        <v>199</v>
      </c>
      <c r="D103" s="8">
        <v>8</v>
      </c>
      <c r="E103" t="s">
        <v>216</v>
      </c>
      <c r="F103">
        <v>0</v>
      </c>
      <c r="G103">
        <v>0</v>
      </c>
      <c r="H103">
        <v>0</v>
      </c>
      <c r="I103">
        <v>1</v>
      </c>
      <c r="J103">
        <v>1</v>
      </c>
      <c r="K103">
        <v>2</v>
      </c>
      <c r="L103">
        <v>1</v>
      </c>
      <c r="M103">
        <v>2</v>
      </c>
      <c r="N103">
        <v>7.8994799999999996</v>
      </c>
      <c r="O103">
        <v>5.15313</v>
      </c>
      <c r="P103">
        <f t="shared" si="18"/>
        <v>0.65233787540445698</v>
      </c>
      <c r="Q103">
        <f>140.34-21.32</f>
        <v>119.02000000000001</v>
      </c>
      <c r="R103">
        <f>138.26-131.62</f>
        <v>6.6399999999999864</v>
      </c>
      <c r="S103" s="1">
        <f t="shared" si="19"/>
        <v>5.5788943034783947E-2</v>
      </c>
      <c r="T103" s="2"/>
      <c r="U103" s="2"/>
      <c r="V103" s="2"/>
      <c r="W103" s="2"/>
      <c r="X103" s="2"/>
      <c r="Z103" s="1"/>
      <c r="AX103" s="2"/>
      <c r="AY103" s="2"/>
      <c r="AZ103" s="2"/>
      <c r="BA103" s="2"/>
      <c r="BB103" s="2"/>
      <c r="BC103" s="2"/>
      <c r="BD103" s="2"/>
      <c r="BJ103" s="4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X103" s="2"/>
      <c r="BY103" s="2"/>
      <c r="CD103" s="2"/>
      <c r="CE103" s="2"/>
      <c r="CF103" s="2"/>
      <c r="CG103" s="2"/>
      <c r="CH103" s="2"/>
      <c r="CI103" s="2"/>
      <c r="CJ103" s="2"/>
      <c r="CP103" s="4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D103" s="2"/>
      <c r="DE103" s="2"/>
      <c r="DJ103" s="2"/>
      <c r="DK103" s="2"/>
      <c r="DL103" s="2"/>
      <c r="DM103" s="2"/>
      <c r="DN103" s="2"/>
      <c r="DO103" s="2"/>
      <c r="DP103" s="2"/>
      <c r="DV103" s="4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J103" s="2"/>
      <c r="EK103" s="2"/>
      <c r="EP103" s="2"/>
      <c r="EQ103" s="2"/>
      <c r="ER103" s="2"/>
      <c r="ES103" s="2"/>
      <c r="ET103" s="2"/>
      <c r="EU103" s="2"/>
      <c r="EV103" s="2"/>
      <c r="FB103" s="4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P103" s="2"/>
      <c r="FQ103" s="2"/>
      <c r="FV103" s="2"/>
      <c r="FW103" s="2"/>
      <c r="FX103" s="2"/>
      <c r="FY103" s="2"/>
      <c r="FZ103" s="2"/>
      <c r="GA103" s="2"/>
      <c r="GB103" s="2"/>
      <c r="GH103" s="4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V103" s="2"/>
      <c r="GW103" s="2"/>
      <c r="HB103" s="2"/>
      <c r="HC103" s="2"/>
      <c r="HD103" s="2"/>
      <c r="HE103" s="2"/>
      <c r="HF103" s="2"/>
      <c r="HG103" s="2"/>
      <c r="HH103" s="2"/>
      <c r="HN103" s="4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B103" s="2"/>
      <c r="IC103" s="2"/>
      <c r="IH103" s="2"/>
      <c r="II103" s="2"/>
      <c r="IJ103" s="2"/>
      <c r="IK103" s="2"/>
      <c r="IL103" s="2"/>
      <c r="IM103" s="2"/>
      <c r="IN103" s="2"/>
      <c r="IT103" s="4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H103" s="2"/>
      <c r="JI103" s="2"/>
      <c r="JN103" s="2"/>
      <c r="JO103" s="2"/>
      <c r="JP103" s="2"/>
      <c r="JQ103" s="2"/>
      <c r="JR103" s="2"/>
      <c r="JS103" s="2"/>
      <c r="JT103" s="2"/>
      <c r="JZ103" s="4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N103" s="2"/>
      <c r="KO103" s="2"/>
      <c r="KT103" s="2"/>
      <c r="KU103" s="2"/>
      <c r="KV103" s="2"/>
      <c r="KW103" s="2"/>
      <c r="KX103" s="2"/>
      <c r="KY103" s="2"/>
      <c r="KZ103" s="2"/>
      <c r="LF103" s="4"/>
      <c r="LG103" s="2"/>
      <c r="LH103" s="2"/>
      <c r="LI103" s="2"/>
      <c r="LJ103" s="2"/>
      <c r="LK103" s="2"/>
      <c r="LL103" s="2"/>
      <c r="LM103" s="2"/>
      <c r="LN103" s="2"/>
      <c r="LO103" s="2"/>
      <c r="LP103" s="2"/>
      <c r="LQ103" s="2"/>
      <c r="LR103" s="2"/>
      <c r="LT103" s="2"/>
      <c r="LU103" s="2"/>
      <c r="LZ103" s="2"/>
      <c r="MA103" s="2"/>
      <c r="MB103" s="2"/>
      <c r="MC103" s="2"/>
      <c r="MD103" s="2"/>
      <c r="ME103" s="2"/>
      <c r="MF103" s="2"/>
      <c r="ML103" s="4"/>
      <c r="MM103" s="2"/>
      <c r="MN103" s="2"/>
      <c r="MO103" s="2"/>
      <c r="MP103" s="2"/>
      <c r="MQ103" s="2"/>
      <c r="MR103" s="2"/>
      <c r="MS103" s="2"/>
      <c r="MT103" s="2"/>
      <c r="MU103" s="2"/>
      <c r="MV103" s="2"/>
      <c r="MW103" s="2"/>
      <c r="MX103" s="2"/>
      <c r="MZ103" s="2"/>
      <c r="NA103" s="2"/>
      <c r="NF103" s="2"/>
      <c r="NG103" s="2"/>
      <c r="NH103" s="2"/>
      <c r="NI103" s="2"/>
      <c r="NJ103" s="2"/>
      <c r="NK103" s="2"/>
      <c r="NL103" s="2"/>
      <c r="NR103" s="4"/>
      <c r="NS103" s="2"/>
      <c r="NT103" s="2"/>
      <c r="NU103" s="2"/>
      <c r="NV103" s="2"/>
      <c r="NW103" s="2"/>
      <c r="NX103" s="2"/>
      <c r="NY103" s="2"/>
      <c r="NZ103" s="2"/>
      <c r="OA103" s="2"/>
      <c r="OB103" s="2"/>
      <c r="OC103" s="2"/>
      <c r="OD103" s="2"/>
      <c r="OF103" s="2"/>
      <c r="OG103" s="2"/>
      <c r="OL103" s="2"/>
      <c r="OM103" s="2"/>
      <c r="ON103" s="2"/>
      <c r="OO103" s="2"/>
      <c r="OP103" s="2"/>
      <c r="OQ103" s="2"/>
      <c r="OR103" s="2"/>
      <c r="OX103" s="4"/>
      <c r="OY103" s="2"/>
      <c r="OZ103" s="2"/>
      <c r="PA103" s="2"/>
      <c r="PB103" s="2"/>
      <c r="PC103" s="2"/>
      <c r="PD103" s="2"/>
      <c r="PE103" s="2"/>
      <c r="PF103" s="2"/>
      <c r="PG103" s="2"/>
      <c r="PH103" s="2"/>
      <c r="PI103" s="2"/>
      <c r="PJ103" s="2"/>
      <c r="PL103" s="2"/>
      <c r="PM103" s="2"/>
      <c r="PR103" s="2"/>
      <c r="PS103" s="2"/>
      <c r="PT103" s="2"/>
      <c r="PU103" s="2"/>
      <c r="PV103" s="2"/>
      <c r="PW103" s="2"/>
      <c r="PX103" s="2"/>
      <c r="QD103" s="4"/>
      <c r="QE103" s="2"/>
      <c r="QF103" s="2"/>
      <c r="QG103" s="2"/>
      <c r="QH103" s="2"/>
      <c r="QI103" s="2"/>
      <c r="QJ103" s="2"/>
      <c r="QK103" s="2"/>
      <c r="QL103" s="2"/>
      <c r="QM103" s="2"/>
      <c r="QN103" s="2"/>
      <c r="QO103" s="2"/>
      <c r="QP103" s="2"/>
      <c r="QR103" s="2"/>
      <c r="QS103" s="2"/>
      <c r="QX103" s="2"/>
      <c r="QY103" s="2"/>
      <c r="QZ103" s="2"/>
      <c r="RA103" s="2"/>
      <c r="RB103" s="2"/>
      <c r="RC103" s="2"/>
      <c r="RD103" s="2"/>
      <c r="RJ103" s="4"/>
      <c r="RK103" s="2"/>
      <c r="RL103" s="2"/>
      <c r="RM103" s="2"/>
      <c r="RN103" s="2"/>
      <c r="RO103" s="2"/>
      <c r="RP103" s="2"/>
      <c r="RQ103" s="2"/>
      <c r="RR103" s="2"/>
      <c r="RS103" s="2"/>
      <c r="RT103" s="2"/>
      <c r="RU103" s="2"/>
      <c r="RV103" s="2"/>
      <c r="RX103" s="2"/>
      <c r="RY103" s="2"/>
      <c r="SD103" s="2"/>
      <c r="SE103" s="2"/>
      <c r="SF103" s="2"/>
      <c r="SG103" s="2"/>
      <c r="SH103" s="2"/>
      <c r="SI103" s="2"/>
      <c r="SJ103" s="2"/>
      <c r="SP103" s="4"/>
      <c r="SQ103" s="2"/>
      <c r="SR103" s="2"/>
      <c r="SS103" s="2"/>
      <c r="ST103" s="2"/>
      <c r="SU103" s="2"/>
      <c r="SV103" s="2"/>
      <c r="SW103" s="2"/>
      <c r="SX103" s="2"/>
      <c r="SY103" s="2"/>
      <c r="SZ103" s="2"/>
      <c r="TA103" s="2"/>
      <c r="TB103" s="2"/>
      <c r="TD103" s="2"/>
      <c r="TE103" s="2"/>
      <c r="TJ103" s="2"/>
      <c r="TK103" s="2"/>
      <c r="TL103" s="2"/>
      <c r="TM103" s="2"/>
      <c r="TN103" s="2"/>
      <c r="TO103" s="2"/>
      <c r="TP103" s="2"/>
      <c r="TV103" s="4"/>
      <c r="TW103" s="2"/>
      <c r="TX103" s="2"/>
      <c r="TY103" s="2"/>
      <c r="TZ103" s="2"/>
      <c r="UA103" s="2"/>
      <c r="UB103" s="2"/>
      <c r="UC103" s="2"/>
      <c r="UD103" s="2"/>
      <c r="UE103" s="2"/>
      <c r="UF103" s="2"/>
      <c r="UG103" s="2"/>
      <c r="UH103" s="2"/>
      <c r="UJ103" s="2"/>
      <c r="UK103" s="2"/>
      <c r="UP103" s="2"/>
      <c r="UQ103" s="2"/>
      <c r="UR103" s="2"/>
      <c r="US103" s="2"/>
      <c r="UT103" s="2"/>
      <c r="UU103" s="2"/>
      <c r="UV103" s="2"/>
      <c r="VB103" s="4"/>
      <c r="VC103" s="2"/>
      <c r="VD103" s="2"/>
      <c r="VE103" s="2"/>
      <c r="VF103" s="2"/>
      <c r="VG103" s="2"/>
      <c r="VH103" s="2"/>
      <c r="VI103" s="2"/>
      <c r="VJ103" s="2"/>
      <c r="VK103" s="2"/>
      <c r="VL103" s="2"/>
      <c r="VM103" s="2"/>
      <c r="VN103" s="2"/>
      <c r="VP103" s="2"/>
      <c r="VQ103" s="2"/>
      <c r="VV103" s="2"/>
      <c r="VW103" s="2"/>
      <c r="VX103" s="2"/>
      <c r="VY103" s="2"/>
      <c r="VZ103" s="2"/>
      <c r="WA103" s="2"/>
      <c r="WB103" s="2"/>
      <c r="WH103" s="4"/>
      <c r="WI103" s="2"/>
      <c r="WJ103" s="2"/>
      <c r="WK103" s="2"/>
      <c r="WL103" s="2"/>
      <c r="WM103" s="2"/>
      <c r="WN103" s="2"/>
      <c r="WO103" s="2"/>
      <c r="WP103" s="2"/>
      <c r="WQ103" s="2"/>
      <c r="WR103" s="2"/>
      <c r="WS103" s="2"/>
      <c r="WT103" s="2"/>
      <c r="WV103" s="2"/>
      <c r="WW103" s="2"/>
      <c r="XB103" s="2"/>
      <c r="XC103" s="2"/>
      <c r="XD103" s="2"/>
      <c r="XE103" s="2"/>
      <c r="XF103" s="2"/>
      <c r="XG103" s="2"/>
      <c r="XH103" s="2"/>
      <c r="XN103" s="4"/>
      <c r="XO103" s="2"/>
      <c r="XP103" s="2"/>
      <c r="XQ103" s="2"/>
      <c r="XR103" s="2"/>
      <c r="XS103" s="2"/>
      <c r="XT103" s="2"/>
      <c r="XU103" s="2"/>
      <c r="XV103" s="2"/>
      <c r="XW103" s="2"/>
      <c r="XX103" s="2"/>
      <c r="XY103" s="2"/>
      <c r="XZ103" s="2"/>
      <c r="YB103" s="2"/>
      <c r="YC103" s="2"/>
      <c r="YH103" s="2"/>
      <c r="YI103" s="2"/>
      <c r="YJ103" s="2"/>
      <c r="YK103" s="2"/>
      <c r="YL103" s="2"/>
      <c r="YM103" s="2"/>
      <c r="YN103" s="2"/>
      <c r="YT103" s="4"/>
      <c r="YU103" s="2"/>
      <c r="YV103" s="2"/>
      <c r="YW103" s="2"/>
      <c r="YX103" s="2"/>
      <c r="YY103" s="2"/>
      <c r="YZ103" s="2"/>
      <c r="ZA103" s="2"/>
      <c r="ZB103" s="2"/>
      <c r="ZC103" s="2"/>
      <c r="ZD103" s="2"/>
      <c r="ZE103" s="2"/>
      <c r="ZF103" s="2"/>
      <c r="ZH103" s="2"/>
      <c r="ZI103" s="2"/>
      <c r="ZN103" s="2"/>
      <c r="ZO103" s="2"/>
      <c r="ZP103" s="2"/>
      <c r="ZQ103" s="2"/>
      <c r="ZR103" s="2"/>
      <c r="ZS103" s="2"/>
      <c r="ZT103" s="2"/>
      <c r="ZZ103" s="4"/>
      <c r="AAA103" s="2"/>
      <c r="AAB103" s="2"/>
      <c r="AAC103" s="2"/>
      <c r="AAD103" s="2"/>
      <c r="AAE103" s="2"/>
      <c r="AAF103" s="2"/>
      <c r="AAG103" s="2"/>
      <c r="AAH103" s="2"/>
      <c r="AAI103" s="2"/>
      <c r="AAJ103" s="2"/>
      <c r="AAK103" s="2"/>
      <c r="AAL103" s="2"/>
      <c r="AAN103" s="2"/>
      <c r="AAO103" s="2"/>
      <c r="AAT103" s="2"/>
      <c r="AAU103" s="2"/>
      <c r="AAV103" s="2"/>
      <c r="AAW103" s="2"/>
      <c r="AAX103" s="2"/>
      <c r="AAY103" s="2"/>
      <c r="AAZ103" s="2"/>
      <c r="ABF103" s="4"/>
      <c r="ABG103" s="2"/>
      <c r="ABH103" s="2"/>
      <c r="ABI103" s="2"/>
      <c r="ABJ103" s="2"/>
      <c r="ABK103" s="2"/>
      <c r="ABL103" s="2"/>
      <c r="ABM103" s="2"/>
      <c r="ABN103" s="2"/>
      <c r="ABO103" s="2"/>
      <c r="ABP103" s="2"/>
      <c r="ABQ103" s="2"/>
      <c r="ABR103" s="2"/>
      <c r="ABT103" s="2"/>
      <c r="ABU103" s="2"/>
      <c r="ABZ103" s="2"/>
      <c r="ACA103" s="2"/>
      <c r="ACB103" s="2"/>
      <c r="ACC103" s="2"/>
      <c r="ACD103" s="2"/>
      <c r="ACE103" s="2"/>
      <c r="ACF103" s="2"/>
      <c r="ACL103" s="4"/>
      <c r="ACM103" s="2"/>
      <c r="ACN103" s="2"/>
      <c r="ACO103" s="2"/>
      <c r="ACP103" s="2"/>
      <c r="ACQ103" s="2"/>
      <c r="ACR103" s="2"/>
      <c r="ACS103" s="2"/>
      <c r="ACT103" s="2"/>
      <c r="ACU103" s="2"/>
      <c r="ACV103" s="2"/>
      <c r="ACW103" s="2"/>
      <c r="ACX103" s="2"/>
      <c r="ACZ103" s="2"/>
      <c r="ADA103" s="2"/>
      <c r="ADF103" s="2"/>
      <c r="ADG103" s="2"/>
      <c r="ADH103" s="2"/>
      <c r="ADI103" s="2"/>
      <c r="ADJ103" s="2"/>
      <c r="ADK103" s="2"/>
      <c r="ADL103" s="2"/>
      <c r="ADR103" s="4"/>
      <c r="ADS103" s="2"/>
      <c r="ADT103" s="2"/>
      <c r="ADU103" s="2"/>
      <c r="ADV103" s="2"/>
      <c r="ADW103" s="2"/>
      <c r="ADX103" s="2"/>
      <c r="ADY103" s="2"/>
      <c r="ADZ103" s="2"/>
      <c r="AEA103" s="2"/>
      <c r="AEB103" s="2"/>
      <c r="AEC103" s="2"/>
      <c r="AED103" s="2"/>
      <c r="AEF103" s="2"/>
      <c r="AEG103" s="2"/>
      <c r="AEL103" s="2"/>
      <c r="AEM103" s="2"/>
      <c r="AEN103" s="2"/>
      <c r="AEO103" s="2"/>
      <c r="AEP103" s="2"/>
      <c r="AEQ103" s="2"/>
      <c r="AER103" s="2"/>
      <c r="AEX103" s="4"/>
      <c r="AEY103" s="2"/>
      <c r="AEZ103" s="2"/>
      <c r="AFA103" s="2"/>
      <c r="AFB103" s="2"/>
      <c r="AFC103" s="2"/>
      <c r="AFD103" s="2"/>
      <c r="AFE103" s="2"/>
      <c r="AFF103" s="2"/>
      <c r="AFG103" s="2"/>
      <c r="AFH103" s="2"/>
      <c r="AFI103" s="2"/>
      <c r="AFJ103" s="2"/>
      <c r="AFL103" s="2"/>
      <c r="AFM103" s="2"/>
      <c r="AFR103" s="2"/>
      <c r="AFS103" s="2"/>
      <c r="AFT103" s="2"/>
      <c r="AFU103" s="2"/>
      <c r="AFV103" s="2"/>
      <c r="AFW103" s="2"/>
      <c r="AFX103" s="2"/>
      <c r="AGD103" s="4"/>
      <c r="AGE103" s="2"/>
      <c r="AGF103" s="2"/>
      <c r="AGG103" s="2"/>
      <c r="AGH103" s="2"/>
      <c r="AGI103" s="2"/>
      <c r="AGJ103" s="2"/>
      <c r="AGK103" s="2"/>
      <c r="AGL103" s="2"/>
      <c r="AGM103" s="2"/>
      <c r="AGN103" s="2"/>
      <c r="AGO103" s="2"/>
      <c r="AGP103" s="2"/>
      <c r="AGR103" s="2"/>
      <c r="AGS103" s="2"/>
      <c r="AGX103" s="2"/>
      <c r="AGY103" s="2"/>
      <c r="AGZ103" s="2"/>
      <c r="AHA103" s="2"/>
      <c r="AHB103" s="2"/>
      <c r="AHC103" s="2"/>
      <c r="AHD103" s="2"/>
      <c r="AHJ103" s="4"/>
      <c r="AHK103" s="2"/>
      <c r="AHL103" s="2"/>
      <c r="AHM103" s="2"/>
      <c r="AHN103" s="2"/>
      <c r="AHO103" s="2"/>
      <c r="AHP103" s="2"/>
      <c r="AHQ103" s="2"/>
      <c r="AHR103" s="2"/>
      <c r="AHS103" s="2"/>
      <c r="AHT103" s="2"/>
      <c r="AHU103" s="2"/>
      <c r="AHV103" s="2"/>
      <c r="AHX103" s="2"/>
      <c r="AHY103" s="2"/>
      <c r="AID103" s="2"/>
      <c r="AIE103" s="2"/>
      <c r="AIF103" s="2"/>
      <c r="AIG103" s="2"/>
      <c r="AIH103" s="2"/>
      <c r="AII103" s="2"/>
      <c r="AIJ103" s="2"/>
      <c r="AIP103" s="4"/>
      <c r="AIQ103" s="2"/>
      <c r="AIR103" s="2"/>
      <c r="AIS103" s="2"/>
      <c r="AIT103" s="2"/>
      <c r="AIU103" s="2"/>
      <c r="AIV103" s="2"/>
      <c r="AIW103" s="2"/>
      <c r="AIX103" s="2"/>
      <c r="AIY103" s="2"/>
      <c r="AIZ103" s="2"/>
      <c r="AJA103" s="2"/>
      <c r="AJB103" s="2"/>
      <c r="AJD103" s="2"/>
      <c r="AJE103" s="2"/>
      <c r="AJJ103" s="2"/>
      <c r="AJK103" s="2"/>
      <c r="AJL103" s="2"/>
      <c r="AJM103" s="2"/>
      <c r="AJN103" s="2"/>
      <c r="AJO103" s="2"/>
      <c r="AJP103" s="2"/>
      <c r="AJV103" s="4"/>
      <c r="AJW103" s="2"/>
      <c r="AJX103" s="2"/>
      <c r="AJY103" s="2"/>
      <c r="AJZ103" s="2"/>
      <c r="AKA103" s="2"/>
      <c r="AKB103" s="2"/>
      <c r="AKC103" s="2"/>
      <c r="AKD103" s="2"/>
      <c r="AKE103" s="2"/>
      <c r="AKF103" s="2"/>
      <c r="AKG103" s="2"/>
      <c r="AKH103" s="2"/>
      <c r="AKJ103" s="2"/>
      <c r="AKK103" s="2"/>
      <c r="AKP103" s="2"/>
      <c r="AKQ103" s="2"/>
      <c r="AKR103" s="2"/>
      <c r="AKS103" s="2"/>
      <c r="AKT103" s="2"/>
      <c r="AKU103" s="2"/>
      <c r="AKV103" s="2"/>
      <c r="ALB103" s="4"/>
      <c r="ALC103" s="2"/>
      <c r="ALD103" s="2"/>
      <c r="ALE103" s="2"/>
      <c r="ALF103" s="2"/>
      <c r="ALG103" s="2"/>
      <c r="ALH103" s="2"/>
      <c r="ALI103" s="2"/>
      <c r="ALJ103" s="2"/>
      <c r="ALK103" s="2"/>
      <c r="ALL103" s="2"/>
      <c r="ALM103" s="2"/>
      <c r="ALN103" s="2"/>
      <c r="ALP103" s="2"/>
      <c r="ALQ103" s="2"/>
      <c r="ALV103" s="2"/>
      <c r="ALW103" s="2"/>
      <c r="ALX103" s="2"/>
      <c r="ALY103" s="2"/>
      <c r="ALZ103" s="2"/>
      <c r="AMA103" s="2"/>
      <c r="AMB103" s="2"/>
      <c r="AMH103" s="4"/>
      <c r="AMI103" s="2"/>
      <c r="AMJ103" s="2"/>
      <c r="AMK103" s="2"/>
      <c r="AML103" s="2"/>
      <c r="AMM103" s="2"/>
      <c r="AMN103" s="2"/>
      <c r="AMO103" s="2"/>
      <c r="AMP103" s="2"/>
      <c r="AMQ103" s="2"/>
      <c r="AMR103" s="2"/>
      <c r="AMS103" s="2"/>
      <c r="AMT103" s="2"/>
      <c r="AMV103" s="2"/>
      <c r="AMW103" s="2"/>
      <c r="ANB103" s="2"/>
      <c r="ANC103" s="2"/>
      <c r="AND103" s="2"/>
      <c r="ANE103" s="2"/>
      <c r="ANF103" s="2"/>
      <c r="ANG103" s="2"/>
      <c r="ANH103" s="2"/>
      <c r="ANN103" s="4"/>
      <c r="ANO103" s="2"/>
      <c r="ANP103" s="2"/>
      <c r="ANQ103" s="2"/>
      <c r="ANR103" s="2"/>
      <c r="ANS103" s="2"/>
      <c r="ANT103" s="2"/>
      <c r="ANU103" s="2"/>
      <c r="ANV103" s="2"/>
      <c r="ANW103" s="2"/>
      <c r="ANX103" s="2"/>
      <c r="ANY103" s="2"/>
      <c r="ANZ103" s="2"/>
      <c r="AOB103" s="2"/>
      <c r="AOC103" s="2"/>
      <c r="AOH103" s="2"/>
      <c r="AOI103" s="2"/>
      <c r="AOJ103" s="2"/>
      <c r="AOK103" s="2"/>
      <c r="AOL103" s="2"/>
      <c r="AOM103" s="2"/>
      <c r="AON103" s="2"/>
      <c r="AOT103" s="4"/>
      <c r="AOU103" s="2"/>
      <c r="AOV103" s="2"/>
      <c r="AOW103" s="2"/>
      <c r="AOX103" s="2"/>
      <c r="AOY103" s="2"/>
      <c r="AOZ103" s="2"/>
      <c r="APA103" s="2"/>
      <c r="APB103" s="2"/>
      <c r="APC103" s="2"/>
      <c r="APD103" s="2"/>
      <c r="APE103" s="2"/>
      <c r="APF103" s="2"/>
      <c r="APH103" s="2"/>
      <c r="API103" s="2"/>
      <c r="APN103" s="2"/>
      <c r="APO103" s="2"/>
      <c r="APP103" s="2"/>
      <c r="APQ103" s="2"/>
      <c r="APR103" s="2"/>
      <c r="APS103" s="2"/>
      <c r="APT103" s="2"/>
      <c r="APZ103" s="4"/>
      <c r="AQA103" s="2"/>
      <c r="AQB103" s="2"/>
      <c r="AQC103" s="2"/>
      <c r="AQD103" s="2"/>
      <c r="AQE103" s="2"/>
      <c r="AQF103" s="2"/>
      <c r="AQG103" s="2"/>
      <c r="AQH103" s="2"/>
      <c r="AQI103" s="2"/>
      <c r="AQJ103" s="2"/>
      <c r="AQK103" s="2"/>
      <c r="AQL103" s="2"/>
      <c r="AQN103" s="2"/>
      <c r="AQO103" s="2"/>
      <c r="AQT103" s="2"/>
      <c r="AQU103" s="2"/>
      <c r="AQV103" s="2"/>
      <c r="AQW103" s="2"/>
      <c r="AQX103" s="2"/>
      <c r="AQY103" s="2"/>
      <c r="AQZ103" s="2"/>
      <c r="ARF103" s="4"/>
      <c r="ARG103" s="2"/>
      <c r="ARH103" s="2"/>
      <c r="ARI103" s="2"/>
      <c r="ARJ103" s="2"/>
      <c r="ARK103" s="2"/>
      <c r="ARL103" s="2"/>
      <c r="ARM103" s="2"/>
      <c r="ARN103" s="2"/>
      <c r="ARO103" s="2"/>
      <c r="ARP103" s="2"/>
      <c r="ARQ103" s="2"/>
      <c r="ARR103" s="2"/>
      <c r="ART103" s="2"/>
      <c r="ARU103" s="2"/>
      <c r="ARZ103" s="2"/>
      <c r="ASA103" s="2"/>
      <c r="ASB103" s="2"/>
      <c r="ASC103" s="2"/>
      <c r="ASD103" s="2"/>
      <c r="ASE103" s="2"/>
      <c r="ASF103" s="2"/>
      <c r="ASL103" s="4"/>
      <c r="ASM103" s="2"/>
      <c r="ASN103" s="2"/>
      <c r="ASO103" s="2"/>
      <c r="ASP103" s="2"/>
      <c r="ASQ103" s="2"/>
      <c r="ASR103" s="2"/>
      <c r="ASS103" s="2"/>
      <c r="AST103" s="2"/>
      <c r="ASU103" s="2"/>
      <c r="ASV103" s="2"/>
      <c r="ASW103" s="2"/>
      <c r="ASX103" s="2"/>
      <c r="ASZ103" s="2"/>
      <c r="ATA103" s="2"/>
      <c r="ATF103" s="2"/>
      <c r="ATG103" s="2"/>
      <c r="ATH103" s="2"/>
      <c r="ATI103" s="2"/>
      <c r="ATJ103" s="2"/>
      <c r="ATK103" s="2"/>
      <c r="ATL103" s="2"/>
      <c r="ATR103" s="4"/>
      <c r="ATS103" s="2"/>
      <c r="ATT103" s="2"/>
      <c r="ATU103" s="2"/>
      <c r="ATV103" s="2"/>
      <c r="ATW103" s="2"/>
      <c r="ATX103" s="2"/>
      <c r="ATY103" s="2"/>
      <c r="ATZ103" s="2"/>
      <c r="AUA103" s="2"/>
      <c r="AUB103" s="2"/>
      <c r="AUC103" s="2"/>
      <c r="AUD103" s="2"/>
      <c r="AUF103" s="2"/>
      <c r="AUG103" s="2"/>
      <c r="AUL103" s="2"/>
      <c r="AUM103" s="2"/>
      <c r="AUN103" s="2"/>
      <c r="AUO103" s="2"/>
      <c r="AUP103" s="2"/>
      <c r="AUQ103" s="2"/>
      <c r="AUR103" s="2"/>
      <c r="AUX103" s="4"/>
      <c r="AUY103" s="2"/>
      <c r="AUZ103" s="2"/>
      <c r="AVA103" s="2"/>
      <c r="AVB103" s="2"/>
      <c r="AVC103" s="2"/>
      <c r="AVD103" s="2"/>
      <c r="AVE103" s="2"/>
      <c r="AVF103" s="2"/>
      <c r="AVG103" s="2"/>
      <c r="AVH103" s="2"/>
      <c r="AVI103" s="2"/>
      <c r="AVJ103" s="2"/>
      <c r="AVL103" s="2"/>
      <c r="AVM103" s="2"/>
      <c r="AVR103" s="2"/>
      <c r="AVS103" s="2"/>
      <c r="AVT103" s="2"/>
      <c r="AVU103" s="2"/>
      <c r="AVV103" s="2"/>
      <c r="AVW103" s="2"/>
      <c r="AVX103" s="2"/>
      <c r="AWD103" s="4"/>
      <c r="AWE103" s="2"/>
      <c r="AWF103" s="2"/>
      <c r="AWG103" s="2"/>
      <c r="AWH103" s="2"/>
      <c r="AWI103" s="2"/>
      <c r="AWJ103" s="2"/>
      <c r="AWK103" s="2"/>
      <c r="AWL103" s="2"/>
      <c r="AWM103" s="2"/>
      <c r="AWN103" s="2"/>
      <c r="AWO103" s="2"/>
      <c r="AWP103" s="2"/>
      <c r="AWR103" s="2"/>
      <c r="AWS103" s="2"/>
      <c r="AWX103" s="2"/>
      <c r="AWY103" s="2"/>
      <c r="AWZ103" s="2"/>
      <c r="AXA103" s="2"/>
      <c r="AXB103" s="2"/>
      <c r="AXC103" s="2"/>
      <c r="AXD103" s="2"/>
      <c r="AXJ103" s="4"/>
      <c r="AXK103" s="2"/>
      <c r="AXL103" s="2"/>
      <c r="AXM103" s="2"/>
      <c r="AXN103" s="2"/>
      <c r="AXO103" s="2"/>
      <c r="AXP103" s="2"/>
      <c r="AXQ103" s="2"/>
      <c r="AXR103" s="2"/>
      <c r="AXS103" s="2"/>
      <c r="AXT103" s="2"/>
      <c r="AXU103" s="2"/>
      <c r="AXV103" s="2"/>
      <c r="AXX103" s="2"/>
      <c r="AXY103" s="2"/>
      <c r="AYD103" s="2"/>
      <c r="AYE103" s="2"/>
      <c r="AYF103" s="2"/>
      <c r="AYG103" s="2"/>
      <c r="AYH103" s="2"/>
      <c r="AYI103" s="2"/>
      <c r="AYJ103" s="2"/>
      <c r="AYP103" s="4"/>
      <c r="AYQ103" s="2"/>
      <c r="AYR103" s="2"/>
      <c r="AYS103" s="2"/>
      <c r="AYT103" s="2"/>
      <c r="AYU103" s="2"/>
      <c r="AYV103" s="2"/>
      <c r="AYW103" s="2"/>
      <c r="AYX103" s="2"/>
      <c r="AYY103" s="2"/>
      <c r="AYZ103" s="2"/>
      <c r="AZA103" s="2"/>
      <c r="AZB103" s="2"/>
      <c r="AZD103" s="2"/>
      <c r="AZE103" s="2"/>
      <c r="AZJ103" s="2"/>
      <c r="AZK103" s="2"/>
      <c r="AZL103" s="2"/>
      <c r="AZM103" s="2"/>
      <c r="AZN103" s="2"/>
      <c r="AZO103" s="2"/>
      <c r="AZP103" s="2"/>
      <c r="AZV103" s="4"/>
      <c r="AZW103" s="2"/>
      <c r="AZX103" s="2"/>
      <c r="AZY103" s="2"/>
      <c r="AZZ103" s="2"/>
      <c r="BAA103" s="2"/>
      <c r="BAB103" s="2"/>
      <c r="BAC103" s="2"/>
      <c r="BAD103" s="2"/>
      <c r="BAE103" s="2"/>
      <c r="BAF103" s="2"/>
      <c r="BAG103" s="2"/>
      <c r="BAH103" s="2"/>
      <c r="BAJ103" s="2"/>
      <c r="BAK103" s="2"/>
      <c r="BAP103" s="2"/>
      <c r="BAQ103" s="2"/>
      <c r="BAR103" s="2"/>
      <c r="BAS103" s="2"/>
      <c r="BAT103" s="2"/>
      <c r="BAU103" s="2"/>
      <c r="BAV103" s="2"/>
      <c r="BBB103" s="4"/>
      <c r="BBC103" s="2"/>
      <c r="BBD103" s="2"/>
      <c r="BBE103" s="2"/>
      <c r="BBF103" s="2"/>
      <c r="BBG103" s="2"/>
      <c r="BBH103" s="2"/>
      <c r="BBI103" s="2"/>
      <c r="BBJ103" s="2"/>
      <c r="BBK103" s="2"/>
      <c r="BBL103" s="2"/>
      <c r="BBM103" s="2"/>
      <c r="BBN103" s="2"/>
      <c r="BBP103" s="2"/>
      <c r="BBQ103" s="2"/>
      <c r="BBV103" s="2"/>
      <c r="BBW103" s="2"/>
      <c r="BBX103" s="2"/>
      <c r="BBY103" s="2"/>
      <c r="BBZ103" s="2"/>
      <c r="BCA103" s="2"/>
      <c r="BCB103" s="2"/>
      <c r="BCH103" s="4"/>
      <c r="BCI103" s="2"/>
      <c r="BCJ103" s="2"/>
      <c r="BCK103" s="2"/>
      <c r="BCL103" s="2"/>
      <c r="BCM103" s="2"/>
      <c r="BCN103" s="2"/>
      <c r="BCO103" s="2"/>
      <c r="BCP103" s="2"/>
      <c r="BCQ103" s="2"/>
      <c r="BCR103" s="2"/>
      <c r="BCS103" s="2"/>
      <c r="BCT103" s="2"/>
      <c r="BCV103" s="2"/>
      <c r="BCW103" s="2"/>
      <c r="BDB103" s="2"/>
      <c r="BDC103" s="2"/>
      <c r="BDD103" s="2"/>
      <c r="BDE103" s="2"/>
      <c r="BDF103" s="2"/>
      <c r="BDG103" s="2"/>
      <c r="BDH103" s="2"/>
      <c r="BDN103" s="4"/>
      <c r="BDO103" s="2"/>
      <c r="BDP103" s="2"/>
      <c r="BDQ103" s="2"/>
      <c r="BDR103" s="2"/>
      <c r="BDS103" s="2"/>
      <c r="BDT103" s="2"/>
      <c r="BDU103" s="2"/>
      <c r="BDV103" s="2"/>
      <c r="BDW103" s="2"/>
      <c r="BDX103" s="2"/>
      <c r="BDY103" s="2"/>
      <c r="BDZ103" s="2"/>
      <c r="BEB103" s="2"/>
      <c r="BEC103" s="2"/>
      <c r="BEH103" s="2"/>
      <c r="BEI103" s="2"/>
      <c r="BEJ103" s="2"/>
      <c r="BEK103" s="2"/>
      <c r="BEL103" s="2"/>
      <c r="BEM103" s="2"/>
      <c r="BEN103" s="2"/>
      <c r="BET103" s="4"/>
      <c r="BEU103" s="2"/>
      <c r="BEV103" s="2"/>
      <c r="BEW103" s="2"/>
      <c r="BEX103" s="2"/>
      <c r="BEY103" s="2"/>
      <c r="BEZ103" s="2"/>
      <c r="BFA103" s="2"/>
      <c r="BFB103" s="2"/>
      <c r="BFC103" s="2"/>
      <c r="BFD103" s="2"/>
      <c r="BFE103" s="2"/>
      <c r="BFF103" s="2"/>
      <c r="BFH103" s="2"/>
      <c r="BFI103" s="2"/>
      <c r="BFN103" s="2"/>
      <c r="BFO103" s="2"/>
      <c r="BFP103" s="2"/>
      <c r="BFQ103" s="2"/>
      <c r="BFR103" s="2"/>
      <c r="BFS103" s="2"/>
      <c r="BFT103" s="2"/>
      <c r="BFZ103" s="4"/>
      <c r="BGA103" s="2"/>
      <c r="BGB103" s="2"/>
      <c r="BGC103" s="2"/>
      <c r="BGD103" s="2"/>
      <c r="BGE103" s="2"/>
      <c r="BGF103" s="2"/>
      <c r="BGG103" s="2"/>
      <c r="BGH103" s="2"/>
      <c r="BGI103" s="2"/>
      <c r="BGJ103" s="2"/>
      <c r="BGK103" s="2"/>
      <c r="BGL103" s="2"/>
      <c r="BGN103" s="2"/>
      <c r="BGO103" s="2"/>
      <c r="BGT103" s="2"/>
      <c r="BGU103" s="2"/>
      <c r="BGV103" s="2"/>
      <c r="BGW103" s="2"/>
      <c r="BGX103" s="2"/>
      <c r="BGY103" s="2"/>
      <c r="BGZ103" s="2"/>
      <c r="BHF103" s="4"/>
      <c r="BHG103" s="2"/>
      <c r="BHH103" s="2"/>
      <c r="BHI103" s="2"/>
      <c r="BHJ103" s="2"/>
      <c r="BHK103" s="2"/>
      <c r="BHL103" s="2"/>
      <c r="BHM103" s="2"/>
      <c r="BHN103" s="2"/>
      <c r="BHO103" s="2"/>
      <c r="BHP103" s="2"/>
      <c r="BHQ103" s="2"/>
      <c r="BHR103" s="2"/>
      <c r="BHT103" s="2"/>
      <c r="BHU103" s="2"/>
      <c r="BHZ103" s="2"/>
      <c r="BIA103" s="2"/>
      <c r="BIB103" s="2"/>
      <c r="BIC103" s="2"/>
      <c r="BID103" s="2"/>
      <c r="BIE103" s="2"/>
      <c r="BIF103" s="2"/>
      <c r="BIL103" s="4"/>
      <c r="BIM103" s="2"/>
      <c r="BIN103" s="2"/>
      <c r="BIO103" s="2"/>
      <c r="BIP103" s="2"/>
      <c r="BIQ103" s="2"/>
      <c r="BIR103" s="2"/>
      <c r="BIS103" s="2"/>
      <c r="BIT103" s="2"/>
      <c r="BIU103" s="2"/>
      <c r="BIV103" s="2"/>
      <c r="BIW103" s="2"/>
      <c r="BIX103" s="2"/>
      <c r="BIZ103" s="2"/>
      <c r="BJA103" s="2"/>
      <c r="BJF103" s="2"/>
      <c r="BJG103" s="2"/>
      <c r="BJH103" s="2"/>
      <c r="BJI103" s="2"/>
      <c r="BJJ103" s="2"/>
      <c r="BJK103" s="2"/>
      <c r="BJL103" s="2"/>
      <c r="BJR103" s="4"/>
      <c r="BJS103" s="2"/>
      <c r="BJT103" s="2"/>
      <c r="BJU103" s="2"/>
      <c r="BJV103" s="2"/>
      <c r="BJW103" s="2"/>
      <c r="BJX103" s="2"/>
      <c r="BJY103" s="2"/>
      <c r="BJZ103" s="2"/>
      <c r="BKA103" s="2"/>
      <c r="BKB103" s="2"/>
      <c r="BKC103" s="2"/>
      <c r="BKD103" s="2"/>
      <c r="BKF103" s="2"/>
      <c r="BKG103" s="2"/>
      <c r="BKL103" s="2"/>
      <c r="BKM103" s="2"/>
      <c r="BKN103" s="2"/>
      <c r="BKO103" s="2"/>
      <c r="BKP103" s="2"/>
      <c r="BKQ103" s="2"/>
      <c r="BKR103" s="2"/>
      <c r="BKX103" s="4"/>
      <c r="BKY103" s="2"/>
      <c r="BKZ103" s="2"/>
      <c r="BLA103" s="2"/>
      <c r="BLB103" s="2"/>
      <c r="BLC103" s="2"/>
      <c r="BLD103" s="2"/>
      <c r="BLE103" s="2"/>
      <c r="BLF103" s="2"/>
      <c r="BLG103" s="2"/>
      <c r="BLH103" s="2"/>
      <c r="BLI103" s="2"/>
      <c r="BLJ103" s="2"/>
      <c r="BLL103" s="2"/>
      <c r="BLM103" s="2"/>
      <c r="BLR103" s="2"/>
      <c r="BLS103" s="2"/>
      <c r="BLT103" s="2"/>
      <c r="BLU103" s="2"/>
      <c r="BLV103" s="2"/>
      <c r="BLW103" s="2"/>
      <c r="BLX103" s="2"/>
      <c r="BMD103" s="4"/>
      <c r="BME103" s="2"/>
      <c r="BMF103" s="2"/>
      <c r="BMG103" s="2"/>
      <c r="BMH103" s="2"/>
      <c r="BMI103" s="2"/>
      <c r="BMJ103" s="2"/>
      <c r="BMK103" s="2"/>
      <c r="BML103" s="2"/>
      <c r="BMM103" s="2"/>
      <c r="BMN103" s="2"/>
      <c r="BMO103" s="2"/>
      <c r="BMP103" s="2"/>
      <c r="BMR103" s="2"/>
      <c r="BMS103" s="2"/>
      <c r="BMX103" s="2"/>
      <c r="BMY103" s="2"/>
      <c r="BMZ103" s="2"/>
      <c r="BNA103" s="2"/>
      <c r="BNB103" s="2"/>
      <c r="BNC103" s="2"/>
      <c r="BND103" s="2"/>
      <c r="BNJ103" s="4"/>
      <c r="BNK103" s="2"/>
      <c r="BNL103" s="2"/>
      <c r="BNM103" s="2"/>
      <c r="BNN103" s="2"/>
      <c r="BNO103" s="2"/>
      <c r="BNP103" s="2"/>
      <c r="BNQ103" s="2"/>
      <c r="BNR103" s="2"/>
      <c r="BNS103" s="2"/>
      <c r="BNT103" s="2"/>
      <c r="BNU103" s="2"/>
      <c r="BNV103" s="2"/>
      <c r="BNX103" s="2"/>
      <c r="BNY103" s="2"/>
      <c r="BOD103" s="2"/>
      <c r="BOE103" s="2"/>
      <c r="BOF103" s="2"/>
      <c r="BOG103" s="2"/>
      <c r="BOH103" s="2"/>
      <c r="BOI103" s="2"/>
      <c r="BOJ103" s="2"/>
      <c r="BOP103" s="4"/>
      <c r="BOQ103" s="2"/>
      <c r="BOR103" s="2"/>
      <c r="BOS103" s="2"/>
      <c r="BOT103" s="2"/>
      <c r="BOU103" s="2"/>
      <c r="BOV103" s="2"/>
      <c r="BOW103" s="2"/>
      <c r="BOX103" s="2"/>
      <c r="BOY103" s="2"/>
      <c r="BOZ103" s="2"/>
      <c r="BPA103" s="2"/>
      <c r="BPB103" s="2"/>
      <c r="BPD103" s="2"/>
      <c r="BPE103" s="2"/>
      <c r="BPJ103" s="2"/>
      <c r="BPK103" s="2"/>
      <c r="BPL103" s="2"/>
      <c r="BPM103" s="2"/>
      <c r="BPN103" s="2"/>
      <c r="BPO103" s="2"/>
      <c r="BPP103" s="2"/>
      <c r="BPV103" s="4"/>
      <c r="BPW103" s="2"/>
      <c r="BPX103" s="2"/>
      <c r="BPY103" s="2"/>
      <c r="BPZ103" s="2"/>
      <c r="BQA103" s="2"/>
      <c r="BQB103" s="2"/>
      <c r="BQC103" s="2"/>
      <c r="BQD103" s="2"/>
      <c r="BQE103" s="2"/>
      <c r="BQF103" s="2"/>
      <c r="BQG103" s="2"/>
      <c r="BQH103" s="2"/>
      <c r="BQJ103" s="2"/>
      <c r="BQK103" s="2"/>
      <c r="BQP103" s="2"/>
      <c r="BQQ103" s="2"/>
      <c r="BQR103" s="2"/>
      <c r="BQS103" s="2"/>
      <c r="BQT103" s="2"/>
      <c r="BQU103" s="2"/>
      <c r="BQV103" s="2"/>
      <c r="BRB103" s="4"/>
      <c r="BRC103" s="2"/>
      <c r="BRD103" s="2"/>
      <c r="BRE103" s="2"/>
      <c r="BRF103" s="2"/>
      <c r="BRG103" s="2"/>
      <c r="BRH103" s="2"/>
      <c r="BRI103" s="2"/>
      <c r="BRJ103" s="2"/>
      <c r="BRK103" s="2"/>
      <c r="BRL103" s="2"/>
      <c r="BRM103" s="2"/>
      <c r="BRN103" s="2"/>
      <c r="BRP103" s="2"/>
      <c r="BRQ103" s="2"/>
      <c r="BRV103" s="2"/>
      <c r="BRW103" s="2"/>
      <c r="BRX103" s="2"/>
      <c r="BRY103" s="2"/>
      <c r="BRZ103" s="2"/>
      <c r="BSA103" s="2"/>
      <c r="BSB103" s="2"/>
      <c r="BSH103" s="4"/>
      <c r="BSI103" s="2"/>
      <c r="BSJ103" s="2"/>
      <c r="BSK103" s="2"/>
      <c r="BSL103" s="2"/>
      <c r="BSM103" s="2"/>
      <c r="BSN103" s="2"/>
      <c r="BSO103" s="2"/>
      <c r="BSP103" s="2"/>
      <c r="BSQ103" s="2"/>
      <c r="BSR103" s="2"/>
      <c r="BSS103" s="2"/>
      <c r="BST103" s="2"/>
      <c r="BSV103" s="2"/>
      <c r="BSW103" s="2"/>
      <c r="BTB103" s="2"/>
      <c r="BTC103" s="2"/>
      <c r="BTD103" s="2"/>
      <c r="BTE103" s="2"/>
      <c r="BTF103" s="2"/>
      <c r="BTG103" s="2"/>
      <c r="BTH103" s="2"/>
      <c r="BTN103" s="4"/>
      <c r="BTO103" s="2"/>
      <c r="BTP103" s="2"/>
      <c r="BTQ103" s="2"/>
      <c r="BTR103" s="2"/>
      <c r="BTS103" s="2"/>
      <c r="BTT103" s="2"/>
      <c r="BTU103" s="2"/>
      <c r="BTV103" s="2"/>
      <c r="BTW103" s="2"/>
      <c r="BTX103" s="2"/>
      <c r="BTY103" s="2"/>
      <c r="BTZ103" s="2"/>
      <c r="BUB103" s="2"/>
      <c r="BUC103" s="2"/>
      <c r="BUH103" s="2"/>
      <c r="BUI103" s="2"/>
      <c r="BUJ103" s="2"/>
      <c r="BUK103" s="2"/>
      <c r="BUL103" s="2"/>
      <c r="BUM103" s="2"/>
      <c r="BUN103" s="2"/>
      <c r="BUT103" s="4"/>
      <c r="BUU103" s="2"/>
      <c r="BUV103" s="2"/>
      <c r="BUW103" s="2"/>
      <c r="BUX103" s="2"/>
      <c r="BUY103" s="2"/>
      <c r="BUZ103" s="2"/>
      <c r="BVA103" s="2"/>
      <c r="BVB103" s="2"/>
      <c r="BVC103" s="2"/>
      <c r="BVD103" s="2"/>
      <c r="BVE103" s="2"/>
      <c r="BVF103" s="2"/>
      <c r="BVH103" s="2"/>
      <c r="BVI103" s="2"/>
      <c r="BVN103" s="2"/>
      <c r="BVO103" s="2"/>
      <c r="BVP103" s="2"/>
      <c r="BVQ103" s="2"/>
      <c r="BVR103" s="2"/>
      <c r="BVS103" s="2"/>
      <c r="BVT103" s="2"/>
      <c r="BVZ103" s="4"/>
      <c r="BWA103" s="2"/>
      <c r="BWB103" s="2"/>
      <c r="BWC103" s="2"/>
      <c r="BWD103" s="2"/>
      <c r="BWE103" s="2"/>
      <c r="BWF103" s="2"/>
      <c r="BWG103" s="2"/>
      <c r="BWH103" s="2"/>
      <c r="BWI103" s="2"/>
      <c r="BWJ103" s="2"/>
      <c r="BWK103" s="2"/>
      <c r="BWL103" s="2"/>
      <c r="BWN103" s="2"/>
      <c r="BWO103" s="2"/>
      <c r="BWT103" s="2"/>
      <c r="BWU103" s="2"/>
      <c r="BWV103" s="2"/>
      <c r="BWW103" s="2"/>
      <c r="BWX103" s="2"/>
      <c r="BWY103" s="2"/>
      <c r="BWZ103" s="2"/>
      <c r="BXF103" s="4"/>
      <c r="BXG103" s="2"/>
      <c r="BXH103" s="2"/>
      <c r="BXI103" s="2"/>
      <c r="BXJ103" s="2"/>
      <c r="BXK103" s="2"/>
      <c r="BXL103" s="2"/>
      <c r="BXM103" s="2"/>
      <c r="BXN103" s="2"/>
      <c r="BXO103" s="2"/>
      <c r="BXP103" s="2"/>
      <c r="BXQ103" s="2"/>
      <c r="BXR103" s="2"/>
      <c r="BXT103" s="2"/>
      <c r="BXU103" s="2"/>
      <c r="BXZ103" s="2"/>
      <c r="BYA103" s="2"/>
      <c r="BYB103" s="2"/>
      <c r="BYC103" s="2"/>
      <c r="BYD103" s="2"/>
      <c r="BYE103" s="2"/>
      <c r="BYF103" s="2"/>
      <c r="BYL103" s="4"/>
      <c r="BYM103" s="2"/>
      <c r="BYN103" s="2"/>
      <c r="BYO103" s="2"/>
      <c r="BYP103" s="2"/>
      <c r="BYQ103" s="2"/>
      <c r="BYR103" s="2"/>
      <c r="BYS103" s="2"/>
      <c r="BYT103" s="2"/>
      <c r="BYU103" s="2"/>
      <c r="BYV103" s="2"/>
      <c r="BYW103" s="2"/>
      <c r="BYX103" s="2"/>
      <c r="BYZ103" s="2"/>
      <c r="BZA103" s="2"/>
      <c r="BZF103" s="2"/>
      <c r="BZG103" s="2"/>
      <c r="BZH103" s="2"/>
      <c r="BZI103" s="2"/>
      <c r="BZJ103" s="2"/>
      <c r="BZK103" s="2"/>
      <c r="BZL103" s="2"/>
      <c r="BZR103" s="4"/>
      <c r="BZS103" s="2"/>
      <c r="BZT103" s="2"/>
      <c r="BZU103" s="2"/>
      <c r="BZV103" s="2"/>
      <c r="BZW103" s="2"/>
      <c r="BZX103" s="2"/>
      <c r="BZY103" s="2"/>
      <c r="BZZ103" s="2"/>
      <c r="CAA103" s="2"/>
      <c r="CAB103" s="2"/>
      <c r="CAC103" s="2"/>
      <c r="CAD103" s="2"/>
      <c r="CAF103" s="2"/>
      <c r="CAG103" s="2"/>
      <c r="CAL103" s="2"/>
      <c r="CAM103" s="2"/>
      <c r="CAN103" s="2"/>
      <c r="CAO103" s="2"/>
      <c r="CAP103" s="2"/>
      <c r="CAQ103" s="2"/>
      <c r="CAR103" s="2"/>
      <c r="CAX103" s="4"/>
      <c r="CAY103" s="2"/>
      <c r="CAZ103" s="2"/>
      <c r="CBA103" s="2"/>
      <c r="CBB103" s="2"/>
      <c r="CBC103" s="2"/>
      <c r="CBD103" s="2"/>
      <c r="CBE103" s="2"/>
      <c r="CBF103" s="2"/>
      <c r="CBG103" s="2"/>
      <c r="CBH103" s="2"/>
      <c r="CBI103" s="2"/>
      <c r="CBJ103" s="2"/>
      <c r="CBL103" s="2"/>
      <c r="CBM103" s="2"/>
      <c r="CBR103" s="2"/>
      <c r="CBS103" s="2"/>
      <c r="CBT103" s="2"/>
      <c r="CBU103" s="2"/>
      <c r="CBV103" s="2"/>
      <c r="CBW103" s="2"/>
      <c r="CBX103" s="2"/>
      <c r="CCD103" s="4"/>
      <c r="CCE103" s="2"/>
      <c r="CCF103" s="2"/>
      <c r="CCG103" s="2"/>
      <c r="CCH103" s="2"/>
      <c r="CCI103" s="2"/>
      <c r="CCJ103" s="2"/>
      <c r="CCK103" s="2"/>
      <c r="CCL103" s="2"/>
      <c r="CCM103" s="2"/>
      <c r="CCN103" s="2"/>
      <c r="CCO103" s="2"/>
      <c r="CCP103" s="2"/>
      <c r="CCR103" s="2"/>
      <c r="CCS103" s="2"/>
      <c r="CCX103" s="2"/>
      <c r="CCY103" s="2"/>
      <c r="CCZ103" s="2"/>
      <c r="CDA103" s="2"/>
      <c r="CDB103" s="2"/>
      <c r="CDC103" s="2"/>
      <c r="CDD103" s="2"/>
      <c r="CDJ103" s="4"/>
      <c r="CDK103" s="2"/>
      <c r="CDL103" s="2"/>
      <c r="CDM103" s="2"/>
      <c r="CDN103" s="2"/>
      <c r="CDO103" s="2"/>
      <c r="CDP103" s="2"/>
      <c r="CDQ103" s="2"/>
      <c r="CDR103" s="2"/>
      <c r="CDS103" s="2"/>
      <c r="CDT103" s="2"/>
      <c r="CDU103" s="2"/>
      <c r="CDV103" s="2"/>
      <c r="CDX103" s="2"/>
      <c r="CDY103" s="2"/>
      <c r="CED103" s="2"/>
      <c r="CEE103" s="2"/>
      <c r="CEF103" s="2"/>
      <c r="CEG103" s="2"/>
      <c r="CEH103" s="2"/>
      <c r="CEI103" s="2"/>
      <c r="CEJ103" s="2"/>
      <c r="CEP103" s="4"/>
      <c r="CEQ103" s="2"/>
      <c r="CER103" s="2"/>
      <c r="CES103" s="2"/>
      <c r="CET103" s="2"/>
      <c r="CEU103" s="2"/>
      <c r="CEV103" s="2"/>
      <c r="CEW103" s="2"/>
      <c r="CEX103" s="2"/>
      <c r="CEY103" s="2"/>
      <c r="CEZ103" s="2"/>
      <c r="CFA103" s="2"/>
      <c r="CFB103" s="2"/>
      <c r="CFD103" s="2"/>
      <c r="CFE103" s="2"/>
      <c r="CFJ103" s="2"/>
      <c r="CFK103" s="2"/>
      <c r="CFL103" s="2"/>
      <c r="CFM103" s="2"/>
      <c r="CFN103" s="2"/>
      <c r="CFO103" s="2"/>
      <c r="CFP103" s="2"/>
      <c r="CFV103" s="4"/>
      <c r="CFW103" s="2"/>
      <c r="CFX103" s="2"/>
      <c r="CFY103" s="2"/>
      <c r="CFZ103" s="2"/>
      <c r="CGA103" s="2"/>
      <c r="CGB103" s="2"/>
      <c r="CGC103" s="2"/>
      <c r="CGD103" s="2"/>
      <c r="CGE103" s="2"/>
      <c r="CGF103" s="2"/>
      <c r="CGG103" s="2"/>
      <c r="CGH103" s="2"/>
      <c r="CGJ103" s="2"/>
      <c r="CGK103" s="2"/>
      <c r="CGP103" s="2"/>
      <c r="CGQ103" s="2"/>
      <c r="CGR103" s="2"/>
      <c r="CGS103" s="2"/>
      <c r="CGT103" s="2"/>
      <c r="CGU103" s="2"/>
      <c r="CGV103" s="2"/>
      <c r="CHB103" s="4"/>
      <c r="CHC103" s="2"/>
      <c r="CHD103" s="2"/>
      <c r="CHE103" s="2"/>
      <c r="CHF103" s="2"/>
      <c r="CHG103" s="2"/>
      <c r="CHH103" s="2"/>
      <c r="CHI103" s="2"/>
      <c r="CHJ103" s="2"/>
      <c r="CHK103" s="2"/>
      <c r="CHL103" s="2"/>
      <c r="CHM103" s="2"/>
      <c r="CHN103" s="2"/>
      <c r="CHP103" s="2"/>
      <c r="CHQ103" s="2"/>
      <c r="CHV103" s="2"/>
      <c r="CHW103" s="2"/>
      <c r="CHX103" s="2"/>
      <c r="CHY103" s="2"/>
      <c r="CHZ103" s="2"/>
      <c r="CIA103" s="2"/>
      <c r="CIB103" s="2"/>
      <c r="CIH103" s="4"/>
      <c r="CII103" s="2"/>
      <c r="CIJ103" s="2"/>
      <c r="CIK103" s="2"/>
      <c r="CIL103" s="2"/>
      <c r="CIM103" s="2"/>
      <c r="CIN103" s="2"/>
      <c r="CIO103" s="2"/>
      <c r="CIP103" s="2"/>
      <c r="CIQ103" s="2"/>
      <c r="CIR103" s="2"/>
      <c r="CIS103" s="2"/>
      <c r="CIT103" s="2"/>
      <c r="CIV103" s="2"/>
      <c r="CIW103" s="2"/>
      <c r="CJB103" s="2"/>
      <c r="CJC103" s="2"/>
      <c r="CJD103" s="2"/>
      <c r="CJE103" s="2"/>
      <c r="CJF103" s="2"/>
      <c r="CJG103" s="2"/>
      <c r="CJH103" s="2"/>
      <c r="CJN103" s="4"/>
      <c r="CJO103" s="2"/>
      <c r="CJP103" s="2"/>
      <c r="CJQ103" s="2"/>
      <c r="CJR103" s="2"/>
      <c r="CJS103" s="2"/>
      <c r="CJT103" s="2"/>
      <c r="CJU103" s="2"/>
      <c r="CJV103" s="2"/>
      <c r="CJW103" s="2"/>
      <c r="CJX103" s="2"/>
      <c r="CJY103" s="2"/>
      <c r="CJZ103" s="2"/>
      <c r="CKB103" s="2"/>
      <c r="CKC103" s="2"/>
      <c r="CKH103" s="2"/>
      <c r="CKI103" s="2"/>
      <c r="CKJ103" s="2"/>
      <c r="CKK103" s="2"/>
      <c r="CKL103" s="2"/>
      <c r="CKM103" s="2"/>
      <c r="CKN103" s="2"/>
      <c r="CKT103" s="4"/>
      <c r="CKU103" s="2"/>
      <c r="CKV103" s="2"/>
      <c r="CKW103" s="2"/>
      <c r="CKX103" s="2"/>
      <c r="CKY103" s="2"/>
      <c r="CKZ103" s="2"/>
      <c r="CLA103" s="2"/>
      <c r="CLB103" s="2"/>
      <c r="CLC103" s="2"/>
      <c r="CLD103" s="2"/>
      <c r="CLE103" s="2"/>
      <c r="CLF103" s="2"/>
      <c r="CLH103" s="2"/>
      <c r="CLI103" s="2"/>
      <c r="CLN103" s="2"/>
      <c r="CLO103" s="2"/>
      <c r="CLP103" s="2"/>
      <c r="CLQ103" s="2"/>
      <c r="CLR103" s="2"/>
      <c r="CLS103" s="2"/>
      <c r="CLT103" s="2"/>
      <c r="CLZ103" s="4"/>
      <c r="CMA103" s="2"/>
      <c r="CMB103" s="2"/>
      <c r="CMC103" s="2"/>
      <c r="CMD103" s="2"/>
      <c r="CME103" s="2"/>
      <c r="CMF103" s="2"/>
      <c r="CMG103" s="2"/>
      <c r="CMH103" s="2"/>
      <c r="CMI103" s="2"/>
      <c r="CMJ103" s="2"/>
      <c r="CMK103" s="2"/>
      <c r="CML103" s="2"/>
      <c r="CMN103" s="2"/>
      <c r="CMO103" s="2"/>
      <c r="CMT103" s="2"/>
      <c r="CMU103" s="2"/>
      <c r="CMV103" s="2"/>
      <c r="CMW103" s="2"/>
      <c r="CMX103" s="2"/>
      <c r="CMY103" s="2"/>
      <c r="CMZ103" s="2"/>
      <c r="CNF103" s="4"/>
      <c r="CNG103" s="2"/>
      <c r="CNH103" s="2"/>
      <c r="CNI103" s="2"/>
      <c r="CNJ103" s="2"/>
      <c r="CNK103" s="2"/>
      <c r="CNL103" s="2"/>
      <c r="CNM103" s="2"/>
      <c r="CNN103" s="2"/>
      <c r="CNO103" s="2"/>
      <c r="CNP103" s="2"/>
      <c r="CNQ103" s="2"/>
      <c r="CNR103" s="2"/>
      <c r="CNT103" s="2"/>
      <c r="CNU103" s="2"/>
      <c r="CNZ103" s="2"/>
      <c r="COA103" s="2"/>
      <c r="COB103" s="2"/>
      <c r="COC103" s="2"/>
      <c r="COD103" s="2"/>
      <c r="COE103" s="2"/>
      <c r="COF103" s="2"/>
      <c r="COL103" s="4"/>
      <c r="COM103" s="2"/>
      <c r="CON103" s="2"/>
      <c r="COO103" s="2"/>
      <c r="COP103" s="2"/>
      <c r="COQ103" s="2"/>
      <c r="COR103" s="2"/>
      <c r="COS103" s="2"/>
      <c r="COT103" s="2"/>
      <c r="COU103" s="2"/>
      <c r="COV103" s="2"/>
      <c r="COW103" s="2"/>
      <c r="COX103" s="2"/>
      <c r="COZ103" s="2"/>
      <c r="CPA103" s="2"/>
      <c r="CPF103" s="2"/>
      <c r="CPG103" s="2"/>
      <c r="CPH103" s="2"/>
      <c r="CPI103" s="2"/>
      <c r="CPJ103" s="2"/>
      <c r="CPK103" s="2"/>
      <c r="CPL103" s="2"/>
      <c r="CPR103" s="4"/>
      <c r="CPS103" s="2"/>
      <c r="CPT103" s="2"/>
      <c r="CPU103" s="2"/>
      <c r="CPV103" s="2"/>
      <c r="CPW103" s="2"/>
      <c r="CPX103" s="2"/>
      <c r="CPY103" s="2"/>
      <c r="CPZ103" s="2"/>
      <c r="CQA103" s="2"/>
      <c r="CQB103" s="2"/>
      <c r="CQC103" s="2"/>
      <c r="CQD103" s="2"/>
      <c r="CQF103" s="2"/>
      <c r="CQG103" s="2"/>
      <c r="CQL103" s="2"/>
      <c r="CQM103" s="2"/>
      <c r="CQN103" s="2"/>
      <c r="CQO103" s="2"/>
      <c r="CQP103" s="2"/>
      <c r="CQQ103" s="2"/>
      <c r="CQR103" s="2"/>
      <c r="CQX103" s="4"/>
      <c r="CQY103" s="2"/>
      <c r="CQZ103" s="2"/>
      <c r="CRA103" s="2"/>
      <c r="CRB103" s="2"/>
      <c r="CRC103" s="2"/>
      <c r="CRD103" s="2"/>
      <c r="CRE103" s="2"/>
      <c r="CRF103" s="2"/>
      <c r="CRG103" s="2"/>
      <c r="CRH103" s="2"/>
      <c r="CRI103" s="2"/>
      <c r="CRJ103" s="2"/>
      <c r="CRL103" s="2"/>
      <c r="CRM103" s="2"/>
      <c r="CRR103" s="2"/>
      <c r="CRS103" s="2"/>
      <c r="CRT103" s="2"/>
      <c r="CRU103" s="2"/>
      <c r="CRV103" s="2"/>
      <c r="CRW103" s="2"/>
      <c r="CRX103" s="2"/>
      <c r="CSD103" s="4"/>
      <c r="CSE103" s="2"/>
      <c r="CSF103" s="2"/>
      <c r="CSG103" s="2"/>
      <c r="CSH103" s="2"/>
      <c r="CSI103" s="2"/>
      <c r="CSJ103" s="2"/>
      <c r="CSK103" s="2"/>
      <c r="CSL103" s="2"/>
      <c r="CSM103" s="2"/>
      <c r="CSN103" s="2"/>
      <c r="CSO103" s="2"/>
      <c r="CSP103" s="2"/>
      <c r="CSR103" s="2"/>
      <c r="CSS103" s="2"/>
      <c r="CSX103" s="2"/>
      <c r="CSY103" s="2"/>
      <c r="CSZ103" s="2"/>
      <c r="CTA103" s="2"/>
      <c r="CTB103" s="2"/>
      <c r="CTC103" s="2"/>
      <c r="CTD103" s="2"/>
      <c r="CTJ103" s="4"/>
      <c r="CTK103" s="2"/>
      <c r="CTL103" s="2"/>
      <c r="CTM103" s="2"/>
      <c r="CTN103" s="2"/>
      <c r="CTO103" s="2"/>
      <c r="CTP103" s="2"/>
      <c r="CTQ103" s="2"/>
      <c r="CTR103" s="2"/>
      <c r="CTS103" s="2"/>
      <c r="CTT103" s="2"/>
      <c r="CTU103" s="2"/>
      <c r="CTV103" s="2"/>
      <c r="CTX103" s="2"/>
      <c r="CTY103" s="2"/>
      <c r="CUD103" s="2"/>
      <c r="CUE103" s="2"/>
      <c r="CUF103" s="2"/>
      <c r="CUG103" s="2"/>
      <c r="CUH103" s="2"/>
      <c r="CUI103" s="2"/>
      <c r="CUJ103" s="2"/>
      <c r="CUP103" s="4"/>
      <c r="CUQ103" s="2"/>
      <c r="CUR103" s="2"/>
      <c r="CUS103" s="2"/>
      <c r="CUT103" s="2"/>
      <c r="CUU103" s="2"/>
      <c r="CUV103" s="2"/>
      <c r="CUW103" s="2"/>
      <c r="CUX103" s="2"/>
      <c r="CUY103" s="2"/>
      <c r="CUZ103" s="2"/>
      <c r="CVA103" s="2"/>
      <c r="CVB103" s="2"/>
      <c r="CVD103" s="2"/>
      <c r="CVE103" s="2"/>
      <c r="CVJ103" s="2"/>
      <c r="CVK103" s="2"/>
      <c r="CVL103" s="2"/>
      <c r="CVM103" s="2"/>
      <c r="CVN103" s="2"/>
      <c r="CVO103" s="2"/>
      <c r="CVP103" s="2"/>
      <c r="CVV103" s="4"/>
      <c r="CVW103" s="2"/>
      <c r="CVX103" s="2"/>
      <c r="CVY103" s="2"/>
      <c r="CVZ103" s="2"/>
      <c r="CWA103" s="2"/>
      <c r="CWB103" s="2"/>
      <c r="CWC103" s="2"/>
      <c r="CWD103" s="2"/>
      <c r="CWE103" s="2"/>
      <c r="CWF103" s="2"/>
      <c r="CWG103" s="2"/>
      <c r="CWH103" s="2"/>
      <c r="CWJ103" s="2"/>
      <c r="CWK103" s="2"/>
      <c r="CWP103" s="2"/>
      <c r="CWQ103" s="2"/>
      <c r="CWR103" s="2"/>
      <c r="CWS103" s="2"/>
      <c r="CWT103" s="2"/>
      <c r="CWU103" s="2"/>
      <c r="CWV103" s="2"/>
      <c r="CXB103" s="4"/>
      <c r="CXC103" s="2"/>
      <c r="CXD103" s="2"/>
      <c r="CXE103" s="2"/>
      <c r="CXF103" s="2"/>
      <c r="CXG103" s="2"/>
      <c r="CXH103" s="2"/>
      <c r="CXI103" s="2"/>
      <c r="CXJ103" s="2"/>
      <c r="CXK103" s="2"/>
      <c r="CXL103" s="2"/>
      <c r="CXM103" s="2"/>
      <c r="CXN103" s="2"/>
      <c r="CXP103" s="2"/>
      <c r="CXQ103" s="2"/>
      <c r="CXV103" s="2"/>
      <c r="CXW103" s="2"/>
      <c r="CXX103" s="2"/>
      <c r="CXY103" s="2"/>
      <c r="CXZ103" s="2"/>
      <c r="CYA103" s="2"/>
      <c r="CYB103" s="2"/>
      <c r="CYH103" s="4"/>
      <c r="CYI103" s="2"/>
      <c r="CYJ103" s="2"/>
      <c r="CYK103" s="2"/>
      <c r="CYL103" s="2"/>
      <c r="CYM103" s="2"/>
      <c r="CYN103" s="2"/>
      <c r="CYO103" s="2"/>
      <c r="CYP103" s="2"/>
      <c r="CYQ103" s="2"/>
      <c r="CYR103" s="2"/>
      <c r="CYS103" s="2"/>
      <c r="CYT103" s="2"/>
      <c r="CYV103" s="2"/>
      <c r="CYW103" s="2"/>
      <c r="CZB103" s="2"/>
      <c r="CZC103" s="2"/>
      <c r="CZD103" s="2"/>
      <c r="CZE103" s="2"/>
      <c r="CZF103" s="2"/>
      <c r="CZG103" s="2"/>
      <c r="CZH103" s="2"/>
      <c r="CZN103" s="4"/>
      <c r="CZO103" s="2"/>
      <c r="CZP103" s="2"/>
      <c r="CZQ103" s="2"/>
      <c r="CZR103" s="2"/>
      <c r="CZS103" s="2"/>
      <c r="CZT103" s="2"/>
      <c r="CZU103" s="2"/>
      <c r="CZV103" s="2"/>
      <c r="CZW103" s="2"/>
      <c r="CZX103" s="2"/>
      <c r="CZY103" s="2"/>
      <c r="CZZ103" s="2"/>
      <c r="DAB103" s="2"/>
      <c r="DAC103" s="2"/>
      <c r="DAH103" s="2"/>
      <c r="DAI103" s="2"/>
      <c r="DAJ103" s="2"/>
      <c r="DAK103" s="2"/>
      <c r="DAL103" s="2"/>
      <c r="DAM103" s="2"/>
      <c r="DAN103" s="2"/>
      <c r="DAT103" s="4"/>
      <c r="DAU103" s="2"/>
      <c r="DAV103" s="2"/>
      <c r="DAW103" s="2"/>
      <c r="DAX103" s="2"/>
      <c r="DAY103" s="2"/>
      <c r="DAZ103" s="2"/>
      <c r="DBA103" s="2"/>
      <c r="DBB103" s="2"/>
      <c r="DBC103" s="2"/>
      <c r="DBD103" s="2"/>
      <c r="DBE103" s="2"/>
      <c r="DBF103" s="2"/>
      <c r="DBH103" s="2"/>
      <c r="DBI103" s="2"/>
      <c r="DBN103" s="2"/>
      <c r="DBO103" s="2"/>
      <c r="DBP103" s="2"/>
      <c r="DBQ103" s="2"/>
      <c r="DBR103" s="2"/>
      <c r="DBS103" s="2"/>
      <c r="DBT103" s="2"/>
      <c r="DBZ103" s="4"/>
      <c r="DCA103" s="2"/>
      <c r="DCB103" s="2"/>
      <c r="DCC103" s="2"/>
      <c r="DCD103" s="2"/>
      <c r="DCE103" s="2"/>
      <c r="DCF103" s="2"/>
      <c r="DCG103" s="2"/>
      <c r="DCH103" s="2"/>
      <c r="DCI103" s="2"/>
      <c r="DCJ103" s="2"/>
      <c r="DCK103" s="2"/>
      <c r="DCL103" s="2"/>
      <c r="DCN103" s="2"/>
      <c r="DCO103" s="2"/>
      <c r="DCT103" s="2"/>
      <c r="DCU103" s="2"/>
      <c r="DCV103" s="2"/>
      <c r="DCW103" s="2"/>
      <c r="DCX103" s="2"/>
      <c r="DCY103" s="2"/>
      <c r="DCZ103" s="2"/>
      <c r="DDF103" s="4"/>
      <c r="DDG103" s="2"/>
      <c r="DDH103" s="2"/>
      <c r="DDI103" s="2"/>
      <c r="DDJ103" s="2"/>
      <c r="DDK103" s="2"/>
      <c r="DDL103" s="2"/>
      <c r="DDM103" s="2"/>
      <c r="DDN103" s="2"/>
      <c r="DDO103" s="2"/>
      <c r="DDP103" s="2"/>
      <c r="DDQ103" s="2"/>
      <c r="DDR103" s="2"/>
      <c r="DDT103" s="2"/>
      <c r="DDU103" s="2"/>
      <c r="DDZ103" s="2"/>
      <c r="DEA103" s="2"/>
      <c r="DEB103" s="2"/>
      <c r="DEC103" s="2"/>
      <c r="DED103" s="2"/>
      <c r="DEE103" s="2"/>
      <c r="DEF103" s="2"/>
      <c r="DEL103" s="4"/>
      <c r="DEM103" s="2"/>
      <c r="DEN103" s="2"/>
      <c r="DEO103" s="2"/>
      <c r="DEP103" s="2"/>
      <c r="DEQ103" s="2"/>
      <c r="DER103" s="2"/>
      <c r="DES103" s="2"/>
      <c r="DET103" s="2"/>
      <c r="DEU103" s="2"/>
      <c r="DEV103" s="2"/>
      <c r="DEW103" s="2"/>
      <c r="DEX103" s="2"/>
      <c r="DEZ103" s="2"/>
      <c r="DFA103" s="2"/>
      <c r="DFF103" s="2"/>
      <c r="DFG103" s="2"/>
      <c r="DFH103" s="2"/>
      <c r="DFI103" s="2"/>
      <c r="DFJ103" s="2"/>
      <c r="DFK103" s="2"/>
      <c r="DFL103" s="2"/>
      <c r="DFR103" s="4"/>
      <c r="DFS103" s="2"/>
      <c r="DFT103" s="2"/>
      <c r="DFU103" s="2"/>
      <c r="DFV103" s="2"/>
      <c r="DFW103" s="2"/>
      <c r="DFX103" s="2"/>
      <c r="DFY103" s="2"/>
      <c r="DFZ103" s="2"/>
      <c r="DGA103" s="2"/>
      <c r="DGB103" s="2"/>
      <c r="DGC103" s="2"/>
      <c r="DGD103" s="2"/>
      <c r="DGF103" s="2"/>
      <c r="DGG103" s="2"/>
      <c r="DGL103" s="2"/>
      <c r="DGM103" s="2"/>
      <c r="DGN103" s="2"/>
      <c r="DGO103" s="2"/>
      <c r="DGP103" s="2"/>
      <c r="DGQ103" s="2"/>
      <c r="DGR103" s="2"/>
      <c r="DGX103" s="4"/>
      <c r="DGY103" s="2"/>
      <c r="DGZ103" s="2"/>
      <c r="DHA103" s="2"/>
      <c r="DHB103" s="2"/>
      <c r="DHC103" s="2"/>
      <c r="DHD103" s="2"/>
      <c r="DHE103" s="2"/>
      <c r="DHF103" s="2"/>
      <c r="DHG103" s="2"/>
      <c r="DHH103" s="2"/>
      <c r="DHI103" s="2"/>
      <c r="DHJ103" s="2"/>
      <c r="DHL103" s="2"/>
      <c r="DHM103" s="2"/>
      <c r="DHR103" s="2"/>
      <c r="DHS103" s="2"/>
      <c r="DHT103" s="2"/>
      <c r="DHU103" s="2"/>
      <c r="DHV103" s="2"/>
      <c r="DHW103" s="2"/>
      <c r="DHX103" s="2"/>
      <c r="DID103" s="4"/>
      <c r="DIE103" s="2"/>
      <c r="DIF103" s="2"/>
      <c r="DIG103" s="2"/>
      <c r="DIH103" s="2"/>
      <c r="DII103" s="2"/>
      <c r="DIJ103" s="2"/>
      <c r="DIK103" s="2"/>
      <c r="DIL103" s="2"/>
      <c r="DIM103" s="2"/>
      <c r="DIN103" s="2"/>
      <c r="DIO103" s="2"/>
      <c r="DIP103" s="2"/>
      <c r="DIR103" s="2"/>
      <c r="DIS103" s="2"/>
      <c r="DIX103" s="2"/>
      <c r="DIY103" s="2"/>
      <c r="DIZ103" s="2"/>
      <c r="DJA103" s="2"/>
      <c r="DJB103" s="2"/>
      <c r="DJC103" s="2"/>
      <c r="DJD103" s="2"/>
      <c r="DJJ103" s="4"/>
      <c r="DJK103" s="2"/>
      <c r="DJL103" s="2"/>
      <c r="DJM103" s="2"/>
      <c r="DJN103" s="2"/>
      <c r="DJO103" s="2"/>
      <c r="DJP103" s="2"/>
      <c r="DJQ103" s="2"/>
      <c r="DJR103" s="2"/>
      <c r="DJS103" s="2"/>
      <c r="DJT103" s="2"/>
      <c r="DJU103" s="2"/>
      <c r="DJV103" s="2"/>
      <c r="DJX103" s="2"/>
      <c r="DJY103" s="2"/>
      <c r="DKD103" s="2"/>
      <c r="DKE103" s="2"/>
      <c r="DKF103" s="2"/>
      <c r="DKG103" s="2"/>
      <c r="DKH103" s="2"/>
      <c r="DKI103" s="2"/>
      <c r="DKJ103" s="2"/>
      <c r="DKP103" s="4"/>
      <c r="DKQ103" s="2"/>
      <c r="DKR103" s="2"/>
      <c r="DKS103" s="2"/>
      <c r="DKT103" s="2"/>
      <c r="DKU103" s="2"/>
      <c r="DKV103" s="2"/>
      <c r="DKW103" s="2"/>
      <c r="DKX103" s="2"/>
      <c r="DKY103" s="2"/>
      <c r="DKZ103" s="2"/>
      <c r="DLA103" s="2"/>
      <c r="DLB103" s="2"/>
      <c r="DLD103" s="2"/>
      <c r="DLE103" s="2"/>
      <c r="DLJ103" s="2"/>
      <c r="DLK103" s="2"/>
      <c r="DLL103" s="2"/>
      <c r="DLM103" s="2"/>
      <c r="DLN103" s="2"/>
      <c r="DLO103" s="2"/>
      <c r="DLP103" s="2"/>
      <c r="DLV103" s="4"/>
      <c r="DLW103" s="2"/>
      <c r="DLX103" s="2"/>
      <c r="DLY103" s="2"/>
      <c r="DLZ103" s="2"/>
      <c r="DMA103" s="2"/>
      <c r="DMB103" s="2"/>
      <c r="DMC103" s="2"/>
      <c r="DMD103" s="2"/>
      <c r="DME103" s="2"/>
      <c r="DMF103" s="2"/>
      <c r="DMG103" s="2"/>
      <c r="DMH103" s="2"/>
      <c r="DMJ103" s="2"/>
      <c r="DMK103" s="2"/>
      <c r="DMP103" s="2"/>
      <c r="DMQ103" s="2"/>
      <c r="DMR103" s="2"/>
      <c r="DMS103" s="2"/>
      <c r="DMT103" s="2"/>
      <c r="DMU103" s="2"/>
      <c r="DMV103" s="2"/>
      <c r="DNB103" s="4"/>
      <c r="DNC103" s="2"/>
      <c r="DND103" s="2"/>
      <c r="DNE103" s="2"/>
      <c r="DNF103" s="2"/>
      <c r="DNG103" s="2"/>
      <c r="DNH103" s="2"/>
      <c r="DNI103" s="2"/>
      <c r="DNJ103" s="2"/>
      <c r="DNK103" s="2"/>
      <c r="DNL103" s="2"/>
      <c r="DNM103" s="2"/>
      <c r="DNN103" s="2"/>
      <c r="DNP103" s="2"/>
      <c r="DNQ103" s="2"/>
      <c r="DNV103" s="2"/>
      <c r="DNW103" s="2"/>
      <c r="DNX103" s="2"/>
      <c r="DNY103" s="2"/>
      <c r="DNZ103" s="2"/>
      <c r="DOA103" s="2"/>
      <c r="DOB103" s="2"/>
      <c r="DOH103" s="4"/>
      <c r="DOI103" s="2"/>
      <c r="DOJ103" s="2"/>
      <c r="DOK103" s="2"/>
      <c r="DOL103" s="2"/>
      <c r="DOM103" s="2"/>
      <c r="DON103" s="2"/>
      <c r="DOO103" s="2"/>
      <c r="DOP103" s="2"/>
      <c r="DOQ103" s="2"/>
      <c r="DOR103" s="2"/>
      <c r="DOS103" s="2"/>
      <c r="DOT103" s="2"/>
      <c r="DOV103" s="2"/>
      <c r="DOW103" s="2"/>
      <c r="DPB103" s="2"/>
      <c r="DPC103" s="2"/>
      <c r="DPD103" s="2"/>
      <c r="DPE103" s="2"/>
      <c r="DPF103" s="2"/>
      <c r="DPG103" s="2"/>
      <c r="DPH103" s="2"/>
      <c r="DPN103" s="4"/>
      <c r="DPO103" s="2"/>
      <c r="DPP103" s="2"/>
      <c r="DPQ103" s="2"/>
      <c r="DPR103" s="2"/>
      <c r="DPS103" s="2"/>
      <c r="DPT103" s="2"/>
      <c r="DPU103" s="2"/>
      <c r="DPV103" s="2"/>
      <c r="DPW103" s="2"/>
      <c r="DPX103" s="2"/>
      <c r="DPY103" s="2"/>
      <c r="DPZ103" s="2"/>
      <c r="DQB103" s="2"/>
      <c r="DQC103" s="2"/>
      <c r="DQH103" s="2"/>
      <c r="DQI103" s="2"/>
      <c r="DQJ103" s="2"/>
      <c r="DQK103" s="2"/>
      <c r="DQL103" s="2"/>
      <c r="DQM103" s="2"/>
      <c r="DQN103" s="2"/>
      <c r="DQT103" s="4"/>
      <c r="DQU103" s="2"/>
      <c r="DQV103" s="2"/>
      <c r="DQW103" s="2"/>
      <c r="DQX103" s="2"/>
      <c r="DQY103" s="2"/>
      <c r="DQZ103" s="2"/>
      <c r="DRA103" s="2"/>
      <c r="DRB103" s="2"/>
      <c r="DRC103" s="2"/>
      <c r="DRD103" s="2"/>
      <c r="DRE103" s="2"/>
      <c r="DRF103" s="2"/>
      <c r="DRH103" s="2"/>
      <c r="DRI103" s="2"/>
      <c r="DRN103" s="2"/>
      <c r="DRO103" s="2"/>
      <c r="DRP103" s="2"/>
      <c r="DRQ103" s="2"/>
      <c r="DRR103" s="2"/>
      <c r="DRS103" s="2"/>
      <c r="DRT103" s="2"/>
      <c r="DRZ103" s="4"/>
      <c r="DSA103" s="2"/>
      <c r="DSB103" s="2"/>
      <c r="DSC103" s="2"/>
      <c r="DSD103" s="2"/>
      <c r="DSE103" s="2"/>
      <c r="DSF103" s="2"/>
      <c r="DSG103" s="2"/>
      <c r="DSH103" s="2"/>
      <c r="DSI103" s="2"/>
      <c r="DSJ103" s="2"/>
      <c r="DSK103" s="2"/>
      <c r="DSL103" s="2"/>
      <c r="DSN103" s="2"/>
      <c r="DSO103" s="2"/>
      <c r="DST103" s="2"/>
      <c r="DSU103" s="2"/>
      <c r="DSV103" s="2"/>
      <c r="DSW103" s="2"/>
      <c r="DSX103" s="2"/>
      <c r="DSY103" s="2"/>
      <c r="DSZ103" s="2"/>
      <c r="DTF103" s="4"/>
      <c r="DTG103" s="2"/>
      <c r="DTH103" s="2"/>
      <c r="DTI103" s="2"/>
      <c r="DTJ103" s="2"/>
      <c r="DTK103" s="2"/>
      <c r="DTL103" s="2"/>
      <c r="DTM103" s="2"/>
      <c r="DTN103" s="2"/>
      <c r="DTO103" s="2"/>
      <c r="DTP103" s="2"/>
      <c r="DTQ103" s="2"/>
      <c r="DTR103" s="2"/>
      <c r="DTT103" s="2"/>
      <c r="DTU103" s="2"/>
      <c r="DTZ103" s="2"/>
      <c r="DUA103" s="2"/>
      <c r="DUB103" s="2"/>
      <c r="DUC103" s="2"/>
      <c r="DUD103" s="2"/>
      <c r="DUE103" s="2"/>
      <c r="DUF103" s="2"/>
      <c r="DUL103" s="4"/>
      <c r="DUM103" s="2"/>
      <c r="DUN103" s="2"/>
      <c r="DUO103" s="2"/>
      <c r="DUP103" s="2"/>
      <c r="DUQ103" s="2"/>
      <c r="DUR103" s="2"/>
      <c r="DUS103" s="2"/>
      <c r="DUT103" s="2"/>
      <c r="DUU103" s="2"/>
      <c r="DUV103" s="2"/>
      <c r="DUW103" s="2"/>
      <c r="DUX103" s="2"/>
      <c r="DUZ103" s="2"/>
      <c r="DVA103" s="2"/>
      <c r="DVF103" s="2"/>
      <c r="DVG103" s="2"/>
      <c r="DVH103" s="2"/>
      <c r="DVI103" s="2"/>
      <c r="DVJ103" s="2"/>
      <c r="DVK103" s="2"/>
      <c r="DVL103" s="2"/>
      <c r="DVR103" s="4"/>
      <c r="DVS103" s="2"/>
      <c r="DVT103" s="2"/>
      <c r="DVU103" s="2"/>
      <c r="DVV103" s="2"/>
      <c r="DVW103" s="2"/>
      <c r="DVX103" s="2"/>
      <c r="DVY103" s="2"/>
      <c r="DVZ103" s="2"/>
      <c r="DWA103" s="2"/>
      <c r="DWB103" s="2"/>
      <c r="DWC103" s="2"/>
      <c r="DWD103" s="2"/>
      <c r="DWF103" s="2"/>
      <c r="DWG103" s="2"/>
      <c r="DWL103" s="2"/>
      <c r="DWM103" s="2"/>
      <c r="DWN103" s="2"/>
      <c r="DWO103" s="2"/>
      <c r="DWP103" s="2"/>
      <c r="DWQ103" s="2"/>
      <c r="DWR103" s="2"/>
      <c r="DWX103" s="4"/>
      <c r="DWY103" s="2"/>
      <c r="DWZ103" s="2"/>
      <c r="DXA103" s="2"/>
      <c r="DXB103" s="2"/>
      <c r="DXC103" s="2"/>
      <c r="DXD103" s="2"/>
      <c r="DXE103" s="2"/>
      <c r="DXF103" s="2"/>
      <c r="DXG103" s="2"/>
      <c r="DXH103" s="2"/>
      <c r="DXI103" s="2"/>
      <c r="DXJ103" s="2"/>
      <c r="DXL103" s="2"/>
      <c r="DXM103" s="2"/>
      <c r="DXR103" s="2"/>
      <c r="DXS103" s="2"/>
      <c r="DXT103" s="2"/>
      <c r="DXU103" s="2"/>
      <c r="DXV103" s="2"/>
      <c r="DXW103" s="2"/>
      <c r="DXX103" s="2"/>
      <c r="DYD103" s="4"/>
      <c r="DYE103" s="2"/>
      <c r="DYF103" s="2"/>
      <c r="DYG103" s="2"/>
      <c r="DYH103" s="2"/>
      <c r="DYI103" s="2"/>
      <c r="DYJ103" s="2"/>
      <c r="DYK103" s="2"/>
      <c r="DYL103" s="2"/>
      <c r="DYM103" s="2"/>
      <c r="DYN103" s="2"/>
      <c r="DYO103" s="2"/>
      <c r="DYP103" s="2"/>
      <c r="DYR103" s="2"/>
      <c r="DYS103" s="2"/>
      <c r="DYX103" s="2"/>
      <c r="DYY103" s="2"/>
      <c r="DYZ103" s="2"/>
      <c r="DZA103" s="2"/>
      <c r="DZB103" s="2"/>
      <c r="DZC103" s="2"/>
      <c r="DZD103" s="2"/>
      <c r="DZJ103" s="4"/>
      <c r="DZK103" s="2"/>
      <c r="DZL103" s="2"/>
      <c r="DZM103" s="2"/>
      <c r="DZN103" s="2"/>
      <c r="DZO103" s="2"/>
      <c r="DZP103" s="2"/>
      <c r="DZQ103" s="2"/>
      <c r="DZR103" s="2"/>
      <c r="DZS103" s="2"/>
      <c r="DZT103" s="2"/>
      <c r="DZU103" s="2"/>
      <c r="DZV103" s="2"/>
      <c r="DZX103" s="2"/>
      <c r="DZY103" s="2"/>
      <c r="EAD103" s="2"/>
      <c r="EAE103" s="2"/>
      <c r="EAF103" s="2"/>
      <c r="EAG103" s="2"/>
      <c r="EAH103" s="2"/>
      <c r="EAI103" s="2"/>
      <c r="EAJ103" s="2"/>
      <c r="EAP103" s="4"/>
      <c r="EAQ103" s="2"/>
      <c r="EAR103" s="2"/>
      <c r="EAS103" s="2"/>
      <c r="EAT103" s="2"/>
      <c r="EAU103" s="2"/>
      <c r="EAV103" s="2"/>
      <c r="EAW103" s="2"/>
      <c r="EAX103" s="2"/>
      <c r="EAY103" s="2"/>
      <c r="EAZ103" s="2"/>
      <c r="EBA103" s="2"/>
      <c r="EBB103" s="2"/>
      <c r="EBD103" s="2"/>
      <c r="EBE103" s="2"/>
      <c r="EBJ103" s="2"/>
      <c r="EBK103" s="2"/>
      <c r="EBL103" s="2"/>
      <c r="EBM103" s="2"/>
      <c r="EBN103" s="2"/>
      <c r="EBO103" s="2"/>
      <c r="EBP103" s="2"/>
      <c r="EBV103" s="4"/>
      <c r="EBW103" s="2"/>
      <c r="EBX103" s="2"/>
      <c r="EBY103" s="2"/>
      <c r="EBZ103" s="2"/>
      <c r="ECA103" s="2"/>
      <c r="ECB103" s="2"/>
      <c r="ECC103" s="2"/>
      <c r="ECD103" s="2"/>
      <c r="ECE103" s="2"/>
      <c r="ECF103" s="2"/>
      <c r="ECG103" s="2"/>
      <c r="ECH103" s="2"/>
      <c r="ECJ103" s="2"/>
      <c r="ECK103" s="2"/>
      <c r="ECP103" s="2"/>
      <c r="ECQ103" s="2"/>
      <c r="ECR103" s="2"/>
      <c r="ECS103" s="2"/>
      <c r="ECT103" s="2"/>
      <c r="ECU103" s="2"/>
      <c r="ECV103" s="2"/>
      <c r="EDB103" s="4"/>
      <c r="EDC103" s="2"/>
      <c r="EDD103" s="2"/>
      <c r="EDE103" s="2"/>
      <c r="EDF103" s="2"/>
      <c r="EDG103" s="2"/>
      <c r="EDH103" s="2"/>
      <c r="EDI103" s="2"/>
      <c r="EDJ103" s="2"/>
      <c r="EDK103" s="2"/>
      <c r="EDL103" s="2"/>
      <c r="EDM103" s="2"/>
      <c r="EDN103" s="2"/>
      <c r="EDP103" s="2"/>
      <c r="EDQ103" s="2"/>
      <c r="EDV103" s="2"/>
      <c r="EDW103" s="2"/>
      <c r="EDX103" s="2"/>
      <c r="EDY103" s="2"/>
      <c r="EDZ103" s="2"/>
      <c r="EEA103" s="2"/>
      <c r="EEB103" s="2"/>
      <c r="EEH103" s="4"/>
      <c r="EEI103" s="2"/>
      <c r="EEJ103" s="2"/>
      <c r="EEK103" s="2"/>
      <c r="EEL103" s="2"/>
      <c r="EEM103" s="2"/>
      <c r="EEN103" s="2"/>
      <c r="EEO103" s="2"/>
      <c r="EEP103" s="2"/>
      <c r="EEQ103" s="2"/>
      <c r="EER103" s="2"/>
      <c r="EES103" s="2"/>
      <c r="EET103" s="2"/>
      <c r="EEV103" s="2"/>
      <c r="EEW103" s="2"/>
      <c r="EFB103" s="2"/>
      <c r="EFC103" s="2"/>
      <c r="EFD103" s="2"/>
      <c r="EFE103" s="2"/>
      <c r="EFF103" s="2"/>
      <c r="EFG103" s="2"/>
      <c r="EFH103" s="2"/>
      <c r="EFN103" s="4"/>
      <c r="EFO103" s="2"/>
      <c r="EFP103" s="2"/>
      <c r="EFQ103" s="2"/>
      <c r="EFR103" s="2"/>
      <c r="EFS103" s="2"/>
      <c r="EFT103" s="2"/>
      <c r="EFU103" s="2"/>
      <c r="EFV103" s="2"/>
      <c r="EFW103" s="2"/>
      <c r="EFX103" s="2"/>
      <c r="EFY103" s="2"/>
      <c r="EFZ103" s="2"/>
      <c r="EGB103" s="2"/>
      <c r="EGC103" s="2"/>
      <c r="EGH103" s="2"/>
      <c r="EGI103" s="2"/>
      <c r="EGJ103" s="2"/>
      <c r="EGK103" s="2"/>
      <c r="EGL103" s="2"/>
      <c r="EGM103" s="2"/>
      <c r="EGN103" s="2"/>
      <c r="EGT103" s="4"/>
      <c r="EGU103" s="2"/>
      <c r="EGV103" s="2"/>
      <c r="EGW103" s="2"/>
      <c r="EGX103" s="2"/>
      <c r="EGY103" s="2"/>
      <c r="EGZ103" s="2"/>
      <c r="EHA103" s="2"/>
      <c r="EHB103" s="2"/>
      <c r="EHC103" s="2"/>
      <c r="EHD103" s="2"/>
      <c r="EHE103" s="2"/>
      <c r="EHF103" s="2"/>
      <c r="EHH103" s="2"/>
      <c r="EHI103" s="2"/>
      <c r="EHN103" s="2"/>
      <c r="EHO103" s="2"/>
      <c r="EHP103" s="2"/>
      <c r="EHQ103" s="2"/>
      <c r="EHR103" s="2"/>
      <c r="EHS103" s="2"/>
      <c r="EHT103" s="2"/>
      <c r="EHZ103" s="4"/>
      <c r="EIA103" s="2"/>
      <c r="EIB103" s="2"/>
      <c r="EIC103" s="2"/>
      <c r="EID103" s="2"/>
      <c r="EIE103" s="2"/>
      <c r="EIF103" s="2"/>
      <c r="EIG103" s="2"/>
      <c r="EIH103" s="2"/>
      <c r="EII103" s="2"/>
      <c r="EIJ103" s="2"/>
      <c r="EIK103" s="2"/>
      <c r="EIL103" s="2"/>
      <c r="EIN103" s="2"/>
      <c r="EIO103" s="2"/>
      <c r="EIT103" s="2"/>
      <c r="EIU103" s="2"/>
      <c r="EIV103" s="2"/>
      <c r="EIW103" s="2"/>
      <c r="EIX103" s="2"/>
      <c r="EIY103" s="2"/>
      <c r="EIZ103" s="2"/>
      <c r="EJF103" s="4"/>
      <c r="EJG103" s="2"/>
      <c r="EJH103" s="2"/>
      <c r="EJI103" s="2"/>
      <c r="EJJ103" s="2"/>
      <c r="EJK103" s="2"/>
      <c r="EJL103" s="2"/>
      <c r="EJM103" s="2"/>
      <c r="EJN103" s="2"/>
      <c r="EJO103" s="2"/>
      <c r="EJP103" s="2"/>
      <c r="EJQ103" s="2"/>
      <c r="EJR103" s="2"/>
      <c r="EJT103" s="2"/>
      <c r="EJU103" s="2"/>
      <c r="EJZ103" s="2"/>
      <c r="EKA103" s="2"/>
      <c r="EKB103" s="2"/>
      <c r="EKC103" s="2"/>
      <c r="EKD103" s="2"/>
      <c r="EKE103" s="2"/>
      <c r="EKF103" s="2"/>
      <c r="EKL103" s="4"/>
      <c r="EKM103" s="2"/>
      <c r="EKN103" s="2"/>
      <c r="EKO103" s="2"/>
      <c r="EKP103" s="2"/>
      <c r="EKQ103" s="2"/>
      <c r="EKR103" s="2"/>
      <c r="EKS103" s="2"/>
      <c r="EKT103" s="2"/>
      <c r="EKU103" s="2"/>
      <c r="EKV103" s="2"/>
      <c r="EKW103" s="2"/>
      <c r="EKX103" s="2"/>
      <c r="EKZ103" s="2"/>
      <c r="ELA103" s="2"/>
      <c r="ELF103" s="2"/>
      <c r="ELG103" s="2"/>
      <c r="ELH103" s="2"/>
      <c r="ELI103" s="2"/>
      <c r="ELJ103" s="2"/>
      <c r="ELK103" s="2"/>
      <c r="ELL103" s="2"/>
      <c r="ELR103" s="4"/>
      <c r="ELS103" s="2"/>
      <c r="ELT103" s="2"/>
      <c r="ELU103" s="2"/>
      <c r="ELV103" s="2"/>
      <c r="ELW103" s="2"/>
      <c r="ELX103" s="2"/>
      <c r="ELY103" s="2"/>
      <c r="ELZ103" s="2"/>
      <c r="EMA103" s="2"/>
      <c r="EMB103" s="2"/>
      <c r="EMC103" s="2"/>
      <c r="EMD103" s="2"/>
      <c r="EMF103" s="2"/>
      <c r="EMG103" s="2"/>
      <c r="EML103" s="2"/>
      <c r="EMM103" s="2"/>
      <c r="EMN103" s="2"/>
      <c r="EMO103" s="2"/>
      <c r="EMP103" s="2"/>
      <c r="EMQ103" s="2"/>
      <c r="EMR103" s="2"/>
      <c r="EMX103" s="4"/>
      <c r="EMY103" s="2"/>
      <c r="EMZ103" s="2"/>
      <c r="ENA103" s="2"/>
      <c r="ENB103" s="2"/>
      <c r="ENC103" s="2"/>
      <c r="END103" s="2"/>
      <c r="ENE103" s="2"/>
      <c r="ENF103" s="2"/>
      <c r="ENG103" s="2"/>
      <c r="ENH103" s="2"/>
      <c r="ENI103" s="2"/>
      <c r="ENJ103" s="2"/>
      <c r="ENL103" s="2"/>
      <c r="ENM103" s="2"/>
      <c r="ENR103" s="2"/>
      <c r="ENS103" s="2"/>
      <c r="ENT103" s="2"/>
      <c r="ENU103" s="2"/>
      <c r="ENV103" s="2"/>
      <c r="ENW103" s="2"/>
      <c r="ENX103" s="2"/>
      <c r="EOD103" s="4"/>
      <c r="EOE103" s="2"/>
      <c r="EOF103" s="2"/>
      <c r="EOG103" s="2"/>
      <c r="EOH103" s="2"/>
      <c r="EOI103" s="2"/>
      <c r="EOJ103" s="2"/>
      <c r="EOK103" s="2"/>
      <c r="EOL103" s="2"/>
      <c r="EOM103" s="2"/>
      <c r="EON103" s="2"/>
      <c r="EOO103" s="2"/>
      <c r="EOP103" s="2"/>
      <c r="EOR103" s="2"/>
      <c r="EOS103" s="2"/>
      <c r="EOX103" s="2"/>
      <c r="EOY103" s="2"/>
      <c r="EOZ103" s="2"/>
      <c r="EPA103" s="2"/>
      <c r="EPB103" s="2"/>
      <c r="EPC103" s="2"/>
      <c r="EPD103" s="2"/>
      <c r="EPJ103" s="4"/>
      <c r="EPK103" s="2"/>
      <c r="EPL103" s="2"/>
      <c r="EPM103" s="2"/>
      <c r="EPN103" s="2"/>
      <c r="EPO103" s="2"/>
      <c r="EPP103" s="2"/>
      <c r="EPQ103" s="2"/>
      <c r="EPR103" s="2"/>
      <c r="EPS103" s="2"/>
      <c r="EPT103" s="2"/>
      <c r="EPU103" s="2"/>
      <c r="EPV103" s="2"/>
      <c r="EPX103" s="2"/>
      <c r="EPY103" s="2"/>
      <c r="EQD103" s="2"/>
      <c r="EQE103" s="2"/>
      <c r="EQF103" s="2"/>
      <c r="EQG103" s="2"/>
      <c r="EQH103" s="2"/>
      <c r="EQI103" s="2"/>
      <c r="EQJ103" s="2"/>
      <c r="EQP103" s="4"/>
      <c r="EQQ103" s="2"/>
      <c r="EQR103" s="2"/>
      <c r="EQS103" s="2"/>
      <c r="EQT103" s="2"/>
      <c r="EQU103" s="2"/>
      <c r="EQV103" s="2"/>
      <c r="EQW103" s="2"/>
      <c r="EQX103" s="2"/>
      <c r="EQY103" s="2"/>
      <c r="EQZ103" s="2"/>
      <c r="ERA103" s="2"/>
      <c r="ERB103" s="2"/>
      <c r="ERD103" s="2"/>
      <c r="ERE103" s="2"/>
      <c r="ERJ103" s="2"/>
      <c r="ERK103" s="2"/>
      <c r="ERL103" s="2"/>
      <c r="ERM103" s="2"/>
      <c r="ERN103" s="2"/>
      <c r="ERO103" s="2"/>
      <c r="ERP103" s="2"/>
      <c r="ERV103" s="4"/>
      <c r="ERW103" s="2"/>
      <c r="ERX103" s="2"/>
      <c r="ERY103" s="2"/>
      <c r="ERZ103" s="2"/>
      <c r="ESA103" s="2"/>
      <c r="ESB103" s="2"/>
      <c r="ESC103" s="2"/>
      <c r="ESD103" s="2"/>
      <c r="ESE103" s="2"/>
      <c r="ESF103" s="2"/>
      <c r="ESG103" s="2"/>
      <c r="ESH103" s="2"/>
      <c r="ESJ103" s="2"/>
      <c r="ESK103" s="2"/>
      <c r="ESP103" s="2"/>
      <c r="ESQ103" s="2"/>
      <c r="ESR103" s="2"/>
      <c r="ESS103" s="2"/>
      <c r="EST103" s="2"/>
      <c r="ESU103" s="2"/>
      <c r="ESV103" s="2"/>
      <c r="ETB103" s="4"/>
      <c r="ETC103" s="2"/>
      <c r="ETD103" s="2"/>
      <c r="ETE103" s="2"/>
      <c r="ETF103" s="2"/>
      <c r="ETG103" s="2"/>
      <c r="ETH103" s="2"/>
      <c r="ETI103" s="2"/>
      <c r="ETJ103" s="2"/>
      <c r="ETK103" s="2"/>
      <c r="ETL103" s="2"/>
      <c r="ETM103" s="2"/>
      <c r="ETN103" s="2"/>
      <c r="ETP103" s="2"/>
      <c r="ETQ103" s="2"/>
      <c r="ETV103" s="2"/>
      <c r="ETW103" s="2"/>
      <c r="ETX103" s="2"/>
      <c r="ETY103" s="2"/>
      <c r="ETZ103" s="2"/>
      <c r="EUA103" s="2"/>
      <c r="EUB103" s="2"/>
      <c r="EUH103" s="4"/>
      <c r="EUI103" s="2"/>
      <c r="EUJ103" s="2"/>
      <c r="EUK103" s="2"/>
      <c r="EUL103" s="2"/>
      <c r="EUM103" s="2"/>
      <c r="EUN103" s="2"/>
      <c r="EUO103" s="2"/>
      <c r="EUP103" s="2"/>
      <c r="EUQ103" s="2"/>
      <c r="EUR103" s="2"/>
      <c r="EUS103" s="2"/>
      <c r="EUT103" s="2"/>
      <c r="EUV103" s="2"/>
      <c r="EUW103" s="2"/>
      <c r="EVB103" s="2"/>
      <c r="EVC103" s="2"/>
      <c r="EVD103" s="2"/>
      <c r="EVE103" s="2"/>
      <c r="EVF103" s="2"/>
      <c r="EVG103" s="2"/>
      <c r="EVH103" s="2"/>
      <c r="EVN103" s="4"/>
      <c r="EVO103" s="2"/>
      <c r="EVP103" s="2"/>
      <c r="EVQ103" s="2"/>
      <c r="EVR103" s="2"/>
      <c r="EVS103" s="2"/>
      <c r="EVT103" s="2"/>
      <c r="EVU103" s="2"/>
      <c r="EVV103" s="2"/>
      <c r="EVW103" s="2"/>
      <c r="EVX103" s="2"/>
      <c r="EVY103" s="2"/>
      <c r="EVZ103" s="2"/>
      <c r="EWB103" s="2"/>
      <c r="EWC103" s="2"/>
      <c r="EWH103" s="2"/>
      <c r="EWI103" s="2"/>
      <c r="EWJ103" s="2"/>
      <c r="EWK103" s="2"/>
      <c r="EWL103" s="2"/>
      <c r="EWM103" s="2"/>
      <c r="EWN103" s="2"/>
      <c r="EWT103" s="4"/>
      <c r="EWU103" s="2"/>
      <c r="EWV103" s="2"/>
      <c r="EWW103" s="2"/>
      <c r="EWX103" s="2"/>
      <c r="EWY103" s="2"/>
      <c r="EWZ103" s="2"/>
      <c r="EXA103" s="2"/>
      <c r="EXB103" s="2"/>
      <c r="EXC103" s="2"/>
      <c r="EXD103" s="2"/>
      <c r="EXE103" s="2"/>
      <c r="EXF103" s="2"/>
      <c r="EXH103" s="2"/>
      <c r="EXI103" s="2"/>
      <c r="EXN103" s="2"/>
      <c r="EXO103" s="2"/>
      <c r="EXP103" s="2"/>
      <c r="EXQ103" s="2"/>
      <c r="EXR103" s="2"/>
      <c r="EXS103" s="2"/>
      <c r="EXT103" s="2"/>
      <c r="EXZ103" s="4"/>
      <c r="EYA103" s="2"/>
      <c r="EYB103" s="2"/>
      <c r="EYC103" s="2"/>
      <c r="EYD103" s="2"/>
      <c r="EYE103" s="2"/>
      <c r="EYF103" s="2"/>
      <c r="EYG103" s="2"/>
      <c r="EYH103" s="2"/>
      <c r="EYI103" s="2"/>
      <c r="EYJ103" s="2"/>
      <c r="EYK103" s="2"/>
      <c r="EYL103" s="2"/>
      <c r="EYN103" s="2"/>
      <c r="EYO103" s="2"/>
      <c r="EYT103" s="2"/>
      <c r="EYU103" s="2"/>
      <c r="EYV103" s="2"/>
      <c r="EYW103" s="2"/>
      <c r="EYX103" s="2"/>
      <c r="EYY103" s="2"/>
      <c r="EYZ103" s="2"/>
      <c r="EZF103" s="4"/>
      <c r="EZG103" s="2"/>
      <c r="EZH103" s="2"/>
      <c r="EZI103" s="2"/>
      <c r="EZJ103" s="2"/>
      <c r="EZK103" s="2"/>
      <c r="EZL103" s="2"/>
      <c r="EZM103" s="2"/>
      <c r="EZN103" s="2"/>
      <c r="EZO103" s="2"/>
      <c r="EZP103" s="2"/>
      <c r="EZQ103" s="2"/>
      <c r="EZR103" s="2"/>
      <c r="EZT103" s="2"/>
      <c r="EZU103" s="2"/>
      <c r="EZZ103" s="2"/>
      <c r="FAA103" s="2"/>
      <c r="FAB103" s="2"/>
      <c r="FAC103" s="2"/>
      <c r="FAD103" s="2"/>
      <c r="FAE103" s="2"/>
      <c r="FAF103" s="2"/>
      <c r="FAL103" s="4"/>
      <c r="FAM103" s="2"/>
      <c r="FAN103" s="2"/>
      <c r="FAO103" s="2"/>
      <c r="FAP103" s="2"/>
      <c r="FAQ103" s="2"/>
      <c r="FAR103" s="2"/>
      <c r="FAS103" s="2"/>
      <c r="FAT103" s="2"/>
      <c r="FAU103" s="2"/>
      <c r="FAV103" s="2"/>
      <c r="FAW103" s="2"/>
      <c r="FAX103" s="2"/>
      <c r="FAZ103" s="2"/>
      <c r="FBA103" s="2"/>
      <c r="FBF103" s="2"/>
      <c r="FBG103" s="2"/>
      <c r="FBH103" s="2"/>
      <c r="FBI103" s="2"/>
      <c r="FBJ103" s="2"/>
      <c r="FBK103" s="2"/>
      <c r="FBL103" s="2"/>
      <c r="FBR103" s="4"/>
      <c r="FBS103" s="2"/>
      <c r="FBT103" s="2"/>
      <c r="FBU103" s="2"/>
      <c r="FBV103" s="2"/>
      <c r="FBW103" s="2"/>
      <c r="FBX103" s="2"/>
      <c r="FBY103" s="2"/>
      <c r="FBZ103" s="2"/>
      <c r="FCA103" s="2"/>
      <c r="FCB103" s="2"/>
      <c r="FCC103" s="2"/>
      <c r="FCD103" s="2"/>
      <c r="FCF103" s="2"/>
      <c r="FCG103" s="2"/>
      <c r="FCL103" s="2"/>
      <c r="FCM103" s="2"/>
      <c r="FCN103" s="2"/>
      <c r="FCO103" s="2"/>
      <c r="FCP103" s="2"/>
      <c r="FCQ103" s="2"/>
      <c r="FCR103" s="2"/>
      <c r="FCX103" s="4"/>
      <c r="FCY103" s="2"/>
      <c r="FCZ103" s="2"/>
      <c r="FDA103" s="2"/>
      <c r="FDB103" s="2"/>
      <c r="FDC103" s="2"/>
      <c r="FDD103" s="2"/>
      <c r="FDE103" s="2"/>
      <c r="FDF103" s="2"/>
      <c r="FDG103" s="2"/>
      <c r="FDH103" s="2"/>
      <c r="FDI103" s="2"/>
      <c r="FDJ103" s="2"/>
      <c r="FDL103" s="2"/>
      <c r="FDM103" s="2"/>
      <c r="FDR103" s="2"/>
      <c r="FDS103" s="2"/>
      <c r="FDT103" s="2"/>
      <c r="FDU103" s="2"/>
      <c r="FDV103" s="2"/>
      <c r="FDW103" s="2"/>
      <c r="FDX103" s="2"/>
      <c r="FED103" s="4"/>
      <c r="FEE103" s="2"/>
      <c r="FEF103" s="2"/>
      <c r="FEG103" s="2"/>
      <c r="FEH103" s="2"/>
      <c r="FEI103" s="2"/>
      <c r="FEJ103" s="2"/>
      <c r="FEK103" s="2"/>
      <c r="FEL103" s="2"/>
      <c r="FEM103" s="2"/>
      <c r="FEN103" s="2"/>
      <c r="FEO103" s="2"/>
      <c r="FEP103" s="2"/>
      <c r="FER103" s="2"/>
      <c r="FES103" s="2"/>
      <c r="FEX103" s="2"/>
      <c r="FEY103" s="2"/>
      <c r="FEZ103" s="2"/>
      <c r="FFA103" s="2"/>
      <c r="FFB103" s="2"/>
      <c r="FFC103" s="2"/>
      <c r="FFD103" s="2"/>
      <c r="FFJ103" s="4"/>
      <c r="FFK103" s="2"/>
      <c r="FFL103" s="2"/>
      <c r="FFM103" s="2"/>
      <c r="FFN103" s="2"/>
      <c r="FFO103" s="2"/>
      <c r="FFP103" s="2"/>
      <c r="FFQ103" s="2"/>
      <c r="FFR103" s="2"/>
      <c r="FFS103" s="2"/>
      <c r="FFT103" s="2"/>
      <c r="FFU103" s="2"/>
      <c r="FFV103" s="2"/>
      <c r="FFX103" s="2"/>
      <c r="FFY103" s="2"/>
      <c r="FGD103" s="2"/>
      <c r="FGE103" s="2"/>
      <c r="FGF103" s="2"/>
      <c r="FGG103" s="2"/>
      <c r="FGH103" s="2"/>
      <c r="FGI103" s="2"/>
      <c r="FGJ103" s="2"/>
      <c r="FGP103" s="4"/>
      <c r="FGQ103" s="2"/>
      <c r="FGR103" s="2"/>
      <c r="FGS103" s="2"/>
      <c r="FGT103" s="2"/>
      <c r="FGU103" s="2"/>
      <c r="FGV103" s="2"/>
      <c r="FGW103" s="2"/>
      <c r="FGX103" s="2"/>
      <c r="FGY103" s="2"/>
      <c r="FGZ103" s="2"/>
      <c r="FHA103" s="2"/>
      <c r="FHB103" s="2"/>
      <c r="FHD103" s="2"/>
      <c r="FHE103" s="2"/>
      <c r="FHJ103" s="2"/>
      <c r="FHK103" s="2"/>
      <c r="FHL103" s="2"/>
      <c r="FHM103" s="2"/>
      <c r="FHN103" s="2"/>
      <c r="FHO103" s="2"/>
      <c r="FHP103" s="2"/>
      <c r="FHV103" s="4"/>
      <c r="FHW103" s="2"/>
      <c r="FHX103" s="2"/>
      <c r="FHY103" s="2"/>
      <c r="FHZ103" s="2"/>
      <c r="FIA103" s="2"/>
      <c r="FIB103" s="2"/>
      <c r="FIC103" s="2"/>
      <c r="FID103" s="2"/>
      <c r="FIE103" s="2"/>
      <c r="FIF103" s="2"/>
      <c r="FIG103" s="2"/>
      <c r="FIH103" s="2"/>
      <c r="FIJ103" s="2"/>
      <c r="FIK103" s="2"/>
      <c r="FIP103" s="2"/>
      <c r="FIQ103" s="2"/>
      <c r="FIR103" s="2"/>
      <c r="FIS103" s="2"/>
      <c r="FIT103" s="2"/>
      <c r="FIU103" s="2"/>
      <c r="FIV103" s="2"/>
      <c r="FJB103" s="4"/>
      <c r="FJC103" s="2"/>
      <c r="FJD103" s="2"/>
      <c r="FJE103" s="2"/>
      <c r="FJF103" s="2"/>
      <c r="FJG103" s="2"/>
      <c r="FJH103" s="2"/>
      <c r="FJI103" s="2"/>
      <c r="FJJ103" s="2"/>
      <c r="FJK103" s="2"/>
      <c r="FJL103" s="2"/>
      <c r="FJM103" s="2"/>
      <c r="FJN103" s="2"/>
      <c r="FJP103" s="2"/>
      <c r="FJQ103" s="2"/>
      <c r="FJV103" s="2"/>
      <c r="FJW103" s="2"/>
      <c r="FJX103" s="2"/>
      <c r="FJY103" s="2"/>
      <c r="FJZ103" s="2"/>
      <c r="FKA103" s="2"/>
      <c r="FKB103" s="2"/>
      <c r="FKH103" s="4"/>
      <c r="FKI103" s="2"/>
      <c r="FKJ103" s="2"/>
      <c r="FKK103" s="2"/>
      <c r="FKL103" s="2"/>
      <c r="FKM103" s="2"/>
      <c r="FKN103" s="2"/>
      <c r="FKO103" s="2"/>
      <c r="FKP103" s="2"/>
      <c r="FKQ103" s="2"/>
      <c r="FKR103" s="2"/>
      <c r="FKS103" s="2"/>
      <c r="FKT103" s="2"/>
      <c r="FKV103" s="2"/>
      <c r="FKW103" s="2"/>
      <c r="FLB103" s="2"/>
      <c r="FLC103" s="2"/>
      <c r="FLD103" s="2"/>
      <c r="FLE103" s="2"/>
      <c r="FLF103" s="2"/>
      <c r="FLG103" s="2"/>
      <c r="FLH103" s="2"/>
      <c r="FLN103" s="4"/>
      <c r="FLO103" s="2"/>
      <c r="FLP103" s="2"/>
      <c r="FLQ103" s="2"/>
      <c r="FLR103" s="2"/>
      <c r="FLS103" s="2"/>
      <c r="FLT103" s="2"/>
      <c r="FLU103" s="2"/>
      <c r="FLV103" s="2"/>
      <c r="FLW103" s="2"/>
      <c r="FLX103" s="2"/>
      <c r="FLY103" s="2"/>
      <c r="FLZ103" s="2"/>
      <c r="FMB103" s="2"/>
      <c r="FMC103" s="2"/>
      <c r="FMH103" s="2"/>
      <c r="FMI103" s="2"/>
      <c r="FMJ103" s="2"/>
      <c r="FMK103" s="2"/>
      <c r="FML103" s="2"/>
      <c r="FMM103" s="2"/>
      <c r="FMN103" s="2"/>
      <c r="FMT103" s="4"/>
      <c r="FMU103" s="2"/>
      <c r="FMV103" s="2"/>
      <c r="FMW103" s="2"/>
      <c r="FMX103" s="2"/>
      <c r="FMY103" s="2"/>
      <c r="FMZ103" s="2"/>
      <c r="FNA103" s="2"/>
      <c r="FNB103" s="2"/>
      <c r="FNC103" s="2"/>
      <c r="FND103" s="2"/>
      <c r="FNE103" s="2"/>
      <c r="FNF103" s="2"/>
      <c r="FNH103" s="2"/>
      <c r="FNI103" s="2"/>
      <c r="FNN103" s="2"/>
      <c r="FNO103" s="2"/>
      <c r="FNP103" s="2"/>
      <c r="FNQ103" s="2"/>
      <c r="FNR103" s="2"/>
      <c r="FNS103" s="2"/>
      <c r="FNT103" s="2"/>
      <c r="FNZ103" s="4"/>
      <c r="FOA103" s="2"/>
      <c r="FOB103" s="2"/>
      <c r="FOC103" s="2"/>
      <c r="FOD103" s="2"/>
      <c r="FOE103" s="2"/>
      <c r="FOF103" s="2"/>
      <c r="FOG103" s="2"/>
      <c r="FOH103" s="2"/>
      <c r="FOI103" s="2"/>
      <c r="FOJ103" s="2"/>
      <c r="FOK103" s="2"/>
      <c r="FOL103" s="2"/>
      <c r="FON103" s="2"/>
      <c r="FOO103" s="2"/>
      <c r="FOT103" s="2"/>
      <c r="FOU103" s="2"/>
      <c r="FOV103" s="2"/>
      <c r="FOW103" s="2"/>
      <c r="FOX103" s="2"/>
      <c r="FOY103" s="2"/>
      <c r="FOZ103" s="2"/>
      <c r="FPF103" s="4"/>
      <c r="FPG103" s="2"/>
      <c r="FPH103" s="2"/>
      <c r="FPI103" s="2"/>
      <c r="FPJ103" s="2"/>
      <c r="FPK103" s="2"/>
      <c r="FPL103" s="2"/>
      <c r="FPM103" s="2"/>
      <c r="FPN103" s="2"/>
      <c r="FPO103" s="2"/>
      <c r="FPP103" s="2"/>
      <c r="FPQ103" s="2"/>
      <c r="FPR103" s="2"/>
      <c r="FPT103" s="2"/>
      <c r="FPU103" s="2"/>
      <c r="FPZ103" s="2"/>
      <c r="FQA103" s="2"/>
      <c r="FQB103" s="2"/>
      <c r="FQC103" s="2"/>
      <c r="FQD103" s="2"/>
      <c r="FQE103" s="2"/>
      <c r="FQF103" s="2"/>
      <c r="FQL103" s="4"/>
      <c r="FQM103" s="2"/>
      <c r="FQN103" s="2"/>
      <c r="FQO103" s="2"/>
      <c r="FQP103" s="2"/>
      <c r="FQQ103" s="2"/>
      <c r="FQR103" s="2"/>
      <c r="FQS103" s="2"/>
      <c r="FQT103" s="2"/>
      <c r="FQU103" s="2"/>
      <c r="FQV103" s="2"/>
      <c r="FQW103" s="2"/>
      <c r="FQX103" s="2"/>
      <c r="FQZ103" s="2"/>
      <c r="FRA103" s="2"/>
      <c r="FRF103" s="2"/>
      <c r="FRG103" s="2"/>
      <c r="FRH103" s="2"/>
      <c r="FRI103" s="2"/>
      <c r="FRJ103" s="2"/>
      <c r="FRK103" s="2"/>
      <c r="FRL103" s="2"/>
      <c r="FRR103" s="4"/>
      <c r="FRS103" s="2"/>
      <c r="FRT103" s="2"/>
      <c r="FRU103" s="2"/>
      <c r="FRV103" s="2"/>
      <c r="FRW103" s="2"/>
      <c r="FRX103" s="2"/>
      <c r="FRY103" s="2"/>
      <c r="FRZ103" s="2"/>
      <c r="FSA103" s="2"/>
      <c r="FSB103" s="2"/>
      <c r="FSC103" s="2"/>
      <c r="FSD103" s="2"/>
      <c r="FSF103" s="2"/>
      <c r="FSG103" s="2"/>
      <c r="FSL103" s="2"/>
      <c r="FSM103" s="2"/>
      <c r="FSN103" s="2"/>
      <c r="FSO103" s="2"/>
      <c r="FSP103" s="2"/>
      <c r="FSQ103" s="2"/>
      <c r="FSR103" s="2"/>
      <c r="FSX103" s="4"/>
      <c r="FSY103" s="2"/>
      <c r="FSZ103" s="2"/>
      <c r="FTA103" s="2"/>
      <c r="FTB103" s="2"/>
      <c r="FTC103" s="2"/>
      <c r="FTD103" s="2"/>
      <c r="FTE103" s="2"/>
      <c r="FTF103" s="2"/>
      <c r="FTG103" s="2"/>
      <c r="FTH103" s="2"/>
      <c r="FTI103" s="2"/>
      <c r="FTJ103" s="2"/>
      <c r="FTL103" s="2"/>
      <c r="FTM103" s="2"/>
      <c r="FTR103" s="2"/>
      <c r="FTS103" s="2"/>
      <c r="FTT103" s="2"/>
      <c r="FTU103" s="2"/>
      <c r="FTV103" s="2"/>
      <c r="FTW103" s="2"/>
      <c r="FTX103" s="2"/>
      <c r="FUD103" s="4"/>
      <c r="FUE103" s="2"/>
      <c r="FUF103" s="2"/>
      <c r="FUG103" s="2"/>
      <c r="FUH103" s="2"/>
      <c r="FUI103" s="2"/>
      <c r="FUJ103" s="2"/>
      <c r="FUK103" s="2"/>
      <c r="FUL103" s="2"/>
      <c r="FUM103" s="2"/>
      <c r="FUN103" s="2"/>
      <c r="FUO103" s="2"/>
      <c r="FUP103" s="2"/>
      <c r="FUR103" s="2"/>
      <c r="FUS103" s="2"/>
      <c r="FUX103" s="2"/>
      <c r="FUY103" s="2"/>
      <c r="FUZ103" s="2"/>
      <c r="FVA103" s="2"/>
      <c r="FVB103" s="2"/>
      <c r="FVC103" s="2"/>
      <c r="FVD103" s="2"/>
      <c r="FVJ103" s="4"/>
      <c r="FVK103" s="2"/>
      <c r="FVL103" s="2"/>
      <c r="FVM103" s="2"/>
      <c r="FVN103" s="2"/>
      <c r="FVO103" s="2"/>
      <c r="FVP103" s="2"/>
      <c r="FVQ103" s="2"/>
      <c r="FVR103" s="2"/>
      <c r="FVS103" s="2"/>
      <c r="FVT103" s="2"/>
      <c r="FVU103" s="2"/>
      <c r="FVV103" s="2"/>
      <c r="FVX103" s="2"/>
      <c r="FVY103" s="2"/>
      <c r="FWD103" s="2"/>
      <c r="FWE103" s="2"/>
      <c r="FWF103" s="2"/>
      <c r="FWG103" s="2"/>
      <c r="FWH103" s="2"/>
      <c r="FWI103" s="2"/>
      <c r="FWJ103" s="2"/>
      <c r="FWP103" s="4"/>
      <c r="FWQ103" s="2"/>
      <c r="FWR103" s="2"/>
      <c r="FWS103" s="2"/>
      <c r="FWT103" s="2"/>
      <c r="FWU103" s="2"/>
      <c r="FWV103" s="2"/>
      <c r="FWW103" s="2"/>
      <c r="FWX103" s="2"/>
      <c r="FWY103" s="2"/>
      <c r="FWZ103" s="2"/>
      <c r="FXA103" s="2"/>
      <c r="FXB103" s="2"/>
      <c r="FXD103" s="2"/>
      <c r="FXE103" s="2"/>
      <c r="FXJ103" s="2"/>
      <c r="FXK103" s="2"/>
      <c r="FXL103" s="2"/>
      <c r="FXM103" s="2"/>
      <c r="FXN103" s="2"/>
      <c r="FXO103" s="2"/>
      <c r="FXP103" s="2"/>
      <c r="FXV103" s="4"/>
      <c r="FXW103" s="2"/>
      <c r="FXX103" s="2"/>
      <c r="FXY103" s="2"/>
      <c r="FXZ103" s="2"/>
      <c r="FYA103" s="2"/>
      <c r="FYB103" s="2"/>
      <c r="FYC103" s="2"/>
      <c r="FYD103" s="2"/>
      <c r="FYE103" s="2"/>
      <c r="FYF103" s="2"/>
      <c r="FYG103" s="2"/>
      <c r="FYH103" s="2"/>
      <c r="FYJ103" s="2"/>
      <c r="FYK103" s="2"/>
      <c r="FYP103" s="2"/>
      <c r="FYQ103" s="2"/>
      <c r="FYR103" s="2"/>
      <c r="FYS103" s="2"/>
      <c r="FYT103" s="2"/>
      <c r="FYU103" s="2"/>
      <c r="FYV103" s="2"/>
      <c r="FZB103" s="4"/>
      <c r="FZC103" s="2"/>
      <c r="FZD103" s="2"/>
      <c r="FZE103" s="2"/>
      <c r="FZF103" s="2"/>
      <c r="FZG103" s="2"/>
      <c r="FZH103" s="2"/>
      <c r="FZI103" s="2"/>
      <c r="FZJ103" s="2"/>
      <c r="FZK103" s="2"/>
      <c r="FZL103" s="2"/>
      <c r="FZM103" s="2"/>
      <c r="FZN103" s="2"/>
      <c r="FZP103" s="2"/>
      <c r="FZQ103" s="2"/>
      <c r="FZV103" s="2"/>
      <c r="FZW103" s="2"/>
      <c r="FZX103" s="2"/>
      <c r="FZY103" s="2"/>
      <c r="FZZ103" s="2"/>
      <c r="GAA103" s="2"/>
      <c r="GAB103" s="2"/>
      <c r="GAH103" s="4"/>
      <c r="GAI103" s="2"/>
      <c r="GAJ103" s="2"/>
      <c r="GAK103" s="2"/>
      <c r="GAL103" s="2"/>
      <c r="GAM103" s="2"/>
      <c r="GAN103" s="2"/>
      <c r="GAO103" s="2"/>
      <c r="GAP103" s="2"/>
      <c r="GAQ103" s="2"/>
      <c r="GAR103" s="2"/>
      <c r="GAS103" s="2"/>
      <c r="GAT103" s="2"/>
      <c r="GAV103" s="2"/>
      <c r="GAW103" s="2"/>
      <c r="GBB103" s="2"/>
      <c r="GBC103" s="2"/>
      <c r="GBD103" s="2"/>
      <c r="GBE103" s="2"/>
      <c r="GBF103" s="2"/>
      <c r="GBG103" s="2"/>
      <c r="GBH103" s="2"/>
      <c r="GBN103" s="4"/>
      <c r="GBO103" s="2"/>
      <c r="GBP103" s="2"/>
      <c r="GBQ103" s="2"/>
      <c r="GBR103" s="2"/>
      <c r="GBS103" s="2"/>
      <c r="GBT103" s="2"/>
      <c r="GBU103" s="2"/>
      <c r="GBV103" s="2"/>
      <c r="GBW103" s="2"/>
      <c r="GBX103" s="2"/>
      <c r="GBY103" s="2"/>
      <c r="GBZ103" s="2"/>
      <c r="GCB103" s="2"/>
      <c r="GCC103" s="2"/>
      <c r="GCH103" s="2"/>
      <c r="GCI103" s="2"/>
      <c r="GCJ103" s="2"/>
      <c r="GCK103" s="2"/>
      <c r="GCL103" s="2"/>
      <c r="GCM103" s="2"/>
      <c r="GCN103" s="2"/>
      <c r="GCT103" s="4"/>
      <c r="GCU103" s="2"/>
      <c r="GCV103" s="2"/>
      <c r="GCW103" s="2"/>
      <c r="GCX103" s="2"/>
      <c r="GCY103" s="2"/>
      <c r="GCZ103" s="2"/>
      <c r="GDA103" s="2"/>
      <c r="GDB103" s="2"/>
      <c r="GDC103" s="2"/>
      <c r="GDD103" s="2"/>
      <c r="GDE103" s="2"/>
      <c r="GDF103" s="2"/>
      <c r="GDH103" s="2"/>
      <c r="GDI103" s="2"/>
      <c r="GDN103" s="2"/>
      <c r="GDO103" s="2"/>
      <c r="GDP103" s="2"/>
      <c r="GDQ103" s="2"/>
      <c r="GDR103" s="2"/>
      <c r="GDS103" s="2"/>
      <c r="GDT103" s="2"/>
      <c r="GDZ103" s="4"/>
      <c r="GEA103" s="2"/>
      <c r="GEB103" s="2"/>
      <c r="GEC103" s="2"/>
      <c r="GED103" s="2"/>
      <c r="GEE103" s="2"/>
      <c r="GEF103" s="2"/>
      <c r="GEG103" s="2"/>
      <c r="GEH103" s="2"/>
      <c r="GEI103" s="2"/>
      <c r="GEJ103" s="2"/>
      <c r="GEK103" s="2"/>
      <c r="GEL103" s="2"/>
      <c r="GEN103" s="2"/>
      <c r="GEO103" s="2"/>
      <c r="GET103" s="2"/>
      <c r="GEU103" s="2"/>
      <c r="GEV103" s="2"/>
      <c r="GEW103" s="2"/>
      <c r="GEX103" s="2"/>
      <c r="GEY103" s="2"/>
      <c r="GEZ103" s="2"/>
      <c r="GFF103" s="4"/>
      <c r="GFG103" s="2"/>
      <c r="GFH103" s="2"/>
      <c r="GFI103" s="2"/>
      <c r="GFJ103" s="2"/>
      <c r="GFK103" s="2"/>
      <c r="GFL103" s="2"/>
      <c r="GFM103" s="2"/>
      <c r="GFN103" s="2"/>
      <c r="GFO103" s="2"/>
      <c r="GFP103" s="2"/>
      <c r="GFQ103" s="2"/>
      <c r="GFR103" s="2"/>
      <c r="GFT103" s="2"/>
      <c r="GFU103" s="2"/>
      <c r="GFZ103" s="2"/>
      <c r="GGA103" s="2"/>
      <c r="GGB103" s="2"/>
      <c r="GGC103" s="2"/>
      <c r="GGD103" s="2"/>
      <c r="GGE103" s="2"/>
      <c r="GGF103" s="2"/>
      <c r="GGL103" s="4"/>
      <c r="GGM103" s="2"/>
      <c r="GGN103" s="2"/>
      <c r="GGO103" s="2"/>
      <c r="GGP103" s="2"/>
      <c r="GGQ103" s="2"/>
      <c r="GGR103" s="2"/>
      <c r="GGS103" s="2"/>
      <c r="GGT103" s="2"/>
      <c r="GGU103" s="2"/>
      <c r="GGV103" s="2"/>
      <c r="GGW103" s="2"/>
      <c r="GGX103" s="2"/>
      <c r="GGZ103" s="2"/>
      <c r="GHA103" s="2"/>
      <c r="GHF103" s="2"/>
      <c r="GHG103" s="2"/>
      <c r="GHH103" s="2"/>
      <c r="GHI103" s="2"/>
      <c r="GHJ103" s="2"/>
      <c r="GHK103" s="2"/>
      <c r="GHL103" s="2"/>
      <c r="GHR103" s="4"/>
      <c r="GHS103" s="2"/>
      <c r="GHT103" s="2"/>
      <c r="GHU103" s="2"/>
      <c r="GHV103" s="2"/>
      <c r="GHW103" s="2"/>
      <c r="GHX103" s="2"/>
      <c r="GHY103" s="2"/>
      <c r="GHZ103" s="2"/>
      <c r="GIA103" s="2"/>
      <c r="GIB103" s="2"/>
      <c r="GIC103" s="2"/>
      <c r="GID103" s="2"/>
      <c r="GIF103" s="2"/>
      <c r="GIG103" s="2"/>
      <c r="GIL103" s="2"/>
      <c r="GIM103" s="2"/>
      <c r="GIN103" s="2"/>
      <c r="GIO103" s="2"/>
      <c r="GIP103" s="2"/>
      <c r="GIQ103" s="2"/>
      <c r="GIR103" s="2"/>
      <c r="GIX103" s="4"/>
      <c r="GIY103" s="2"/>
      <c r="GIZ103" s="2"/>
      <c r="GJA103" s="2"/>
      <c r="GJB103" s="2"/>
      <c r="GJC103" s="2"/>
      <c r="GJD103" s="2"/>
      <c r="GJE103" s="2"/>
      <c r="GJF103" s="2"/>
      <c r="GJG103" s="2"/>
      <c r="GJH103" s="2"/>
      <c r="GJI103" s="2"/>
      <c r="GJJ103" s="2"/>
      <c r="GJL103" s="2"/>
      <c r="GJM103" s="2"/>
      <c r="GJR103" s="2"/>
      <c r="GJS103" s="2"/>
      <c r="GJT103" s="2"/>
      <c r="GJU103" s="2"/>
      <c r="GJV103" s="2"/>
      <c r="GJW103" s="2"/>
      <c r="GJX103" s="2"/>
      <c r="GKD103" s="4"/>
      <c r="GKE103" s="2"/>
      <c r="GKF103" s="2"/>
      <c r="GKG103" s="2"/>
      <c r="GKH103" s="2"/>
      <c r="GKI103" s="2"/>
      <c r="GKJ103" s="2"/>
      <c r="GKK103" s="2"/>
      <c r="GKL103" s="2"/>
      <c r="GKM103" s="2"/>
      <c r="GKN103" s="2"/>
      <c r="GKO103" s="2"/>
      <c r="GKP103" s="2"/>
      <c r="GKR103" s="2"/>
      <c r="GKS103" s="2"/>
      <c r="GKX103" s="2"/>
      <c r="GKY103" s="2"/>
      <c r="GKZ103" s="2"/>
      <c r="GLA103" s="2"/>
      <c r="GLB103" s="2"/>
      <c r="GLC103" s="2"/>
      <c r="GLD103" s="2"/>
      <c r="GLJ103" s="4"/>
      <c r="GLK103" s="2"/>
      <c r="GLL103" s="2"/>
      <c r="GLM103" s="2"/>
      <c r="GLN103" s="2"/>
      <c r="GLO103" s="2"/>
      <c r="GLP103" s="2"/>
      <c r="GLQ103" s="2"/>
      <c r="GLR103" s="2"/>
      <c r="GLS103" s="2"/>
      <c r="GLT103" s="2"/>
      <c r="GLU103" s="2"/>
      <c r="GLV103" s="2"/>
      <c r="GLX103" s="2"/>
      <c r="GLY103" s="2"/>
      <c r="GMD103" s="2"/>
      <c r="GME103" s="2"/>
      <c r="GMF103" s="2"/>
      <c r="GMG103" s="2"/>
      <c r="GMH103" s="2"/>
      <c r="GMI103" s="2"/>
      <c r="GMJ103" s="2"/>
      <c r="GMP103" s="4"/>
      <c r="GMQ103" s="2"/>
      <c r="GMR103" s="2"/>
      <c r="GMS103" s="2"/>
      <c r="GMT103" s="2"/>
      <c r="GMU103" s="2"/>
      <c r="GMV103" s="2"/>
      <c r="GMW103" s="2"/>
      <c r="GMX103" s="2"/>
      <c r="GMY103" s="2"/>
      <c r="GMZ103" s="2"/>
      <c r="GNA103" s="2"/>
      <c r="GNB103" s="2"/>
      <c r="GND103" s="2"/>
      <c r="GNE103" s="2"/>
      <c r="GNJ103" s="2"/>
      <c r="GNK103" s="2"/>
      <c r="GNL103" s="2"/>
      <c r="GNM103" s="2"/>
      <c r="GNN103" s="2"/>
      <c r="GNO103" s="2"/>
      <c r="GNP103" s="2"/>
      <c r="GNV103" s="4"/>
      <c r="GNW103" s="2"/>
      <c r="GNX103" s="2"/>
      <c r="GNY103" s="2"/>
      <c r="GNZ103" s="2"/>
      <c r="GOA103" s="2"/>
      <c r="GOB103" s="2"/>
      <c r="GOC103" s="2"/>
      <c r="GOD103" s="2"/>
      <c r="GOE103" s="2"/>
      <c r="GOF103" s="2"/>
      <c r="GOG103" s="2"/>
      <c r="GOH103" s="2"/>
      <c r="GOJ103" s="2"/>
      <c r="GOK103" s="2"/>
      <c r="GOP103" s="2"/>
      <c r="GOQ103" s="2"/>
      <c r="GOR103" s="2"/>
      <c r="GOS103" s="2"/>
      <c r="GOT103" s="2"/>
      <c r="GOU103" s="2"/>
      <c r="GOV103" s="2"/>
      <c r="GPB103" s="4"/>
      <c r="GPC103" s="2"/>
      <c r="GPD103" s="2"/>
      <c r="GPE103" s="2"/>
      <c r="GPF103" s="2"/>
      <c r="GPG103" s="2"/>
      <c r="GPH103" s="2"/>
      <c r="GPI103" s="2"/>
      <c r="GPJ103" s="2"/>
      <c r="GPK103" s="2"/>
      <c r="GPL103" s="2"/>
      <c r="GPM103" s="2"/>
      <c r="GPN103" s="2"/>
      <c r="GPP103" s="2"/>
      <c r="GPQ103" s="2"/>
      <c r="GPV103" s="2"/>
      <c r="GPW103" s="2"/>
      <c r="GPX103" s="2"/>
      <c r="GPY103" s="2"/>
      <c r="GPZ103" s="2"/>
      <c r="GQA103" s="2"/>
      <c r="GQB103" s="2"/>
      <c r="GQH103" s="4"/>
      <c r="GQI103" s="2"/>
      <c r="GQJ103" s="2"/>
      <c r="GQK103" s="2"/>
      <c r="GQL103" s="2"/>
      <c r="GQM103" s="2"/>
      <c r="GQN103" s="2"/>
      <c r="GQO103" s="2"/>
      <c r="GQP103" s="2"/>
      <c r="GQQ103" s="2"/>
      <c r="GQR103" s="2"/>
      <c r="GQS103" s="2"/>
      <c r="GQT103" s="2"/>
      <c r="GQV103" s="2"/>
      <c r="GQW103" s="2"/>
      <c r="GRB103" s="2"/>
      <c r="GRC103" s="2"/>
      <c r="GRD103" s="2"/>
      <c r="GRE103" s="2"/>
      <c r="GRF103" s="2"/>
      <c r="GRG103" s="2"/>
      <c r="GRH103" s="2"/>
      <c r="GRN103" s="4"/>
      <c r="GRO103" s="2"/>
      <c r="GRP103" s="2"/>
      <c r="GRQ103" s="2"/>
      <c r="GRR103" s="2"/>
      <c r="GRS103" s="2"/>
      <c r="GRT103" s="2"/>
      <c r="GRU103" s="2"/>
      <c r="GRV103" s="2"/>
      <c r="GRW103" s="2"/>
      <c r="GRX103" s="2"/>
      <c r="GRY103" s="2"/>
      <c r="GRZ103" s="2"/>
      <c r="GSB103" s="2"/>
      <c r="GSC103" s="2"/>
      <c r="GSH103" s="2"/>
      <c r="GSI103" s="2"/>
      <c r="GSJ103" s="2"/>
      <c r="GSK103" s="2"/>
      <c r="GSL103" s="2"/>
      <c r="GSM103" s="2"/>
      <c r="GSN103" s="2"/>
      <c r="GST103" s="4"/>
      <c r="GSU103" s="2"/>
      <c r="GSV103" s="2"/>
      <c r="GSW103" s="2"/>
      <c r="GSX103" s="2"/>
      <c r="GSY103" s="2"/>
      <c r="GSZ103" s="2"/>
      <c r="GTA103" s="2"/>
      <c r="GTB103" s="2"/>
      <c r="GTC103" s="2"/>
      <c r="GTD103" s="2"/>
      <c r="GTE103" s="2"/>
      <c r="GTF103" s="2"/>
      <c r="GTH103" s="2"/>
      <c r="GTI103" s="2"/>
      <c r="GTN103" s="2"/>
      <c r="GTO103" s="2"/>
      <c r="GTP103" s="2"/>
      <c r="GTQ103" s="2"/>
      <c r="GTR103" s="2"/>
      <c r="GTS103" s="2"/>
      <c r="GTT103" s="2"/>
      <c r="GTZ103" s="4"/>
      <c r="GUA103" s="2"/>
      <c r="GUB103" s="2"/>
      <c r="GUC103" s="2"/>
      <c r="GUD103" s="2"/>
      <c r="GUE103" s="2"/>
      <c r="GUF103" s="2"/>
      <c r="GUG103" s="2"/>
      <c r="GUH103" s="2"/>
      <c r="GUI103" s="2"/>
      <c r="GUJ103" s="2"/>
      <c r="GUK103" s="2"/>
      <c r="GUL103" s="2"/>
      <c r="GUN103" s="2"/>
      <c r="GUO103" s="2"/>
      <c r="GUT103" s="2"/>
      <c r="GUU103" s="2"/>
      <c r="GUV103" s="2"/>
      <c r="GUW103" s="2"/>
      <c r="GUX103" s="2"/>
      <c r="GUY103" s="2"/>
      <c r="GUZ103" s="2"/>
      <c r="GVF103" s="4"/>
      <c r="GVG103" s="2"/>
      <c r="GVH103" s="2"/>
      <c r="GVI103" s="2"/>
      <c r="GVJ103" s="2"/>
      <c r="GVK103" s="2"/>
      <c r="GVL103" s="2"/>
      <c r="GVM103" s="2"/>
      <c r="GVN103" s="2"/>
      <c r="GVO103" s="2"/>
      <c r="GVP103" s="2"/>
      <c r="GVQ103" s="2"/>
      <c r="GVR103" s="2"/>
      <c r="GVT103" s="2"/>
      <c r="GVU103" s="2"/>
      <c r="GVZ103" s="2"/>
      <c r="GWA103" s="2"/>
      <c r="GWB103" s="2"/>
      <c r="GWC103" s="2"/>
      <c r="GWD103" s="2"/>
      <c r="GWE103" s="2"/>
      <c r="GWF103" s="2"/>
      <c r="GWL103" s="4"/>
      <c r="GWM103" s="2"/>
      <c r="GWN103" s="2"/>
      <c r="GWO103" s="2"/>
      <c r="GWP103" s="2"/>
      <c r="GWQ103" s="2"/>
      <c r="GWR103" s="2"/>
      <c r="GWS103" s="2"/>
      <c r="GWT103" s="2"/>
      <c r="GWU103" s="2"/>
      <c r="GWV103" s="2"/>
      <c r="GWW103" s="2"/>
      <c r="GWX103" s="2"/>
      <c r="GWZ103" s="2"/>
      <c r="GXA103" s="2"/>
      <c r="GXF103" s="2"/>
      <c r="GXG103" s="2"/>
      <c r="GXH103" s="2"/>
      <c r="GXI103" s="2"/>
      <c r="GXJ103" s="2"/>
      <c r="GXK103" s="2"/>
      <c r="GXL103" s="2"/>
      <c r="GXR103" s="4"/>
      <c r="GXS103" s="2"/>
      <c r="GXT103" s="2"/>
      <c r="GXU103" s="2"/>
      <c r="GXV103" s="2"/>
      <c r="GXW103" s="2"/>
      <c r="GXX103" s="2"/>
      <c r="GXY103" s="2"/>
      <c r="GXZ103" s="2"/>
      <c r="GYA103" s="2"/>
      <c r="GYB103" s="2"/>
      <c r="GYC103" s="2"/>
      <c r="GYD103" s="2"/>
      <c r="GYF103" s="2"/>
      <c r="GYG103" s="2"/>
      <c r="GYL103" s="2"/>
      <c r="GYM103" s="2"/>
      <c r="GYN103" s="2"/>
      <c r="GYO103" s="2"/>
      <c r="GYP103" s="2"/>
      <c r="GYQ103" s="2"/>
      <c r="GYR103" s="2"/>
      <c r="GYX103" s="4"/>
      <c r="GYY103" s="2"/>
      <c r="GYZ103" s="2"/>
      <c r="GZA103" s="2"/>
      <c r="GZB103" s="2"/>
      <c r="GZC103" s="2"/>
      <c r="GZD103" s="2"/>
      <c r="GZE103" s="2"/>
      <c r="GZF103" s="2"/>
      <c r="GZG103" s="2"/>
      <c r="GZH103" s="2"/>
      <c r="GZI103" s="2"/>
      <c r="GZJ103" s="2"/>
      <c r="GZL103" s="2"/>
      <c r="GZM103" s="2"/>
      <c r="GZR103" s="2"/>
      <c r="GZS103" s="2"/>
      <c r="GZT103" s="2"/>
      <c r="GZU103" s="2"/>
      <c r="GZV103" s="2"/>
      <c r="GZW103" s="2"/>
      <c r="GZX103" s="2"/>
      <c r="HAD103" s="4"/>
      <c r="HAE103" s="2"/>
      <c r="HAF103" s="2"/>
      <c r="HAG103" s="2"/>
      <c r="HAH103" s="2"/>
      <c r="HAI103" s="2"/>
      <c r="HAJ103" s="2"/>
      <c r="HAK103" s="2"/>
      <c r="HAL103" s="2"/>
      <c r="HAM103" s="2"/>
      <c r="HAN103" s="2"/>
      <c r="HAO103" s="2"/>
      <c r="HAP103" s="2"/>
      <c r="HAR103" s="2"/>
      <c r="HAS103" s="2"/>
      <c r="HAX103" s="2"/>
      <c r="HAY103" s="2"/>
      <c r="HAZ103" s="2"/>
      <c r="HBA103" s="2"/>
      <c r="HBB103" s="2"/>
      <c r="HBC103" s="2"/>
      <c r="HBD103" s="2"/>
      <c r="HBJ103" s="4"/>
      <c r="HBK103" s="2"/>
      <c r="HBL103" s="2"/>
      <c r="HBM103" s="2"/>
      <c r="HBN103" s="2"/>
      <c r="HBO103" s="2"/>
      <c r="HBP103" s="2"/>
      <c r="HBQ103" s="2"/>
      <c r="HBR103" s="2"/>
      <c r="HBS103" s="2"/>
      <c r="HBT103" s="2"/>
      <c r="HBU103" s="2"/>
      <c r="HBV103" s="2"/>
      <c r="HBX103" s="2"/>
      <c r="HBY103" s="2"/>
      <c r="HCD103" s="2"/>
      <c r="HCE103" s="2"/>
      <c r="HCF103" s="2"/>
      <c r="HCG103" s="2"/>
      <c r="HCH103" s="2"/>
      <c r="HCI103" s="2"/>
      <c r="HCJ103" s="2"/>
      <c r="HCP103" s="4"/>
      <c r="HCQ103" s="2"/>
      <c r="HCR103" s="2"/>
      <c r="HCS103" s="2"/>
      <c r="HCT103" s="2"/>
      <c r="HCU103" s="2"/>
      <c r="HCV103" s="2"/>
      <c r="HCW103" s="2"/>
      <c r="HCX103" s="2"/>
      <c r="HCY103" s="2"/>
      <c r="HCZ103" s="2"/>
      <c r="HDA103" s="2"/>
      <c r="HDB103" s="2"/>
      <c r="HDD103" s="2"/>
      <c r="HDE103" s="2"/>
      <c r="HDJ103" s="2"/>
      <c r="HDK103" s="2"/>
      <c r="HDL103" s="2"/>
      <c r="HDM103" s="2"/>
      <c r="HDN103" s="2"/>
      <c r="HDO103" s="2"/>
      <c r="HDP103" s="2"/>
      <c r="HDV103" s="4"/>
      <c r="HDW103" s="2"/>
      <c r="HDX103" s="2"/>
      <c r="HDY103" s="2"/>
      <c r="HDZ103" s="2"/>
      <c r="HEA103" s="2"/>
      <c r="HEB103" s="2"/>
      <c r="HEC103" s="2"/>
      <c r="HED103" s="2"/>
      <c r="HEE103" s="2"/>
      <c r="HEF103" s="2"/>
      <c r="HEG103" s="2"/>
      <c r="HEH103" s="2"/>
      <c r="HEJ103" s="2"/>
      <c r="HEK103" s="2"/>
      <c r="HEP103" s="2"/>
      <c r="HEQ103" s="2"/>
      <c r="HER103" s="2"/>
      <c r="HES103" s="2"/>
      <c r="HET103" s="2"/>
      <c r="HEU103" s="2"/>
      <c r="HEV103" s="2"/>
      <c r="HFB103" s="4"/>
      <c r="HFC103" s="2"/>
      <c r="HFD103" s="2"/>
      <c r="HFE103" s="2"/>
      <c r="HFF103" s="2"/>
      <c r="HFG103" s="2"/>
      <c r="HFH103" s="2"/>
      <c r="HFI103" s="2"/>
      <c r="HFJ103" s="2"/>
      <c r="HFK103" s="2"/>
      <c r="HFL103" s="2"/>
      <c r="HFM103" s="2"/>
      <c r="HFN103" s="2"/>
      <c r="HFP103" s="2"/>
      <c r="HFQ103" s="2"/>
      <c r="HFV103" s="2"/>
      <c r="HFW103" s="2"/>
      <c r="HFX103" s="2"/>
      <c r="HFY103" s="2"/>
      <c r="HFZ103" s="2"/>
      <c r="HGA103" s="2"/>
      <c r="HGB103" s="2"/>
      <c r="HGH103" s="4"/>
      <c r="HGI103" s="2"/>
      <c r="HGJ103" s="2"/>
      <c r="HGK103" s="2"/>
      <c r="HGL103" s="2"/>
      <c r="HGM103" s="2"/>
      <c r="HGN103" s="2"/>
      <c r="HGO103" s="2"/>
      <c r="HGP103" s="2"/>
      <c r="HGQ103" s="2"/>
      <c r="HGR103" s="2"/>
      <c r="HGS103" s="2"/>
      <c r="HGT103" s="2"/>
      <c r="HGV103" s="2"/>
      <c r="HGW103" s="2"/>
      <c r="HHB103" s="2"/>
      <c r="HHC103" s="2"/>
      <c r="HHD103" s="2"/>
      <c r="HHE103" s="2"/>
      <c r="HHF103" s="2"/>
      <c r="HHG103" s="2"/>
      <c r="HHH103" s="2"/>
      <c r="HHN103" s="4"/>
      <c r="HHO103" s="2"/>
      <c r="HHP103" s="2"/>
      <c r="HHQ103" s="2"/>
      <c r="HHR103" s="2"/>
      <c r="HHS103" s="2"/>
      <c r="HHT103" s="2"/>
      <c r="HHU103" s="2"/>
      <c r="HHV103" s="2"/>
      <c r="HHW103" s="2"/>
      <c r="HHX103" s="2"/>
      <c r="HHY103" s="2"/>
      <c r="HHZ103" s="2"/>
      <c r="HIB103" s="2"/>
      <c r="HIC103" s="2"/>
      <c r="HIH103" s="2"/>
      <c r="HII103" s="2"/>
      <c r="HIJ103" s="2"/>
      <c r="HIK103" s="2"/>
      <c r="HIL103" s="2"/>
      <c r="HIM103" s="2"/>
      <c r="HIN103" s="2"/>
      <c r="HIT103" s="4"/>
      <c r="HIU103" s="2"/>
      <c r="HIV103" s="2"/>
      <c r="HIW103" s="2"/>
      <c r="HIX103" s="2"/>
      <c r="HIY103" s="2"/>
      <c r="HIZ103" s="2"/>
      <c r="HJA103" s="2"/>
      <c r="HJB103" s="2"/>
      <c r="HJC103" s="2"/>
      <c r="HJD103" s="2"/>
      <c r="HJE103" s="2"/>
      <c r="HJF103" s="2"/>
      <c r="HJH103" s="2"/>
      <c r="HJI103" s="2"/>
      <c r="HJN103" s="2"/>
      <c r="HJO103" s="2"/>
      <c r="HJP103" s="2"/>
      <c r="HJQ103" s="2"/>
      <c r="HJR103" s="2"/>
      <c r="HJS103" s="2"/>
      <c r="HJT103" s="2"/>
      <c r="HJZ103" s="4"/>
      <c r="HKA103" s="2"/>
      <c r="HKB103" s="2"/>
      <c r="HKC103" s="2"/>
      <c r="HKD103" s="2"/>
      <c r="HKE103" s="2"/>
      <c r="HKF103" s="2"/>
      <c r="HKG103" s="2"/>
      <c r="HKH103" s="2"/>
      <c r="HKI103" s="2"/>
      <c r="HKJ103" s="2"/>
      <c r="HKK103" s="2"/>
      <c r="HKL103" s="2"/>
      <c r="HKN103" s="2"/>
      <c r="HKO103" s="2"/>
      <c r="HKT103" s="2"/>
      <c r="HKU103" s="2"/>
      <c r="HKV103" s="2"/>
      <c r="HKW103" s="2"/>
      <c r="HKX103" s="2"/>
      <c r="HKY103" s="2"/>
      <c r="HKZ103" s="2"/>
      <c r="HLF103" s="4"/>
      <c r="HLG103" s="2"/>
      <c r="HLH103" s="2"/>
      <c r="HLI103" s="2"/>
      <c r="HLJ103" s="2"/>
      <c r="HLK103" s="2"/>
      <c r="HLL103" s="2"/>
      <c r="HLM103" s="2"/>
      <c r="HLN103" s="2"/>
      <c r="HLO103" s="2"/>
      <c r="HLP103" s="2"/>
      <c r="HLQ103" s="2"/>
      <c r="HLR103" s="2"/>
      <c r="HLT103" s="2"/>
      <c r="HLU103" s="2"/>
      <c r="HLZ103" s="2"/>
      <c r="HMA103" s="2"/>
      <c r="HMB103" s="2"/>
      <c r="HMC103" s="2"/>
      <c r="HMD103" s="2"/>
      <c r="HME103" s="2"/>
      <c r="HMF103" s="2"/>
      <c r="HML103" s="4"/>
      <c r="HMM103" s="2"/>
      <c r="HMN103" s="2"/>
      <c r="HMO103" s="2"/>
      <c r="HMP103" s="2"/>
      <c r="HMQ103" s="2"/>
      <c r="HMR103" s="2"/>
      <c r="HMS103" s="2"/>
      <c r="HMT103" s="2"/>
      <c r="HMU103" s="2"/>
      <c r="HMV103" s="2"/>
      <c r="HMW103" s="2"/>
      <c r="HMX103" s="2"/>
      <c r="HMZ103" s="2"/>
      <c r="HNA103" s="2"/>
      <c r="HNF103" s="2"/>
      <c r="HNG103" s="2"/>
      <c r="HNH103" s="2"/>
      <c r="HNI103" s="2"/>
      <c r="HNJ103" s="2"/>
      <c r="HNK103" s="2"/>
      <c r="HNL103" s="2"/>
      <c r="HNR103" s="4"/>
      <c r="HNS103" s="2"/>
      <c r="HNT103" s="2"/>
      <c r="HNU103" s="2"/>
      <c r="HNV103" s="2"/>
      <c r="HNW103" s="2"/>
      <c r="HNX103" s="2"/>
      <c r="HNY103" s="2"/>
      <c r="HNZ103" s="2"/>
      <c r="HOA103" s="2"/>
      <c r="HOB103" s="2"/>
      <c r="HOC103" s="2"/>
      <c r="HOD103" s="2"/>
      <c r="HOF103" s="2"/>
      <c r="HOG103" s="2"/>
      <c r="HOL103" s="2"/>
      <c r="HOM103" s="2"/>
      <c r="HON103" s="2"/>
      <c r="HOO103" s="2"/>
      <c r="HOP103" s="2"/>
      <c r="HOQ103" s="2"/>
      <c r="HOR103" s="2"/>
      <c r="HOX103" s="4"/>
      <c r="HOY103" s="2"/>
      <c r="HOZ103" s="2"/>
      <c r="HPA103" s="2"/>
      <c r="HPB103" s="2"/>
      <c r="HPC103" s="2"/>
      <c r="HPD103" s="2"/>
      <c r="HPE103" s="2"/>
      <c r="HPF103" s="2"/>
      <c r="HPG103" s="2"/>
      <c r="HPH103" s="2"/>
      <c r="HPI103" s="2"/>
      <c r="HPJ103" s="2"/>
      <c r="HPL103" s="2"/>
      <c r="HPM103" s="2"/>
      <c r="HPR103" s="2"/>
      <c r="HPS103" s="2"/>
      <c r="HPT103" s="2"/>
      <c r="HPU103" s="2"/>
      <c r="HPV103" s="2"/>
      <c r="HPW103" s="2"/>
      <c r="HPX103" s="2"/>
      <c r="HQD103" s="4"/>
      <c r="HQE103" s="2"/>
      <c r="HQF103" s="2"/>
      <c r="HQG103" s="2"/>
      <c r="HQH103" s="2"/>
      <c r="HQI103" s="2"/>
      <c r="HQJ103" s="2"/>
      <c r="HQK103" s="2"/>
      <c r="HQL103" s="2"/>
      <c r="HQM103" s="2"/>
      <c r="HQN103" s="2"/>
      <c r="HQO103" s="2"/>
      <c r="HQP103" s="2"/>
      <c r="HQR103" s="2"/>
      <c r="HQS103" s="2"/>
      <c r="HQX103" s="2"/>
      <c r="HQY103" s="2"/>
      <c r="HQZ103" s="2"/>
      <c r="HRA103" s="2"/>
      <c r="HRB103" s="2"/>
      <c r="HRC103" s="2"/>
      <c r="HRD103" s="2"/>
      <c r="HRJ103" s="4"/>
      <c r="HRK103" s="2"/>
      <c r="HRL103" s="2"/>
      <c r="HRM103" s="2"/>
      <c r="HRN103" s="2"/>
      <c r="HRO103" s="2"/>
      <c r="HRP103" s="2"/>
      <c r="HRQ103" s="2"/>
      <c r="HRR103" s="2"/>
      <c r="HRS103" s="2"/>
      <c r="HRT103" s="2"/>
      <c r="HRU103" s="2"/>
      <c r="HRV103" s="2"/>
      <c r="HRX103" s="2"/>
      <c r="HRY103" s="2"/>
      <c r="HSD103" s="2"/>
      <c r="HSE103" s="2"/>
      <c r="HSF103" s="2"/>
      <c r="HSG103" s="2"/>
      <c r="HSH103" s="2"/>
      <c r="HSI103" s="2"/>
      <c r="HSJ103" s="2"/>
      <c r="HSP103" s="4"/>
      <c r="HSQ103" s="2"/>
      <c r="HSR103" s="2"/>
      <c r="HSS103" s="2"/>
      <c r="HST103" s="2"/>
      <c r="HSU103" s="2"/>
      <c r="HSV103" s="2"/>
      <c r="HSW103" s="2"/>
      <c r="HSX103" s="2"/>
      <c r="HSY103" s="2"/>
      <c r="HSZ103" s="2"/>
      <c r="HTA103" s="2"/>
      <c r="HTB103" s="2"/>
      <c r="HTD103" s="2"/>
      <c r="HTE103" s="2"/>
      <c r="HTJ103" s="2"/>
      <c r="HTK103" s="2"/>
      <c r="HTL103" s="2"/>
      <c r="HTM103" s="2"/>
      <c r="HTN103" s="2"/>
      <c r="HTO103" s="2"/>
      <c r="HTP103" s="2"/>
      <c r="HTV103" s="4"/>
      <c r="HTW103" s="2"/>
      <c r="HTX103" s="2"/>
      <c r="HTY103" s="2"/>
      <c r="HTZ103" s="2"/>
      <c r="HUA103" s="2"/>
      <c r="HUB103" s="2"/>
      <c r="HUC103" s="2"/>
      <c r="HUD103" s="2"/>
      <c r="HUE103" s="2"/>
      <c r="HUF103" s="2"/>
      <c r="HUG103" s="2"/>
      <c r="HUH103" s="2"/>
      <c r="HUJ103" s="2"/>
      <c r="HUK103" s="2"/>
      <c r="HUP103" s="2"/>
      <c r="HUQ103" s="2"/>
      <c r="HUR103" s="2"/>
      <c r="HUS103" s="2"/>
      <c r="HUT103" s="2"/>
      <c r="HUU103" s="2"/>
      <c r="HUV103" s="2"/>
      <c r="HVB103" s="4"/>
      <c r="HVC103" s="2"/>
      <c r="HVD103" s="2"/>
      <c r="HVE103" s="2"/>
      <c r="HVF103" s="2"/>
      <c r="HVG103" s="2"/>
      <c r="HVH103" s="2"/>
      <c r="HVI103" s="2"/>
      <c r="HVJ103" s="2"/>
      <c r="HVK103" s="2"/>
      <c r="HVL103" s="2"/>
      <c r="HVM103" s="2"/>
      <c r="HVN103" s="2"/>
      <c r="HVP103" s="2"/>
      <c r="HVQ103" s="2"/>
      <c r="HVV103" s="2"/>
      <c r="HVW103" s="2"/>
      <c r="HVX103" s="2"/>
      <c r="HVY103" s="2"/>
      <c r="HVZ103" s="2"/>
      <c r="HWA103" s="2"/>
      <c r="HWB103" s="2"/>
      <c r="HWH103" s="4"/>
      <c r="HWI103" s="2"/>
      <c r="HWJ103" s="2"/>
      <c r="HWK103" s="2"/>
      <c r="HWL103" s="2"/>
      <c r="HWM103" s="2"/>
      <c r="HWN103" s="2"/>
      <c r="HWO103" s="2"/>
      <c r="HWP103" s="2"/>
      <c r="HWQ103" s="2"/>
      <c r="HWR103" s="2"/>
      <c r="HWS103" s="2"/>
      <c r="HWT103" s="2"/>
      <c r="HWV103" s="2"/>
      <c r="HWW103" s="2"/>
      <c r="HXB103" s="2"/>
      <c r="HXC103" s="2"/>
      <c r="HXD103" s="2"/>
      <c r="HXE103" s="2"/>
      <c r="HXF103" s="2"/>
      <c r="HXG103" s="2"/>
      <c r="HXH103" s="2"/>
      <c r="HXN103" s="4"/>
      <c r="HXO103" s="2"/>
      <c r="HXP103" s="2"/>
      <c r="HXQ103" s="2"/>
      <c r="HXR103" s="2"/>
      <c r="HXS103" s="2"/>
      <c r="HXT103" s="2"/>
      <c r="HXU103" s="2"/>
      <c r="HXV103" s="2"/>
      <c r="HXW103" s="2"/>
      <c r="HXX103" s="2"/>
      <c r="HXY103" s="2"/>
      <c r="HXZ103" s="2"/>
      <c r="HYB103" s="2"/>
      <c r="HYC103" s="2"/>
      <c r="HYH103" s="2"/>
      <c r="HYI103" s="2"/>
      <c r="HYJ103" s="2"/>
      <c r="HYK103" s="2"/>
      <c r="HYL103" s="2"/>
      <c r="HYM103" s="2"/>
      <c r="HYN103" s="2"/>
      <c r="HYT103" s="4"/>
      <c r="HYU103" s="2"/>
      <c r="HYV103" s="2"/>
      <c r="HYW103" s="2"/>
      <c r="HYX103" s="2"/>
      <c r="HYY103" s="2"/>
      <c r="HYZ103" s="2"/>
      <c r="HZA103" s="2"/>
      <c r="HZB103" s="2"/>
      <c r="HZC103" s="2"/>
      <c r="HZD103" s="2"/>
      <c r="HZE103" s="2"/>
      <c r="HZF103" s="2"/>
      <c r="HZH103" s="2"/>
      <c r="HZI103" s="2"/>
      <c r="HZN103" s="2"/>
      <c r="HZO103" s="2"/>
      <c r="HZP103" s="2"/>
      <c r="HZQ103" s="2"/>
      <c r="HZR103" s="2"/>
      <c r="HZS103" s="2"/>
      <c r="HZT103" s="2"/>
      <c r="HZZ103" s="4"/>
      <c r="IAA103" s="2"/>
      <c r="IAB103" s="2"/>
      <c r="IAC103" s="2"/>
      <c r="IAD103" s="2"/>
      <c r="IAE103" s="2"/>
      <c r="IAF103" s="2"/>
      <c r="IAG103" s="2"/>
      <c r="IAH103" s="2"/>
      <c r="IAI103" s="2"/>
      <c r="IAJ103" s="2"/>
      <c r="IAK103" s="2"/>
      <c r="IAL103" s="2"/>
      <c r="IAN103" s="2"/>
      <c r="IAO103" s="2"/>
      <c r="IAT103" s="2"/>
      <c r="IAU103" s="2"/>
      <c r="IAV103" s="2"/>
      <c r="IAW103" s="2"/>
      <c r="IAX103" s="2"/>
      <c r="IAY103" s="2"/>
      <c r="IAZ103" s="2"/>
      <c r="IBF103" s="4"/>
      <c r="IBG103" s="2"/>
      <c r="IBH103" s="2"/>
      <c r="IBI103" s="2"/>
      <c r="IBJ103" s="2"/>
      <c r="IBK103" s="2"/>
      <c r="IBL103" s="2"/>
      <c r="IBM103" s="2"/>
      <c r="IBN103" s="2"/>
      <c r="IBO103" s="2"/>
      <c r="IBP103" s="2"/>
      <c r="IBQ103" s="2"/>
      <c r="IBR103" s="2"/>
      <c r="IBT103" s="2"/>
      <c r="IBU103" s="2"/>
      <c r="IBZ103" s="2"/>
      <c r="ICA103" s="2"/>
      <c r="ICB103" s="2"/>
      <c r="ICC103" s="2"/>
      <c r="ICD103" s="2"/>
      <c r="ICE103" s="2"/>
      <c r="ICF103" s="2"/>
      <c r="ICL103" s="4"/>
      <c r="ICM103" s="2"/>
      <c r="ICN103" s="2"/>
      <c r="ICO103" s="2"/>
      <c r="ICP103" s="2"/>
      <c r="ICQ103" s="2"/>
      <c r="ICR103" s="2"/>
      <c r="ICS103" s="2"/>
      <c r="ICT103" s="2"/>
      <c r="ICU103" s="2"/>
      <c r="ICV103" s="2"/>
      <c r="ICW103" s="2"/>
      <c r="ICX103" s="2"/>
      <c r="ICZ103" s="2"/>
      <c r="IDA103" s="2"/>
      <c r="IDF103" s="2"/>
      <c r="IDG103" s="2"/>
      <c r="IDH103" s="2"/>
      <c r="IDI103" s="2"/>
      <c r="IDJ103" s="2"/>
      <c r="IDK103" s="2"/>
      <c r="IDL103" s="2"/>
      <c r="IDR103" s="4"/>
      <c r="IDS103" s="2"/>
      <c r="IDT103" s="2"/>
      <c r="IDU103" s="2"/>
      <c r="IDV103" s="2"/>
      <c r="IDW103" s="2"/>
      <c r="IDX103" s="2"/>
      <c r="IDY103" s="2"/>
      <c r="IDZ103" s="2"/>
      <c r="IEA103" s="2"/>
      <c r="IEB103" s="2"/>
      <c r="IEC103" s="2"/>
      <c r="IED103" s="2"/>
      <c r="IEF103" s="2"/>
      <c r="IEG103" s="2"/>
      <c r="IEL103" s="2"/>
      <c r="IEM103" s="2"/>
      <c r="IEN103" s="2"/>
      <c r="IEO103" s="2"/>
      <c r="IEP103" s="2"/>
      <c r="IEQ103" s="2"/>
      <c r="IER103" s="2"/>
      <c r="IEX103" s="4"/>
      <c r="IEY103" s="2"/>
      <c r="IEZ103" s="2"/>
      <c r="IFA103" s="2"/>
      <c r="IFB103" s="2"/>
      <c r="IFC103" s="2"/>
      <c r="IFD103" s="2"/>
      <c r="IFE103" s="2"/>
      <c r="IFF103" s="2"/>
      <c r="IFG103" s="2"/>
      <c r="IFH103" s="2"/>
      <c r="IFI103" s="2"/>
      <c r="IFJ103" s="2"/>
      <c r="IFL103" s="2"/>
      <c r="IFM103" s="2"/>
      <c r="IFR103" s="2"/>
      <c r="IFS103" s="2"/>
      <c r="IFT103" s="2"/>
      <c r="IFU103" s="2"/>
      <c r="IFV103" s="2"/>
      <c r="IFW103" s="2"/>
      <c r="IFX103" s="2"/>
      <c r="IGD103" s="4"/>
      <c r="IGE103" s="2"/>
      <c r="IGF103" s="2"/>
      <c r="IGG103" s="2"/>
      <c r="IGH103" s="2"/>
      <c r="IGI103" s="2"/>
      <c r="IGJ103" s="2"/>
      <c r="IGK103" s="2"/>
      <c r="IGL103" s="2"/>
      <c r="IGM103" s="2"/>
      <c r="IGN103" s="2"/>
      <c r="IGO103" s="2"/>
      <c r="IGP103" s="2"/>
      <c r="IGR103" s="2"/>
      <c r="IGS103" s="2"/>
      <c r="IGX103" s="2"/>
      <c r="IGY103" s="2"/>
      <c r="IGZ103" s="2"/>
      <c r="IHA103" s="2"/>
      <c r="IHB103" s="2"/>
      <c r="IHC103" s="2"/>
      <c r="IHD103" s="2"/>
      <c r="IHJ103" s="4"/>
      <c r="IHK103" s="2"/>
      <c r="IHL103" s="2"/>
      <c r="IHM103" s="2"/>
      <c r="IHN103" s="2"/>
      <c r="IHO103" s="2"/>
      <c r="IHP103" s="2"/>
      <c r="IHQ103" s="2"/>
      <c r="IHR103" s="2"/>
      <c r="IHS103" s="2"/>
      <c r="IHT103" s="2"/>
      <c r="IHU103" s="2"/>
      <c r="IHV103" s="2"/>
      <c r="IHX103" s="2"/>
      <c r="IHY103" s="2"/>
      <c r="IID103" s="2"/>
      <c r="IIE103" s="2"/>
      <c r="IIF103" s="2"/>
      <c r="IIG103" s="2"/>
      <c r="IIH103" s="2"/>
      <c r="III103" s="2"/>
      <c r="IIJ103" s="2"/>
      <c r="IIP103" s="4"/>
      <c r="IIQ103" s="2"/>
      <c r="IIR103" s="2"/>
      <c r="IIS103" s="2"/>
      <c r="IIT103" s="2"/>
      <c r="IIU103" s="2"/>
      <c r="IIV103" s="2"/>
      <c r="IIW103" s="2"/>
      <c r="IIX103" s="2"/>
      <c r="IIY103" s="2"/>
      <c r="IIZ103" s="2"/>
      <c r="IJA103" s="2"/>
      <c r="IJB103" s="2"/>
      <c r="IJD103" s="2"/>
      <c r="IJE103" s="2"/>
      <c r="IJJ103" s="2"/>
      <c r="IJK103" s="2"/>
      <c r="IJL103" s="2"/>
      <c r="IJM103" s="2"/>
      <c r="IJN103" s="2"/>
      <c r="IJO103" s="2"/>
      <c r="IJP103" s="2"/>
      <c r="IJV103" s="4"/>
      <c r="IJW103" s="2"/>
      <c r="IJX103" s="2"/>
      <c r="IJY103" s="2"/>
      <c r="IJZ103" s="2"/>
      <c r="IKA103" s="2"/>
      <c r="IKB103" s="2"/>
      <c r="IKC103" s="2"/>
      <c r="IKD103" s="2"/>
      <c r="IKE103" s="2"/>
      <c r="IKF103" s="2"/>
      <c r="IKG103" s="2"/>
      <c r="IKH103" s="2"/>
      <c r="IKJ103" s="2"/>
      <c r="IKK103" s="2"/>
      <c r="IKP103" s="2"/>
      <c r="IKQ103" s="2"/>
      <c r="IKR103" s="2"/>
      <c r="IKS103" s="2"/>
      <c r="IKT103" s="2"/>
      <c r="IKU103" s="2"/>
      <c r="IKV103" s="2"/>
      <c r="ILB103" s="4"/>
      <c r="ILC103" s="2"/>
      <c r="ILD103" s="2"/>
      <c r="ILE103" s="2"/>
      <c r="ILF103" s="2"/>
      <c r="ILG103" s="2"/>
      <c r="ILH103" s="2"/>
      <c r="ILI103" s="2"/>
      <c r="ILJ103" s="2"/>
      <c r="ILK103" s="2"/>
      <c r="ILL103" s="2"/>
      <c r="ILM103" s="2"/>
      <c r="ILN103" s="2"/>
      <c r="ILP103" s="2"/>
      <c r="ILQ103" s="2"/>
      <c r="ILV103" s="2"/>
      <c r="ILW103" s="2"/>
      <c r="ILX103" s="2"/>
      <c r="ILY103" s="2"/>
      <c r="ILZ103" s="2"/>
      <c r="IMA103" s="2"/>
      <c r="IMB103" s="2"/>
      <c r="IMH103" s="4"/>
      <c r="IMI103" s="2"/>
      <c r="IMJ103" s="2"/>
      <c r="IMK103" s="2"/>
      <c r="IML103" s="2"/>
      <c r="IMM103" s="2"/>
      <c r="IMN103" s="2"/>
      <c r="IMO103" s="2"/>
      <c r="IMP103" s="2"/>
      <c r="IMQ103" s="2"/>
      <c r="IMR103" s="2"/>
      <c r="IMS103" s="2"/>
      <c r="IMT103" s="2"/>
      <c r="IMV103" s="2"/>
      <c r="IMW103" s="2"/>
      <c r="INB103" s="2"/>
      <c r="INC103" s="2"/>
      <c r="IND103" s="2"/>
      <c r="INE103" s="2"/>
      <c r="INF103" s="2"/>
      <c r="ING103" s="2"/>
      <c r="INH103" s="2"/>
      <c r="INN103" s="4"/>
      <c r="INO103" s="2"/>
      <c r="INP103" s="2"/>
      <c r="INQ103" s="2"/>
      <c r="INR103" s="2"/>
      <c r="INS103" s="2"/>
      <c r="INT103" s="2"/>
      <c r="INU103" s="2"/>
      <c r="INV103" s="2"/>
      <c r="INW103" s="2"/>
      <c r="INX103" s="2"/>
      <c r="INY103" s="2"/>
      <c r="INZ103" s="2"/>
      <c r="IOB103" s="2"/>
      <c r="IOC103" s="2"/>
      <c r="IOH103" s="2"/>
      <c r="IOI103" s="2"/>
      <c r="IOJ103" s="2"/>
      <c r="IOK103" s="2"/>
      <c r="IOL103" s="2"/>
      <c r="IOM103" s="2"/>
      <c r="ION103" s="2"/>
      <c r="IOT103" s="4"/>
      <c r="IOU103" s="2"/>
      <c r="IOV103" s="2"/>
      <c r="IOW103" s="2"/>
      <c r="IOX103" s="2"/>
      <c r="IOY103" s="2"/>
      <c r="IOZ103" s="2"/>
      <c r="IPA103" s="2"/>
      <c r="IPB103" s="2"/>
      <c r="IPC103" s="2"/>
      <c r="IPD103" s="2"/>
      <c r="IPE103" s="2"/>
      <c r="IPF103" s="2"/>
      <c r="IPH103" s="2"/>
      <c r="IPI103" s="2"/>
      <c r="IPN103" s="2"/>
      <c r="IPO103" s="2"/>
      <c r="IPP103" s="2"/>
      <c r="IPQ103" s="2"/>
      <c r="IPR103" s="2"/>
      <c r="IPS103" s="2"/>
      <c r="IPT103" s="2"/>
      <c r="IPZ103" s="4"/>
      <c r="IQA103" s="2"/>
      <c r="IQB103" s="2"/>
      <c r="IQC103" s="2"/>
      <c r="IQD103" s="2"/>
      <c r="IQE103" s="2"/>
      <c r="IQF103" s="2"/>
      <c r="IQG103" s="2"/>
      <c r="IQH103" s="2"/>
      <c r="IQI103" s="2"/>
      <c r="IQJ103" s="2"/>
      <c r="IQK103" s="2"/>
      <c r="IQL103" s="2"/>
      <c r="IQN103" s="2"/>
      <c r="IQO103" s="2"/>
      <c r="IQT103" s="2"/>
      <c r="IQU103" s="2"/>
      <c r="IQV103" s="2"/>
      <c r="IQW103" s="2"/>
      <c r="IQX103" s="2"/>
      <c r="IQY103" s="2"/>
      <c r="IQZ103" s="2"/>
      <c r="IRF103" s="4"/>
      <c r="IRG103" s="2"/>
      <c r="IRH103" s="2"/>
      <c r="IRI103" s="2"/>
      <c r="IRJ103" s="2"/>
      <c r="IRK103" s="2"/>
      <c r="IRL103" s="2"/>
      <c r="IRM103" s="2"/>
      <c r="IRN103" s="2"/>
      <c r="IRO103" s="2"/>
      <c r="IRP103" s="2"/>
      <c r="IRQ103" s="2"/>
      <c r="IRR103" s="2"/>
      <c r="IRT103" s="2"/>
      <c r="IRU103" s="2"/>
      <c r="IRZ103" s="2"/>
      <c r="ISA103" s="2"/>
      <c r="ISB103" s="2"/>
      <c r="ISC103" s="2"/>
      <c r="ISD103" s="2"/>
      <c r="ISE103" s="2"/>
      <c r="ISF103" s="2"/>
      <c r="ISL103" s="4"/>
      <c r="ISM103" s="2"/>
      <c r="ISN103" s="2"/>
      <c r="ISO103" s="2"/>
      <c r="ISP103" s="2"/>
      <c r="ISQ103" s="2"/>
      <c r="ISR103" s="2"/>
      <c r="ISS103" s="2"/>
      <c r="IST103" s="2"/>
      <c r="ISU103" s="2"/>
      <c r="ISV103" s="2"/>
      <c r="ISW103" s="2"/>
      <c r="ISX103" s="2"/>
      <c r="ISZ103" s="2"/>
      <c r="ITA103" s="2"/>
      <c r="ITF103" s="2"/>
      <c r="ITG103" s="2"/>
      <c r="ITH103" s="2"/>
      <c r="ITI103" s="2"/>
      <c r="ITJ103" s="2"/>
      <c r="ITK103" s="2"/>
      <c r="ITL103" s="2"/>
      <c r="ITR103" s="4"/>
      <c r="ITS103" s="2"/>
      <c r="ITT103" s="2"/>
      <c r="ITU103" s="2"/>
      <c r="ITV103" s="2"/>
      <c r="ITW103" s="2"/>
      <c r="ITX103" s="2"/>
      <c r="ITY103" s="2"/>
      <c r="ITZ103" s="2"/>
      <c r="IUA103" s="2"/>
      <c r="IUB103" s="2"/>
      <c r="IUC103" s="2"/>
      <c r="IUD103" s="2"/>
      <c r="IUF103" s="2"/>
      <c r="IUG103" s="2"/>
      <c r="IUL103" s="2"/>
      <c r="IUM103" s="2"/>
      <c r="IUN103" s="2"/>
      <c r="IUO103" s="2"/>
      <c r="IUP103" s="2"/>
      <c r="IUQ103" s="2"/>
      <c r="IUR103" s="2"/>
      <c r="IUX103" s="4"/>
      <c r="IUY103" s="2"/>
      <c r="IUZ103" s="2"/>
      <c r="IVA103" s="2"/>
      <c r="IVB103" s="2"/>
      <c r="IVC103" s="2"/>
      <c r="IVD103" s="2"/>
      <c r="IVE103" s="2"/>
      <c r="IVF103" s="2"/>
      <c r="IVG103" s="2"/>
      <c r="IVH103" s="2"/>
      <c r="IVI103" s="2"/>
      <c r="IVJ103" s="2"/>
      <c r="IVL103" s="2"/>
      <c r="IVM103" s="2"/>
      <c r="IVR103" s="2"/>
      <c r="IVS103" s="2"/>
      <c r="IVT103" s="2"/>
      <c r="IVU103" s="2"/>
      <c r="IVV103" s="2"/>
      <c r="IVW103" s="2"/>
      <c r="IVX103" s="2"/>
      <c r="IWD103" s="4"/>
      <c r="IWE103" s="2"/>
      <c r="IWF103" s="2"/>
      <c r="IWG103" s="2"/>
      <c r="IWH103" s="2"/>
      <c r="IWI103" s="2"/>
      <c r="IWJ103" s="2"/>
      <c r="IWK103" s="2"/>
      <c r="IWL103" s="2"/>
      <c r="IWM103" s="2"/>
      <c r="IWN103" s="2"/>
      <c r="IWO103" s="2"/>
      <c r="IWP103" s="2"/>
      <c r="IWR103" s="2"/>
      <c r="IWS103" s="2"/>
      <c r="IWX103" s="2"/>
      <c r="IWY103" s="2"/>
      <c r="IWZ103" s="2"/>
      <c r="IXA103" s="2"/>
      <c r="IXB103" s="2"/>
      <c r="IXC103" s="2"/>
      <c r="IXD103" s="2"/>
      <c r="IXJ103" s="4"/>
      <c r="IXK103" s="2"/>
      <c r="IXL103" s="2"/>
      <c r="IXM103" s="2"/>
      <c r="IXN103" s="2"/>
      <c r="IXO103" s="2"/>
      <c r="IXP103" s="2"/>
      <c r="IXQ103" s="2"/>
      <c r="IXR103" s="2"/>
      <c r="IXS103" s="2"/>
      <c r="IXT103" s="2"/>
      <c r="IXU103" s="2"/>
      <c r="IXV103" s="2"/>
      <c r="IXX103" s="2"/>
      <c r="IXY103" s="2"/>
      <c r="IYD103" s="2"/>
      <c r="IYE103" s="2"/>
      <c r="IYF103" s="2"/>
      <c r="IYG103" s="2"/>
      <c r="IYH103" s="2"/>
      <c r="IYI103" s="2"/>
      <c r="IYJ103" s="2"/>
      <c r="IYP103" s="4"/>
      <c r="IYQ103" s="2"/>
      <c r="IYR103" s="2"/>
      <c r="IYS103" s="2"/>
      <c r="IYT103" s="2"/>
      <c r="IYU103" s="2"/>
      <c r="IYV103" s="2"/>
      <c r="IYW103" s="2"/>
      <c r="IYX103" s="2"/>
      <c r="IYY103" s="2"/>
      <c r="IYZ103" s="2"/>
      <c r="IZA103" s="2"/>
      <c r="IZB103" s="2"/>
      <c r="IZD103" s="2"/>
      <c r="IZE103" s="2"/>
      <c r="IZJ103" s="2"/>
      <c r="IZK103" s="2"/>
      <c r="IZL103" s="2"/>
      <c r="IZM103" s="2"/>
      <c r="IZN103" s="2"/>
      <c r="IZO103" s="2"/>
      <c r="IZP103" s="2"/>
      <c r="IZV103" s="4"/>
      <c r="IZW103" s="2"/>
      <c r="IZX103" s="2"/>
      <c r="IZY103" s="2"/>
      <c r="IZZ103" s="2"/>
      <c r="JAA103" s="2"/>
      <c r="JAB103" s="2"/>
      <c r="JAC103" s="2"/>
      <c r="JAD103" s="2"/>
      <c r="JAE103" s="2"/>
      <c r="JAF103" s="2"/>
      <c r="JAG103" s="2"/>
      <c r="JAH103" s="2"/>
      <c r="JAJ103" s="2"/>
      <c r="JAK103" s="2"/>
      <c r="JAP103" s="2"/>
      <c r="JAQ103" s="2"/>
      <c r="JAR103" s="2"/>
      <c r="JAS103" s="2"/>
      <c r="JAT103" s="2"/>
      <c r="JAU103" s="2"/>
      <c r="JAV103" s="2"/>
      <c r="JBB103" s="4"/>
      <c r="JBC103" s="2"/>
      <c r="JBD103" s="2"/>
      <c r="JBE103" s="2"/>
      <c r="JBF103" s="2"/>
      <c r="JBG103" s="2"/>
      <c r="JBH103" s="2"/>
      <c r="JBI103" s="2"/>
      <c r="JBJ103" s="2"/>
      <c r="JBK103" s="2"/>
      <c r="JBL103" s="2"/>
      <c r="JBM103" s="2"/>
      <c r="JBN103" s="2"/>
      <c r="JBP103" s="2"/>
      <c r="JBQ103" s="2"/>
      <c r="JBV103" s="2"/>
      <c r="JBW103" s="2"/>
      <c r="JBX103" s="2"/>
      <c r="JBY103" s="2"/>
      <c r="JBZ103" s="2"/>
      <c r="JCA103" s="2"/>
      <c r="JCB103" s="2"/>
      <c r="JCH103" s="4"/>
      <c r="JCI103" s="2"/>
      <c r="JCJ103" s="2"/>
      <c r="JCK103" s="2"/>
      <c r="JCL103" s="2"/>
      <c r="JCM103" s="2"/>
      <c r="JCN103" s="2"/>
      <c r="JCO103" s="2"/>
      <c r="JCP103" s="2"/>
      <c r="JCQ103" s="2"/>
      <c r="JCR103" s="2"/>
      <c r="JCS103" s="2"/>
      <c r="JCT103" s="2"/>
      <c r="JCV103" s="2"/>
      <c r="JCW103" s="2"/>
      <c r="JDB103" s="2"/>
      <c r="JDC103" s="2"/>
      <c r="JDD103" s="2"/>
      <c r="JDE103" s="2"/>
      <c r="JDF103" s="2"/>
      <c r="JDG103" s="2"/>
      <c r="JDH103" s="2"/>
      <c r="JDN103" s="4"/>
      <c r="JDO103" s="2"/>
      <c r="JDP103" s="2"/>
      <c r="JDQ103" s="2"/>
      <c r="JDR103" s="2"/>
      <c r="JDS103" s="2"/>
      <c r="JDT103" s="2"/>
      <c r="JDU103" s="2"/>
      <c r="JDV103" s="2"/>
      <c r="JDW103" s="2"/>
      <c r="JDX103" s="2"/>
      <c r="JDY103" s="2"/>
      <c r="JDZ103" s="2"/>
      <c r="JEB103" s="2"/>
      <c r="JEC103" s="2"/>
      <c r="JEH103" s="2"/>
      <c r="JEI103" s="2"/>
      <c r="JEJ103" s="2"/>
      <c r="JEK103" s="2"/>
      <c r="JEL103" s="2"/>
      <c r="JEM103" s="2"/>
      <c r="JEN103" s="2"/>
      <c r="JET103" s="4"/>
      <c r="JEU103" s="2"/>
      <c r="JEV103" s="2"/>
      <c r="JEW103" s="2"/>
      <c r="JEX103" s="2"/>
      <c r="JEY103" s="2"/>
      <c r="JEZ103" s="2"/>
      <c r="JFA103" s="2"/>
      <c r="JFB103" s="2"/>
      <c r="JFC103" s="2"/>
      <c r="JFD103" s="2"/>
      <c r="JFE103" s="2"/>
      <c r="JFF103" s="2"/>
      <c r="JFH103" s="2"/>
      <c r="JFI103" s="2"/>
      <c r="JFN103" s="2"/>
      <c r="JFO103" s="2"/>
      <c r="JFP103" s="2"/>
      <c r="JFQ103" s="2"/>
      <c r="JFR103" s="2"/>
      <c r="JFS103" s="2"/>
      <c r="JFT103" s="2"/>
      <c r="JFZ103" s="4"/>
      <c r="JGA103" s="2"/>
      <c r="JGB103" s="2"/>
      <c r="JGC103" s="2"/>
      <c r="JGD103" s="2"/>
      <c r="JGE103" s="2"/>
      <c r="JGF103" s="2"/>
      <c r="JGG103" s="2"/>
      <c r="JGH103" s="2"/>
      <c r="JGI103" s="2"/>
      <c r="JGJ103" s="2"/>
      <c r="JGK103" s="2"/>
      <c r="JGL103" s="2"/>
      <c r="JGN103" s="2"/>
      <c r="JGO103" s="2"/>
      <c r="JGT103" s="2"/>
      <c r="JGU103" s="2"/>
      <c r="JGV103" s="2"/>
      <c r="JGW103" s="2"/>
      <c r="JGX103" s="2"/>
      <c r="JGY103" s="2"/>
      <c r="JGZ103" s="2"/>
      <c r="JHF103" s="4"/>
      <c r="JHG103" s="2"/>
      <c r="JHH103" s="2"/>
      <c r="JHI103" s="2"/>
      <c r="JHJ103" s="2"/>
      <c r="JHK103" s="2"/>
      <c r="JHL103" s="2"/>
      <c r="JHM103" s="2"/>
      <c r="JHN103" s="2"/>
      <c r="JHO103" s="2"/>
      <c r="JHP103" s="2"/>
      <c r="JHQ103" s="2"/>
      <c r="JHR103" s="2"/>
      <c r="JHT103" s="2"/>
      <c r="JHU103" s="2"/>
      <c r="JHZ103" s="2"/>
      <c r="JIA103" s="2"/>
      <c r="JIB103" s="2"/>
      <c r="JIC103" s="2"/>
      <c r="JID103" s="2"/>
      <c r="JIE103" s="2"/>
      <c r="JIF103" s="2"/>
      <c r="JIL103" s="4"/>
      <c r="JIM103" s="2"/>
      <c r="JIN103" s="2"/>
      <c r="JIO103" s="2"/>
      <c r="JIP103" s="2"/>
      <c r="JIQ103" s="2"/>
      <c r="JIR103" s="2"/>
      <c r="JIS103" s="2"/>
      <c r="JIT103" s="2"/>
      <c r="JIU103" s="2"/>
      <c r="JIV103" s="2"/>
      <c r="JIW103" s="2"/>
      <c r="JIX103" s="2"/>
      <c r="JIZ103" s="2"/>
      <c r="JJA103" s="2"/>
      <c r="JJF103" s="2"/>
      <c r="JJG103" s="2"/>
      <c r="JJH103" s="2"/>
      <c r="JJI103" s="2"/>
      <c r="JJJ103" s="2"/>
      <c r="JJK103" s="2"/>
      <c r="JJL103" s="2"/>
      <c r="JJR103" s="4"/>
      <c r="JJS103" s="2"/>
      <c r="JJT103" s="2"/>
      <c r="JJU103" s="2"/>
      <c r="JJV103" s="2"/>
      <c r="JJW103" s="2"/>
      <c r="JJX103" s="2"/>
      <c r="JJY103" s="2"/>
      <c r="JJZ103" s="2"/>
      <c r="JKA103" s="2"/>
      <c r="JKB103" s="2"/>
      <c r="JKC103" s="2"/>
      <c r="JKD103" s="2"/>
      <c r="JKF103" s="2"/>
      <c r="JKG103" s="2"/>
      <c r="JKL103" s="2"/>
      <c r="JKM103" s="2"/>
      <c r="JKN103" s="2"/>
      <c r="JKO103" s="2"/>
      <c r="JKP103" s="2"/>
      <c r="JKQ103" s="2"/>
      <c r="JKR103" s="2"/>
      <c r="JKX103" s="4"/>
      <c r="JKY103" s="2"/>
      <c r="JKZ103" s="2"/>
      <c r="JLA103" s="2"/>
      <c r="JLB103" s="2"/>
      <c r="JLC103" s="2"/>
      <c r="JLD103" s="2"/>
      <c r="JLE103" s="2"/>
      <c r="JLF103" s="2"/>
      <c r="JLG103" s="2"/>
      <c r="JLH103" s="2"/>
      <c r="JLI103" s="2"/>
      <c r="JLJ103" s="2"/>
      <c r="JLL103" s="2"/>
      <c r="JLM103" s="2"/>
      <c r="JLR103" s="2"/>
      <c r="JLS103" s="2"/>
      <c r="JLT103" s="2"/>
      <c r="JLU103" s="2"/>
      <c r="JLV103" s="2"/>
      <c r="JLW103" s="2"/>
      <c r="JLX103" s="2"/>
      <c r="JMD103" s="4"/>
      <c r="JME103" s="2"/>
      <c r="JMF103" s="2"/>
      <c r="JMG103" s="2"/>
      <c r="JMH103" s="2"/>
      <c r="JMI103" s="2"/>
      <c r="JMJ103" s="2"/>
      <c r="JMK103" s="2"/>
      <c r="JML103" s="2"/>
      <c r="JMM103" s="2"/>
      <c r="JMN103" s="2"/>
      <c r="JMO103" s="2"/>
      <c r="JMP103" s="2"/>
      <c r="JMR103" s="2"/>
      <c r="JMS103" s="2"/>
      <c r="JMX103" s="2"/>
      <c r="JMY103" s="2"/>
      <c r="JMZ103" s="2"/>
      <c r="JNA103" s="2"/>
      <c r="JNB103" s="2"/>
      <c r="JNC103" s="2"/>
      <c r="JND103" s="2"/>
      <c r="JNJ103" s="4"/>
      <c r="JNK103" s="2"/>
      <c r="JNL103" s="2"/>
      <c r="JNM103" s="2"/>
      <c r="JNN103" s="2"/>
      <c r="JNO103" s="2"/>
      <c r="JNP103" s="2"/>
      <c r="JNQ103" s="2"/>
      <c r="JNR103" s="2"/>
      <c r="JNS103" s="2"/>
      <c r="JNT103" s="2"/>
      <c r="JNU103" s="2"/>
      <c r="JNV103" s="2"/>
      <c r="JNX103" s="2"/>
      <c r="JNY103" s="2"/>
      <c r="JOD103" s="2"/>
      <c r="JOE103" s="2"/>
      <c r="JOF103" s="2"/>
      <c r="JOG103" s="2"/>
      <c r="JOH103" s="2"/>
      <c r="JOI103" s="2"/>
      <c r="JOJ103" s="2"/>
      <c r="JOP103" s="4"/>
      <c r="JOQ103" s="2"/>
      <c r="JOR103" s="2"/>
      <c r="JOS103" s="2"/>
      <c r="JOT103" s="2"/>
      <c r="JOU103" s="2"/>
      <c r="JOV103" s="2"/>
      <c r="JOW103" s="2"/>
      <c r="JOX103" s="2"/>
      <c r="JOY103" s="2"/>
      <c r="JOZ103" s="2"/>
      <c r="JPA103" s="2"/>
      <c r="JPB103" s="2"/>
      <c r="JPD103" s="2"/>
      <c r="JPE103" s="2"/>
      <c r="JPJ103" s="2"/>
      <c r="JPK103" s="2"/>
      <c r="JPL103" s="2"/>
      <c r="JPM103" s="2"/>
      <c r="JPN103" s="2"/>
      <c r="JPO103" s="2"/>
      <c r="JPP103" s="2"/>
      <c r="JPV103" s="4"/>
      <c r="JPW103" s="2"/>
      <c r="JPX103" s="2"/>
      <c r="JPY103" s="2"/>
      <c r="JPZ103" s="2"/>
      <c r="JQA103" s="2"/>
      <c r="JQB103" s="2"/>
      <c r="JQC103" s="2"/>
      <c r="JQD103" s="2"/>
      <c r="JQE103" s="2"/>
      <c r="JQF103" s="2"/>
      <c r="JQG103" s="2"/>
      <c r="JQH103" s="2"/>
      <c r="JQJ103" s="2"/>
      <c r="JQK103" s="2"/>
      <c r="JQP103" s="2"/>
      <c r="JQQ103" s="2"/>
      <c r="JQR103" s="2"/>
      <c r="JQS103" s="2"/>
      <c r="JQT103" s="2"/>
      <c r="JQU103" s="2"/>
      <c r="JQV103" s="2"/>
      <c r="JRB103" s="4"/>
      <c r="JRC103" s="2"/>
      <c r="JRD103" s="2"/>
      <c r="JRE103" s="2"/>
      <c r="JRF103" s="2"/>
      <c r="JRG103" s="2"/>
      <c r="JRH103" s="2"/>
      <c r="JRI103" s="2"/>
      <c r="JRJ103" s="2"/>
      <c r="JRK103" s="2"/>
      <c r="JRL103" s="2"/>
      <c r="JRM103" s="2"/>
      <c r="JRN103" s="2"/>
      <c r="JRP103" s="2"/>
      <c r="JRQ103" s="2"/>
      <c r="JRV103" s="2"/>
      <c r="JRW103" s="2"/>
      <c r="JRX103" s="2"/>
      <c r="JRY103" s="2"/>
      <c r="JRZ103" s="2"/>
      <c r="JSA103" s="2"/>
      <c r="JSB103" s="2"/>
      <c r="JSH103" s="4"/>
      <c r="JSI103" s="2"/>
      <c r="JSJ103" s="2"/>
      <c r="JSK103" s="2"/>
      <c r="JSL103" s="2"/>
      <c r="JSM103" s="2"/>
      <c r="JSN103" s="2"/>
      <c r="JSO103" s="2"/>
      <c r="JSP103" s="2"/>
      <c r="JSQ103" s="2"/>
      <c r="JSR103" s="2"/>
      <c r="JSS103" s="2"/>
      <c r="JST103" s="2"/>
      <c r="JSV103" s="2"/>
      <c r="JSW103" s="2"/>
      <c r="JTB103" s="2"/>
      <c r="JTC103" s="2"/>
      <c r="JTD103" s="2"/>
      <c r="JTE103" s="2"/>
      <c r="JTF103" s="2"/>
      <c r="JTG103" s="2"/>
      <c r="JTH103" s="2"/>
      <c r="JTN103" s="4"/>
      <c r="JTO103" s="2"/>
      <c r="JTP103" s="2"/>
      <c r="JTQ103" s="2"/>
      <c r="JTR103" s="2"/>
      <c r="JTS103" s="2"/>
      <c r="JTT103" s="2"/>
      <c r="JTU103" s="2"/>
      <c r="JTV103" s="2"/>
      <c r="JTW103" s="2"/>
      <c r="JTX103" s="2"/>
      <c r="JTY103" s="2"/>
      <c r="JTZ103" s="2"/>
      <c r="JUB103" s="2"/>
      <c r="JUC103" s="2"/>
      <c r="JUH103" s="2"/>
      <c r="JUI103" s="2"/>
      <c r="JUJ103" s="2"/>
      <c r="JUK103" s="2"/>
      <c r="JUL103" s="2"/>
      <c r="JUM103" s="2"/>
      <c r="JUN103" s="2"/>
      <c r="JUT103" s="4"/>
      <c r="JUU103" s="2"/>
      <c r="JUV103" s="2"/>
      <c r="JUW103" s="2"/>
      <c r="JUX103" s="2"/>
      <c r="JUY103" s="2"/>
      <c r="JUZ103" s="2"/>
      <c r="JVA103" s="2"/>
      <c r="JVB103" s="2"/>
      <c r="JVC103" s="2"/>
      <c r="JVD103" s="2"/>
      <c r="JVE103" s="2"/>
      <c r="JVF103" s="2"/>
      <c r="JVH103" s="2"/>
      <c r="JVI103" s="2"/>
      <c r="JVN103" s="2"/>
      <c r="JVO103" s="2"/>
      <c r="JVP103" s="2"/>
      <c r="JVQ103" s="2"/>
      <c r="JVR103" s="2"/>
      <c r="JVS103" s="2"/>
      <c r="JVT103" s="2"/>
      <c r="JVZ103" s="4"/>
      <c r="JWA103" s="2"/>
      <c r="JWB103" s="2"/>
      <c r="JWC103" s="2"/>
      <c r="JWD103" s="2"/>
      <c r="JWE103" s="2"/>
      <c r="JWF103" s="2"/>
      <c r="JWG103" s="2"/>
      <c r="JWH103" s="2"/>
      <c r="JWI103" s="2"/>
      <c r="JWJ103" s="2"/>
      <c r="JWK103" s="2"/>
      <c r="JWL103" s="2"/>
      <c r="JWN103" s="2"/>
      <c r="JWO103" s="2"/>
      <c r="JWT103" s="2"/>
      <c r="JWU103" s="2"/>
      <c r="JWV103" s="2"/>
      <c r="JWW103" s="2"/>
      <c r="JWX103" s="2"/>
      <c r="JWY103" s="2"/>
      <c r="JWZ103" s="2"/>
      <c r="JXF103" s="4"/>
      <c r="JXG103" s="2"/>
      <c r="JXH103" s="2"/>
      <c r="JXI103" s="2"/>
      <c r="JXJ103" s="2"/>
      <c r="JXK103" s="2"/>
      <c r="JXL103" s="2"/>
      <c r="JXM103" s="2"/>
      <c r="JXN103" s="2"/>
      <c r="JXO103" s="2"/>
      <c r="JXP103" s="2"/>
      <c r="JXQ103" s="2"/>
      <c r="JXR103" s="2"/>
      <c r="JXT103" s="2"/>
      <c r="JXU103" s="2"/>
      <c r="JXZ103" s="2"/>
      <c r="JYA103" s="2"/>
      <c r="JYB103" s="2"/>
      <c r="JYC103" s="2"/>
      <c r="JYD103" s="2"/>
      <c r="JYE103" s="2"/>
      <c r="JYF103" s="2"/>
      <c r="JYL103" s="4"/>
      <c r="JYM103" s="2"/>
      <c r="JYN103" s="2"/>
      <c r="JYO103" s="2"/>
      <c r="JYP103" s="2"/>
      <c r="JYQ103" s="2"/>
      <c r="JYR103" s="2"/>
      <c r="JYS103" s="2"/>
      <c r="JYT103" s="2"/>
      <c r="JYU103" s="2"/>
      <c r="JYV103" s="2"/>
      <c r="JYW103" s="2"/>
      <c r="JYX103" s="2"/>
      <c r="JYZ103" s="2"/>
      <c r="JZA103" s="2"/>
      <c r="JZF103" s="2"/>
      <c r="JZG103" s="2"/>
      <c r="JZH103" s="2"/>
      <c r="JZI103" s="2"/>
      <c r="JZJ103" s="2"/>
      <c r="JZK103" s="2"/>
      <c r="JZL103" s="2"/>
      <c r="JZR103" s="4"/>
      <c r="JZS103" s="2"/>
      <c r="JZT103" s="2"/>
      <c r="JZU103" s="2"/>
      <c r="JZV103" s="2"/>
      <c r="JZW103" s="2"/>
      <c r="JZX103" s="2"/>
      <c r="JZY103" s="2"/>
      <c r="JZZ103" s="2"/>
      <c r="KAA103" s="2"/>
      <c r="KAB103" s="2"/>
      <c r="KAC103" s="2"/>
      <c r="KAD103" s="2"/>
      <c r="KAF103" s="2"/>
      <c r="KAG103" s="2"/>
      <c r="KAL103" s="2"/>
      <c r="KAM103" s="2"/>
      <c r="KAN103" s="2"/>
      <c r="KAO103" s="2"/>
      <c r="KAP103" s="2"/>
      <c r="KAQ103" s="2"/>
      <c r="KAR103" s="2"/>
      <c r="KAX103" s="4"/>
      <c r="KAY103" s="2"/>
      <c r="KAZ103" s="2"/>
      <c r="KBA103" s="2"/>
      <c r="KBB103" s="2"/>
      <c r="KBC103" s="2"/>
      <c r="KBD103" s="2"/>
      <c r="KBE103" s="2"/>
      <c r="KBF103" s="2"/>
      <c r="KBG103" s="2"/>
      <c r="KBH103" s="2"/>
      <c r="KBI103" s="2"/>
      <c r="KBJ103" s="2"/>
      <c r="KBL103" s="2"/>
      <c r="KBM103" s="2"/>
      <c r="KBR103" s="2"/>
      <c r="KBS103" s="2"/>
      <c r="KBT103" s="2"/>
      <c r="KBU103" s="2"/>
      <c r="KBV103" s="2"/>
      <c r="KBW103" s="2"/>
      <c r="KBX103" s="2"/>
      <c r="KCD103" s="4"/>
      <c r="KCE103" s="2"/>
      <c r="KCF103" s="2"/>
      <c r="KCG103" s="2"/>
      <c r="KCH103" s="2"/>
      <c r="KCI103" s="2"/>
      <c r="KCJ103" s="2"/>
      <c r="KCK103" s="2"/>
      <c r="KCL103" s="2"/>
      <c r="KCM103" s="2"/>
      <c r="KCN103" s="2"/>
      <c r="KCO103" s="2"/>
      <c r="KCP103" s="2"/>
      <c r="KCR103" s="2"/>
      <c r="KCS103" s="2"/>
      <c r="KCX103" s="2"/>
      <c r="KCY103" s="2"/>
      <c r="KCZ103" s="2"/>
      <c r="KDA103" s="2"/>
      <c r="KDB103" s="2"/>
      <c r="KDC103" s="2"/>
      <c r="KDD103" s="2"/>
      <c r="KDJ103" s="4"/>
      <c r="KDK103" s="2"/>
      <c r="KDL103" s="2"/>
      <c r="KDM103" s="2"/>
      <c r="KDN103" s="2"/>
      <c r="KDO103" s="2"/>
      <c r="KDP103" s="2"/>
      <c r="KDQ103" s="2"/>
      <c r="KDR103" s="2"/>
      <c r="KDS103" s="2"/>
      <c r="KDT103" s="2"/>
      <c r="KDU103" s="2"/>
      <c r="KDV103" s="2"/>
      <c r="KDX103" s="2"/>
      <c r="KDY103" s="2"/>
      <c r="KED103" s="2"/>
      <c r="KEE103" s="2"/>
      <c r="KEF103" s="2"/>
      <c r="KEG103" s="2"/>
      <c r="KEH103" s="2"/>
      <c r="KEI103" s="2"/>
      <c r="KEJ103" s="2"/>
      <c r="KEP103" s="4"/>
      <c r="KEQ103" s="2"/>
      <c r="KER103" s="2"/>
      <c r="KES103" s="2"/>
      <c r="KET103" s="2"/>
      <c r="KEU103" s="2"/>
      <c r="KEV103" s="2"/>
      <c r="KEW103" s="2"/>
      <c r="KEX103" s="2"/>
      <c r="KEY103" s="2"/>
      <c r="KEZ103" s="2"/>
      <c r="KFA103" s="2"/>
      <c r="KFB103" s="2"/>
      <c r="KFD103" s="2"/>
      <c r="KFE103" s="2"/>
      <c r="KFJ103" s="2"/>
      <c r="KFK103" s="2"/>
      <c r="KFL103" s="2"/>
      <c r="KFM103" s="2"/>
      <c r="KFN103" s="2"/>
      <c r="KFO103" s="2"/>
      <c r="KFP103" s="2"/>
      <c r="KFV103" s="4"/>
      <c r="KFW103" s="2"/>
      <c r="KFX103" s="2"/>
      <c r="KFY103" s="2"/>
      <c r="KFZ103" s="2"/>
      <c r="KGA103" s="2"/>
      <c r="KGB103" s="2"/>
      <c r="KGC103" s="2"/>
      <c r="KGD103" s="2"/>
      <c r="KGE103" s="2"/>
      <c r="KGF103" s="2"/>
      <c r="KGG103" s="2"/>
      <c r="KGH103" s="2"/>
      <c r="KGJ103" s="2"/>
      <c r="KGK103" s="2"/>
      <c r="KGP103" s="2"/>
      <c r="KGQ103" s="2"/>
      <c r="KGR103" s="2"/>
      <c r="KGS103" s="2"/>
      <c r="KGT103" s="2"/>
      <c r="KGU103" s="2"/>
      <c r="KGV103" s="2"/>
      <c r="KHB103" s="4"/>
      <c r="KHC103" s="2"/>
      <c r="KHD103" s="2"/>
      <c r="KHE103" s="2"/>
      <c r="KHF103" s="2"/>
      <c r="KHG103" s="2"/>
      <c r="KHH103" s="2"/>
      <c r="KHI103" s="2"/>
      <c r="KHJ103" s="2"/>
      <c r="KHK103" s="2"/>
      <c r="KHL103" s="2"/>
      <c r="KHM103" s="2"/>
      <c r="KHN103" s="2"/>
      <c r="KHP103" s="2"/>
      <c r="KHQ103" s="2"/>
      <c r="KHV103" s="2"/>
      <c r="KHW103" s="2"/>
      <c r="KHX103" s="2"/>
      <c r="KHY103" s="2"/>
      <c r="KHZ103" s="2"/>
      <c r="KIA103" s="2"/>
      <c r="KIB103" s="2"/>
      <c r="KIH103" s="4"/>
      <c r="KII103" s="2"/>
      <c r="KIJ103" s="2"/>
      <c r="KIK103" s="2"/>
      <c r="KIL103" s="2"/>
      <c r="KIM103" s="2"/>
      <c r="KIN103" s="2"/>
      <c r="KIO103" s="2"/>
      <c r="KIP103" s="2"/>
      <c r="KIQ103" s="2"/>
      <c r="KIR103" s="2"/>
      <c r="KIS103" s="2"/>
      <c r="KIT103" s="2"/>
      <c r="KIV103" s="2"/>
      <c r="KIW103" s="2"/>
      <c r="KJB103" s="2"/>
      <c r="KJC103" s="2"/>
      <c r="KJD103" s="2"/>
      <c r="KJE103" s="2"/>
      <c r="KJF103" s="2"/>
      <c r="KJG103" s="2"/>
      <c r="KJH103" s="2"/>
      <c r="KJN103" s="4"/>
      <c r="KJO103" s="2"/>
      <c r="KJP103" s="2"/>
      <c r="KJQ103" s="2"/>
      <c r="KJR103" s="2"/>
      <c r="KJS103" s="2"/>
      <c r="KJT103" s="2"/>
      <c r="KJU103" s="2"/>
      <c r="KJV103" s="2"/>
      <c r="KJW103" s="2"/>
      <c r="KJX103" s="2"/>
      <c r="KJY103" s="2"/>
      <c r="KJZ103" s="2"/>
      <c r="KKB103" s="2"/>
      <c r="KKC103" s="2"/>
      <c r="KKH103" s="2"/>
      <c r="KKI103" s="2"/>
      <c r="KKJ103" s="2"/>
      <c r="KKK103" s="2"/>
      <c r="KKL103" s="2"/>
      <c r="KKM103" s="2"/>
      <c r="KKN103" s="2"/>
      <c r="KKT103" s="4"/>
      <c r="KKU103" s="2"/>
      <c r="KKV103" s="2"/>
      <c r="KKW103" s="2"/>
      <c r="KKX103" s="2"/>
      <c r="KKY103" s="2"/>
      <c r="KKZ103" s="2"/>
      <c r="KLA103" s="2"/>
      <c r="KLB103" s="2"/>
      <c r="KLC103" s="2"/>
      <c r="KLD103" s="2"/>
      <c r="KLE103" s="2"/>
      <c r="KLF103" s="2"/>
      <c r="KLH103" s="2"/>
      <c r="KLI103" s="2"/>
      <c r="KLN103" s="2"/>
      <c r="KLO103" s="2"/>
      <c r="KLP103" s="2"/>
      <c r="KLQ103" s="2"/>
      <c r="KLR103" s="2"/>
      <c r="KLS103" s="2"/>
      <c r="KLT103" s="2"/>
      <c r="KLZ103" s="4"/>
      <c r="KMA103" s="2"/>
      <c r="KMB103" s="2"/>
      <c r="KMC103" s="2"/>
      <c r="KMD103" s="2"/>
      <c r="KME103" s="2"/>
      <c r="KMF103" s="2"/>
      <c r="KMG103" s="2"/>
      <c r="KMH103" s="2"/>
      <c r="KMI103" s="2"/>
      <c r="KMJ103" s="2"/>
      <c r="KMK103" s="2"/>
      <c r="KML103" s="2"/>
      <c r="KMN103" s="2"/>
      <c r="KMO103" s="2"/>
      <c r="KMT103" s="2"/>
      <c r="KMU103" s="2"/>
      <c r="KMV103" s="2"/>
      <c r="KMW103" s="2"/>
      <c r="KMX103" s="2"/>
      <c r="KMY103" s="2"/>
      <c r="KMZ103" s="2"/>
      <c r="KNF103" s="4"/>
      <c r="KNG103" s="2"/>
      <c r="KNH103" s="2"/>
      <c r="KNI103" s="2"/>
      <c r="KNJ103" s="2"/>
      <c r="KNK103" s="2"/>
      <c r="KNL103" s="2"/>
      <c r="KNM103" s="2"/>
      <c r="KNN103" s="2"/>
      <c r="KNO103" s="2"/>
      <c r="KNP103" s="2"/>
      <c r="KNQ103" s="2"/>
      <c r="KNR103" s="2"/>
      <c r="KNT103" s="2"/>
      <c r="KNU103" s="2"/>
      <c r="KNZ103" s="2"/>
      <c r="KOA103" s="2"/>
      <c r="KOB103" s="2"/>
      <c r="KOC103" s="2"/>
      <c r="KOD103" s="2"/>
      <c r="KOE103" s="2"/>
      <c r="KOF103" s="2"/>
      <c r="KOL103" s="4"/>
      <c r="KOM103" s="2"/>
      <c r="KON103" s="2"/>
      <c r="KOO103" s="2"/>
      <c r="KOP103" s="2"/>
      <c r="KOQ103" s="2"/>
      <c r="KOR103" s="2"/>
      <c r="KOS103" s="2"/>
      <c r="KOT103" s="2"/>
      <c r="KOU103" s="2"/>
      <c r="KOV103" s="2"/>
      <c r="KOW103" s="2"/>
      <c r="KOX103" s="2"/>
      <c r="KOZ103" s="2"/>
      <c r="KPA103" s="2"/>
      <c r="KPF103" s="2"/>
      <c r="KPG103" s="2"/>
      <c r="KPH103" s="2"/>
      <c r="KPI103" s="2"/>
      <c r="KPJ103" s="2"/>
      <c r="KPK103" s="2"/>
      <c r="KPL103" s="2"/>
      <c r="KPR103" s="4"/>
      <c r="KPS103" s="2"/>
      <c r="KPT103" s="2"/>
      <c r="KPU103" s="2"/>
      <c r="KPV103" s="2"/>
      <c r="KPW103" s="2"/>
      <c r="KPX103" s="2"/>
      <c r="KPY103" s="2"/>
      <c r="KPZ103" s="2"/>
      <c r="KQA103" s="2"/>
      <c r="KQB103" s="2"/>
      <c r="KQC103" s="2"/>
      <c r="KQD103" s="2"/>
      <c r="KQF103" s="2"/>
      <c r="KQG103" s="2"/>
      <c r="KQL103" s="2"/>
      <c r="KQM103" s="2"/>
      <c r="KQN103" s="2"/>
      <c r="KQO103" s="2"/>
      <c r="KQP103" s="2"/>
      <c r="KQQ103" s="2"/>
      <c r="KQR103" s="2"/>
      <c r="KQX103" s="4"/>
      <c r="KQY103" s="2"/>
      <c r="KQZ103" s="2"/>
      <c r="KRA103" s="2"/>
      <c r="KRB103" s="2"/>
      <c r="KRC103" s="2"/>
      <c r="KRD103" s="2"/>
      <c r="KRE103" s="2"/>
      <c r="KRF103" s="2"/>
      <c r="KRG103" s="2"/>
      <c r="KRH103" s="2"/>
      <c r="KRI103" s="2"/>
      <c r="KRJ103" s="2"/>
      <c r="KRL103" s="2"/>
      <c r="KRM103" s="2"/>
      <c r="KRR103" s="2"/>
      <c r="KRS103" s="2"/>
      <c r="KRT103" s="2"/>
      <c r="KRU103" s="2"/>
      <c r="KRV103" s="2"/>
      <c r="KRW103" s="2"/>
      <c r="KRX103" s="2"/>
      <c r="KSD103" s="4"/>
      <c r="KSE103" s="2"/>
      <c r="KSF103" s="2"/>
      <c r="KSG103" s="2"/>
      <c r="KSH103" s="2"/>
      <c r="KSI103" s="2"/>
      <c r="KSJ103" s="2"/>
      <c r="KSK103" s="2"/>
      <c r="KSL103" s="2"/>
      <c r="KSM103" s="2"/>
      <c r="KSN103" s="2"/>
      <c r="KSO103" s="2"/>
      <c r="KSP103" s="2"/>
      <c r="KSR103" s="2"/>
      <c r="KSS103" s="2"/>
      <c r="KSX103" s="2"/>
      <c r="KSY103" s="2"/>
      <c r="KSZ103" s="2"/>
      <c r="KTA103" s="2"/>
      <c r="KTB103" s="2"/>
      <c r="KTC103" s="2"/>
      <c r="KTD103" s="2"/>
      <c r="KTJ103" s="4"/>
      <c r="KTK103" s="2"/>
      <c r="KTL103" s="2"/>
      <c r="KTM103" s="2"/>
      <c r="KTN103" s="2"/>
      <c r="KTO103" s="2"/>
      <c r="KTP103" s="2"/>
      <c r="KTQ103" s="2"/>
      <c r="KTR103" s="2"/>
      <c r="KTS103" s="2"/>
      <c r="KTT103" s="2"/>
      <c r="KTU103" s="2"/>
      <c r="KTV103" s="2"/>
      <c r="KTX103" s="2"/>
      <c r="KTY103" s="2"/>
      <c r="KUD103" s="2"/>
      <c r="KUE103" s="2"/>
      <c r="KUF103" s="2"/>
      <c r="KUG103" s="2"/>
      <c r="KUH103" s="2"/>
      <c r="KUI103" s="2"/>
      <c r="KUJ103" s="2"/>
      <c r="KUP103" s="4"/>
      <c r="KUQ103" s="2"/>
      <c r="KUR103" s="2"/>
      <c r="KUS103" s="2"/>
      <c r="KUT103" s="2"/>
      <c r="KUU103" s="2"/>
      <c r="KUV103" s="2"/>
      <c r="KUW103" s="2"/>
      <c r="KUX103" s="2"/>
      <c r="KUY103" s="2"/>
      <c r="KUZ103" s="2"/>
      <c r="KVA103" s="2"/>
      <c r="KVB103" s="2"/>
      <c r="KVD103" s="2"/>
      <c r="KVE103" s="2"/>
      <c r="KVJ103" s="2"/>
      <c r="KVK103" s="2"/>
      <c r="KVL103" s="2"/>
      <c r="KVM103" s="2"/>
      <c r="KVN103" s="2"/>
      <c r="KVO103" s="2"/>
      <c r="KVP103" s="2"/>
      <c r="KVV103" s="4"/>
      <c r="KVW103" s="2"/>
      <c r="KVX103" s="2"/>
      <c r="KVY103" s="2"/>
      <c r="KVZ103" s="2"/>
      <c r="KWA103" s="2"/>
      <c r="KWB103" s="2"/>
      <c r="KWC103" s="2"/>
      <c r="KWD103" s="2"/>
      <c r="KWE103" s="2"/>
      <c r="KWF103" s="2"/>
      <c r="KWG103" s="2"/>
      <c r="KWH103" s="2"/>
      <c r="KWJ103" s="2"/>
      <c r="KWK103" s="2"/>
      <c r="KWP103" s="2"/>
      <c r="KWQ103" s="2"/>
      <c r="KWR103" s="2"/>
      <c r="KWS103" s="2"/>
      <c r="KWT103" s="2"/>
      <c r="KWU103" s="2"/>
      <c r="KWV103" s="2"/>
      <c r="KXB103" s="4"/>
      <c r="KXC103" s="2"/>
      <c r="KXD103" s="2"/>
      <c r="KXE103" s="2"/>
      <c r="KXF103" s="2"/>
      <c r="KXG103" s="2"/>
      <c r="KXH103" s="2"/>
      <c r="KXI103" s="2"/>
      <c r="KXJ103" s="2"/>
      <c r="KXK103" s="2"/>
      <c r="KXL103" s="2"/>
      <c r="KXM103" s="2"/>
      <c r="KXN103" s="2"/>
      <c r="KXP103" s="2"/>
      <c r="KXQ103" s="2"/>
      <c r="KXV103" s="2"/>
      <c r="KXW103" s="2"/>
      <c r="KXX103" s="2"/>
      <c r="KXY103" s="2"/>
      <c r="KXZ103" s="2"/>
      <c r="KYA103" s="2"/>
      <c r="KYB103" s="2"/>
      <c r="KYH103" s="4"/>
      <c r="KYI103" s="2"/>
      <c r="KYJ103" s="2"/>
      <c r="KYK103" s="2"/>
      <c r="KYL103" s="2"/>
      <c r="KYM103" s="2"/>
      <c r="KYN103" s="2"/>
      <c r="KYO103" s="2"/>
      <c r="KYP103" s="2"/>
      <c r="KYQ103" s="2"/>
      <c r="KYR103" s="2"/>
      <c r="KYS103" s="2"/>
      <c r="KYT103" s="2"/>
      <c r="KYV103" s="2"/>
      <c r="KYW103" s="2"/>
      <c r="KZB103" s="2"/>
      <c r="KZC103" s="2"/>
      <c r="KZD103" s="2"/>
      <c r="KZE103" s="2"/>
      <c r="KZF103" s="2"/>
      <c r="KZG103" s="2"/>
      <c r="KZH103" s="2"/>
      <c r="KZN103" s="4"/>
      <c r="KZO103" s="2"/>
      <c r="KZP103" s="2"/>
      <c r="KZQ103" s="2"/>
      <c r="KZR103" s="2"/>
      <c r="KZS103" s="2"/>
      <c r="KZT103" s="2"/>
      <c r="KZU103" s="2"/>
      <c r="KZV103" s="2"/>
      <c r="KZW103" s="2"/>
      <c r="KZX103" s="2"/>
      <c r="KZY103" s="2"/>
      <c r="KZZ103" s="2"/>
      <c r="LAB103" s="2"/>
      <c r="LAC103" s="2"/>
      <c r="LAH103" s="2"/>
      <c r="LAI103" s="2"/>
      <c r="LAJ103" s="2"/>
      <c r="LAK103" s="2"/>
      <c r="LAL103" s="2"/>
      <c r="LAM103" s="2"/>
      <c r="LAN103" s="2"/>
      <c r="LAT103" s="4"/>
      <c r="LAU103" s="2"/>
      <c r="LAV103" s="2"/>
      <c r="LAW103" s="2"/>
      <c r="LAX103" s="2"/>
      <c r="LAY103" s="2"/>
      <c r="LAZ103" s="2"/>
      <c r="LBA103" s="2"/>
      <c r="LBB103" s="2"/>
      <c r="LBC103" s="2"/>
      <c r="LBD103" s="2"/>
      <c r="LBE103" s="2"/>
      <c r="LBF103" s="2"/>
      <c r="LBH103" s="2"/>
      <c r="LBI103" s="2"/>
      <c r="LBN103" s="2"/>
      <c r="LBO103" s="2"/>
      <c r="LBP103" s="2"/>
      <c r="LBQ103" s="2"/>
      <c r="LBR103" s="2"/>
      <c r="LBS103" s="2"/>
      <c r="LBT103" s="2"/>
      <c r="LBZ103" s="4"/>
      <c r="LCA103" s="2"/>
      <c r="LCB103" s="2"/>
      <c r="LCC103" s="2"/>
      <c r="LCD103" s="2"/>
      <c r="LCE103" s="2"/>
      <c r="LCF103" s="2"/>
      <c r="LCG103" s="2"/>
      <c r="LCH103" s="2"/>
      <c r="LCI103" s="2"/>
      <c r="LCJ103" s="2"/>
      <c r="LCK103" s="2"/>
      <c r="LCL103" s="2"/>
      <c r="LCN103" s="2"/>
      <c r="LCO103" s="2"/>
      <c r="LCT103" s="2"/>
      <c r="LCU103" s="2"/>
      <c r="LCV103" s="2"/>
      <c r="LCW103" s="2"/>
      <c r="LCX103" s="2"/>
      <c r="LCY103" s="2"/>
      <c r="LCZ103" s="2"/>
      <c r="LDF103" s="4"/>
      <c r="LDG103" s="2"/>
      <c r="LDH103" s="2"/>
      <c r="LDI103" s="2"/>
      <c r="LDJ103" s="2"/>
      <c r="LDK103" s="2"/>
      <c r="LDL103" s="2"/>
      <c r="LDM103" s="2"/>
      <c r="LDN103" s="2"/>
      <c r="LDO103" s="2"/>
      <c r="LDP103" s="2"/>
      <c r="LDQ103" s="2"/>
      <c r="LDR103" s="2"/>
      <c r="LDT103" s="2"/>
      <c r="LDU103" s="2"/>
      <c r="LDZ103" s="2"/>
      <c r="LEA103" s="2"/>
      <c r="LEB103" s="2"/>
      <c r="LEC103" s="2"/>
      <c r="LED103" s="2"/>
      <c r="LEE103" s="2"/>
      <c r="LEF103" s="2"/>
      <c r="LEL103" s="4"/>
      <c r="LEM103" s="2"/>
      <c r="LEN103" s="2"/>
      <c r="LEO103" s="2"/>
      <c r="LEP103" s="2"/>
      <c r="LEQ103" s="2"/>
      <c r="LER103" s="2"/>
      <c r="LES103" s="2"/>
      <c r="LET103" s="2"/>
      <c r="LEU103" s="2"/>
      <c r="LEV103" s="2"/>
      <c r="LEW103" s="2"/>
      <c r="LEX103" s="2"/>
      <c r="LEZ103" s="2"/>
      <c r="LFA103" s="2"/>
      <c r="LFF103" s="2"/>
      <c r="LFG103" s="2"/>
      <c r="LFH103" s="2"/>
      <c r="LFI103" s="2"/>
      <c r="LFJ103" s="2"/>
      <c r="LFK103" s="2"/>
      <c r="LFL103" s="2"/>
      <c r="LFR103" s="4"/>
      <c r="LFS103" s="2"/>
      <c r="LFT103" s="2"/>
      <c r="LFU103" s="2"/>
      <c r="LFV103" s="2"/>
      <c r="LFW103" s="2"/>
      <c r="LFX103" s="2"/>
      <c r="LFY103" s="2"/>
      <c r="LFZ103" s="2"/>
      <c r="LGA103" s="2"/>
      <c r="LGB103" s="2"/>
      <c r="LGC103" s="2"/>
      <c r="LGD103" s="2"/>
      <c r="LGF103" s="2"/>
      <c r="LGG103" s="2"/>
      <c r="LGL103" s="2"/>
      <c r="LGM103" s="2"/>
      <c r="LGN103" s="2"/>
      <c r="LGO103" s="2"/>
      <c r="LGP103" s="2"/>
      <c r="LGQ103" s="2"/>
      <c r="LGR103" s="2"/>
      <c r="LGX103" s="4"/>
      <c r="LGY103" s="2"/>
      <c r="LGZ103" s="2"/>
      <c r="LHA103" s="2"/>
      <c r="LHB103" s="2"/>
      <c r="LHC103" s="2"/>
      <c r="LHD103" s="2"/>
      <c r="LHE103" s="2"/>
      <c r="LHF103" s="2"/>
      <c r="LHG103" s="2"/>
      <c r="LHH103" s="2"/>
      <c r="LHI103" s="2"/>
      <c r="LHJ103" s="2"/>
      <c r="LHL103" s="2"/>
      <c r="LHM103" s="2"/>
      <c r="LHR103" s="2"/>
      <c r="LHS103" s="2"/>
      <c r="LHT103" s="2"/>
      <c r="LHU103" s="2"/>
      <c r="LHV103" s="2"/>
      <c r="LHW103" s="2"/>
      <c r="LHX103" s="2"/>
      <c r="LID103" s="4"/>
      <c r="LIE103" s="2"/>
      <c r="LIF103" s="2"/>
      <c r="LIG103" s="2"/>
      <c r="LIH103" s="2"/>
      <c r="LII103" s="2"/>
      <c r="LIJ103" s="2"/>
      <c r="LIK103" s="2"/>
      <c r="LIL103" s="2"/>
      <c r="LIM103" s="2"/>
      <c r="LIN103" s="2"/>
      <c r="LIO103" s="2"/>
      <c r="LIP103" s="2"/>
      <c r="LIR103" s="2"/>
      <c r="LIS103" s="2"/>
      <c r="LIX103" s="2"/>
      <c r="LIY103" s="2"/>
      <c r="LIZ103" s="2"/>
      <c r="LJA103" s="2"/>
      <c r="LJB103" s="2"/>
      <c r="LJC103" s="2"/>
      <c r="LJD103" s="2"/>
      <c r="LJJ103" s="4"/>
      <c r="LJK103" s="2"/>
      <c r="LJL103" s="2"/>
      <c r="LJM103" s="2"/>
      <c r="LJN103" s="2"/>
      <c r="LJO103" s="2"/>
      <c r="LJP103" s="2"/>
      <c r="LJQ103" s="2"/>
      <c r="LJR103" s="2"/>
      <c r="LJS103" s="2"/>
      <c r="LJT103" s="2"/>
      <c r="LJU103" s="2"/>
      <c r="LJV103" s="2"/>
      <c r="LJX103" s="2"/>
      <c r="LJY103" s="2"/>
      <c r="LKD103" s="2"/>
      <c r="LKE103" s="2"/>
      <c r="LKF103" s="2"/>
      <c r="LKG103" s="2"/>
      <c r="LKH103" s="2"/>
      <c r="LKI103" s="2"/>
      <c r="LKJ103" s="2"/>
      <c r="LKP103" s="4"/>
      <c r="LKQ103" s="2"/>
      <c r="LKR103" s="2"/>
      <c r="LKS103" s="2"/>
      <c r="LKT103" s="2"/>
      <c r="LKU103" s="2"/>
      <c r="LKV103" s="2"/>
      <c r="LKW103" s="2"/>
      <c r="LKX103" s="2"/>
      <c r="LKY103" s="2"/>
      <c r="LKZ103" s="2"/>
      <c r="LLA103" s="2"/>
      <c r="LLB103" s="2"/>
      <c r="LLD103" s="2"/>
      <c r="LLE103" s="2"/>
      <c r="LLJ103" s="2"/>
      <c r="LLK103" s="2"/>
      <c r="LLL103" s="2"/>
      <c r="LLM103" s="2"/>
      <c r="LLN103" s="2"/>
      <c r="LLO103" s="2"/>
      <c r="LLP103" s="2"/>
      <c r="LLV103" s="4"/>
      <c r="LLW103" s="2"/>
      <c r="LLX103" s="2"/>
      <c r="LLY103" s="2"/>
      <c r="LLZ103" s="2"/>
      <c r="LMA103" s="2"/>
      <c r="LMB103" s="2"/>
      <c r="LMC103" s="2"/>
      <c r="LMD103" s="2"/>
      <c r="LME103" s="2"/>
      <c r="LMF103" s="2"/>
      <c r="LMG103" s="2"/>
      <c r="LMH103" s="2"/>
      <c r="LMJ103" s="2"/>
      <c r="LMK103" s="2"/>
      <c r="LMP103" s="2"/>
      <c r="LMQ103" s="2"/>
      <c r="LMR103" s="2"/>
      <c r="LMS103" s="2"/>
      <c r="LMT103" s="2"/>
      <c r="LMU103" s="2"/>
      <c r="LMV103" s="2"/>
      <c r="LNB103" s="4"/>
      <c r="LNC103" s="2"/>
      <c r="LND103" s="2"/>
      <c r="LNE103" s="2"/>
      <c r="LNF103" s="2"/>
      <c r="LNG103" s="2"/>
      <c r="LNH103" s="2"/>
      <c r="LNI103" s="2"/>
      <c r="LNJ103" s="2"/>
      <c r="LNK103" s="2"/>
      <c r="LNL103" s="2"/>
      <c r="LNM103" s="2"/>
      <c r="LNN103" s="2"/>
      <c r="LNP103" s="2"/>
      <c r="LNQ103" s="2"/>
      <c r="LNV103" s="2"/>
      <c r="LNW103" s="2"/>
      <c r="LNX103" s="2"/>
      <c r="LNY103" s="2"/>
      <c r="LNZ103" s="2"/>
      <c r="LOA103" s="2"/>
      <c r="LOB103" s="2"/>
      <c r="LOH103" s="4"/>
      <c r="LOI103" s="2"/>
      <c r="LOJ103" s="2"/>
      <c r="LOK103" s="2"/>
      <c r="LOL103" s="2"/>
      <c r="LOM103" s="2"/>
      <c r="LON103" s="2"/>
      <c r="LOO103" s="2"/>
      <c r="LOP103" s="2"/>
      <c r="LOQ103" s="2"/>
      <c r="LOR103" s="2"/>
      <c r="LOS103" s="2"/>
      <c r="LOT103" s="2"/>
      <c r="LOV103" s="2"/>
      <c r="LOW103" s="2"/>
      <c r="LPB103" s="2"/>
      <c r="LPC103" s="2"/>
      <c r="LPD103" s="2"/>
      <c r="LPE103" s="2"/>
      <c r="LPF103" s="2"/>
      <c r="LPG103" s="2"/>
      <c r="LPH103" s="2"/>
      <c r="LPN103" s="4"/>
      <c r="LPO103" s="2"/>
      <c r="LPP103" s="2"/>
      <c r="LPQ103" s="2"/>
      <c r="LPR103" s="2"/>
      <c r="LPS103" s="2"/>
      <c r="LPT103" s="2"/>
      <c r="LPU103" s="2"/>
      <c r="LPV103" s="2"/>
      <c r="LPW103" s="2"/>
      <c r="LPX103" s="2"/>
      <c r="LPY103" s="2"/>
      <c r="LPZ103" s="2"/>
      <c r="LQB103" s="2"/>
      <c r="LQC103" s="2"/>
      <c r="LQH103" s="2"/>
      <c r="LQI103" s="2"/>
      <c r="LQJ103" s="2"/>
      <c r="LQK103" s="2"/>
      <c r="LQL103" s="2"/>
      <c r="LQM103" s="2"/>
      <c r="LQN103" s="2"/>
      <c r="LQT103" s="4"/>
      <c r="LQU103" s="2"/>
      <c r="LQV103" s="2"/>
      <c r="LQW103" s="2"/>
      <c r="LQX103" s="2"/>
      <c r="LQY103" s="2"/>
      <c r="LQZ103" s="2"/>
      <c r="LRA103" s="2"/>
      <c r="LRB103" s="2"/>
      <c r="LRC103" s="2"/>
      <c r="LRD103" s="2"/>
      <c r="LRE103" s="2"/>
      <c r="LRF103" s="2"/>
      <c r="LRH103" s="2"/>
      <c r="LRI103" s="2"/>
      <c r="LRN103" s="2"/>
      <c r="LRO103" s="2"/>
      <c r="LRP103" s="2"/>
      <c r="LRQ103" s="2"/>
      <c r="LRR103" s="2"/>
      <c r="LRS103" s="2"/>
      <c r="LRT103" s="2"/>
      <c r="LRZ103" s="4"/>
      <c r="LSA103" s="2"/>
      <c r="LSB103" s="2"/>
      <c r="LSC103" s="2"/>
      <c r="LSD103" s="2"/>
      <c r="LSE103" s="2"/>
      <c r="LSF103" s="2"/>
      <c r="LSG103" s="2"/>
      <c r="LSH103" s="2"/>
      <c r="LSI103" s="2"/>
      <c r="LSJ103" s="2"/>
      <c r="LSK103" s="2"/>
      <c r="LSL103" s="2"/>
      <c r="LSN103" s="2"/>
      <c r="LSO103" s="2"/>
      <c r="LST103" s="2"/>
      <c r="LSU103" s="2"/>
      <c r="LSV103" s="2"/>
      <c r="LSW103" s="2"/>
      <c r="LSX103" s="2"/>
      <c r="LSY103" s="2"/>
      <c r="LSZ103" s="2"/>
      <c r="LTF103" s="4"/>
      <c r="LTG103" s="2"/>
      <c r="LTH103" s="2"/>
      <c r="LTI103" s="2"/>
      <c r="LTJ103" s="2"/>
      <c r="LTK103" s="2"/>
      <c r="LTL103" s="2"/>
      <c r="LTM103" s="2"/>
      <c r="LTN103" s="2"/>
      <c r="LTO103" s="2"/>
      <c r="LTP103" s="2"/>
      <c r="LTQ103" s="2"/>
      <c r="LTR103" s="2"/>
      <c r="LTT103" s="2"/>
      <c r="LTU103" s="2"/>
      <c r="LTZ103" s="2"/>
      <c r="LUA103" s="2"/>
      <c r="LUB103" s="2"/>
      <c r="LUC103" s="2"/>
      <c r="LUD103" s="2"/>
      <c r="LUE103" s="2"/>
      <c r="LUF103" s="2"/>
      <c r="LUL103" s="4"/>
      <c r="LUM103" s="2"/>
      <c r="LUN103" s="2"/>
      <c r="LUO103" s="2"/>
      <c r="LUP103" s="2"/>
      <c r="LUQ103" s="2"/>
      <c r="LUR103" s="2"/>
      <c r="LUS103" s="2"/>
      <c r="LUT103" s="2"/>
      <c r="LUU103" s="2"/>
      <c r="LUV103" s="2"/>
      <c r="LUW103" s="2"/>
      <c r="LUX103" s="2"/>
      <c r="LUZ103" s="2"/>
      <c r="LVA103" s="2"/>
      <c r="LVF103" s="2"/>
      <c r="LVG103" s="2"/>
      <c r="LVH103" s="2"/>
      <c r="LVI103" s="2"/>
      <c r="LVJ103" s="2"/>
      <c r="LVK103" s="2"/>
      <c r="LVL103" s="2"/>
      <c r="LVR103" s="4"/>
      <c r="LVS103" s="2"/>
      <c r="LVT103" s="2"/>
      <c r="LVU103" s="2"/>
      <c r="LVV103" s="2"/>
      <c r="LVW103" s="2"/>
      <c r="LVX103" s="2"/>
      <c r="LVY103" s="2"/>
      <c r="LVZ103" s="2"/>
      <c r="LWA103" s="2"/>
      <c r="LWB103" s="2"/>
      <c r="LWC103" s="2"/>
      <c r="LWD103" s="2"/>
      <c r="LWF103" s="2"/>
      <c r="LWG103" s="2"/>
      <c r="LWL103" s="2"/>
      <c r="LWM103" s="2"/>
      <c r="LWN103" s="2"/>
      <c r="LWO103" s="2"/>
      <c r="LWP103" s="2"/>
      <c r="LWQ103" s="2"/>
      <c r="LWR103" s="2"/>
      <c r="LWX103" s="4"/>
      <c r="LWY103" s="2"/>
      <c r="LWZ103" s="2"/>
      <c r="LXA103" s="2"/>
      <c r="LXB103" s="2"/>
      <c r="LXC103" s="2"/>
      <c r="LXD103" s="2"/>
      <c r="LXE103" s="2"/>
      <c r="LXF103" s="2"/>
      <c r="LXG103" s="2"/>
      <c r="LXH103" s="2"/>
      <c r="LXI103" s="2"/>
      <c r="LXJ103" s="2"/>
      <c r="LXL103" s="2"/>
      <c r="LXM103" s="2"/>
      <c r="LXR103" s="2"/>
      <c r="LXS103" s="2"/>
      <c r="LXT103" s="2"/>
      <c r="LXU103" s="2"/>
      <c r="LXV103" s="2"/>
      <c r="LXW103" s="2"/>
      <c r="LXX103" s="2"/>
      <c r="LYD103" s="4"/>
      <c r="LYE103" s="2"/>
      <c r="LYF103" s="2"/>
      <c r="LYG103" s="2"/>
      <c r="LYH103" s="2"/>
      <c r="LYI103" s="2"/>
      <c r="LYJ103" s="2"/>
      <c r="LYK103" s="2"/>
      <c r="LYL103" s="2"/>
      <c r="LYM103" s="2"/>
      <c r="LYN103" s="2"/>
      <c r="LYO103" s="2"/>
      <c r="LYP103" s="2"/>
      <c r="LYR103" s="2"/>
      <c r="LYS103" s="2"/>
      <c r="LYX103" s="2"/>
      <c r="LYY103" s="2"/>
      <c r="LYZ103" s="2"/>
      <c r="LZA103" s="2"/>
      <c r="LZB103" s="2"/>
      <c r="LZC103" s="2"/>
      <c r="LZD103" s="2"/>
      <c r="LZJ103" s="4"/>
      <c r="LZK103" s="2"/>
      <c r="LZL103" s="2"/>
      <c r="LZM103" s="2"/>
      <c r="LZN103" s="2"/>
      <c r="LZO103" s="2"/>
      <c r="LZP103" s="2"/>
      <c r="LZQ103" s="2"/>
      <c r="LZR103" s="2"/>
      <c r="LZS103" s="2"/>
      <c r="LZT103" s="2"/>
      <c r="LZU103" s="2"/>
      <c r="LZV103" s="2"/>
      <c r="LZX103" s="2"/>
      <c r="LZY103" s="2"/>
      <c r="MAD103" s="2"/>
      <c r="MAE103" s="2"/>
      <c r="MAF103" s="2"/>
      <c r="MAG103" s="2"/>
      <c r="MAH103" s="2"/>
      <c r="MAI103" s="2"/>
      <c r="MAJ103" s="2"/>
      <c r="MAP103" s="4"/>
      <c r="MAQ103" s="2"/>
      <c r="MAR103" s="2"/>
      <c r="MAS103" s="2"/>
      <c r="MAT103" s="2"/>
      <c r="MAU103" s="2"/>
      <c r="MAV103" s="2"/>
      <c r="MAW103" s="2"/>
      <c r="MAX103" s="2"/>
      <c r="MAY103" s="2"/>
      <c r="MAZ103" s="2"/>
      <c r="MBA103" s="2"/>
      <c r="MBB103" s="2"/>
      <c r="MBD103" s="2"/>
      <c r="MBE103" s="2"/>
      <c r="MBJ103" s="2"/>
      <c r="MBK103" s="2"/>
      <c r="MBL103" s="2"/>
      <c r="MBM103" s="2"/>
      <c r="MBN103" s="2"/>
      <c r="MBO103" s="2"/>
      <c r="MBP103" s="2"/>
      <c r="MBV103" s="4"/>
      <c r="MBW103" s="2"/>
      <c r="MBX103" s="2"/>
      <c r="MBY103" s="2"/>
      <c r="MBZ103" s="2"/>
      <c r="MCA103" s="2"/>
      <c r="MCB103" s="2"/>
      <c r="MCC103" s="2"/>
      <c r="MCD103" s="2"/>
      <c r="MCE103" s="2"/>
      <c r="MCF103" s="2"/>
      <c r="MCG103" s="2"/>
      <c r="MCH103" s="2"/>
      <c r="MCJ103" s="2"/>
      <c r="MCK103" s="2"/>
      <c r="MCP103" s="2"/>
      <c r="MCQ103" s="2"/>
      <c r="MCR103" s="2"/>
      <c r="MCS103" s="2"/>
      <c r="MCT103" s="2"/>
      <c r="MCU103" s="2"/>
      <c r="MCV103" s="2"/>
      <c r="MDB103" s="4"/>
      <c r="MDC103" s="2"/>
      <c r="MDD103" s="2"/>
      <c r="MDE103" s="2"/>
      <c r="MDF103" s="2"/>
      <c r="MDG103" s="2"/>
      <c r="MDH103" s="2"/>
      <c r="MDI103" s="2"/>
      <c r="MDJ103" s="2"/>
      <c r="MDK103" s="2"/>
      <c r="MDL103" s="2"/>
      <c r="MDM103" s="2"/>
      <c r="MDN103" s="2"/>
      <c r="MDP103" s="2"/>
      <c r="MDQ103" s="2"/>
      <c r="MDV103" s="2"/>
      <c r="MDW103" s="2"/>
      <c r="MDX103" s="2"/>
      <c r="MDY103" s="2"/>
      <c r="MDZ103" s="2"/>
      <c r="MEA103" s="2"/>
      <c r="MEB103" s="2"/>
      <c r="MEH103" s="4"/>
      <c r="MEI103" s="2"/>
      <c r="MEJ103" s="2"/>
      <c r="MEK103" s="2"/>
      <c r="MEL103" s="2"/>
      <c r="MEM103" s="2"/>
      <c r="MEN103" s="2"/>
      <c r="MEO103" s="2"/>
      <c r="MEP103" s="2"/>
      <c r="MEQ103" s="2"/>
      <c r="MER103" s="2"/>
      <c r="MES103" s="2"/>
      <c r="MET103" s="2"/>
      <c r="MEV103" s="2"/>
      <c r="MEW103" s="2"/>
      <c r="MFB103" s="2"/>
      <c r="MFC103" s="2"/>
      <c r="MFD103" s="2"/>
      <c r="MFE103" s="2"/>
      <c r="MFF103" s="2"/>
      <c r="MFG103" s="2"/>
      <c r="MFH103" s="2"/>
      <c r="MFN103" s="4"/>
      <c r="MFO103" s="2"/>
      <c r="MFP103" s="2"/>
      <c r="MFQ103" s="2"/>
      <c r="MFR103" s="2"/>
      <c r="MFS103" s="2"/>
      <c r="MFT103" s="2"/>
      <c r="MFU103" s="2"/>
      <c r="MFV103" s="2"/>
      <c r="MFW103" s="2"/>
      <c r="MFX103" s="2"/>
      <c r="MFY103" s="2"/>
      <c r="MFZ103" s="2"/>
      <c r="MGB103" s="2"/>
      <c r="MGC103" s="2"/>
      <c r="MGH103" s="2"/>
      <c r="MGI103" s="2"/>
      <c r="MGJ103" s="2"/>
      <c r="MGK103" s="2"/>
      <c r="MGL103" s="2"/>
      <c r="MGM103" s="2"/>
      <c r="MGN103" s="2"/>
      <c r="MGT103" s="4"/>
      <c r="MGU103" s="2"/>
      <c r="MGV103" s="2"/>
      <c r="MGW103" s="2"/>
      <c r="MGX103" s="2"/>
      <c r="MGY103" s="2"/>
      <c r="MGZ103" s="2"/>
      <c r="MHA103" s="2"/>
      <c r="MHB103" s="2"/>
      <c r="MHC103" s="2"/>
      <c r="MHD103" s="2"/>
      <c r="MHE103" s="2"/>
      <c r="MHF103" s="2"/>
      <c r="MHH103" s="2"/>
      <c r="MHI103" s="2"/>
      <c r="MHN103" s="2"/>
      <c r="MHO103" s="2"/>
      <c r="MHP103" s="2"/>
      <c r="MHQ103" s="2"/>
      <c r="MHR103" s="2"/>
      <c r="MHS103" s="2"/>
      <c r="MHT103" s="2"/>
      <c r="MHZ103" s="4"/>
      <c r="MIA103" s="2"/>
      <c r="MIB103" s="2"/>
      <c r="MIC103" s="2"/>
      <c r="MID103" s="2"/>
      <c r="MIE103" s="2"/>
      <c r="MIF103" s="2"/>
      <c r="MIG103" s="2"/>
      <c r="MIH103" s="2"/>
      <c r="MII103" s="2"/>
      <c r="MIJ103" s="2"/>
      <c r="MIK103" s="2"/>
      <c r="MIL103" s="2"/>
      <c r="MIN103" s="2"/>
      <c r="MIO103" s="2"/>
      <c r="MIT103" s="2"/>
      <c r="MIU103" s="2"/>
      <c r="MIV103" s="2"/>
      <c r="MIW103" s="2"/>
      <c r="MIX103" s="2"/>
      <c r="MIY103" s="2"/>
      <c r="MIZ103" s="2"/>
      <c r="MJF103" s="4"/>
      <c r="MJG103" s="2"/>
      <c r="MJH103" s="2"/>
      <c r="MJI103" s="2"/>
      <c r="MJJ103" s="2"/>
      <c r="MJK103" s="2"/>
      <c r="MJL103" s="2"/>
      <c r="MJM103" s="2"/>
      <c r="MJN103" s="2"/>
      <c r="MJO103" s="2"/>
      <c r="MJP103" s="2"/>
      <c r="MJQ103" s="2"/>
      <c r="MJR103" s="2"/>
      <c r="MJT103" s="2"/>
      <c r="MJU103" s="2"/>
      <c r="MJZ103" s="2"/>
      <c r="MKA103" s="2"/>
      <c r="MKB103" s="2"/>
      <c r="MKC103" s="2"/>
      <c r="MKD103" s="2"/>
      <c r="MKE103" s="2"/>
      <c r="MKF103" s="2"/>
      <c r="MKL103" s="4"/>
      <c r="MKM103" s="2"/>
      <c r="MKN103" s="2"/>
      <c r="MKO103" s="2"/>
      <c r="MKP103" s="2"/>
      <c r="MKQ103" s="2"/>
      <c r="MKR103" s="2"/>
      <c r="MKS103" s="2"/>
      <c r="MKT103" s="2"/>
      <c r="MKU103" s="2"/>
      <c r="MKV103" s="2"/>
      <c r="MKW103" s="2"/>
      <c r="MKX103" s="2"/>
      <c r="MKZ103" s="2"/>
      <c r="MLA103" s="2"/>
      <c r="MLF103" s="2"/>
      <c r="MLG103" s="2"/>
      <c r="MLH103" s="2"/>
      <c r="MLI103" s="2"/>
      <c r="MLJ103" s="2"/>
      <c r="MLK103" s="2"/>
      <c r="MLL103" s="2"/>
      <c r="MLR103" s="4"/>
      <c r="MLS103" s="2"/>
      <c r="MLT103" s="2"/>
      <c r="MLU103" s="2"/>
      <c r="MLV103" s="2"/>
      <c r="MLW103" s="2"/>
      <c r="MLX103" s="2"/>
      <c r="MLY103" s="2"/>
      <c r="MLZ103" s="2"/>
      <c r="MMA103" s="2"/>
      <c r="MMB103" s="2"/>
      <c r="MMC103" s="2"/>
      <c r="MMD103" s="2"/>
      <c r="MMF103" s="2"/>
      <c r="MMG103" s="2"/>
      <c r="MML103" s="2"/>
      <c r="MMM103" s="2"/>
      <c r="MMN103" s="2"/>
      <c r="MMO103" s="2"/>
      <c r="MMP103" s="2"/>
      <c r="MMQ103" s="2"/>
      <c r="MMR103" s="2"/>
      <c r="MMX103" s="4"/>
      <c r="MMY103" s="2"/>
      <c r="MMZ103" s="2"/>
      <c r="MNA103" s="2"/>
      <c r="MNB103" s="2"/>
      <c r="MNC103" s="2"/>
      <c r="MND103" s="2"/>
      <c r="MNE103" s="2"/>
      <c r="MNF103" s="2"/>
      <c r="MNG103" s="2"/>
      <c r="MNH103" s="2"/>
      <c r="MNI103" s="2"/>
      <c r="MNJ103" s="2"/>
      <c r="MNL103" s="2"/>
      <c r="MNM103" s="2"/>
      <c r="MNR103" s="2"/>
      <c r="MNS103" s="2"/>
      <c r="MNT103" s="2"/>
      <c r="MNU103" s="2"/>
      <c r="MNV103" s="2"/>
      <c r="MNW103" s="2"/>
      <c r="MNX103" s="2"/>
      <c r="MOD103" s="4"/>
      <c r="MOE103" s="2"/>
      <c r="MOF103" s="2"/>
      <c r="MOG103" s="2"/>
      <c r="MOH103" s="2"/>
      <c r="MOI103" s="2"/>
      <c r="MOJ103" s="2"/>
      <c r="MOK103" s="2"/>
      <c r="MOL103" s="2"/>
      <c r="MOM103" s="2"/>
      <c r="MON103" s="2"/>
      <c r="MOO103" s="2"/>
      <c r="MOP103" s="2"/>
      <c r="MOR103" s="2"/>
      <c r="MOS103" s="2"/>
      <c r="MOX103" s="2"/>
      <c r="MOY103" s="2"/>
      <c r="MOZ103" s="2"/>
      <c r="MPA103" s="2"/>
      <c r="MPB103" s="2"/>
      <c r="MPC103" s="2"/>
      <c r="MPD103" s="2"/>
      <c r="MPJ103" s="4"/>
      <c r="MPK103" s="2"/>
      <c r="MPL103" s="2"/>
      <c r="MPM103" s="2"/>
      <c r="MPN103" s="2"/>
      <c r="MPO103" s="2"/>
      <c r="MPP103" s="2"/>
      <c r="MPQ103" s="2"/>
      <c r="MPR103" s="2"/>
      <c r="MPS103" s="2"/>
      <c r="MPT103" s="2"/>
      <c r="MPU103" s="2"/>
      <c r="MPV103" s="2"/>
      <c r="MPX103" s="2"/>
      <c r="MPY103" s="2"/>
      <c r="MQD103" s="2"/>
      <c r="MQE103" s="2"/>
      <c r="MQF103" s="2"/>
      <c r="MQG103" s="2"/>
      <c r="MQH103" s="2"/>
      <c r="MQI103" s="2"/>
      <c r="MQJ103" s="2"/>
      <c r="MQP103" s="4"/>
      <c r="MQQ103" s="2"/>
      <c r="MQR103" s="2"/>
      <c r="MQS103" s="2"/>
      <c r="MQT103" s="2"/>
      <c r="MQU103" s="2"/>
      <c r="MQV103" s="2"/>
      <c r="MQW103" s="2"/>
      <c r="MQX103" s="2"/>
      <c r="MQY103" s="2"/>
      <c r="MQZ103" s="2"/>
      <c r="MRA103" s="2"/>
      <c r="MRB103" s="2"/>
      <c r="MRD103" s="2"/>
      <c r="MRE103" s="2"/>
      <c r="MRJ103" s="2"/>
      <c r="MRK103" s="2"/>
      <c r="MRL103" s="2"/>
      <c r="MRM103" s="2"/>
      <c r="MRN103" s="2"/>
      <c r="MRO103" s="2"/>
      <c r="MRP103" s="2"/>
      <c r="MRV103" s="4"/>
      <c r="MRW103" s="2"/>
      <c r="MRX103" s="2"/>
      <c r="MRY103" s="2"/>
      <c r="MRZ103" s="2"/>
      <c r="MSA103" s="2"/>
      <c r="MSB103" s="2"/>
      <c r="MSC103" s="2"/>
      <c r="MSD103" s="2"/>
      <c r="MSE103" s="2"/>
      <c r="MSF103" s="2"/>
      <c r="MSG103" s="2"/>
      <c r="MSH103" s="2"/>
      <c r="MSJ103" s="2"/>
      <c r="MSK103" s="2"/>
      <c r="MSP103" s="2"/>
      <c r="MSQ103" s="2"/>
      <c r="MSR103" s="2"/>
      <c r="MSS103" s="2"/>
      <c r="MST103" s="2"/>
      <c r="MSU103" s="2"/>
      <c r="MSV103" s="2"/>
      <c r="MTB103" s="4"/>
      <c r="MTC103" s="2"/>
      <c r="MTD103" s="2"/>
      <c r="MTE103" s="2"/>
      <c r="MTF103" s="2"/>
      <c r="MTG103" s="2"/>
      <c r="MTH103" s="2"/>
      <c r="MTI103" s="2"/>
      <c r="MTJ103" s="2"/>
      <c r="MTK103" s="2"/>
      <c r="MTL103" s="2"/>
      <c r="MTM103" s="2"/>
      <c r="MTN103" s="2"/>
      <c r="MTP103" s="2"/>
      <c r="MTQ103" s="2"/>
      <c r="MTV103" s="2"/>
      <c r="MTW103" s="2"/>
      <c r="MTX103" s="2"/>
      <c r="MTY103" s="2"/>
      <c r="MTZ103" s="2"/>
      <c r="MUA103" s="2"/>
      <c r="MUB103" s="2"/>
      <c r="MUH103" s="4"/>
      <c r="MUI103" s="2"/>
      <c r="MUJ103" s="2"/>
      <c r="MUK103" s="2"/>
      <c r="MUL103" s="2"/>
      <c r="MUM103" s="2"/>
      <c r="MUN103" s="2"/>
      <c r="MUO103" s="2"/>
      <c r="MUP103" s="2"/>
      <c r="MUQ103" s="2"/>
      <c r="MUR103" s="2"/>
      <c r="MUS103" s="2"/>
      <c r="MUT103" s="2"/>
      <c r="MUV103" s="2"/>
      <c r="MUW103" s="2"/>
      <c r="MVB103" s="2"/>
      <c r="MVC103" s="2"/>
      <c r="MVD103" s="2"/>
      <c r="MVE103" s="2"/>
      <c r="MVF103" s="2"/>
      <c r="MVG103" s="2"/>
      <c r="MVH103" s="2"/>
      <c r="MVN103" s="4"/>
      <c r="MVO103" s="2"/>
      <c r="MVP103" s="2"/>
      <c r="MVQ103" s="2"/>
      <c r="MVR103" s="2"/>
      <c r="MVS103" s="2"/>
      <c r="MVT103" s="2"/>
      <c r="MVU103" s="2"/>
      <c r="MVV103" s="2"/>
      <c r="MVW103" s="2"/>
      <c r="MVX103" s="2"/>
      <c r="MVY103" s="2"/>
      <c r="MVZ103" s="2"/>
      <c r="MWB103" s="2"/>
      <c r="MWC103" s="2"/>
      <c r="MWH103" s="2"/>
      <c r="MWI103" s="2"/>
      <c r="MWJ103" s="2"/>
      <c r="MWK103" s="2"/>
      <c r="MWL103" s="2"/>
      <c r="MWM103" s="2"/>
      <c r="MWN103" s="2"/>
      <c r="MWT103" s="4"/>
      <c r="MWU103" s="2"/>
      <c r="MWV103" s="2"/>
      <c r="MWW103" s="2"/>
      <c r="MWX103" s="2"/>
      <c r="MWY103" s="2"/>
      <c r="MWZ103" s="2"/>
      <c r="MXA103" s="2"/>
      <c r="MXB103" s="2"/>
      <c r="MXC103" s="2"/>
      <c r="MXD103" s="2"/>
      <c r="MXE103" s="2"/>
      <c r="MXF103" s="2"/>
      <c r="MXH103" s="2"/>
      <c r="MXI103" s="2"/>
      <c r="MXN103" s="2"/>
      <c r="MXO103" s="2"/>
      <c r="MXP103" s="2"/>
      <c r="MXQ103" s="2"/>
      <c r="MXR103" s="2"/>
      <c r="MXS103" s="2"/>
      <c r="MXT103" s="2"/>
      <c r="MXZ103" s="4"/>
      <c r="MYA103" s="2"/>
      <c r="MYB103" s="2"/>
      <c r="MYC103" s="2"/>
      <c r="MYD103" s="2"/>
      <c r="MYE103" s="2"/>
      <c r="MYF103" s="2"/>
      <c r="MYG103" s="2"/>
      <c r="MYH103" s="2"/>
      <c r="MYI103" s="2"/>
      <c r="MYJ103" s="2"/>
      <c r="MYK103" s="2"/>
      <c r="MYL103" s="2"/>
      <c r="MYN103" s="2"/>
      <c r="MYO103" s="2"/>
      <c r="MYT103" s="2"/>
      <c r="MYU103" s="2"/>
      <c r="MYV103" s="2"/>
      <c r="MYW103" s="2"/>
      <c r="MYX103" s="2"/>
      <c r="MYY103" s="2"/>
      <c r="MYZ103" s="2"/>
      <c r="MZF103" s="4"/>
      <c r="MZG103" s="2"/>
      <c r="MZH103" s="2"/>
      <c r="MZI103" s="2"/>
      <c r="MZJ103" s="2"/>
      <c r="MZK103" s="2"/>
      <c r="MZL103" s="2"/>
      <c r="MZM103" s="2"/>
      <c r="MZN103" s="2"/>
      <c r="MZO103" s="2"/>
      <c r="MZP103" s="2"/>
      <c r="MZQ103" s="2"/>
      <c r="MZR103" s="2"/>
      <c r="MZT103" s="2"/>
      <c r="MZU103" s="2"/>
      <c r="MZZ103" s="2"/>
      <c r="NAA103" s="2"/>
      <c r="NAB103" s="2"/>
      <c r="NAC103" s="2"/>
      <c r="NAD103" s="2"/>
      <c r="NAE103" s="2"/>
      <c r="NAF103" s="2"/>
      <c r="NAL103" s="4"/>
      <c r="NAM103" s="2"/>
      <c r="NAN103" s="2"/>
      <c r="NAO103" s="2"/>
      <c r="NAP103" s="2"/>
      <c r="NAQ103" s="2"/>
      <c r="NAR103" s="2"/>
      <c r="NAS103" s="2"/>
      <c r="NAT103" s="2"/>
      <c r="NAU103" s="2"/>
      <c r="NAV103" s="2"/>
      <c r="NAW103" s="2"/>
      <c r="NAX103" s="2"/>
      <c r="NAZ103" s="2"/>
      <c r="NBA103" s="2"/>
      <c r="NBF103" s="2"/>
      <c r="NBG103" s="2"/>
      <c r="NBH103" s="2"/>
      <c r="NBI103" s="2"/>
      <c r="NBJ103" s="2"/>
      <c r="NBK103" s="2"/>
      <c r="NBL103" s="2"/>
      <c r="NBR103" s="4"/>
      <c r="NBS103" s="2"/>
      <c r="NBT103" s="2"/>
      <c r="NBU103" s="2"/>
      <c r="NBV103" s="2"/>
      <c r="NBW103" s="2"/>
      <c r="NBX103" s="2"/>
      <c r="NBY103" s="2"/>
      <c r="NBZ103" s="2"/>
      <c r="NCA103" s="2"/>
      <c r="NCB103" s="2"/>
      <c r="NCC103" s="2"/>
      <c r="NCD103" s="2"/>
      <c r="NCF103" s="2"/>
      <c r="NCG103" s="2"/>
      <c r="NCL103" s="2"/>
      <c r="NCM103" s="2"/>
      <c r="NCN103" s="2"/>
      <c r="NCO103" s="2"/>
      <c r="NCP103" s="2"/>
      <c r="NCQ103" s="2"/>
      <c r="NCR103" s="2"/>
      <c r="NCX103" s="4"/>
      <c r="NCY103" s="2"/>
      <c r="NCZ103" s="2"/>
      <c r="NDA103" s="2"/>
      <c r="NDB103" s="2"/>
      <c r="NDC103" s="2"/>
      <c r="NDD103" s="2"/>
      <c r="NDE103" s="2"/>
      <c r="NDF103" s="2"/>
      <c r="NDG103" s="2"/>
      <c r="NDH103" s="2"/>
      <c r="NDI103" s="2"/>
      <c r="NDJ103" s="2"/>
      <c r="NDL103" s="2"/>
      <c r="NDM103" s="2"/>
      <c r="NDR103" s="2"/>
      <c r="NDS103" s="2"/>
      <c r="NDT103" s="2"/>
      <c r="NDU103" s="2"/>
      <c r="NDV103" s="2"/>
      <c r="NDW103" s="2"/>
      <c r="NDX103" s="2"/>
      <c r="NED103" s="4"/>
      <c r="NEE103" s="2"/>
      <c r="NEF103" s="2"/>
      <c r="NEG103" s="2"/>
      <c r="NEH103" s="2"/>
      <c r="NEI103" s="2"/>
      <c r="NEJ103" s="2"/>
      <c r="NEK103" s="2"/>
      <c r="NEL103" s="2"/>
      <c r="NEM103" s="2"/>
      <c r="NEN103" s="2"/>
      <c r="NEO103" s="2"/>
      <c r="NEP103" s="2"/>
      <c r="NER103" s="2"/>
      <c r="NES103" s="2"/>
      <c r="NEX103" s="2"/>
      <c r="NEY103" s="2"/>
      <c r="NEZ103" s="2"/>
      <c r="NFA103" s="2"/>
      <c r="NFB103" s="2"/>
      <c r="NFC103" s="2"/>
      <c r="NFD103" s="2"/>
      <c r="NFJ103" s="4"/>
      <c r="NFK103" s="2"/>
      <c r="NFL103" s="2"/>
      <c r="NFM103" s="2"/>
      <c r="NFN103" s="2"/>
      <c r="NFO103" s="2"/>
      <c r="NFP103" s="2"/>
      <c r="NFQ103" s="2"/>
      <c r="NFR103" s="2"/>
      <c r="NFS103" s="2"/>
      <c r="NFT103" s="2"/>
      <c r="NFU103" s="2"/>
      <c r="NFV103" s="2"/>
      <c r="NFX103" s="2"/>
      <c r="NFY103" s="2"/>
      <c r="NGD103" s="2"/>
      <c r="NGE103" s="2"/>
      <c r="NGF103" s="2"/>
      <c r="NGG103" s="2"/>
      <c r="NGH103" s="2"/>
      <c r="NGI103" s="2"/>
      <c r="NGJ103" s="2"/>
      <c r="NGP103" s="4"/>
      <c r="NGQ103" s="2"/>
      <c r="NGR103" s="2"/>
      <c r="NGS103" s="2"/>
      <c r="NGT103" s="2"/>
      <c r="NGU103" s="2"/>
      <c r="NGV103" s="2"/>
      <c r="NGW103" s="2"/>
      <c r="NGX103" s="2"/>
      <c r="NGY103" s="2"/>
      <c r="NGZ103" s="2"/>
      <c r="NHA103" s="2"/>
      <c r="NHB103" s="2"/>
      <c r="NHD103" s="2"/>
      <c r="NHE103" s="2"/>
      <c r="NHJ103" s="2"/>
      <c r="NHK103" s="2"/>
      <c r="NHL103" s="2"/>
      <c r="NHM103" s="2"/>
      <c r="NHN103" s="2"/>
      <c r="NHO103" s="2"/>
      <c r="NHP103" s="2"/>
      <c r="NHV103" s="4"/>
      <c r="NHW103" s="2"/>
      <c r="NHX103" s="2"/>
      <c r="NHY103" s="2"/>
      <c r="NHZ103" s="2"/>
      <c r="NIA103" s="2"/>
      <c r="NIB103" s="2"/>
      <c r="NIC103" s="2"/>
      <c r="NID103" s="2"/>
      <c r="NIE103" s="2"/>
      <c r="NIF103" s="2"/>
      <c r="NIG103" s="2"/>
      <c r="NIH103" s="2"/>
      <c r="NIJ103" s="2"/>
      <c r="NIK103" s="2"/>
      <c r="NIP103" s="2"/>
      <c r="NIQ103" s="2"/>
      <c r="NIR103" s="2"/>
      <c r="NIS103" s="2"/>
      <c r="NIT103" s="2"/>
      <c r="NIU103" s="2"/>
      <c r="NIV103" s="2"/>
      <c r="NJB103" s="4"/>
      <c r="NJC103" s="2"/>
      <c r="NJD103" s="2"/>
      <c r="NJE103" s="2"/>
      <c r="NJF103" s="2"/>
      <c r="NJG103" s="2"/>
      <c r="NJH103" s="2"/>
      <c r="NJI103" s="2"/>
      <c r="NJJ103" s="2"/>
      <c r="NJK103" s="2"/>
      <c r="NJL103" s="2"/>
      <c r="NJM103" s="2"/>
      <c r="NJN103" s="2"/>
      <c r="NJP103" s="2"/>
      <c r="NJQ103" s="2"/>
      <c r="NJV103" s="2"/>
      <c r="NJW103" s="2"/>
      <c r="NJX103" s="2"/>
      <c r="NJY103" s="2"/>
      <c r="NJZ103" s="2"/>
      <c r="NKA103" s="2"/>
      <c r="NKB103" s="2"/>
      <c r="NKH103" s="4"/>
      <c r="NKI103" s="2"/>
      <c r="NKJ103" s="2"/>
      <c r="NKK103" s="2"/>
      <c r="NKL103" s="2"/>
      <c r="NKM103" s="2"/>
      <c r="NKN103" s="2"/>
      <c r="NKO103" s="2"/>
      <c r="NKP103" s="2"/>
      <c r="NKQ103" s="2"/>
      <c r="NKR103" s="2"/>
      <c r="NKS103" s="2"/>
      <c r="NKT103" s="2"/>
      <c r="NKV103" s="2"/>
      <c r="NKW103" s="2"/>
      <c r="NLB103" s="2"/>
      <c r="NLC103" s="2"/>
      <c r="NLD103" s="2"/>
      <c r="NLE103" s="2"/>
      <c r="NLF103" s="2"/>
      <c r="NLG103" s="2"/>
      <c r="NLH103" s="2"/>
      <c r="NLN103" s="4"/>
      <c r="NLO103" s="2"/>
      <c r="NLP103" s="2"/>
      <c r="NLQ103" s="2"/>
      <c r="NLR103" s="2"/>
      <c r="NLS103" s="2"/>
      <c r="NLT103" s="2"/>
      <c r="NLU103" s="2"/>
      <c r="NLV103" s="2"/>
      <c r="NLW103" s="2"/>
      <c r="NLX103" s="2"/>
      <c r="NLY103" s="2"/>
      <c r="NLZ103" s="2"/>
      <c r="NMB103" s="2"/>
      <c r="NMC103" s="2"/>
      <c r="NMH103" s="2"/>
      <c r="NMI103" s="2"/>
      <c r="NMJ103" s="2"/>
      <c r="NMK103" s="2"/>
      <c r="NML103" s="2"/>
      <c r="NMM103" s="2"/>
      <c r="NMN103" s="2"/>
      <c r="NMT103" s="4"/>
      <c r="NMU103" s="2"/>
      <c r="NMV103" s="2"/>
      <c r="NMW103" s="2"/>
      <c r="NMX103" s="2"/>
      <c r="NMY103" s="2"/>
      <c r="NMZ103" s="2"/>
      <c r="NNA103" s="2"/>
      <c r="NNB103" s="2"/>
      <c r="NNC103" s="2"/>
      <c r="NND103" s="2"/>
      <c r="NNE103" s="2"/>
      <c r="NNF103" s="2"/>
      <c r="NNH103" s="2"/>
      <c r="NNI103" s="2"/>
      <c r="NNN103" s="2"/>
      <c r="NNO103" s="2"/>
      <c r="NNP103" s="2"/>
      <c r="NNQ103" s="2"/>
      <c r="NNR103" s="2"/>
      <c r="NNS103" s="2"/>
      <c r="NNT103" s="2"/>
      <c r="NNZ103" s="4"/>
      <c r="NOA103" s="2"/>
      <c r="NOB103" s="2"/>
      <c r="NOC103" s="2"/>
      <c r="NOD103" s="2"/>
      <c r="NOE103" s="2"/>
      <c r="NOF103" s="2"/>
      <c r="NOG103" s="2"/>
      <c r="NOH103" s="2"/>
      <c r="NOI103" s="2"/>
      <c r="NOJ103" s="2"/>
      <c r="NOK103" s="2"/>
      <c r="NOL103" s="2"/>
      <c r="NON103" s="2"/>
      <c r="NOO103" s="2"/>
      <c r="NOT103" s="2"/>
      <c r="NOU103" s="2"/>
      <c r="NOV103" s="2"/>
      <c r="NOW103" s="2"/>
      <c r="NOX103" s="2"/>
      <c r="NOY103" s="2"/>
      <c r="NOZ103" s="2"/>
      <c r="NPF103" s="4"/>
      <c r="NPG103" s="2"/>
      <c r="NPH103" s="2"/>
      <c r="NPI103" s="2"/>
      <c r="NPJ103" s="2"/>
      <c r="NPK103" s="2"/>
      <c r="NPL103" s="2"/>
      <c r="NPM103" s="2"/>
      <c r="NPN103" s="2"/>
      <c r="NPO103" s="2"/>
      <c r="NPP103" s="2"/>
      <c r="NPQ103" s="2"/>
      <c r="NPR103" s="2"/>
      <c r="NPT103" s="2"/>
      <c r="NPU103" s="2"/>
      <c r="NPZ103" s="2"/>
      <c r="NQA103" s="2"/>
      <c r="NQB103" s="2"/>
      <c r="NQC103" s="2"/>
      <c r="NQD103" s="2"/>
      <c r="NQE103" s="2"/>
      <c r="NQF103" s="2"/>
      <c r="NQL103" s="4"/>
      <c r="NQM103" s="2"/>
      <c r="NQN103" s="2"/>
      <c r="NQO103" s="2"/>
      <c r="NQP103" s="2"/>
      <c r="NQQ103" s="2"/>
      <c r="NQR103" s="2"/>
      <c r="NQS103" s="2"/>
      <c r="NQT103" s="2"/>
      <c r="NQU103" s="2"/>
      <c r="NQV103" s="2"/>
      <c r="NQW103" s="2"/>
      <c r="NQX103" s="2"/>
      <c r="NQZ103" s="2"/>
      <c r="NRA103" s="2"/>
      <c r="NRF103" s="2"/>
      <c r="NRG103" s="2"/>
      <c r="NRH103" s="2"/>
      <c r="NRI103" s="2"/>
      <c r="NRJ103" s="2"/>
      <c r="NRK103" s="2"/>
      <c r="NRL103" s="2"/>
      <c r="NRR103" s="4"/>
      <c r="NRS103" s="2"/>
      <c r="NRT103" s="2"/>
      <c r="NRU103" s="2"/>
      <c r="NRV103" s="2"/>
      <c r="NRW103" s="2"/>
      <c r="NRX103" s="2"/>
      <c r="NRY103" s="2"/>
      <c r="NRZ103" s="2"/>
      <c r="NSA103" s="2"/>
      <c r="NSB103" s="2"/>
      <c r="NSC103" s="2"/>
      <c r="NSD103" s="2"/>
      <c r="NSF103" s="2"/>
      <c r="NSG103" s="2"/>
      <c r="NSL103" s="2"/>
      <c r="NSM103" s="2"/>
      <c r="NSN103" s="2"/>
      <c r="NSO103" s="2"/>
      <c r="NSP103" s="2"/>
      <c r="NSQ103" s="2"/>
      <c r="NSR103" s="2"/>
      <c r="NSX103" s="4"/>
      <c r="NSY103" s="2"/>
      <c r="NSZ103" s="2"/>
      <c r="NTA103" s="2"/>
      <c r="NTB103" s="2"/>
      <c r="NTC103" s="2"/>
      <c r="NTD103" s="2"/>
      <c r="NTE103" s="2"/>
      <c r="NTF103" s="2"/>
      <c r="NTG103" s="2"/>
      <c r="NTH103" s="2"/>
      <c r="NTI103" s="2"/>
      <c r="NTJ103" s="2"/>
      <c r="NTL103" s="2"/>
      <c r="NTM103" s="2"/>
      <c r="NTR103" s="2"/>
      <c r="NTS103" s="2"/>
      <c r="NTT103" s="2"/>
      <c r="NTU103" s="2"/>
      <c r="NTV103" s="2"/>
      <c r="NTW103" s="2"/>
      <c r="NTX103" s="2"/>
      <c r="NUD103" s="4"/>
      <c r="NUE103" s="2"/>
      <c r="NUF103" s="2"/>
      <c r="NUG103" s="2"/>
      <c r="NUH103" s="2"/>
      <c r="NUI103" s="2"/>
      <c r="NUJ103" s="2"/>
      <c r="NUK103" s="2"/>
      <c r="NUL103" s="2"/>
      <c r="NUM103" s="2"/>
      <c r="NUN103" s="2"/>
      <c r="NUO103" s="2"/>
      <c r="NUP103" s="2"/>
      <c r="NUR103" s="2"/>
      <c r="NUS103" s="2"/>
      <c r="NUX103" s="2"/>
      <c r="NUY103" s="2"/>
      <c r="NUZ103" s="2"/>
      <c r="NVA103" s="2"/>
      <c r="NVB103" s="2"/>
      <c r="NVC103" s="2"/>
      <c r="NVD103" s="2"/>
      <c r="NVJ103" s="4"/>
      <c r="NVK103" s="2"/>
      <c r="NVL103" s="2"/>
      <c r="NVM103" s="2"/>
      <c r="NVN103" s="2"/>
      <c r="NVO103" s="2"/>
      <c r="NVP103" s="2"/>
      <c r="NVQ103" s="2"/>
      <c r="NVR103" s="2"/>
      <c r="NVS103" s="2"/>
      <c r="NVT103" s="2"/>
      <c r="NVU103" s="2"/>
      <c r="NVV103" s="2"/>
      <c r="NVX103" s="2"/>
      <c r="NVY103" s="2"/>
      <c r="NWD103" s="2"/>
      <c r="NWE103" s="2"/>
      <c r="NWF103" s="2"/>
      <c r="NWG103" s="2"/>
      <c r="NWH103" s="2"/>
      <c r="NWI103" s="2"/>
      <c r="NWJ103" s="2"/>
      <c r="NWP103" s="4"/>
      <c r="NWQ103" s="2"/>
      <c r="NWR103" s="2"/>
      <c r="NWS103" s="2"/>
      <c r="NWT103" s="2"/>
      <c r="NWU103" s="2"/>
      <c r="NWV103" s="2"/>
      <c r="NWW103" s="2"/>
      <c r="NWX103" s="2"/>
      <c r="NWY103" s="2"/>
      <c r="NWZ103" s="2"/>
      <c r="NXA103" s="2"/>
      <c r="NXB103" s="2"/>
      <c r="NXD103" s="2"/>
      <c r="NXE103" s="2"/>
      <c r="NXJ103" s="2"/>
      <c r="NXK103" s="2"/>
      <c r="NXL103" s="2"/>
      <c r="NXM103" s="2"/>
      <c r="NXN103" s="2"/>
      <c r="NXO103" s="2"/>
      <c r="NXP103" s="2"/>
      <c r="NXV103" s="4"/>
      <c r="NXW103" s="2"/>
      <c r="NXX103" s="2"/>
      <c r="NXY103" s="2"/>
      <c r="NXZ103" s="2"/>
      <c r="NYA103" s="2"/>
      <c r="NYB103" s="2"/>
      <c r="NYC103" s="2"/>
      <c r="NYD103" s="2"/>
      <c r="NYE103" s="2"/>
      <c r="NYF103" s="2"/>
      <c r="NYG103" s="2"/>
      <c r="NYH103" s="2"/>
      <c r="NYJ103" s="2"/>
      <c r="NYK103" s="2"/>
      <c r="NYP103" s="2"/>
      <c r="NYQ103" s="2"/>
      <c r="NYR103" s="2"/>
      <c r="NYS103" s="2"/>
      <c r="NYT103" s="2"/>
      <c r="NYU103" s="2"/>
      <c r="NYV103" s="2"/>
      <c r="NZB103" s="4"/>
      <c r="NZC103" s="2"/>
      <c r="NZD103" s="2"/>
      <c r="NZE103" s="2"/>
      <c r="NZF103" s="2"/>
      <c r="NZG103" s="2"/>
      <c r="NZH103" s="2"/>
      <c r="NZI103" s="2"/>
      <c r="NZJ103" s="2"/>
      <c r="NZK103" s="2"/>
      <c r="NZL103" s="2"/>
      <c r="NZM103" s="2"/>
      <c r="NZN103" s="2"/>
      <c r="NZP103" s="2"/>
      <c r="NZQ103" s="2"/>
      <c r="NZV103" s="2"/>
      <c r="NZW103" s="2"/>
      <c r="NZX103" s="2"/>
      <c r="NZY103" s="2"/>
      <c r="NZZ103" s="2"/>
      <c r="OAA103" s="2"/>
      <c r="OAB103" s="2"/>
      <c r="OAH103" s="4"/>
      <c r="OAI103" s="2"/>
      <c r="OAJ103" s="2"/>
      <c r="OAK103" s="2"/>
      <c r="OAL103" s="2"/>
      <c r="OAM103" s="2"/>
      <c r="OAN103" s="2"/>
      <c r="OAO103" s="2"/>
      <c r="OAP103" s="2"/>
      <c r="OAQ103" s="2"/>
      <c r="OAR103" s="2"/>
      <c r="OAS103" s="2"/>
      <c r="OAT103" s="2"/>
      <c r="OAV103" s="2"/>
      <c r="OAW103" s="2"/>
      <c r="OBB103" s="2"/>
      <c r="OBC103" s="2"/>
      <c r="OBD103" s="2"/>
      <c r="OBE103" s="2"/>
      <c r="OBF103" s="2"/>
      <c r="OBG103" s="2"/>
      <c r="OBH103" s="2"/>
      <c r="OBN103" s="4"/>
      <c r="OBO103" s="2"/>
      <c r="OBP103" s="2"/>
      <c r="OBQ103" s="2"/>
      <c r="OBR103" s="2"/>
      <c r="OBS103" s="2"/>
      <c r="OBT103" s="2"/>
      <c r="OBU103" s="2"/>
      <c r="OBV103" s="2"/>
      <c r="OBW103" s="2"/>
      <c r="OBX103" s="2"/>
      <c r="OBY103" s="2"/>
      <c r="OBZ103" s="2"/>
      <c r="OCB103" s="2"/>
      <c r="OCC103" s="2"/>
      <c r="OCH103" s="2"/>
      <c r="OCI103" s="2"/>
      <c r="OCJ103" s="2"/>
      <c r="OCK103" s="2"/>
      <c r="OCL103" s="2"/>
      <c r="OCM103" s="2"/>
      <c r="OCN103" s="2"/>
      <c r="OCT103" s="4"/>
      <c r="OCU103" s="2"/>
      <c r="OCV103" s="2"/>
      <c r="OCW103" s="2"/>
      <c r="OCX103" s="2"/>
      <c r="OCY103" s="2"/>
      <c r="OCZ103" s="2"/>
      <c r="ODA103" s="2"/>
      <c r="ODB103" s="2"/>
      <c r="ODC103" s="2"/>
      <c r="ODD103" s="2"/>
      <c r="ODE103" s="2"/>
      <c r="ODF103" s="2"/>
      <c r="ODH103" s="2"/>
      <c r="ODI103" s="2"/>
      <c r="ODN103" s="2"/>
      <c r="ODO103" s="2"/>
      <c r="ODP103" s="2"/>
      <c r="ODQ103" s="2"/>
      <c r="ODR103" s="2"/>
      <c r="ODS103" s="2"/>
      <c r="ODT103" s="2"/>
      <c r="ODZ103" s="4"/>
      <c r="OEA103" s="2"/>
      <c r="OEB103" s="2"/>
      <c r="OEC103" s="2"/>
      <c r="OED103" s="2"/>
      <c r="OEE103" s="2"/>
      <c r="OEF103" s="2"/>
      <c r="OEG103" s="2"/>
      <c r="OEH103" s="2"/>
      <c r="OEI103" s="2"/>
      <c r="OEJ103" s="2"/>
      <c r="OEK103" s="2"/>
      <c r="OEL103" s="2"/>
      <c r="OEN103" s="2"/>
      <c r="OEO103" s="2"/>
      <c r="OET103" s="2"/>
      <c r="OEU103" s="2"/>
      <c r="OEV103" s="2"/>
      <c r="OEW103" s="2"/>
      <c r="OEX103" s="2"/>
      <c r="OEY103" s="2"/>
      <c r="OEZ103" s="2"/>
      <c r="OFF103" s="4"/>
      <c r="OFG103" s="2"/>
      <c r="OFH103" s="2"/>
      <c r="OFI103" s="2"/>
      <c r="OFJ103" s="2"/>
      <c r="OFK103" s="2"/>
      <c r="OFL103" s="2"/>
      <c r="OFM103" s="2"/>
      <c r="OFN103" s="2"/>
      <c r="OFO103" s="2"/>
      <c r="OFP103" s="2"/>
      <c r="OFQ103" s="2"/>
      <c r="OFR103" s="2"/>
      <c r="OFT103" s="2"/>
      <c r="OFU103" s="2"/>
      <c r="OFZ103" s="2"/>
      <c r="OGA103" s="2"/>
      <c r="OGB103" s="2"/>
      <c r="OGC103" s="2"/>
      <c r="OGD103" s="2"/>
      <c r="OGE103" s="2"/>
      <c r="OGF103" s="2"/>
      <c r="OGL103" s="4"/>
      <c r="OGM103" s="2"/>
      <c r="OGN103" s="2"/>
      <c r="OGO103" s="2"/>
      <c r="OGP103" s="2"/>
      <c r="OGQ103" s="2"/>
      <c r="OGR103" s="2"/>
      <c r="OGS103" s="2"/>
      <c r="OGT103" s="2"/>
      <c r="OGU103" s="2"/>
      <c r="OGV103" s="2"/>
      <c r="OGW103" s="2"/>
      <c r="OGX103" s="2"/>
      <c r="OGZ103" s="2"/>
      <c r="OHA103" s="2"/>
      <c r="OHF103" s="2"/>
      <c r="OHG103" s="2"/>
      <c r="OHH103" s="2"/>
      <c r="OHI103" s="2"/>
      <c r="OHJ103" s="2"/>
      <c r="OHK103" s="2"/>
      <c r="OHL103" s="2"/>
      <c r="OHR103" s="4"/>
      <c r="OHS103" s="2"/>
      <c r="OHT103" s="2"/>
      <c r="OHU103" s="2"/>
      <c r="OHV103" s="2"/>
      <c r="OHW103" s="2"/>
      <c r="OHX103" s="2"/>
      <c r="OHY103" s="2"/>
      <c r="OHZ103" s="2"/>
      <c r="OIA103" s="2"/>
      <c r="OIB103" s="2"/>
      <c r="OIC103" s="2"/>
      <c r="OID103" s="2"/>
      <c r="OIF103" s="2"/>
      <c r="OIG103" s="2"/>
      <c r="OIL103" s="2"/>
      <c r="OIM103" s="2"/>
      <c r="OIN103" s="2"/>
      <c r="OIO103" s="2"/>
      <c r="OIP103" s="2"/>
      <c r="OIQ103" s="2"/>
      <c r="OIR103" s="2"/>
      <c r="OIX103" s="4"/>
      <c r="OIY103" s="2"/>
      <c r="OIZ103" s="2"/>
      <c r="OJA103" s="2"/>
      <c r="OJB103" s="2"/>
      <c r="OJC103" s="2"/>
      <c r="OJD103" s="2"/>
      <c r="OJE103" s="2"/>
      <c r="OJF103" s="2"/>
      <c r="OJG103" s="2"/>
      <c r="OJH103" s="2"/>
      <c r="OJI103" s="2"/>
      <c r="OJJ103" s="2"/>
      <c r="OJL103" s="2"/>
      <c r="OJM103" s="2"/>
      <c r="OJR103" s="2"/>
      <c r="OJS103" s="2"/>
      <c r="OJT103" s="2"/>
      <c r="OJU103" s="2"/>
      <c r="OJV103" s="2"/>
      <c r="OJW103" s="2"/>
      <c r="OJX103" s="2"/>
      <c r="OKD103" s="4"/>
      <c r="OKE103" s="2"/>
      <c r="OKF103" s="2"/>
      <c r="OKG103" s="2"/>
      <c r="OKH103" s="2"/>
      <c r="OKI103" s="2"/>
      <c r="OKJ103" s="2"/>
      <c r="OKK103" s="2"/>
      <c r="OKL103" s="2"/>
      <c r="OKM103" s="2"/>
      <c r="OKN103" s="2"/>
      <c r="OKO103" s="2"/>
      <c r="OKP103" s="2"/>
      <c r="OKR103" s="2"/>
      <c r="OKS103" s="2"/>
      <c r="OKX103" s="2"/>
      <c r="OKY103" s="2"/>
      <c r="OKZ103" s="2"/>
      <c r="OLA103" s="2"/>
      <c r="OLB103" s="2"/>
      <c r="OLC103" s="2"/>
      <c r="OLD103" s="2"/>
      <c r="OLJ103" s="4"/>
      <c r="OLK103" s="2"/>
      <c r="OLL103" s="2"/>
      <c r="OLM103" s="2"/>
      <c r="OLN103" s="2"/>
      <c r="OLO103" s="2"/>
      <c r="OLP103" s="2"/>
      <c r="OLQ103" s="2"/>
      <c r="OLR103" s="2"/>
      <c r="OLS103" s="2"/>
      <c r="OLT103" s="2"/>
      <c r="OLU103" s="2"/>
      <c r="OLV103" s="2"/>
      <c r="OLX103" s="2"/>
      <c r="OLY103" s="2"/>
      <c r="OMD103" s="2"/>
      <c r="OME103" s="2"/>
      <c r="OMF103" s="2"/>
      <c r="OMG103" s="2"/>
      <c r="OMH103" s="2"/>
      <c r="OMI103" s="2"/>
      <c r="OMJ103" s="2"/>
      <c r="OMP103" s="4"/>
      <c r="OMQ103" s="2"/>
      <c r="OMR103" s="2"/>
      <c r="OMS103" s="2"/>
      <c r="OMT103" s="2"/>
      <c r="OMU103" s="2"/>
      <c r="OMV103" s="2"/>
      <c r="OMW103" s="2"/>
      <c r="OMX103" s="2"/>
      <c r="OMY103" s="2"/>
      <c r="OMZ103" s="2"/>
      <c r="ONA103" s="2"/>
      <c r="ONB103" s="2"/>
      <c r="OND103" s="2"/>
      <c r="ONE103" s="2"/>
      <c r="ONJ103" s="2"/>
      <c r="ONK103" s="2"/>
      <c r="ONL103" s="2"/>
      <c r="ONM103" s="2"/>
      <c r="ONN103" s="2"/>
      <c r="ONO103" s="2"/>
      <c r="ONP103" s="2"/>
      <c r="ONV103" s="4"/>
      <c r="ONW103" s="2"/>
      <c r="ONX103" s="2"/>
      <c r="ONY103" s="2"/>
      <c r="ONZ103" s="2"/>
      <c r="OOA103" s="2"/>
      <c r="OOB103" s="2"/>
      <c r="OOC103" s="2"/>
      <c r="OOD103" s="2"/>
      <c r="OOE103" s="2"/>
      <c r="OOF103" s="2"/>
      <c r="OOG103" s="2"/>
      <c r="OOH103" s="2"/>
      <c r="OOJ103" s="2"/>
      <c r="OOK103" s="2"/>
      <c r="OOP103" s="2"/>
      <c r="OOQ103" s="2"/>
      <c r="OOR103" s="2"/>
      <c r="OOS103" s="2"/>
      <c r="OOT103" s="2"/>
      <c r="OOU103" s="2"/>
      <c r="OOV103" s="2"/>
      <c r="OPB103" s="4"/>
      <c r="OPC103" s="2"/>
      <c r="OPD103" s="2"/>
      <c r="OPE103" s="2"/>
      <c r="OPF103" s="2"/>
      <c r="OPG103" s="2"/>
      <c r="OPH103" s="2"/>
      <c r="OPI103" s="2"/>
      <c r="OPJ103" s="2"/>
      <c r="OPK103" s="2"/>
      <c r="OPL103" s="2"/>
      <c r="OPM103" s="2"/>
      <c r="OPN103" s="2"/>
      <c r="OPP103" s="2"/>
      <c r="OPQ103" s="2"/>
      <c r="OPV103" s="2"/>
      <c r="OPW103" s="2"/>
      <c r="OPX103" s="2"/>
      <c r="OPY103" s="2"/>
      <c r="OPZ103" s="2"/>
      <c r="OQA103" s="2"/>
      <c r="OQB103" s="2"/>
      <c r="OQH103" s="4"/>
      <c r="OQI103" s="2"/>
      <c r="OQJ103" s="2"/>
      <c r="OQK103" s="2"/>
      <c r="OQL103" s="2"/>
      <c r="OQM103" s="2"/>
      <c r="OQN103" s="2"/>
      <c r="OQO103" s="2"/>
      <c r="OQP103" s="2"/>
      <c r="OQQ103" s="2"/>
      <c r="OQR103" s="2"/>
      <c r="OQS103" s="2"/>
      <c r="OQT103" s="2"/>
      <c r="OQV103" s="2"/>
      <c r="OQW103" s="2"/>
      <c r="ORB103" s="2"/>
      <c r="ORC103" s="2"/>
      <c r="ORD103" s="2"/>
      <c r="ORE103" s="2"/>
      <c r="ORF103" s="2"/>
      <c r="ORG103" s="2"/>
      <c r="ORH103" s="2"/>
      <c r="ORN103" s="4"/>
      <c r="ORO103" s="2"/>
      <c r="ORP103" s="2"/>
      <c r="ORQ103" s="2"/>
      <c r="ORR103" s="2"/>
      <c r="ORS103" s="2"/>
      <c r="ORT103" s="2"/>
      <c r="ORU103" s="2"/>
      <c r="ORV103" s="2"/>
      <c r="ORW103" s="2"/>
      <c r="ORX103" s="2"/>
      <c r="ORY103" s="2"/>
      <c r="ORZ103" s="2"/>
      <c r="OSB103" s="2"/>
      <c r="OSC103" s="2"/>
      <c r="OSH103" s="2"/>
      <c r="OSI103" s="2"/>
      <c r="OSJ103" s="2"/>
      <c r="OSK103" s="2"/>
      <c r="OSL103" s="2"/>
      <c r="OSM103" s="2"/>
      <c r="OSN103" s="2"/>
      <c r="OST103" s="4"/>
      <c r="OSU103" s="2"/>
      <c r="OSV103" s="2"/>
      <c r="OSW103" s="2"/>
      <c r="OSX103" s="2"/>
      <c r="OSY103" s="2"/>
      <c r="OSZ103" s="2"/>
      <c r="OTA103" s="2"/>
      <c r="OTB103" s="2"/>
      <c r="OTC103" s="2"/>
      <c r="OTD103" s="2"/>
      <c r="OTE103" s="2"/>
      <c r="OTF103" s="2"/>
      <c r="OTH103" s="2"/>
      <c r="OTI103" s="2"/>
      <c r="OTN103" s="2"/>
      <c r="OTO103" s="2"/>
      <c r="OTP103" s="2"/>
      <c r="OTQ103" s="2"/>
      <c r="OTR103" s="2"/>
      <c r="OTS103" s="2"/>
      <c r="OTT103" s="2"/>
      <c r="OTZ103" s="4"/>
      <c r="OUA103" s="2"/>
      <c r="OUB103" s="2"/>
      <c r="OUC103" s="2"/>
      <c r="OUD103" s="2"/>
      <c r="OUE103" s="2"/>
      <c r="OUF103" s="2"/>
      <c r="OUG103" s="2"/>
      <c r="OUH103" s="2"/>
      <c r="OUI103" s="2"/>
      <c r="OUJ103" s="2"/>
      <c r="OUK103" s="2"/>
      <c r="OUL103" s="2"/>
      <c r="OUN103" s="2"/>
      <c r="OUO103" s="2"/>
      <c r="OUT103" s="2"/>
      <c r="OUU103" s="2"/>
      <c r="OUV103" s="2"/>
      <c r="OUW103" s="2"/>
      <c r="OUX103" s="2"/>
      <c r="OUY103" s="2"/>
      <c r="OUZ103" s="2"/>
      <c r="OVF103" s="4"/>
      <c r="OVG103" s="2"/>
      <c r="OVH103" s="2"/>
      <c r="OVI103" s="2"/>
      <c r="OVJ103" s="2"/>
      <c r="OVK103" s="2"/>
      <c r="OVL103" s="2"/>
      <c r="OVM103" s="2"/>
      <c r="OVN103" s="2"/>
      <c r="OVO103" s="2"/>
      <c r="OVP103" s="2"/>
      <c r="OVQ103" s="2"/>
      <c r="OVR103" s="2"/>
      <c r="OVT103" s="2"/>
      <c r="OVU103" s="2"/>
      <c r="OVZ103" s="2"/>
      <c r="OWA103" s="2"/>
      <c r="OWB103" s="2"/>
      <c r="OWC103" s="2"/>
      <c r="OWD103" s="2"/>
      <c r="OWE103" s="2"/>
      <c r="OWF103" s="2"/>
      <c r="OWL103" s="4"/>
      <c r="OWM103" s="2"/>
      <c r="OWN103" s="2"/>
      <c r="OWO103" s="2"/>
      <c r="OWP103" s="2"/>
      <c r="OWQ103" s="2"/>
      <c r="OWR103" s="2"/>
      <c r="OWS103" s="2"/>
      <c r="OWT103" s="2"/>
      <c r="OWU103" s="2"/>
      <c r="OWV103" s="2"/>
      <c r="OWW103" s="2"/>
      <c r="OWX103" s="2"/>
      <c r="OWZ103" s="2"/>
      <c r="OXA103" s="2"/>
      <c r="OXF103" s="2"/>
      <c r="OXG103" s="2"/>
      <c r="OXH103" s="2"/>
      <c r="OXI103" s="2"/>
      <c r="OXJ103" s="2"/>
      <c r="OXK103" s="2"/>
      <c r="OXL103" s="2"/>
      <c r="OXR103" s="4"/>
      <c r="OXS103" s="2"/>
      <c r="OXT103" s="2"/>
      <c r="OXU103" s="2"/>
      <c r="OXV103" s="2"/>
      <c r="OXW103" s="2"/>
      <c r="OXX103" s="2"/>
      <c r="OXY103" s="2"/>
      <c r="OXZ103" s="2"/>
      <c r="OYA103" s="2"/>
      <c r="OYB103" s="2"/>
      <c r="OYC103" s="2"/>
      <c r="OYD103" s="2"/>
      <c r="OYF103" s="2"/>
      <c r="OYG103" s="2"/>
      <c r="OYL103" s="2"/>
      <c r="OYM103" s="2"/>
      <c r="OYN103" s="2"/>
      <c r="OYO103" s="2"/>
      <c r="OYP103" s="2"/>
      <c r="OYQ103" s="2"/>
      <c r="OYR103" s="2"/>
      <c r="OYX103" s="4"/>
      <c r="OYY103" s="2"/>
      <c r="OYZ103" s="2"/>
      <c r="OZA103" s="2"/>
      <c r="OZB103" s="2"/>
      <c r="OZC103" s="2"/>
      <c r="OZD103" s="2"/>
      <c r="OZE103" s="2"/>
      <c r="OZF103" s="2"/>
      <c r="OZG103" s="2"/>
      <c r="OZH103" s="2"/>
      <c r="OZI103" s="2"/>
      <c r="OZJ103" s="2"/>
      <c r="OZL103" s="2"/>
      <c r="OZM103" s="2"/>
      <c r="OZR103" s="2"/>
      <c r="OZS103" s="2"/>
      <c r="OZT103" s="2"/>
      <c r="OZU103" s="2"/>
      <c r="OZV103" s="2"/>
      <c r="OZW103" s="2"/>
      <c r="OZX103" s="2"/>
      <c r="PAD103" s="4"/>
      <c r="PAE103" s="2"/>
      <c r="PAF103" s="2"/>
      <c r="PAG103" s="2"/>
      <c r="PAH103" s="2"/>
      <c r="PAI103" s="2"/>
      <c r="PAJ103" s="2"/>
      <c r="PAK103" s="2"/>
      <c r="PAL103" s="2"/>
      <c r="PAM103" s="2"/>
      <c r="PAN103" s="2"/>
      <c r="PAO103" s="2"/>
      <c r="PAP103" s="2"/>
      <c r="PAR103" s="2"/>
      <c r="PAS103" s="2"/>
      <c r="PAX103" s="2"/>
      <c r="PAY103" s="2"/>
      <c r="PAZ103" s="2"/>
      <c r="PBA103" s="2"/>
      <c r="PBB103" s="2"/>
      <c r="PBC103" s="2"/>
      <c r="PBD103" s="2"/>
      <c r="PBJ103" s="4"/>
      <c r="PBK103" s="2"/>
      <c r="PBL103" s="2"/>
      <c r="PBM103" s="2"/>
      <c r="PBN103" s="2"/>
      <c r="PBO103" s="2"/>
      <c r="PBP103" s="2"/>
      <c r="PBQ103" s="2"/>
      <c r="PBR103" s="2"/>
      <c r="PBS103" s="2"/>
      <c r="PBT103" s="2"/>
      <c r="PBU103" s="2"/>
      <c r="PBV103" s="2"/>
      <c r="PBX103" s="2"/>
      <c r="PBY103" s="2"/>
      <c r="PCD103" s="2"/>
      <c r="PCE103" s="2"/>
      <c r="PCF103" s="2"/>
      <c r="PCG103" s="2"/>
      <c r="PCH103" s="2"/>
      <c r="PCI103" s="2"/>
      <c r="PCJ103" s="2"/>
      <c r="PCP103" s="4"/>
      <c r="PCQ103" s="2"/>
      <c r="PCR103" s="2"/>
      <c r="PCS103" s="2"/>
      <c r="PCT103" s="2"/>
      <c r="PCU103" s="2"/>
      <c r="PCV103" s="2"/>
      <c r="PCW103" s="2"/>
      <c r="PCX103" s="2"/>
      <c r="PCY103" s="2"/>
      <c r="PCZ103" s="2"/>
      <c r="PDA103" s="2"/>
      <c r="PDB103" s="2"/>
      <c r="PDD103" s="2"/>
      <c r="PDE103" s="2"/>
      <c r="PDJ103" s="2"/>
      <c r="PDK103" s="2"/>
      <c r="PDL103" s="2"/>
      <c r="PDM103" s="2"/>
      <c r="PDN103" s="2"/>
      <c r="PDO103" s="2"/>
      <c r="PDP103" s="2"/>
      <c r="PDV103" s="4"/>
      <c r="PDW103" s="2"/>
      <c r="PDX103" s="2"/>
      <c r="PDY103" s="2"/>
      <c r="PDZ103" s="2"/>
      <c r="PEA103" s="2"/>
      <c r="PEB103" s="2"/>
      <c r="PEC103" s="2"/>
      <c r="PED103" s="2"/>
      <c r="PEE103" s="2"/>
      <c r="PEF103" s="2"/>
      <c r="PEG103" s="2"/>
      <c r="PEH103" s="2"/>
      <c r="PEJ103" s="2"/>
      <c r="PEK103" s="2"/>
      <c r="PEP103" s="2"/>
      <c r="PEQ103" s="2"/>
      <c r="PER103" s="2"/>
      <c r="PES103" s="2"/>
      <c r="PET103" s="2"/>
      <c r="PEU103" s="2"/>
      <c r="PEV103" s="2"/>
      <c r="PFB103" s="4"/>
      <c r="PFC103" s="2"/>
      <c r="PFD103" s="2"/>
      <c r="PFE103" s="2"/>
      <c r="PFF103" s="2"/>
      <c r="PFG103" s="2"/>
      <c r="PFH103" s="2"/>
      <c r="PFI103" s="2"/>
      <c r="PFJ103" s="2"/>
      <c r="PFK103" s="2"/>
      <c r="PFL103" s="2"/>
      <c r="PFM103" s="2"/>
      <c r="PFN103" s="2"/>
      <c r="PFP103" s="2"/>
      <c r="PFQ103" s="2"/>
      <c r="PFV103" s="2"/>
      <c r="PFW103" s="2"/>
      <c r="PFX103" s="2"/>
      <c r="PFY103" s="2"/>
      <c r="PFZ103" s="2"/>
      <c r="PGA103" s="2"/>
      <c r="PGB103" s="2"/>
      <c r="PGH103" s="4"/>
      <c r="PGI103" s="2"/>
      <c r="PGJ103" s="2"/>
      <c r="PGK103" s="2"/>
      <c r="PGL103" s="2"/>
      <c r="PGM103" s="2"/>
      <c r="PGN103" s="2"/>
      <c r="PGO103" s="2"/>
      <c r="PGP103" s="2"/>
      <c r="PGQ103" s="2"/>
      <c r="PGR103" s="2"/>
      <c r="PGS103" s="2"/>
      <c r="PGT103" s="2"/>
      <c r="PGV103" s="2"/>
      <c r="PGW103" s="2"/>
      <c r="PHB103" s="2"/>
      <c r="PHC103" s="2"/>
      <c r="PHD103" s="2"/>
      <c r="PHE103" s="2"/>
      <c r="PHF103" s="2"/>
      <c r="PHG103" s="2"/>
      <c r="PHH103" s="2"/>
      <c r="PHN103" s="4"/>
      <c r="PHO103" s="2"/>
      <c r="PHP103" s="2"/>
      <c r="PHQ103" s="2"/>
      <c r="PHR103" s="2"/>
      <c r="PHS103" s="2"/>
      <c r="PHT103" s="2"/>
      <c r="PHU103" s="2"/>
      <c r="PHV103" s="2"/>
      <c r="PHW103" s="2"/>
      <c r="PHX103" s="2"/>
      <c r="PHY103" s="2"/>
      <c r="PHZ103" s="2"/>
      <c r="PIB103" s="2"/>
      <c r="PIC103" s="2"/>
      <c r="PIH103" s="2"/>
      <c r="PII103" s="2"/>
      <c r="PIJ103" s="2"/>
      <c r="PIK103" s="2"/>
      <c r="PIL103" s="2"/>
      <c r="PIM103" s="2"/>
      <c r="PIN103" s="2"/>
      <c r="PIT103" s="4"/>
      <c r="PIU103" s="2"/>
      <c r="PIV103" s="2"/>
      <c r="PIW103" s="2"/>
      <c r="PIX103" s="2"/>
      <c r="PIY103" s="2"/>
      <c r="PIZ103" s="2"/>
      <c r="PJA103" s="2"/>
      <c r="PJB103" s="2"/>
      <c r="PJC103" s="2"/>
      <c r="PJD103" s="2"/>
      <c r="PJE103" s="2"/>
      <c r="PJF103" s="2"/>
      <c r="PJH103" s="2"/>
      <c r="PJI103" s="2"/>
      <c r="PJN103" s="2"/>
      <c r="PJO103" s="2"/>
      <c r="PJP103" s="2"/>
      <c r="PJQ103" s="2"/>
      <c r="PJR103" s="2"/>
      <c r="PJS103" s="2"/>
      <c r="PJT103" s="2"/>
      <c r="PJZ103" s="4"/>
      <c r="PKA103" s="2"/>
      <c r="PKB103" s="2"/>
      <c r="PKC103" s="2"/>
      <c r="PKD103" s="2"/>
      <c r="PKE103" s="2"/>
      <c r="PKF103" s="2"/>
      <c r="PKG103" s="2"/>
      <c r="PKH103" s="2"/>
      <c r="PKI103" s="2"/>
      <c r="PKJ103" s="2"/>
      <c r="PKK103" s="2"/>
      <c r="PKL103" s="2"/>
      <c r="PKN103" s="2"/>
      <c r="PKO103" s="2"/>
      <c r="PKT103" s="2"/>
      <c r="PKU103" s="2"/>
      <c r="PKV103" s="2"/>
      <c r="PKW103" s="2"/>
      <c r="PKX103" s="2"/>
      <c r="PKY103" s="2"/>
      <c r="PKZ103" s="2"/>
      <c r="PLF103" s="4"/>
      <c r="PLG103" s="2"/>
      <c r="PLH103" s="2"/>
      <c r="PLI103" s="2"/>
      <c r="PLJ103" s="2"/>
      <c r="PLK103" s="2"/>
      <c r="PLL103" s="2"/>
      <c r="PLM103" s="2"/>
      <c r="PLN103" s="2"/>
      <c r="PLO103" s="2"/>
      <c r="PLP103" s="2"/>
      <c r="PLQ103" s="2"/>
      <c r="PLR103" s="2"/>
      <c r="PLT103" s="2"/>
      <c r="PLU103" s="2"/>
      <c r="PLZ103" s="2"/>
      <c r="PMA103" s="2"/>
      <c r="PMB103" s="2"/>
      <c r="PMC103" s="2"/>
      <c r="PMD103" s="2"/>
      <c r="PME103" s="2"/>
      <c r="PMF103" s="2"/>
      <c r="PML103" s="4"/>
      <c r="PMM103" s="2"/>
      <c r="PMN103" s="2"/>
      <c r="PMO103" s="2"/>
      <c r="PMP103" s="2"/>
      <c r="PMQ103" s="2"/>
      <c r="PMR103" s="2"/>
      <c r="PMS103" s="2"/>
      <c r="PMT103" s="2"/>
      <c r="PMU103" s="2"/>
      <c r="PMV103" s="2"/>
      <c r="PMW103" s="2"/>
      <c r="PMX103" s="2"/>
      <c r="PMZ103" s="2"/>
      <c r="PNA103" s="2"/>
      <c r="PNF103" s="2"/>
      <c r="PNG103" s="2"/>
      <c r="PNH103" s="2"/>
      <c r="PNI103" s="2"/>
      <c r="PNJ103" s="2"/>
      <c r="PNK103" s="2"/>
      <c r="PNL103" s="2"/>
      <c r="PNR103" s="4"/>
      <c r="PNS103" s="2"/>
      <c r="PNT103" s="2"/>
      <c r="PNU103" s="2"/>
      <c r="PNV103" s="2"/>
      <c r="PNW103" s="2"/>
      <c r="PNX103" s="2"/>
      <c r="PNY103" s="2"/>
      <c r="PNZ103" s="2"/>
      <c r="POA103" s="2"/>
      <c r="POB103" s="2"/>
      <c r="POC103" s="2"/>
      <c r="POD103" s="2"/>
      <c r="POF103" s="2"/>
      <c r="POG103" s="2"/>
      <c r="POL103" s="2"/>
      <c r="POM103" s="2"/>
      <c r="PON103" s="2"/>
      <c r="POO103" s="2"/>
      <c r="POP103" s="2"/>
      <c r="POQ103" s="2"/>
      <c r="POR103" s="2"/>
      <c r="POX103" s="4"/>
      <c r="POY103" s="2"/>
      <c r="POZ103" s="2"/>
      <c r="PPA103" s="2"/>
      <c r="PPB103" s="2"/>
      <c r="PPC103" s="2"/>
      <c r="PPD103" s="2"/>
      <c r="PPE103" s="2"/>
      <c r="PPF103" s="2"/>
      <c r="PPG103" s="2"/>
      <c r="PPH103" s="2"/>
      <c r="PPI103" s="2"/>
      <c r="PPJ103" s="2"/>
      <c r="PPL103" s="2"/>
      <c r="PPM103" s="2"/>
      <c r="PPR103" s="2"/>
      <c r="PPS103" s="2"/>
      <c r="PPT103" s="2"/>
      <c r="PPU103" s="2"/>
      <c r="PPV103" s="2"/>
      <c r="PPW103" s="2"/>
      <c r="PPX103" s="2"/>
      <c r="PQD103" s="4"/>
      <c r="PQE103" s="2"/>
      <c r="PQF103" s="2"/>
      <c r="PQG103" s="2"/>
      <c r="PQH103" s="2"/>
      <c r="PQI103" s="2"/>
      <c r="PQJ103" s="2"/>
      <c r="PQK103" s="2"/>
      <c r="PQL103" s="2"/>
      <c r="PQM103" s="2"/>
      <c r="PQN103" s="2"/>
      <c r="PQO103" s="2"/>
      <c r="PQP103" s="2"/>
      <c r="PQR103" s="2"/>
      <c r="PQS103" s="2"/>
      <c r="PQX103" s="2"/>
      <c r="PQY103" s="2"/>
      <c r="PQZ103" s="2"/>
      <c r="PRA103" s="2"/>
      <c r="PRB103" s="2"/>
      <c r="PRC103" s="2"/>
      <c r="PRD103" s="2"/>
      <c r="PRJ103" s="4"/>
      <c r="PRK103" s="2"/>
      <c r="PRL103" s="2"/>
      <c r="PRM103" s="2"/>
      <c r="PRN103" s="2"/>
      <c r="PRO103" s="2"/>
      <c r="PRP103" s="2"/>
      <c r="PRQ103" s="2"/>
      <c r="PRR103" s="2"/>
      <c r="PRS103" s="2"/>
      <c r="PRT103" s="2"/>
      <c r="PRU103" s="2"/>
      <c r="PRV103" s="2"/>
      <c r="PRX103" s="2"/>
      <c r="PRY103" s="2"/>
      <c r="PSD103" s="2"/>
      <c r="PSE103" s="2"/>
      <c r="PSF103" s="2"/>
      <c r="PSG103" s="2"/>
      <c r="PSH103" s="2"/>
      <c r="PSI103" s="2"/>
      <c r="PSJ103" s="2"/>
      <c r="PSP103" s="4"/>
      <c r="PSQ103" s="2"/>
      <c r="PSR103" s="2"/>
      <c r="PSS103" s="2"/>
      <c r="PST103" s="2"/>
      <c r="PSU103" s="2"/>
      <c r="PSV103" s="2"/>
      <c r="PSW103" s="2"/>
      <c r="PSX103" s="2"/>
      <c r="PSY103" s="2"/>
      <c r="PSZ103" s="2"/>
      <c r="PTA103" s="2"/>
      <c r="PTB103" s="2"/>
      <c r="PTD103" s="2"/>
      <c r="PTE103" s="2"/>
      <c r="PTJ103" s="2"/>
      <c r="PTK103" s="2"/>
      <c r="PTL103" s="2"/>
      <c r="PTM103" s="2"/>
      <c r="PTN103" s="2"/>
      <c r="PTO103" s="2"/>
      <c r="PTP103" s="2"/>
      <c r="PTV103" s="4"/>
      <c r="PTW103" s="2"/>
      <c r="PTX103" s="2"/>
      <c r="PTY103" s="2"/>
      <c r="PTZ103" s="2"/>
      <c r="PUA103" s="2"/>
      <c r="PUB103" s="2"/>
      <c r="PUC103" s="2"/>
      <c r="PUD103" s="2"/>
      <c r="PUE103" s="2"/>
      <c r="PUF103" s="2"/>
      <c r="PUG103" s="2"/>
      <c r="PUH103" s="2"/>
      <c r="PUJ103" s="2"/>
      <c r="PUK103" s="2"/>
      <c r="PUP103" s="2"/>
      <c r="PUQ103" s="2"/>
      <c r="PUR103" s="2"/>
      <c r="PUS103" s="2"/>
      <c r="PUT103" s="2"/>
      <c r="PUU103" s="2"/>
      <c r="PUV103" s="2"/>
      <c r="PVB103" s="4"/>
      <c r="PVC103" s="2"/>
      <c r="PVD103" s="2"/>
      <c r="PVE103" s="2"/>
      <c r="PVF103" s="2"/>
      <c r="PVG103" s="2"/>
      <c r="PVH103" s="2"/>
      <c r="PVI103" s="2"/>
      <c r="PVJ103" s="2"/>
      <c r="PVK103" s="2"/>
      <c r="PVL103" s="2"/>
      <c r="PVM103" s="2"/>
      <c r="PVN103" s="2"/>
      <c r="PVP103" s="2"/>
      <c r="PVQ103" s="2"/>
      <c r="PVV103" s="2"/>
      <c r="PVW103" s="2"/>
      <c r="PVX103" s="2"/>
      <c r="PVY103" s="2"/>
      <c r="PVZ103" s="2"/>
      <c r="PWA103" s="2"/>
      <c r="PWB103" s="2"/>
      <c r="PWH103" s="4"/>
      <c r="PWI103" s="2"/>
      <c r="PWJ103" s="2"/>
      <c r="PWK103" s="2"/>
      <c r="PWL103" s="2"/>
      <c r="PWM103" s="2"/>
      <c r="PWN103" s="2"/>
      <c r="PWO103" s="2"/>
      <c r="PWP103" s="2"/>
      <c r="PWQ103" s="2"/>
      <c r="PWR103" s="2"/>
      <c r="PWS103" s="2"/>
      <c r="PWT103" s="2"/>
      <c r="PWV103" s="2"/>
      <c r="PWW103" s="2"/>
      <c r="PXB103" s="2"/>
      <c r="PXC103" s="2"/>
      <c r="PXD103" s="2"/>
      <c r="PXE103" s="2"/>
      <c r="PXF103" s="2"/>
      <c r="PXG103" s="2"/>
      <c r="PXH103" s="2"/>
      <c r="PXN103" s="4"/>
      <c r="PXO103" s="2"/>
      <c r="PXP103" s="2"/>
      <c r="PXQ103" s="2"/>
      <c r="PXR103" s="2"/>
      <c r="PXS103" s="2"/>
      <c r="PXT103" s="2"/>
      <c r="PXU103" s="2"/>
      <c r="PXV103" s="2"/>
      <c r="PXW103" s="2"/>
      <c r="PXX103" s="2"/>
      <c r="PXY103" s="2"/>
      <c r="PXZ103" s="2"/>
      <c r="PYB103" s="2"/>
      <c r="PYC103" s="2"/>
      <c r="PYH103" s="2"/>
      <c r="PYI103" s="2"/>
      <c r="PYJ103" s="2"/>
      <c r="PYK103" s="2"/>
      <c r="PYL103" s="2"/>
      <c r="PYM103" s="2"/>
      <c r="PYN103" s="2"/>
      <c r="PYT103" s="4"/>
      <c r="PYU103" s="2"/>
      <c r="PYV103" s="2"/>
      <c r="PYW103" s="2"/>
      <c r="PYX103" s="2"/>
      <c r="PYY103" s="2"/>
      <c r="PYZ103" s="2"/>
      <c r="PZA103" s="2"/>
      <c r="PZB103" s="2"/>
      <c r="PZC103" s="2"/>
      <c r="PZD103" s="2"/>
      <c r="PZE103" s="2"/>
      <c r="PZF103" s="2"/>
      <c r="PZH103" s="2"/>
      <c r="PZI103" s="2"/>
      <c r="PZN103" s="2"/>
      <c r="PZO103" s="2"/>
      <c r="PZP103" s="2"/>
      <c r="PZQ103" s="2"/>
      <c r="PZR103" s="2"/>
      <c r="PZS103" s="2"/>
      <c r="PZT103" s="2"/>
      <c r="PZZ103" s="4"/>
      <c r="QAA103" s="2"/>
      <c r="QAB103" s="2"/>
      <c r="QAC103" s="2"/>
      <c r="QAD103" s="2"/>
      <c r="QAE103" s="2"/>
      <c r="QAF103" s="2"/>
      <c r="QAG103" s="2"/>
      <c r="QAH103" s="2"/>
      <c r="QAI103" s="2"/>
      <c r="QAJ103" s="2"/>
      <c r="QAK103" s="2"/>
      <c r="QAL103" s="2"/>
      <c r="QAN103" s="2"/>
      <c r="QAO103" s="2"/>
      <c r="QAT103" s="2"/>
      <c r="QAU103" s="2"/>
      <c r="QAV103" s="2"/>
      <c r="QAW103" s="2"/>
      <c r="QAX103" s="2"/>
      <c r="QAY103" s="2"/>
      <c r="QAZ103" s="2"/>
      <c r="QBF103" s="4"/>
      <c r="QBG103" s="2"/>
      <c r="QBH103" s="2"/>
      <c r="QBI103" s="2"/>
      <c r="QBJ103" s="2"/>
      <c r="QBK103" s="2"/>
      <c r="QBL103" s="2"/>
      <c r="QBM103" s="2"/>
      <c r="QBN103" s="2"/>
      <c r="QBO103" s="2"/>
      <c r="QBP103" s="2"/>
      <c r="QBQ103" s="2"/>
      <c r="QBR103" s="2"/>
      <c r="QBT103" s="2"/>
      <c r="QBU103" s="2"/>
      <c r="QBZ103" s="2"/>
      <c r="QCA103" s="2"/>
      <c r="QCB103" s="2"/>
      <c r="QCC103" s="2"/>
      <c r="QCD103" s="2"/>
      <c r="QCE103" s="2"/>
      <c r="QCF103" s="2"/>
      <c r="QCL103" s="4"/>
      <c r="QCM103" s="2"/>
      <c r="QCN103" s="2"/>
      <c r="QCO103" s="2"/>
      <c r="QCP103" s="2"/>
      <c r="QCQ103" s="2"/>
      <c r="QCR103" s="2"/>
      <c r="QCS103" s="2"/>
      <c r="QCT103" s="2"/>
      <c r="QCU103" s="2"/>
      <c r="QCV103" s="2"/>
      <c r="QCW103" s="2"/>
      <c r="QCX103" s="2"/>
      <c r="QCZ103" s="2"/>
      <c r="QDA103" s="2"/>
      <c r="QDF103" s="2"/>
      <c r="QDG103" s="2"/>
      <c r="QDH103" s="2"/>
      <c r="QDI103" s="2"/>
      <c r="QDJ103" s="2"/>
      <c r="QDK103" s="2"/>
      <c r="QDL103" s="2"/>
      <c r="QDR103" s="4"/>
      <c r="QDS103" s="2"/>
      <c r="QDT103" s="2"/>
      <c r="QDU103" s="2"/>
      <c r="QDV103" s="2"/>
      <c r="QDW103" s="2"/>
      <c r="QDX103" s="2"/>
      <c r="QDY103" s="2"/>
      <c r="QDZ103" s="2"/>
      <c r="QEA103" s="2"/>
      <c r="QEB103" s="2"/>
      <c r="QEC103" s="2"/>
      <c r="QED103" s="2"/>
      <c r="QEF103" s="2"/>
      <c r="QEG103" s="2"/>
      <c r="QEL103" s="2"/>
      <c r="QEM103" s="2"/>
      <c r="QEN103" s="2"/>
      <c r="QEO103" s="2"/>
      <c r="QEP103" s="2"/>
      <c r="QEQ103" s="2"/>
      <c r="QER103" s="2"/>
      <c r="QEX103" s="4"/>
      <c r="QEY103" s="2"/>
      <c r="QEZ103" s="2"/>
      <c r="QFA103" s="2"/>
      <c r="QFB103" s="2"/>
      <c r="QFC103" s="2"/>
      <c r="QFD103" s="2"/>
      <c r="QFE103" s="2"/>
      <c r="QFF103" s="2"/>
      <c r="QFG103" s="2"/>
      <c r="QFH103" s="2"/>
      <c r="QFI103" s="2"/>
      <c r="QFJ103" s="2"/>
      <c r="QFL103" s="2"/>
      <c r="QFM103" s="2"/>
      <c r="QFR103" s="2"/>
      <c r="QFS103" s="2"/>
      <c r="QFT103" s="2"/>
      <c r="QFU103" s="2"/>
      <c r="QFV103" s="2"/>
      <c r="QFW103" s="2"/>
      <c r="QFX103" s="2"/>
      <c r="QGD103" s="4"/>
      <c r="QGE103" s="2"/>
      <c r="QGF103" s="2"/>
      <c r="QGG103" s="2"/>
      <c r="QGH103" s="2"/>
      <c r="QGI103" s="2"/>
      <c r="QGJ103" s="2"/>
      <c r="QGK103" s="2"/>
      <c r="QGL103" s="2"/>
      <c r="QGM103" s="2"/>
      <c r="QGN103" s="2"/>
      <c r="QGO103" s="2"/>
      <c r="QGP103" s="2"/>
      <c r="QGR103" s="2"/>
      <c r="QGS103" s="2"/>
      <c r="QGX103" s="2"/>
      <c r="QGY103" s="2"/>
      <c r="QGZ103" s="2"/>
      <c r="QHA103" s="2"/>
      <c r="QHB103" s="2"/>
      <c r="QHC103" s="2"/>
      <c r="QHD103" s="2"/>
      <c r="QHJ103" s="4"/>
      <c r="QHK103" s="2"/>
      <c r="QHL103" s="2"/>
      <c r="QHM103" s="2"/>
      <c r="QHN103" s="2"/>
      <c r="QHO103" s="2"/>
      <c r="QHP103" s="2"/>
      <c r="QHQ103" s="2"/>
      <c r="QHR103" s="2"/>
      <c r="QHS103" s="2"/>
      <c r="QHT103" s="2"/>
      <c r="QHU103" s="2"/>
      <c r="QHV103" s="2"/>
      <c r="QHX103" s="2"/>
      <c r="QHY103" s="2"/>
      <c r="QID103" s="2"/>
      <c r="QIE103" s="2"/>
      <c r="QIF103" s="2"/>
      <c r="QIG103" s="2"/>
      <c r="QIH103" s="2"/>
      <c r="QII103" s="2"/>
      <c r="QIJ103" s="2"/>
      <c r="QIP103" s="4"/>
      <c r="QIQ103" s="2"/>
      <c r="QIR103" s="2"/>
      <c r="QIS103" s="2"/>
      <c r="QIT103" s="2"/>
      <c r="QIU103" s="2"/>
      <c r="QIV103" s="2"/>
      <c r="QIW103" s="2"/>
      <c r="QIX103" s="2"/>
      <c r="QIY103" s="2"/>
      <c r="QIZ103" s="2"/>
      <c r="QJA103" s="2"/>
      <c r="QJB103" s="2"/>
      <c r="QJD103" s="2"/>
      <c r="QJE103" s="2"/>
      <c r="QJJ103" s="2"/>
      <c r="QJK103" s="2"/>
      <c r="QJL103" s="2"/>
      <c r="QJM103" s="2"/>
      <c r="QJN103" s="2"/>
      <c r="QJO103" s="2"/>
      <c r="QJP103" s="2"/>
      <c r="QJV103" s="4"/>
      <c r="QJW103" s="2"/>
      <c r="QJX103" s="2"/>
      <c r="QJY103" s="2"/>
      <c r="QJZ103" s="2"/>
      <c r="QKA103" s="2"/>
      <c r="QKB103" s="2"/>
      <c r="QKC103" s="2"/>
      <c r="QKD103" s="2"/>
      <c r="QKE103" s="2"/>
      <c r="QKF103" s="2"/>
      <c r="QKG103" s="2"/>
      <c r="QKH103" s="2"/>
      <c r="QKJ103" s="2"/>
      <c r="QKK103" s="2"/>
      <c r="QKP103" s="2"/>
      <c r="QKQ103" s="2"/>
      <c r="QKR103" s="2"/>
      <c r="QKS103" s="2"/>
      <c r="QKT103" s="2"/>
      <c r="QKU103" s="2"/>
      <c r="QKV103" s="2"/>
      <c r="QLB103" s="4"/>
      <c r="QLC103" s="2"/>
      <c r="QLD103" s="2"/>
      <c r="QLE103" s="2"/>
      <c r="QLF103" s="2"/>
      <c r="QLG103" s="2"/>
      <c r="QLH103" s="2"/>
      <c r="QLI103" s="2"/>
      <c r="QLJ103" s="2"/>
      <c r="QLK103" s="2"/>
      <c r="QLL103" s="2"/>
      <c r="QLM103" s="2"/>
      <c r="QLN103" s="2"/>
      <c r="QLP103" s="2"/>
      <c r="QLQ103" s="2"/>
      <c r="QLV103" s="2"/>
      <c r="QLW103" s="2"/>
      <c r="QLX103" s="2"/>
      <c r="QLY103" s="2"/>
      <c r="QLZ103" s="2"/>
      <c r="QMA103" s="2"/>
      <c r="QMB103" s="2"/>
      <c r="QMH103" s="4"/>
      <c r="QMI103" s="2"/>
      <c r="QMJ103" s="2"/>
      <c r="QMK103" s="2"/>
      <c r="QML103" s="2"/>
      <c r="QMM103" s="2"/>
      <c r="QMN103" s="2"/>
      <c r="QMO103" s="2"/>
      <c r="QMP103" s="2"/>
      <c r="QMQ103" s="2"/>
      <c r="QMR103" s="2"/>
      <c r="QMS103" s="2"/>
      <c r="QMT103" s="2"/>
      <c r="QMV103" s="2"/>
      <c r="QMW103" s="2"/>
      <c r="QNB103" s="2"/>
      <c r="QNC103" s="2"/>
      <c r="QND103" s="2"/>
      <c r="QNE103" s="2"/>
      <c r="QNF103" s="2"/>
      <c r="QNG103" s="2"/>
      <c r="QNH103" s="2"/>
      <c r="QNN103" s="4"/>
      <c r="QNO103" s="2"/>
      <c r="QNP103" s="2"/>
      <c r="QNQ103" s="2"/>
      <c r="QNR103" s="2"/>
      <c r="QNS103" s="2"/>
      <c r="QNT103" s="2"/>
      <c r="QNU103" s="2"/>
      <c r="QNV103" s="2"/>
      <c r="QNW103" s="2"/>
      <c r="QNX103" s="2"/>
      <c r="QNY103" s="2"/>
      <c r="QNZ103" s="2"/>
      <c r="QOB103" s="2"/>
      <c r="QOC103" s="2"/>
      <c r="QOH103" s="2"/>
      <c r="QOI103" s="2"/>
      <c r="QOJ103" s="2"/>
      <c r="QOK103" s="2"/>
      <c r="QOL103" s="2"/>
      <c r="QOM103" s="2"/>
      <c r="QON103" s="2"/>
      <c r="QOT103" s="4"/>
      <c r="QOU103" s="2"/>
      <c r="QOV103" s="2"/>
      <c r="QOW103" s="2"/>
      <c r="QOX103" s="2"/>
      <c r="QOY103" s="2"/>
      <c r="QOZ103" s="2"/>
      <c r="QPA103" s="2"/>
      <c r="QPB103" s="2"/>
      <c r="QPC103" s="2"/>
      <c r="QPD103" s="2"/>
      <c r="QPE103" s="2"/>
      <c r="QPF103" s="2"/>
      <c r="QPH103" s="2"/>
      <c r="QPI103" s="2"/>
      <c r="QPN103" s="2"/>
      <c r="QPO103" s="2"/>
      <c r="QPP103" s="2"/>
      <c r="QPQ103" s="2"/>
      <c r="QPR103" s="2"/>
      <c r="QPS103" s="2"/>
      <c r="QPT103" s="2"/>
      <c r="QPZ103" s="4"/>
      <c r="QQA103" s="2"/>
      <c r="QQB103" s="2"/>
      <c r="QQC103" s="2"/>
      <c r="QQD103" s="2"/>
      <c r="QQE103" s="2"/>
      <c r="QQF103" s="2"/>
      <c r="QQG103" s="2"/>
      <c r="QQH103" s="2"/>
      <c r="QQI103" s="2"/>
      <c r="QQJ103" s="2"/>
      <c r="QQK103" s="2"/>
      <c r="QQL103" s="2"/>
      <c r="QQN103" s="2"/>
      <c r="QQO103" s="2"/>
      <c r="QQT103" s="2"/>
      <c r="QQU103" s="2"/>
      <c r="QQV103" s="2"/>
      <c r="QQW103" s="2"/>
      <c r="QQX103" s="2"/>
      <c r="QQY103" s="2"/>
      <c r="QQZ103" s="2"/>
      <c r="QRF103" s="4"/>
      <c r="QRG103" s="2"/>
      <c r="QRH103" s="2"/>
      <c r="QRI103" s="2"/>
      <c r="QRJ103" s="2"/>
      <c r="QRK103" s="2"/>
      <c r="QRL103" s="2"/>
      <c r="QRM103" s="2"/>
      <c r="QRN103" s="2"/>
      <c r="QRO103" s="2"/>
      <c r="QRP103" s="2"/>
      <c r="QRQ103" s="2"/>
      <c r="QRR103" s="2"/>
      <c r="QRT103" s="2"/>
      <c r="QRU103" s="2"/>
      <c r="QRZ103" s="2"/>
      <c r="QSA103" s="2"/>
      <c r="QSB103" s="2"/>
      <c r="QSC103" s="2"/>
      <c r="QSD103" s="2"/>
      <c r="QSE103" s="2"/>
      <c r="QSF103" s="2"/>
      <c r="QSL103" s="4"/>
      <c r="QSM103" s="2"/>
      <c r="QSN103" s="2"/>
      <c r="QSO103" s="2"/>
      <c r="QSP103" s="2"/>
      <c r="QSQ103" s="2"/>
      <c r="QSR103" s="2"/>
      <c r="QSS103" s="2"/>
      <c r="QST103" s="2"/>
      <c r="QSU103" s="2"/>
      <c r="QSV103" s="2"/>
      <c r="QSW103" s="2"/>
      <c r="QSX103" s="2"/>
      <c r="QSZ103" s="2"/>
      <c r="QTA103" s="2"/>
      <c r="QTF103" s="2"/>
      <c r="QTG103" s="2"/>
      <c r="QTH103" s="2"/>
      <c r="QTI103" s="2"/>
      <c r="QTJ103" s="2"/>
      <c r="QTK103" s="2"/>
      <c r="QTL103" s="2"/>
      <c r="QTR103" s="4"/>
      <c r="QTS103" s="2"/>
      <c r="QTT103" s="2"/>
      <c r="QTU103" s="2"/>
      <c r="QTV103" s="2"/>
      <c r="QTW103" s="2"/>
      <c r="QTX103" s="2"/>
      <c r="QTY103" s="2"/>
      <c r="QTZ103" s="2"/>
      <c r="QUA103" s="2"/>
      <c r="QUB103" s="2"/>
      <c r="QUC103" s="2"/>
      <c r="QUD103" s="2"/>
      <c r="QUF103" s="2"/>
      <c r="QUG103" s="2"/>
      <c r="QUL103" s="2"/>
      <c r="QUM103" s="2"/>
      <c r="QUN103" s="2"/>
      <c r="QUO103" s="2"/>
      <c r="QUP103" s="2"/>
      <c r="QUQ103" s="2"/>
      <c r="QUR103" s="2"/>
      <c r="QUX103" s="4"/>
      <c r="QUY103" s="2"/>
      <c r="QUZ103" s="2"/>
      <c r="QVA103" s="2"/>
      <c r="QVB103" s="2"/>
      <c r="QVC103" s="2"/>
      <c r="QVD103" s="2"/>
      <c r="QVE103" s="2"/>
      <c r="QVF103" s="2"/>
      <c r="QVG103" s="2"/>
      <c r="QVH103" s="2"/>
      <c r="QVI103" s="2"/>
      <c r="QVJ103" s="2"/>
      <c r="QVL103" s="2"/>
      <c r="QVM103" s="2"/>
      <c r="QVR103" s="2"/>
      <c r="QVS103" s="2"/>
      <c r="QVT103" s="2"/>
      <c r="QVU103" s="2"/>
      <c r="QVV103" s="2"/>
      <c r="QVW103" s="2"/>
      <c r="QVX103" s="2"/>
      <c r="QWD103" s="4"/>
      <c r="QWE103" s="2"/>
      <c r="QWF103" s="2"/>
      <c r="QWG103" s="2"/>
      <c r="QWH103" s="2"/>
      <c r="QWI103" s="2"/>
      <c r="QWJ103" s="2"/>
      <c r="QWK103" s="2"/>
      <c r="QWL103" s="2"/>
      <c r="QWM103" s="2"/>
      <c r="QWN103" s="2"/>
      <c r="QWO103" s="2"/>
      <c r="QWP103" s="2"/>
      <c r="QWR103" s="2"/>
      <c r="QWS103" s="2"/>
      <c r="QWX103" s="2"/>
      <c r="QWY103" s="2"/>
      <c r="QWZ103" s="2"/>
      <c r="QXA103" s="2"/>
      <c r="QXB103" s="2"/>
      <c r="QXC103" s="2"/>
      <c r="QXD103" s="2"/>
      <c r="QXJ103" s="4"/>
      <c r="QXK103" s="2"/>
      <c r="QXL103" s="2"/>
      <c r="QXM103" s="2"/>
      <c r="QXN103" s="2"/>
      <c r="QXO103" s="2"/>
      <c r="QXP103" s="2"/>
      <c r="QXQ103" s="2"/>
      <c r="QXR103" s="2"/>
      <c r="QXS103" s="2"/>
      <c r="QXT103" s="2"/>
      <c r="QXU103" s="2"/>
      <c r="QXV103" s="2"/>
      <c r="QXX103" s="2"/>
      <c r="QXY103" s="2"/>
      <c r="QYD103" s="2"/>
      <c r="QYE103" s="2"/>
      <c r="QYF103" s="2"/>
      <c r="QYG103" s="2"/>
      <c r="QYH103" s="2"/>
      <c r="QYI103" s="2"/>
      <c r="QYJ103" s="2"/>
      <c r="QYP103" s="4"/>
      <c r="QYQ103" s="2"/>
      <c r="QYR103" s="2"/>
      <c r="QYS103" s="2"/>
      <c r="QYT103" s="2"/>
      <c r="QYU103" s="2"/>
      <c r="QYV103" s="2"/>
      <c r="QYW103" s="2"/>
      <c r="QYX103" s="2"/>
      <c r="QYY103" s="2"/>
      <c r="QYZ103" s="2"/>
      <c r="QZA103" s="2"/>
      <c r="QZB103" s="2"/>
      <c r="QZD103" s="2"/>
      <c r="QZE103" s="2"/>
      <c r="QZJ103" s="2"/>
      <c r="QZK103" s="2"/>
      <c r="QZL103" s="2"/>
      <c r="QZM103" s="2"/>
      <c r="QZN103" s="2"/>
      <c r="QZO103" s="2"/>
      <c r="QZP103" s="2"/>
      <c r="QZV103" s="4"/>
      <c r="QZW103" s="2"/>
      <c r="QZX103" s="2"/>
      <c r="QZY103" s="2"/>
      <c r="QZZ103" s="2"/>
      <c r="RAA103" s="2"/>
      <c r="RAB103" s="2"/>
      <c r="RAC103" s="2"/>
      <c r="RAD103" s="2"/>
      <c r="RAE103" s="2"/>
      <c r="RAF103" s="2"/>
      <c r="RAG103" s="2"/>
      <c r="RAH103" s="2"/>
      <c r="RAJ103" s="2"/>
      <c r="RAK103" s="2"/>
      <c r="RAP103" s="2"/>
      <c r="RAQ103" s="2"/>
      <c r="RAR103" s="2"/>
      <c r="RAS103" s="2"/>
      <c r="RAT103" s="2"/>
      <c r="RAU103" s="2"/>
      <c r="RAV103" s="2"/>
      <c r="RBB103" s="4"/>
      <c r="RBC103" s="2"/>
      <c r="RBD103" s="2"/>
      <c r="RBE103" s="2"/>
      <c r="RBF103" s="2"/>
      <c r="RBG103" s="2"/>
      <c r="RBH103" s="2"/>
      <c r="RBI103" s="2"/>
      <c r="RBJ103" s="2"/>
      <c r="RBK103" s="2"/>
      <c r="RBL103" s="2"/>
      <c r="RBM103" s="2"/>
      <c r="RBN103" s="2"/>
      <c r="RBP103" s="2"/>
      <c r="RBQ103" s="2"/>
      <c r="RBV103" s="2"/>
      <c r="RBW103" s="2"/>
      <c r="RBX103" s="2"/>
      <c r="RBY103" s="2"/>
      <c r="RBZ103" s="2"/>
      <c r="RCA103" s="2"/>
      <c r="RCB103" s="2"/>
      <c r="RCH103" s="4"/>
      <c r="RCI103" s="2"/>
      <c r="RCJ103" s="2"/>
      <c r="RCK103" s="2"/>
      <c r="RCL103" s="2"/>
      <c r="RCM103" s="2"/>
      <c r="RCN103" s="2"/>
      <c r="RCO103" s="2"/>
      <c r="RCP103" s="2"/>
      <c r="RCQ103" s="2"/>
      <c r="RCR103" s="2"/>
      <c r="RCS103" s="2"/>
      <c r="RCT103" s="2"/>
      <c r="RCV103" s="2"/>
      <c r="RCW103" s="2"/>
      <c r="RDB103" s="2"/>
      <c r="RDC103" s="2"/>
      <c r="RDD103" s="2"/>
      <c r="RDE103" s="2"/>
      <c r="RDF103" s="2"/>
      <c r="RDG103" s="2"/>
      <c r="RDH103" s="2"/>
      <c r="RDN103" s="4"/>
      <c r="RDO103" s="2"/>
      <c r="RDP103" s="2"/>
      <c r="RDQ103" s="2"/>
      <c r="RDR103" s="2"/>
      <c r="RDS103" s="2"/>
      <c r="RDT103" s="2"/>
      <c r="RDU103" s="2"/>
      <c r="RDV103" s="2"/>
      <c r="RDW103" s="2"/>
      <c r="RDX103" s="2"/>
      <c r="RDY103" s="2"/>
      <c r="RDZ103" s="2"/>
      <c r="REB103" s="2"/>
      <c r="REC103" s="2"/>
      <c r="REH103" s="2"/>
      <c r="REI103" s="2"/>
      <c r="REJ103" s="2"/>
      <c r="REK103" s="2"/>
      <c r="REL103" s="2"/>
      <c r="REM103" s="2"/>
      <c r="REN103" s="2"/>
      <c r="RET103" s="4"/>
      <c r="REU103" s="2"/>
      <c r="REV103" s="2"/>
      <c r="REW103" s="2"/>
      <c r="REX103" s="2"/>
      <c r="REY103" s="2"/>
      <c r="REZ103" s="2"/>
      <c r="RFA103" s="2"/>
      <c r="RFB103" s="2"/>
      <c r="RFC103" s="2"/>
      <c r="RFD103" s="2"/>
      <c r="RFE103" s="2"/>
      <c r="RFF103" s="2"/>
      <c r="RFH103" s="2"/>
      <c r="RFI103" s="2"/>
      <c r="RFN103" s="2"/>
      <c r="RFO103" s="2"/>
      <c r="RFP103" s="2"/>
      <c r="RFQ103" s="2"/>
      <c r="RFR103" s="2"/>
      <c r="RFS103" s="2"/>
      <c r="RFT103" s="2"/>
      <c r="RFZ103" s="4"/>
      <c r="RGA103" s="2"/>
      <c r="RGB103" s="2"/>
      <c r="RGC103" s="2"/>
      <c r="RGD103" s="2"/>
      <c r="RGE103" s="2"/>
      <c r="RGF103" s="2"/>
      <c r="RGG103" s="2"/>
      <c r="RGH103" s="2"/>
      <c r="RGI103" s="2"/>
      <c r="RGJ103" s="2"/>
      <c r="RGK103" s="2"/>
      <c r="RGL103" s="2"/>
      <c r="RGN103" s="2"/>
      <c r="RGO103" s="2"/>
      <c r="RGT103" s="2"/>
      <c r="RGU103" s="2"/>
      <c r="RGV103" s="2"/>
      <c r="RGW103" s="2"/>
      <c r="RGX103" s="2"/>
      <c r="RGY103" s="2"/>
      <c r="RGZ103" s="2"/>
      <c r="RHF103" s="4"/>
      <c r="RHG103" s="2"/>
      <c r="RHH103" s="2"/>
      <c r="RHI103" s="2"/>
      <c r="RHJ103" s="2"/>
      <c r="RHK103" s="2"/>
      <c r="RHL103" s="2"/>
      <c r="RHM103" s="2"/>
      <c r="RHN103" s="2"/>
      <c r="RHO103" s="2"/>
      <c r="RHP103" s="2"/>
      <c r="RHQ103" s="2"/>
      <c r="RHR103" s="2"/>
      <c r="RHT103" s="2"/>
      <c r="RHU103" s="2"/>
      <c r="RHZ103" s="2"/>
      <c r="RIA103" s="2"/>
      <c r="RIB103" s="2"/>
      <c r="RIC103" s="2"/>
      <c r="RID103" s="2"/>
      <c r="RIE103" s="2"/>
      <c r="RIF103" s="2"/>
      <c r="RIL103" s="4"/>
      <c r="RIM103" s="2"/>
      <c r="RIN103" s="2"/>
      <c r="RIO103" s="2"/>
      <c r="RIP103" s="2"/>
      <c r="RIQ103" s="2"/>
      <c r="RIR103" s="2"/>
      <c r="RIS103" s="2"/>
      <c r="RIT103" s="2"/>
      <c r="RIU103" s="2"/>
      <c r="RIV103" s="2"/>
      <c r="RIW103" s="2"/>
      <c r="RIX103" s="2"/>
      <c r="RIZ103" s="2"/>
      <c r="RJA103" s="2"/>
      <c r="RJF103" s="2"/>
      <c r="RJG103" s="2"/>
      <c r="RJH103" s="2"/>
      <c r="RJI103" s="2"/>
      <c r="RJJ103" s="2"/>
      <c r="RJK103" s="2"/>
      <c r="RJL103" s="2"/>
      <c r="RJR103" s="4"/>
      <c r="RJS103" s="2"/>
      <c r="RJT103" s="2"/>
      <c r="RJU103" s="2"/>
      <c r="RJV103" s="2"/>
      <c r="RJW103" s="2"/>
      <c r="RJX103" s="2"/>
      <c r="RJY103" s="2"/>
      <c r="RJZ103" s="2"/>
      <c r="RKA103" s="2"/>
      <c r="RKB103" s="2"/>
      <c r="RKC103" s="2"/>
      <c r="RKD103" s="2"/>
      <c r="RKF103" s="2"/>
      <c r="RKG103" s="2"/>
      <c r="RKL103" s="2"/>
      <c r="RKM103" s="2"/>
      <c r="RKN103" s="2"/>
      <c r="RKO103" s="2"/>
      <c r="RKP103" s="2"/>
      <c r="RKQ103" s="2"/>
      <c r="RKR103" s="2"/>
      <c r="RKX103" s="4"/>
      <c r="RKY103" s="2"/>
      <c r="RKZ103" s="2"/>
      <c r="RLA103" s="2"/>
      <c r="RLB103" s="2"/>
      <c r="RLC103" s="2"/>
      <c r="RLD103" s="2"/>
      <c r="RLE103" s="2"/>
      <c r="RLF103" s="2"/>
      <c r="RLG103" s="2"/>
      <c r="RLH103" s="2"/>
      <c r="RLI103" s="2"/>
      <c r="RLJ103" s="2"/>
      <c r="RLL103" s="2"/>
      <c r="RLM103" s="2"/>
      <c r="RLR103" s="2"/>
      <c r="RLS103" s="2"/>
      <c r="RLT103" s="2"/>
      <c r="RLU103" s="2"/>
      <c r="RLV103" s="2"/>
      <c r="RLW103" s="2"/>
      <c r="RLX103" s="2"/>
      <c r="RMD103" s="4"/>
      <c r="RME103" s="2"/>
      <c r="RMF103" s="2"/>
      <c r="RMG103" s="2"/>
      <c r="RMH103" s="2"/>
      <c r="RMI103" s="2"/>
      <c r="RMJ103" s="2"/>
      <c r="RMK103" s="2"/>
      <c r="RML103" s="2"/>
      <c r="RMM103" s="2"/>
      <c r="RMN103" s="2"/>
      <c r="RMO103" s="2"/>
      <c r="RMP103" s="2"/>
      <c r="RMR103" s="2"/>
      <c r="RMS103" s="2"/>
      <c r="RMX103" s="2"/>
      <c r="RMY103" s="2"/>
      <c r="RMZ103" s="2"/>
      <c r="RNA103" s="2"/>
      <c r="RNB103" s="2"/>
      <c r="RNC103" s="2"/>
      <c r="RND103" s="2"/>
      <c r="RNJ103" s="4"/>
      <c r="RNK103" s="2"/>
      <c r="RNL103" s="2"/>
      <c r="RNM103" s="2"/>
      <c r="RNN103" s="2"/>
      <c r="RNO103" s="2"/>
      <c r="RNP103" s="2"/>
      <c r="RNQ103" s="2"/>
      <c r="RNR103" s="2"/>
      <c r="RNS103" s="2"/>
      <c r="RNT103" s="2"/>
      <c r="RNU103" s="2"/>
      <c r="RNV103" s="2"/>
      <c r="RNX103" s="2"/>
      <c r="RNY103" s="2"/>
      <c r="ROD103" s="2"/>
      <c r="ROE103" s="2"/>
      <c r="ROF103" s="2"/>
      <c r="ROG103" s="2"/>
      <c r="ROH103" s="2"/>
      <c r="ROI103" s="2"/>
      <c r="ROJ103" s="2"/>
      <c r="ROP103" s="4"/>
      <c r="ROQ103" s="2"/>
      <c r="ROR103" s="2"/>
      <c r="ROS103" s="2"/>
      <c r="ROT103" s="2"/>
      <c r="ROU103" s="2"/>
      <c r="ROV103" s="2"/>
      <c r="ROW103" s="2"/>
      <c r="ROX103" s="2"/>
      <c r="ROY103" s="2"/>
      <c r="ROZ103" s="2"/>
      <c r="RPA103" s="2"/>
      <c r="RPB103" s="2"/>
      <c r="RPD103" s="2"/>
      <c r="RPE103" s="2"/>
      <c r="RPJ103" s="2"/>
      <c r="RPK103" s="2"/>
      <c r="RPL103" s="2"/>
      <c r="RPM103" s="2"/>
      <c r="RPN103" s="2"/>
      <c r="RPO103" s="2"/>
      <c r="RPP103" s="2"/>
      <c r="RPV103" s="4"/>
      <c r="RPW103" s="2"/>
      <c r="RPX103" s="2"/>
      <c r="RPY103" s="2"/>
      <c r="RPZ103" s="2"/>
      <c r="RQA103" s="2"/>
      <c r="RQB103" s="2"/>
      <c r="RQC103" s="2"/>
      <c r="RQD103" s="2"/>
      <c r="RQE103" s="2"/>
      <c r="RQF103" s="2"/>
      <c r="RQG103" s="2"/>
      <c r="RQH103" s="2"/>
      <c r="RQJ103" s="2"/>
      <c r="RQK103" s="2"/>
      <c r="RQP103" s="2"/>
      <c r="RQQ103" s="2"/>
      <c r="RQR103" s="2"/>
      <c r="RQS103" s="2"/>
      <c r="RQT103" s="2"/>
      <c r="RQU103" s="2"/>
      <c r="RQV103" s="2"/>
      <c r="RRB103" s="4"/>
      <c r="RRC103" s="2"/>
      <c r="RRD103" s="2"/>
      <c r="RRE103" s="2"/>
      <c r="RRF103" s="2"/>
      <c r="RRG103" s="2"/>
      <c r="RRH103" s="2"/>
      <c r="RRI103" s="2"/>
      <c r="RRJ103" s="2"/>
      <c r="RRK103" s="2"/>
      <c r="RRL103" s="2"/>
      <c r="RRM103" s="2"/>
      <c r="RRN103" s="2"/>
      <c r="RRP103" s="2"/>
      <c r="RRQ103" s="2"/>
      <c r="RRV103" s="2"/>
      <c r="RRW103" s="2"/>
      <c r="RRX103" s="2"/>
      <c r="RRY103" s="2"/>
      <c r="RRZ103" s="2"/>
      <c r="RSA103" s="2"/>
      <c r="RSB103" s="2"/>
      <c r="RSH103" s="4"/>
      <c r="RSI103" s="2"/>
      <c r="RSJ103" s="2"/>
      <c r="RSK103" s="2"/>
      <c r="RSL103" s="2"/>
      <c r="RSM103" s="2"/>
      <c r="RSN103" s="2"/>
      <c r="RSO103" s="2"/>
      <c r="RSP103" s="2"/>
      <c r="RSQ103" s="2"/>
      <c r="RSR103" s="2"/>
      <c r="RSS103" s="2"/>
      <c r="RST103" s="2"/>
      <c r="RSV103" s="2"/>
      <c r="RSW103" s="2"/>
      <c r="RTB103" s="2"/>
      <c r="RTC103" s="2"/>
      <c r="RTD103" s="2"/>
      <c r="RTE103" s="2"/>
      <c r="RTF103" s="2"/>
      <c r="RTG103" s="2"/>
      <c r="RTH103" s="2"/>
      <c r="RTN103" s="4"/>
      <c r="RTO103" s="2"/>
      <c r="RTP103" s="2"/>
      <c r="RTQ103" s="2"/>
      <c r="RTR103" s="2"/>
      <c r="RTS103" s="2"/>
      <c r="RTT103" s="2"/>
      <c r="RTU103" s="2"/>
      <c r="RTV103" s="2"/>
      <c r="RTW103" s="2"/>
      <c r="RTX103" s="2"/>
      <c r="RTY103" s="2"/>
      <c r="RTZ103" s="2"/>
      <c r="RUB103" s="2"/>
      <c r="RUC103" s="2"/>
      <c r="RUH103" s="2"/>
      <c r="RUI103" s="2"/>
      <c r="RUJ103" s="2"/>
      <c r="RUK103" s="2"/>
      <c r="RUL103" s="2"/>
      <c r="RUM103" s="2"/>
      <c r="RUN103" s="2"/>
      <c r="RUT103" s="4"/>
      <c r="RUU103" s="2"/>
      <c r="RUV103" s="2"/>
      <c r="RUW103" s="2"/>
      <c r="RUX103" s="2"/>
      <c r="RUY103" s="2"/>
      <c r="RUZ103" s="2"/>
      <c r="RVA103" s="2"/>
      <c r="RVB103" s="2"/>
      <c r="RVC103" s="2"/>
      <c r="RVD103" s="2"/>
      <c r="RVE103" s="2"/>
      <c r="RVF103" s="2"/>
      <c r="RVH103" s="2"/>
      <c r="RVI103" s="2"/>
      <c r="RVN103" s="2"/>
      <c r="RVO103" s="2"/>
      <c r="RVP103" s="2"/>
      <c r="RVQ103" s="2"/>
      <c r="RVR103" s="2"/>
      <c r="RVS103" s="2"/>
      <c r="RVT103" s="2"/>
      <c r="RVZ103" s="4"/>
      <c r="RWA103" s="2"/>
      <c r="RWB103" s="2"/>
      <c r="RWC103" s="2"/>
      <c r="RWD103" s="2"/>
      <c r="RWE103" s="2"/>
      <c r="RWF103" s="2"/>
      <c r="RWG103" s="2"/>
      <c r="RWH103" s="2"/>
      <c r="RWI103" s="2"/>
      <c r="RWJ103" s="2"/>
      <c r="RWK103" s="2"/>
      <c r="RWL103" s="2"/>
      <c r="RWN103" s="2"/>
      <c r="RWO103" s="2"/>
      <c r="RWT103" s="2"/>
      <c r="RWU103" s="2"/>
      <c r="RWV103" s="2"/>
      <c r="RWW103" s="2"/>
      <c r="RWX103" s="2"/>
      <c r="RWY103" s="2"/>
      <c r="RWZ103" s="2"/>
      <c r="RXF103" s="4"/>
      <c r="RXG103" s="2"/>
      <c r="RXH103" s="2"/>
      <c r="RXI103" s="2"/>
      <c r="RXJ103" s="2"/>
      <c r="RXK103" s="2"/>
      <c r="RXL103" s="2"/>
      <c r="RXM103" s="2"/>
      <c r="RXN103" s="2"/>
      <c r="RXO103" s="2"/>
      <c r="RXP103" s="2"/>
      <c r="RXQ103" s="2"/>
      <c r="RXR103" s="2"/>
      <c r="RXT103" s="2"/>
      <c r="RXU103" s="2"/>
      <c r="RXZ103" s="2"/>
      <c r="RYA103" s="2"/>
      <c r="RYB103" s="2"/>
      <c r="RYC103" s="2"/>
      <c r="RYD103" s="2"/>
      <c r="RYE103" s="2"/>
      <c r="RYF103" s="2"/>
      <c r="RYL103" s="4"/>
      <c r="RYM103" s="2"/>
      <c r="RYN103" s="2"/>
      <c r="RYO103" s="2"/>
      <c r="RYP103" s="2"/>
      <c r="RYQ103" s="2"/>
      <c r="RYR103" s="2"/>
      <c r="RYS103" s="2"/>
      <c r="RYT103" s="2"/>
      <c r="RYU103" s="2"/>
      <c r="RYV103" s="2"/>
      <c r="RYW103" s="2"/>
      <c r="RYX103" s="2"/>
      <c r="RYZ103" s="2"/>
      <c r="RZA103" s="2"/>
      <c r="RZF103" s="2"/>
      <c r="RZG103" s="2"/>
      <c r="RZH103" s="2"/>
      <c r="RZI103" s="2"/>
      <c r="RZJ103" s="2"/>
      <c r="RZK103" s="2"/>
      <c r="RZL103" s="2"/>
      <c r="RZR103" s="4"/>
      <c r="RZS103" s="2"/>
      <c r="RZT103" s="2"/>
      <c r="RZU103" s="2"/>
      <c r="RZV103" s="2"/>
      <c r="RZW103" s="2"/>
      <c r="RZX103" s="2"/>
      <c r="RZY103" s="2"/>
      <c r="RZZ103" s="2"/>
      <c r="SAA103" s="2"/>
      <c r="SAB103" s="2"/>
      <c r="SAC103" s="2"/>
      <c r="SAD103" s="2"/>
      <c r="SAF103" s="2"/>
      <c r="SAG103" s="2"/>
      <c r="SAL103" s="2"/>
      <c r="SAM103" s="2"/>
      <c r="SAN103" s="2"/>
      <c r="SAO103" s="2"/>
      <c r="SAP103" s="2"/>
      <c r="SAQ103" s="2"/>
      <c r="SAR103" s="2"/>
      <c r="SAX103" s="4"/>
      <c r="SAY103" s="2"/>
      <c r="SAZ103" s="2"/>
      <c r="SBA103" s="2"/>
      <c r="SBB103" s="2"/>
      <c r="SBC103" s="2"/>
      <c r="SBD103" s="2"/>
      <c r="SBE103" s="2"/>
      <c r="SBF103" s="2"/>
      <c r="SBG103" s="2"/>
      <c r="SBH103" s="2"/>
      <c r="SBI103" s="2"/>
      <c r="SBJ103" s="2"/>
      <c r="SBL103" s="2"/>
      <c r="SBM103" s="2"/>
      <c r="SBR103" s="2"/>
      <c r="SBS103" s="2"/>
      <c r="SBT103" s="2"/>
      <c r="SBU103" s="2"/>
      <c r="SBV103" s="2"/>
      <c r="SBW103" s="2"/>
      <c r="SBX103" s="2"/>
      <c r="SCD103" s="4"/>
      <c r="SCE103" s="2"/>
      <c r="SCF103" s="2"/>
      <c r="SCG103" s="2"/>
      <c r="SCH103" s="2"/>
      <c r="SCI103" s="2"/>
      <c r="SCJ103" s="2"/>
      <c r="SCK103" s="2"/>
      <c r="SCL103" s="2"/>
      <c r="SCM103" s="2"/>
      <c r="SCN103" s="2"/>
      <c r="SCO103" s="2"/>
      <c r="SCP103" s="2"/>
      <c r="SCR103" s="2"/>
      <c r="SCS103" s="2"/>
      <c r="SCX103" s="2"/>
      <c r="SCY103" s="2"/>
      <c r="SCZ103" s="2"/>
      <c r="SDA103" s="2"/>
      <c r="SDB103" s="2"/>
      <c r="SDC103" s="2"/>
      <c r="SDD103" s="2"/>
      <c r="SDJ103" s="4"/>
      <c r="SDK103" s="2"/>
      <c r="SDL103" s="2"/>
      <c r="SDM103" s="2"/>
      <c r="SDN103" s="2"/>
      <c r="SDO103" s="2"/>
      <c r="SDP103" s="2"/>
      <c r="SDQ103" s="2"/>
      <c r="SDR103" s="2"/>
      <c r="SDS103" s="2"/>
      <c r="SDT103" s="2"/>
      <c r="SDU103" s="2"/>
      <c r="SDV103" s="2"/>
      <c r="SDX103" s="2"/>
      <c r="SDY103" s="2"/>
      <c r="SED103" s="2"/>
      <c r="SEE103" s="2"/>
      <c r="SEF103" s="2"/>
      <c r="SEG103" s="2"/>
      <c r="SEH103" s="2"/>
      <c r="SEI103" s="2"/>
      <c r="SEJ103" s="2"/>
      <c r="SEP103" s="4"/>
      <c r="SEQ103" s="2"/>
      <c r="SER103" s="2"/>
      <c r="SES103" s="2"/>
      <c r="SET103" s="2"/>
      <c r="SEU103" s="2"/>
      <c r="SEV103" s="2"/>
      <c r="SEW103" s="2"/>
      <c r="SEX103" s="2"/>
      <c r="SEY103" s="2"/>
      <c r="SEZ103" s="2"/>
      <c r="SFA103" s="2"/>
      <c r="SFB103" s="2"/>
      <c r="SFD103" s="2"/>
      <c r="SFE103" s="2"/>
      <c r="SFJ103" s="2"/>
      <c r="SFK103" s="2"/>
      <c r="SFL103" s="2"/>
      <c r="SFM103" s="2"/>
      <c r="SFN103" s="2"/>
      <c r="SFO103" s="2"/>
      <c r="SFP103" s="2"/>
      <c r="SFV103" s="4"/>
      <c r="SFW103" s="2"/>
      <c r="SFX103" s="2"/>
      <c r="SFY103" s="2"/>
      <c r="SFZ103" s="2"/>
      <c r="SGA103" s="2"/>
      <c r="SGB103" s="2"/>
      <c r="SGC103" s="2"/>
      <c r="SGD103" s="2"/>
      <c r="SGE103" s="2"/>
      <c r="SGF103" s="2"/>
      <c r="SGG103" s="2"/>
      <c r="SGH103" s="2"/>
      <c r="SGJ103" s="2"/>
      <c r="SGK103" s="2"/>
      <c r="SGP103" s="2"/>
      <c r="SGQ103" s="2"/>
      <c r="SGR103" s="2"/>
      <c r="SGS103" s="2"/>
      <c r="SGT103" s="2"/>
      <c r="SGU103" s="2"/>
      <c r="SGV103" s="2"/>
      <c r="SHB103" s="4"/>
      <c r="SHC103" s="2"/>
      <c r="SHD103" s="2"/>
      <c r="SHE103" s="2"/>
      <c r="SHF103" s="2"/>
      <c r="SHG103" s="2"/>
      <c r="SHH103" s="2"/>
      <c r="SHI103" s="2"/>
      <c r="SHJ103" s="2"/>
      <c r="SHK103" s="2"/>
      <c r="SHL103" s="2"/>
      <c r="SHM103" s="2"/>
      <c r="SHN103" s="2"/>
      <c r="SHP103" s="2"/>
      <c r="SHQ103" s="2"/>
      <c r="SHV103" s="2"/>
      <c r="SHW103" s="2"/>
      <c r="SHX103" s="2"/>
      <c r="SHY103" s="2"/>
      <c r="SHZ103" s="2"/>
      <c r="SIA103" s="2"/>
      <c r="SIB103" s="2"/>
      <c r="SIH103" s="4"/>
      <c r="SII103" s="2"/>
      <c r="SIJ103" s="2"/>
      <c r="SIK103" s="2"/>
      <c r="SIL103" s="2"/>
      <c r="SIM103" s="2"/>
      <c r="SIN103" s="2"/>
      <c r="SIO103" s="2"/>
      <c r="SIP103" s="2"/>
      <c r="SIQ103" s="2"/>
      <c r="SIR103" s="2"/>
      <c r="SIS103" s="2"/>
      <c r="SIT103" s="2"/>
      <c r="SIV103" s="2"/>
      <c r="SIW103" s="2"/>
      <c r="SJB103" s="2"/>
      <c r="SJC103" s="2"/>
      <c r="SJD103" s="2"/>
      <c r="SJE103" s="2"/>
      <c r="SJF103" s="2"/>
      <c r="SJG103" s="2"/>
      <c r="SJH103" s="2"/>
      <c r="SJN103" s="4"/>
      <c r="SJO103" s="2"/>
      <c r="SJP103" s="2"/>
      <c r="SJQ103" s="2"/>
      <c r="SJR103" s="2"/>
      <c r="SJS103" s="2"/>
      <c r="SJT103" s="2"/>
      <c r="SJU103" s="2"/>
      <c r="SJV103" s="2"/>
      <c r="SJW103" s="2"/>
      <c r="SJX103" s="2"/>
      <c r="SJY103" s="2"/>
      <c r="SJZ103" s="2"/>
      <c r="SKB103" s="2"/>
      <c r="SKC103" s="2"/>
      <c r="SKH103" s="2"/>
      <c r="SKI103" s="2"/>
      <c r="SKJ103" s="2"/>
      <c r="SKK103" s="2"/>
      <c r="SKL103" s="2"/>
      <c r="SKM103" s="2"/>
      <c r="SKN103" s="2"/>
      <c r="SKT103" s="4"/>
      <c r="SKU103" s="2"/>
      <c r="SKV103" s="2"/>
      <c r="SKW103" s="2"/>
      <c r="SKX103" s="2"/>
      <c r="SKY103" s="2"/>
      <c r="SKZ103" s="2"/>
      <c r="SLA103" s="2"/>
      <c r="SLB103" s="2"/>
      <c r="SLC103" s="2"/>
      <c r="SLD103" s="2"/>
      <c r="SLE103" s="2"/>
      <c r="SLF103" s="2"/>
      <c r="SLH103" s="2"/>
      <c r="SLI103" s="2"/>
      <c r="SLN103" s="2"/>
      <c r="SLO103" s="2"/>
      <c r="SLP103" s="2"/>
      <c r="SLQ103" s="2"/>
      <c r="SLR103" s="2"/>
      <c r="SLS103" s="2"/>
      <c r="SLT103" s="2"/>
      <c r="SLZ103" s="4"/>
      <c r="SMA103" s="2"/>
      <c r="SMB103" s="2"/>
      <c r="SMC103" s="2"/>
      <c r="SMD103" s="2"/>
      <c r="SME103" s="2"/>
      <c r="SMF103" s="2"/>
      <c r="SMG103" s="2"/>
      <c r="SMH103" s="2"/>
      <c r="SMI103" s="2"/>
      <c r="SMJ103" s="2"/>
      <c r="SMK103" s="2"/>
      <c r="SML103" s="2"/>
      <c r="SMN103" s="2"/>
      <c r="SMO103" s="2"/>
      <c r="SMT103" s="2"/>
      <c r="SMU103" s="2"/>
      <c r="SMV103" s="2"/>
      <c r="SMW103" s="2"/>
      <c r="SMX103" s="2"/>
      <c r="SMY103" s="2"/>
      <c r="SMZ103" s="2"/>
      <c r="SNF103" s="4"/>
      <c r="SNG103" s="2"/>
      <c r="SNH103" s="2"/>
      <c r="SNI103" s="2"/>
      <c r="SNJ103" s="2"/>
      <c r="SNK103" s="2"/>
      <c r="SNL103" s="2"/>
      <c r="SNM103" s="2"/>
      <c r="SNN103" s="2"/>
      <c r="SNO103" s="2"/>
      <c r="SNP103" s="2"/>
      <c r="SNQ103" s="2"/>
      <c r="SNR103" s="2"/>
      <c r="SNT103" s="2"/>
      <c r="SNU103" s="2"/>
      <c r="SNZ103" s="2"/>
      <c r="SOA103" s="2"/>
      <c r="SOB103" s="2"/>
      <c r="SOC103" s="2"/>
      <c r="SOD103" s="2"/>
      <c r="SOE103" s="2"/>
      <c r="SOF103" s="2"/>
      <c r="SOL103" s="4"/>
      <c r="SOM103" s="2"/>
      <c r="SON103" s="2"/>
      <c r="SOO103" s="2"/>
      <c r="SOP103" s="2"/>
      <c r="SOQ103" s="2"/>
      <c r="SOR103" s="2"/>
      <c r="SOS103" s="2"/>
      <c r="SOT103" s="2"/>
      <c r="SOU103" s="2"/>
      <c r="SOV103" s="2"/>
      <c r="SOW103" s="2"/>
      <c r="SOX103" s="2"/>
      <c r="SOZ103" s="2"/>
      <c r="SPA103" s="2"/>
      <c r="SPF103" s="2"/>
      <c r="SPG103" s="2"/>
      <c r="SPH103" s="2"/>
      <c r="SPI103" s="2"/>
      <c r="SPJ103" s="2"/>
      <c r="SPK103" s="2"/>
      <c r="SPL103" s="2"/>
      <c r="SPR103" s="4"/>
      <c r="SPS103" s="2"/>
      <c r="SPT103" s="2"/>
      <c r="SPU103" s="2"/>
      <c r="SPV103" s="2"/>
      <c r="SPW103" s="2"/>
      <c r="SPX103" s="2"/>
      <c r="SPY103" s="2"/>
      <c r="SPZ103" s="2"/>
      <c r="SQA103" s="2"/>
      <c r="SQB103" s="2"/>
      <c r="SQC103" s="2"/>
      <c r="SQD103" s="2"/>
      <c r="SQF103" s="2"/>
      <c r="SQG103" s="2"/>
      <c r="SQL103" s="2"/>
      <c r="SQM103" s="2"/>
      <c r="SQN103" s="2"/>
      <c r="SQO103" s="2"/>
      <c r="SQP103" s="2"/>
      <c r="SQQ103" s="2"/>
      <c r="SQR103" s="2"/>
      <c r="SQX103" s="4"/>
      <c r="SQY103" s="2"/>
      <c r="SQZ103" s="2"/>
      <c r="SRA103" s="2"/>
      <c r="SRB103" s="2"/>
      <c r="SRC103" s="2"/>
      <c r="SRD103" s="2"/>
      <c r="SRE103" s="2"/>
      <c r="SRF103" s="2"/>
      <c r="SRG103" s="2"/>
      <c r="SRH103" s="2"/>
      <c r="SRI103" s="2"/>
      <c r="SRJ103" s="2"/>
      <c r="SRL103" s="2"/>
      <c r="SRM103" s="2"/>
      <c r="SRR103" s="2"/>
      <c r="SRS103" s="2"/>
      <c r="SRT103" s="2"/>
      <c r="SRU103" s="2"/>
      <c r="SRV103" s="2"/>
      <c r="SRW103" s="2"/>
      <c r="SRX103" s="2"/>
      <c r="SSD103" s="4"/>
      <c r="SSE103" s="2"/>
      <c r="SSF103" s="2"/>
      <c r="SSG103" s="2"/>
      <c r="SSH103" s="2"/>
      <c r="SSI103" s="2"/>
      <c r="SSJ103" s="2"/>
      <c r="SSK103" s="2"/>
      <c r="SSL103" s="2"/>
      <c r="SSM103" s="2"/>
      <c r="SSN103" s="2"/>
      <c r="SSO103" s="2"/>
      <c r="SSP103" s="2"/>
      <c r="SSR103" s="2"/>
      <c r="SSS103" s="2"/>
      <c r="SSX103" s="2"/>
      <c r="SSY103" s="2"/>
      <c r="SSZ103" s="2"/>
      <c r="STA103" s="2"/>
      <c r="STB103" s="2"/>
      <c r="STC103" s="2"/>
      <c r="STD103" s="2"/>
      <c r="STJ103" s="4"/>
      <c r="STK103" s="2"/>
      <c r="STL103" s="2"/>
      <c r="STM103" s="2"/>
      <c r="STN103" s="2"/>
      <c r="STO103" s="2"/>
      <c r="STP103" s="2"/>
      <c r="STQ103" s="2"/>
      <c r="STR103" s="2"/>
      <c r="STS103" s="2"/>
      <c r="STT103" s="2"/>
      <c r="STU103" s="2"/>
      <c r="STV103" s="2"/>
      <c r="STX103" s="2"/>
      <c r="STY103" s="2"/>
      <c r="SUD103" s="2"/>
      <c r="SUE103" s="2"/>
      <c r="SUF103" s="2"/>
      <c r="SUG103" s="2"/>
      <c r="SUH103" s="2"/>
      <c r="SUI103" s="2"/>
      <c r="SUJ103" s="2"/>
      <c r="SUP103" s="4"/>
      <c r="SUQ103" s="2"/>
      <c r="SUR103" s="2"/>
      <c r="SUS103" s="2"/>
      <c r="SUT103" s="2"/>
      <c r="SUU103" s="2"/>
      <c r="SUV103" s="2"/>
      <c r="SUW103" s="2"/>
      <c r="SUX103" s="2"/>
      <c r="SUY103" s="2"/>
      <c r="SUZ103" s="2"/>
      <c r="SVA103" s="2"/>
      <c r="SVB103" s="2"/>
      <c r="SVD103" s="2"/>
      <c r="SVE103" s="2"/>
      <c r="SVJ103" s="2"/>
      <c r="SVK103" s="2"/>
      <c r="SVL103" s="2"/>
      <c r="SVM103" s="2"/>
      <c r="SVN103" s="2"/>
      <c r="SVO103" s="2"/>
      <c r="SVP103" s="2"/>
      <c r="SVV103" s="4"/>
      <c r="SVW103" s="2"/>
      <c r="SVX103" s="2"/>
      <c r="SVY103" s="2"/>
      <c r="SVZ103" s="2"/>
      <c r="SWA103" s="2"/>
      <c r="SWB103" s="2"/>
      <c r="SWC103" s="2"/>
      <c r="SWD103" s="2"/>
      <c r="SWE103" s="2"/>
      <c r="SWF103" s="2"/>
      <c r="SWG103" s="2"/>
      <c r="SWH103" s="2"/>
      <c r="SWJ103" s="2"/>
      <c r="SWK103" s="2"/>
      <c r="SWP103" s="2"/>
      <c r="SWQ103" s="2"/>
      <c r="SWR103" s="2"/>
      <c r="SWS103" s="2"/>
      <c r="SWT103" s="2"/>
      <c r="SWU103" s="2"/>
      <c r="SWV103" s="2"/>
      <c r="SXB103" s="4"/>
      <c r="SXC103" s="2"/>
      <c r="SXD103" s="2"/>
      <c r="SXE103" s="2"/>
      <c r="SXF103" s="2"/>
      <c r="SXG103" s="2"/>
      <c r="SXH103" s="2"/>
      <c r="SXI103" s="2"/>
      <c r="SXJ103" s="2"/>
      <c r="SXK103" s="2"/>
      <c r="SXL103" s="2"/>
      <c r="SXM103" s="2"/>
      <c r="SXN103" s="2"/>
      <c r="SXP103" s="2"/>
      <c r="SXQ103" s="2"/>
      <c r="SXV103" s="2"/>
      <c r="SXW103" s="2"/>
      <c r="SXX103" s="2"/>
      <c r="SXY103" s="2"/>
      <c r="SXZ103" s="2"/>
      <c r="SYA103" s="2"/>
      <c r="SYB103" s="2"/>
      <c r="SYH103" s="4"/>
      <c r="SYI103" s="2"/>
      <c r="SYJ103" s="2"/>
      <c r="SYK103" s="2"/>
      <c r="SYL103" s="2"/>
      <c r="SYM103" s="2"/>
      <c r="SYN103" s="2"/>
      <c r="SYO103" s="2"/>
      <c r="SYP103" s="2"/>
      <c r="SYQ103" s="2"/>
      <c r="SYR103" s="2"/>
      <c r="SYS103" s="2"/>
      <c r="SYT103" s="2"/>
      <c r="SYV103" s="2"/>
      <c r="SYW103" s="2"/>
      <c r="SZB103" s="2"/>
      <c r="SZC103" s="2"/>
      <c r="SZD103" s="2"/>
      <c r="SZE103" s="2"/>
      <c r="SZF103" s="2"/>
      <c r="SZG103" s="2"/>
      <c r="SZH103" s="2"/>
      <c r="SZN103" s="4"/>
      <c r="SZO103" s="2"/>
      <c r="SZP103" s="2"/>
      <c r="SZQ103" s="2"/>
      <c r="SZR103" s="2"/>
      <c r="SZS103" s="2"/>
      <c r="SZT103" s="2"/>
      <c r="SZU103" s="2"/>
      <c r="SZV103" s="2"/>
      <c r="SZW103" s="2"/>
      <c r="SZX103" s="2"/>
      <c r="SZY103" s="2"/>
      <c r="SZZ103" s="2"/>
      <c r="TAB103" s="2"/>
      <c r="TAC103" s="2"/>
      <c r="TAH103" s="2"/>
      <c r="TAI103" s="2"/>
      <c r="TAJ103" s="2"/>
      <c r="TAK103" s="2"/>
      <c r="TAL103" s="2"/>
      <c r="TAM103" s="2"/>
      <c r="TAN103" s="2"/>
      <c r="TAT103" s="4"/>
      <c r="TAU103" s="2"/>
      <c r="TAV103" s="2"/>
      <c r="TAW103" s="2"/>
      <c r="TAX103" s="2"/>
      <c r="TAY103" s="2"/>
      <c r="TAZ103" s="2"/>
      <c r="TBA103" s="2"/>
      <c r="TBB103" s="2"/>
      <c r="TBC103" s="2"/>
      <c r="TBD103" s="2"/>
      <c r="TBE103" s="2"/>
      <c r="TBF103" s="2"/>
      <c r="TBH103" s="2"/>
      <c r="TBI103" s="2"/>
      <c r="TBN103" s="2"/>
      <c r="TBO103" s="2"/>
      <c r="TBP103" s="2"/>
      <c r="TBQ103" s="2"/>
      <c r="TBR103" s="2"/>
      <c r="TBS103" s="2"/>
      <c r="TBT103" s="2"/>
      <c r="TBZ103" s="4"/>
      <c r="TCA103" s="2"/>
      <c r="TCB103" s="2"/>
      <c r="TCC103" s="2"/>
      <c r="TCD103" s="2"/>
      <c r="TCE103" s="2"/>
      <c r="TCF103" s="2"/>
      <c r="TCG103" s="2"/>
      <c r="TCH103" s="2"/>
      <c r="TCI103" s="2"/>
      <c r="TCJ103" s="2"/>
      <c r="TCK103" s="2"/>
      <c r="TCL103" s="2"/>
      <c r="TCN103" s="2"/>
      <c r="TCO103" s="2"/>
      <c r="TCT103" s="2"/>
      <c r="TCU103" s="2"/>
      <c r="TCV103" s="2"/>
      <c r="TCW103" s="2"/>
      <c r="TCX103" s="2"/>
      <c r="TCY103" s="2"/>
      <c r="TCZ103" s="2"/>
      <c r="TDF103" s="4"/>
      <c r="TDG103" s="2"/>
      <c r="TDH103" s="2"/>
      <c r="TDI103" s="2"/>
      <c r="TDJ103" s="2"/>
      <c r="TDK103" s="2"/>
      <c r="TDL103" s="2"/>
      <c r="TDM103" s="2"/>
      <c r="TDN103" s="2"/>
      <c r="TDO103" s="2"/>
      <c r="TDP103" s="2"/>
      <c r="TDQ103" s="2"/>
      <c r="TDR103" s="2"/>
      <c r="TDT103" s="2"/>
      <c r="TDU103" s="2"/>
      <c r="TDZ103" s="2"/>
      <c r="TEA103" s="2"/>
      <c r="TEB103" s="2"/>
      <c r="TEC103" s="2"/>
      <c r="TED103" s="2"/>
      <c r="TEE103" s="2"/>
      <c r="TEF103" s="2"/>
      <c r="TEL103" s="4"/>
      <c r="TEM103" s="2"/>
      <c r="TEN103" s="2"/>
      <c r="TEO103" s="2"/>
      <c r="TEP103" s="2"/>
      <c r="TEQ103" s="2"/>
      <c r="TER103" s="2"/>
      <c r="TES103" s="2"/>
      <c r="TET103" s="2"/>
      <c r="TEU103" s="2"/>
      <c r="TEV103" s="2"/>
      <c r="TEW103" s="2"/>
      <c r="TEX103" s="2"/>
      <c r="TEZ103" s="2"/>
      <c r="TFA103" s="2"/>
      <c r="TFF103" s="2"/>
      <c r="TFG103" s="2"/>
      <c r="TFH103" s="2"/>
      <c r="TFI103" s="2"/>
      <c r="TFJ103" s="2"/>
      <c r="TFK103" s="2"/>
      <c r="TFL103" s="2"/>
      <c r="TFR103" s="4"/>
      <c r="TFS103" s="2"/>
      <c r="TFT103" s="2"/>
      <c r="TFU103" s="2"/>
      <c r="TFV103" s="2"/>
      <c r="TFW103" s="2"/>
      <c r="TFX103" s="2"/>
      <c r="TFY103" s="2"/>
      <c r="TFZ103" s="2"/>
      <c r="TGA103" s="2"/>
      <c r="TGB103" s="2"/>
      <c r="TGC103" s="2"/>
      <c r="TGD103" s="2"/>
      <c r="TGF103" s="2"/>
      <c r="TGG103" s="2"/>
      <c r="TGL103" s="2"/>
      <c r="TGM103" s="2"/>
      <c r="TGN103" s="2"/>
      <c r="TGO103" s="2"/>
      <c r="TGP103" s="2"/>
      <c r="TGQ103" s="2"/>
      <c r="TGR103" s="2"/>
      <c r="TGX103" s="4"/>
      <c r="TGY103" s="2"/>
      <c r="TGZ103" s="2"/>
      <c r="THA103" s="2"/>
      <c r="THB103" s="2"/>
      <c r="THC103" s="2"/>
      <c r="THD103" s="2"/>
      <c r="THE103" s="2"/>
      <c r="THF103" s="2"/>
      <c r="THG103" s="2"/>
      <c r="THH103" s="2"/>
      <c r="THI103" s="2"/>
      <c r="THJ103" s="2"/>
      <c r="THL103" s="2"/>
      <c r="THM103" s="2"/>
      <c r="THR103" s="2"/>
      <c r="THS103" s="2"/>
      <c r="THT103" s="2"/>
      <c r="THU103" s="2"/>
      <c r="THV103" s="2"/>
      <c r="THW103" s="2"/>
      <c r="THX103" s="2"/>
      <c r="TID103" s="4"/>
      <c r="TIE103" s="2"/>
      <c r="TIF103" s="2"/>
      <c r="TIG103" s="2"/>
      <c r="TIH103" s="2"/>
      <c r="TII103" s="2"/>
      <c r="TIJ103" s="2"/>
      <c r="TIK103" s="2"/>
      <c r="TIL103" s="2"/>
      <c r="TIM103" s="2"/>
      <c r="TIN103" s="2"/>
      <c r="TIO103" s="2"/>
      <c r="TIP103" s="2"/>
      <c r="TIR103" s="2"/>
      <c r="TIS103" s="2"/>
      <c r="TIX103" s="2"/>
      <c r="TIY103" s="2"/>
      <c r="TIZ103" s="2"/>
      <c r="TJA103" s="2"/>
      <c r="TJB103" s="2"/>
      <c r="TJC103" s="2"/>
      <c r="TJD103" s="2"/>
      <c r="TJJ103" s="4"/>
      <c r="TJK103" s="2"/>
      <c r="TJL103" s="2"/>
      <c r="TJM103" s="2"/>
      <c r="TJN103" s="2"/>
      <c r="TJO103" s="2"/>
      <c r="TJP103" s="2"/>
      <c r="TJQ103" s="2"/>
      <c r="TJR103" s="2"/>
      <c r="TJS103" s="2"/>
      <c r="TJT103" s="2"/>
      <c r="TJU103" s="2"/>
      <c r="TJV103" s="2"/>
      <c r="TJX103" s="2"/>
      <c r="TJY103" s="2"/>
      <c r="TKD103" s="2"/>
      <c r="TKE103" s="2"/>
      <c r="TKF103" s="2"/>
      <c r="TKG103" s="2"/>
      <c r="TKH103" s="2"/>
      <c r="TKI103" s="2"/>
      <c r="TKJ103" s="2"/>
      <c r="TKP103" s="4"/>
      <c r="TKQ103" s="2"/>
      <c r="TKR103" s="2"/>
      <c r="TKS103" s="2"/>
      <c r="TKT103" s="2"/>
      <c r="TKU103" s="2"/>
      <c r="TKV103" s="2"/>
      <c r="TKW103" s="2"/>
      <c r="TKX103" s="2"/>
      <c r="TKY103" s="2"/>
      <c r="TKZ103" s="2"/>
      <c r="TLA103" s="2"/>
      <c r="TLB103" s="2"/>
      <c r="TLD103" s="2"/>
      <c r="TLE103" s="2"/>
      <c r="TLJ103" s="2"/>
      <c r="TLK103" s="2"/>
      <c r="TLL103" s="2"/>
      <c r="TLM103" s="2"/>
      <c r="TLN103" s="2"/>
      <c r="TLO103" s="2"/>
      <c r="TLP103" s="2"/>
      <c r="TLV103" s="4"/>
      <c r="TLW103" s="2"/>
      <c r="TLX103" s="2"/>
      <c r="TLY103" s="2"/>
      <c r="TLZ103" s="2"/>
      <c r="TMA103" s="2"/>
      <c r="TMB103" s="2"/>
      <c r="TMC103" s="2"/>
      <c r="TMD103" s="2"/>
      <c r="TME103" s="2"/>
      <c r="TMF103" s="2"/>
      <c r="TMG103" s="2"/>
      <c r="TMH103" s="2"/>
      <c r="TMJ103" s="2"/>
      <c r="TMK103" s="2"/>
      <c r="TMP103" s="2"/>
      <c r="TMQ103" s="2"/>
      <c r="TMR103" s="2"/>
      <c r="TMS103" s="2"/>
      <c r="TMT103" s="2"/>
      <c r="TMU103" s="2"/>
      <c r="TMV103" s="2"/>
      <c r="TNB103" s="4"/>
      <c r="TNC103" s="2"/>
      <c r="TND103" s="2"/>
      <c r="TNE103" s="2"/>
      <c r="TNF103" s="2"/>
      <c r="TNG103" s="2"/>
      <c r="TNH103" s="2"/>
      <c r="TNI103" s="2"/>
      <c r="TNJ103" s="2"/>
      <c r="TNK103" s="2"/>
      <c r="TNL103" s="2"/>
      <c r="TNM103" s="2"/>
      <c r="TNN103" s="2"/>
      <c r="TNP103" s="2"/>
      <c r="TNQ103" s="2"/>
      <c r="TNV103" s="2"/>
      <c r="TNW103" s="2"/>
      <c r="TNX103" s="2"/>
      <c r="TNY103" s="2"/>
      <c r="TNZ103" s="2"/>
      <c r="TOA103" s="2"/>
      <c r="TOB103" s="2"/>
      <c r="TOH103" s="4"/>
      <c r="TOI103" s="2"/>
      <c r="TOJ103" s="2"/>
      <c r="TOK103" s="2"/>
      <c r="TOL103" s="2"/>
      <c r="TOM103" s="2"/>
      <c r="TON103" s="2"/>
      <c r="TOO103" s="2"/>
      <c r="TOP103" s="2"/>
      <c r="TOQ103" s="2"/>
      <c r="TOR103" s="2"/>
      <c r="TOS103" s="2"/>
      <c r="TOT103" s="2"/>
      <c r="TOV103" s="2"/>
      <c r="TOW103" s="2"/>
      <c r="TPB103" s="2"/>
      <c r="TPC103" s="2"/>
      <c r="TPD103" s="2"/>
      <c r="TPE103" s="2"/>
      <c r="TPF103" s="2"/>
      <c r="TPG103" s="2"/>
      <c r="TPH103" s="2"/>
      <c r="TPN103" s="4"/>
      <c r="TPO103" s="2"/>
      <c r="TPP103" s="2"/>
      <c r="TPQ103" s="2"/>
      <c r="TPR103" s="2"/>
      <c r="TPS103" s="2"/>
      <c r="TPT103" s="2"/>
      <c r="TPU103" s="2"/>
      <c r="TPV103" s="2"/>
      <c r="TPW103" s="2"/>
      <c r="TPX103" s="2"/>
      <c r="TPY103" s="2"/>
      <c r="TPZ103" s="2"/>
      <c r="TQB103" s="2"/>
      <c r="TQC103" s="2"/>
      <c r="TQH103" s="2"/>
      <c r="TQI103" s="2"/>
      <c r="TQJ103" s="2"/>
      <c r="TQK103" s="2"/>
      <c r="TQL103" s="2"/>
      <c r="TQM103" s="2"/>
      <c r="TQN103" s="2"/>
      <c r="TQT103" s="4"/>
      <c r="TQU103" s="2"/>
      <c r="TQV103" s="2"/>
      <c r="TQW103" s="2"/>
      <c r="TQX103" s="2"/>
      <c r="TQY103" s="2"/>
      <c r="TQZ103" s="2"/>
      <c r="TRA103" s="2"/>
      <c r="TRB103" s="2"/>
      <c r="TRC103" s="2"/>
      <c r="TRD103" s="2"/>
      <c r="TRE103" s="2"/>
      <c r="TRF103" s="2"/>
      <c r="TRH103" s="2"/>
      <c r="TRI103" s="2"/>
      <c r="TRN103" s="2"/>
      <c r="TRO103" s="2"/>
      <c r="TRP103" s="2"/>
      <c r="TRQ103" s="2"/>
      <c r="TRR103" s="2"/>
      <c r="TRS103" s="2"/>
      <c r="TRT103" s="2"/>
      <c r="TRZ103" s="4"/>
      <c r="TSA103" s="2"/>
      <c r="TSB103" s="2"/>
      <c r="TSC103" s="2"/>
      <c r="TSD103" s="2"/>
      <c r="TSE103" s="2"/>
      <c r="TSF103" s="2"/>
      <c r="TSG103" s="2"/>
      <c r="TSH103" s="2"/>
      <c r="TSI103" s="2"/>
      <c r="TSJ103" s="2"/>
      <c r="TSK103" s="2"/>
      <c r="TSL103" s="2"/>
      <c r="TSN103" s="2"/>
      <c r="TSO103" s="2"/>
      <c r="TST103" s="2"/>
      <c r="TSU103" s="2"/>
      <c r="TSV103" s="2"/>
      <c r="TSW103" s="2"/>
      <c r="TSX103" s="2"/>
      <c r="TSY103" s="2"/>
      <c r="TSZ103" s="2"/>
      <c r="TTF103" s="4"/>
      <c r="TTG103" s="2"/>
      <c r="TTH103" s="2"/>
      <c r="TTI103" s="2"/>
      <c r="TTJ103" s="2"/>
      <c r="TTK103" s="2"/>
      <c r="TTL103" s="2"/>
      <c r="TTM103" s="2"/>
      <c r="TTN103" s="2"/>
      <c r="TTO103" s="2"/>
      <c r="TTP103" s="2"/>
      <c r="TTQ103" s="2"/>
      <c r="TTR103" s="2"/>
      <c r="TTT103" s="2"/>
      <c r="TTU103" s="2"/>
      <c r="TTZ103" s="2"/>
      <c r="TUA103" s="2"/>
      <c r="TUB103" s="2"/>
      <c r="TUC103" s="2"/>
      <c r="TUD103" s="2"/>
      <c r="TUE103" s="2"/>
      <c r="TUF103" s="2"/>
      <c r="TUL103" s="4"/>
      <c r="TUM103" s="2"/>
      <c r="TUN103" s="2"/>
      <c r="TUO103" s="2"/>
      <c r="TUP103" s="2"/>
      <c r="TUQ103" s="2"/>
      <c r="TUR103" s="2"/>
      <c r="TUS103" s="2"/>
      <c r="TUT103" s="2"/>
      <c r="TUU103" s="2"/>
      <c r="TUV103" s="2"/>
      <c r="TUW103" s="2"/>
      <c r="TUX103" s="2"/>
      <c r="TUZ103" s="2"/>
      <c r="TVA103" s="2"/>
      <c r="TVF103" s="2"/>
      <c r="TVG103" s="2"/>
      <c r="TVH103" s="2"/>
      <c r="TVI103" s="2"/>
      <c r="TVJ103" s="2"/>
      <c r="TVK103" s="2"/>
      <c r="TVL103" s="2"/>
      <c r="TVR103" s="4"/>
      <c r="TVS103" s="2"/>
      <c r="TVT103" s="2"/>
      <c r="TVU103" s="2"/>
      <c r="TVV103" s="2"/>
      <c r="TVW103" s="2"/>
      <c r="TVX103" s="2"/>
      <c r="TVY103" s="2"/>
      <c r="TVZ103" s="2"/>
      <c r="TWA103" s="2"/>
      <c r="TWB103" s="2"/>
      <c r="TWC103" s="2"/>
      <c r="TWD103" s="2"/>
      <c r="TWF103" s="2"/>
      <c r="TWG103" s="2"/>
      <c r="TWL103" s="2"/>
      <c r="TWM103" s="2"/>
      <c r="TWN103" s="2"/>
      <c r="TWO103" s="2"/>
      <c r="TWP103" s="2"/>
      <c r="TWQ103" s="2"/>
      <c r="TWR103" s="2"/>
      <c r="TWX103" s="4"/>
      <c r="TWY103" s="2"/>
      <c r="TWZ103" s="2"/>
      <c r="TXA103" s="2"/>
      <c r="TXB103" s="2"/>
      <c r="TXC103" s="2"/>
      <c r="TXD103" s="2"/>
      <c r="TXE103" s="2"/>
      <c r="TXF103" s="2"/>
      <c r="TXG103" s="2"/>
      <c r="TXH103" s="2"/>
      <c r="TXI103" s="2"/>
      <c r="TXJ103" s="2"/>
      <c r="TXL103" s="2"/>
      <c r="TXM103" s="2"/>
      <c r="TXR103" s="2"/>
      <c r="TXS103" s="2"/>
      <c r="TXT103" s="2"/>
      <c r="TXU103" s="2"/>
      <c r="TXV103" s="2"/>
      <c r="TXW103" s="2"/>
      <c r="TXX103" s="2"/>
      <c r="TYD103" s="4"/>
      <c r="TYE103" s="2"/>
      <c r="TYF103" s="2"/>
      <c r="TYG103" s="2"/>
      <c r="TYH103" s="2"/>
      <c r="TYI103" s="2"/>
      <c r="TYJ103" s="2"/>
      <c r="TYK103" s="2"/>
      <c r="TYL103" s="2"/>
      <c r="TYM103" s="2"/>
      <c r="TYN103" s="2"/>
      <c r="TYO103" s="2"/>
      <c r="TYP103" s="2"/>
      <c r="TYR103" s="2"/>
      <c r="TYS103" s="2"/>
      <c r="TYX103" s="2"/>
      <c r="TYY103" s="2"/>
      <c r="TYZ103" s="2"/>
      <c r="TZA103" s="2"/>
      <c r="TZB103" s="2"/>
      <c r="TZC103" s="2"/>
      <c r="TZD103" s="2"/>
      <c r="TZJ103" s="4"/>
      <c r="TZK103" s="2"/>
      <c r="TZL103" s="2"/>
      <c r="TZM103" s="2"/>
      <c r="TZN103" s="2"/>
      <c r="TZO103" s="2"/>
      <c r="TZP103" s="2"/>
      <c r="TZQ103" s="2"/>
      <c r="TZR103" s="2"/>
      <c r="TZS103" s="2"/>
      <c r="TZT103" s="2"/>
      <c r="TZU103" s="2"/>
      <c r="TZV103" s="2"/>
      <c r="TZX103" s="2"/>
      <c r="TZY103" s="2"/>
      <c r="UAD103" s="2"/>
      <c r="UAE103" s="2"/>
      <c r="UAF103" s="2"/>
      <c r="UAG103" s="2"/>
      <c r="UAH103" s="2"/>
      <c r="UAI103" s="2"/>
      <c r="UAJ103" s="2"/>
      <c r="UAP103" s="4"/>
      <c r="UAQ103" s="2"/>
      <c r="UAR103" s="2"/>
      <c r="UAS103" s="2"/>
      <c r="UAT103" s="2"/>
      <c r="UAU103" s="2"/>
      <c r="UAV103" s="2"/>
      <c r="UAW103" s="2"/>
      <c r="UAX103" s="2"/>
      <c r="UAY103" s="2"/>
      <c r="UAZ103" s="2"/>
      <c r="UBA103" s="2"/>
      <c r="UBB103" s="2"/>
      <c r="UBD103" s="2"/>
      <c r="UBE103" s="2"/>
      <c r="UBJ103" s="2"/>
      <c r="UBK103" s="2"/>
      <c r="UBL103" s="2"/>
      <c r="UBM103" s="2"/>
      <c r="UBN103" s="2"/>
      <c r="UBO103" s="2"/>
      <c r="UBP103" s="2"/>
      <c r="UBV103" s="4"/>
      <c r="UBW103" s="2"/>
      <c r="UBX103" s="2"/>
      <c r="UBY103" s="2"/>
      <c r="UBZ103" s="2"/>
      <c r="UCA103" s="2"/>
      <c r="UCB103" s="2"/>
      <c r="UCC103" s="2"/>
      <c r="UCD103" s="2"/>
      <c r="UCE103" s="2"/>
      <c r="UCF103" s="2"/>
      <c r="UCG103" s="2"/>
      <c r="UCH103" s="2"/>
      <c r="UCJ103" s="2"/>
      <c r="UCK103" s="2"/>
      <c r="UCP103" s="2"/>
      <c r="UCQ103" s="2"/>
      <c r="UCR103" s="2"/>
      <c r="UCS103" s="2"/>
      <c r="UCT103" s="2"/>
      <c r="UCU103" s="2"/>
      <c r="UCV103" s="2"/>
      <c r="UDB103" s="4"/>
      <c r="UDC103" s="2"/>
      <c r="UDD103" s="2"/>
      <c r="UDE103" s="2"/>
      <c r="UDF103" s="2"/>
      <c r="UDG103" s="2"/>
      <c r="UDH103" s="2"/>
      <c r="UDI103" s="2"/>
      <c r="UDJ103" s="2"/>
      <c r="UDK103" s="2"/>
      <c r="UDL103" s="2"/>
      <c r="UDM103" s="2"/>
      <c r="UDN103" s="2"/>
      <c r="UDP103" s="2"/>
      <c r="UDQ103" s="2"/>
      <c r="UDV103" s="2"/>
      <c r="UDW103" s="2"/>
      <c r="UDX103" s="2"/>
      <c r="UDY103" s="2"/>
      <c r="UDZ103" s="2"/>
      <c r="UEA103" s="2"/>
      <c r="UEB103" s="2"/>
      <c r="UEH103" s="4"/>
      <c r="UEI103" s="2"/>
      <c r="UEJ103" s="2"/>
      <c r="UEK103" s="2"/>
      <c r="UEL103" s="2"/>
      <c r="UEM103" s="2"/>
      <c r="UEN103" s="2"/>
      <c r="UEO103" s="2"/>
      <c r="UEP103" s="2"/>
      <c r="UEQ103" s="2"/>
      <c r="UER103" s="2"/>
      <c r="UES103" s="2"/>
      <c r="UET103" s="2"/>
      <c r="UEV103" s="2"/>
      <c r="UEW103" s="2"/>
      <c r="UFB103" s="2"/>
      <c r="UFC103" s="2"/>
      <c r="UFD103" s="2"/>
      <c r="UFE103" s="2"/>
      <c r="UFF103" s="2"/>
      <c r="UFG103" s="2"/>
      <c r="UFH103" s="2"/>
      <c r="UFN103" s="4"/>
      <c r="UFO103" s="2"/>
      <c r="UFP103" s="2"/>
      <c r="UFQ103" s="2"/>
      <c r="UFR103" s="2"/>
      <c r="UFS103" s="2"/>
      <c r="UFT103" s="2"/>
      <c r="UFU103" s="2"/>
      <c r="UFV103" s="2"/>
      <c r="UFW103" s="2"/>
      <c r="UFX103" s="2"/>
      <c r="UFY103" s="2"/>
      <c r="UFZ103" s="2"/>
      <c r="UGB103" s="2"/>
      <c r="UGC103" s="2"/>
      <c r="UGH103" s="2"/>
      <c r="UGI103" s="2"/>
      <c r="UGJ103" s="2"/>
      <c r="UGK103" s="2"/>
      <c r="UGL103" s="2"/>
      <c r="UGM103" s="2"/>
      <c r="UGN103" s="2"/>
      <c r="UGT103" s="4"/>
      <c r="UGU103" s="2"/>
      <c r="UGV103" s="2"/>
      <c r="UGW103" s="2"/>
      <c r="UGX103" s="2"/>
      <c r="UGY103" s="2"/>
      <c r="UGZ103" s="2"/>
      <c r="UHA103" s="2"/>
      <c r="UHB103" s="2"/>
      <c r="UHC103" s="2"/>
      <c r="UHD103" s="2"/>
      <c r="UHE103" s="2"/>
      <c r="UHF103" s="2"/>
      <c r="UHH103" s="2"/>
      <c r="UHI103" s="2"/>
      <c r="UHN103" s="2"/>
      <c r="UHO103" s="2"/>
      <c r="UHP103" s="2"/>
      <c r="UHQ103" s="2"/>
      <c r="UHR103" s="2"/>
      <c r="UHS103" s="2"/>
      <c r="UHT103" s="2"/>
      <c r="UHZ103" s="4"/>
      <c r="UIA103" s="2"/>
      <c r="UIB103" s="2"/>
      <c r="UIC103" s="2"/>
      <c r="UID103" s="2"/>
      <c r="UIE103" s="2"/>
      <c r="UIF103" s="2"/>
      <c r="UIG103" s="2"/>
      <c r="UIH103" s="2"/>
      <c r="UII103" s="2"/>
      <c r="UIJ103" s="2"/>
      <c r="UIK103" s="2"/>
      <c r="UIL103" s="2"/>
      <c r="UIN103" s="2"/>
      <c r="UIO103" s="2"/>
      <c r="UIT103" s="2"/>
      <c r="UIU103" s="2"/>
      <c r="UIV103" s="2"/>
      <c r="UIW103" s="2"/>
      <c r="UIX103" s="2"/>
      <c r="UIY103" s="2"/>
      <c r="UIZ103" s="2"/>
      <c r="UJF103" s="4"/>
      <c r="UJG103" s="2"/>
      <c r="UJH103" s="2"/>
      <c r="UJI103" s="2"/>
      <c r="UJJ103" s="2"/>
      <c r="UJK103" s="2"/>
      <c r="UJL103" s="2"/>
      <c r="UJM103" s="2"/>
      <c r="UJN103" s="2"/>
      <c r="UJO103" s="2"/>
      <c r="UJP103" s="2"/>
      <c r="UJQ103" s="2"/>
      <c r="UJR103" s="2"/>
      <c r="UJT103" s="2"/>
      <c r="UJU103" s="2"/>
      <c r="UJZ103" s="2"/>
      <c r="UKA103" s="2"/>
      <c r="UKB103" s="2"/>
      <c r="UKC103" s="2"/>
      <c r="UKD103" s="2"/>
      <c r="UKE103" s="2"/>
      <c r="UKF103" s="2"/>
      <c r="UKL103" s="4"/>
      <c r="UKM103" s="2"/>
      <c r="UKN103" s="2"/>
      <c r="UKO103" s="2"/>
      <c r="UKP103" s="2"/>
      <c r="UKQ103" s="2"/>
      <c r="UKR103" s="2"/>
      <c r="UKS103" s="2"/>
      <c r="UKT103" s="2"/>
      <c r="UKU103" s="2"/>
      <c r="UKV103" s="2"/>
      <c r="UKW103" s="2"/>
      <c r="UKX103" s="2"/>
      <c r="UKZ103" s="2"/>
      <c r="ULA103" s="2"/>
      <c r="ULF103" s="2"/>
      <c r="ULG103" s="2"/>
      <c r="ULH103" s="2"/>
      <c r="ULI103" s="2"/>
      <c r="ULJ103" s="2"/>
      <c r="ULK103" s="2"/>
      <c r="ULL103" s="2"/>
      <c r="ULR103" s="4"/>
      <c r="ULS103" s="2"/>
      <c r="ULT103" s="2"/>
      <c r="ULU103" s="2"/>
      <c r="ULV103" s="2"/>
      <c r="ULW103" s="2"/>
      <c r="ULX103" s="2"/>
      <c r="ULY103" s="2"/>
      <c r="ULZ103" s="2"/>
      <c r="UMA103" s="2"/>
      <c r="UMB103" s="2"/>
      <c r="UMC103" s="2"/>
      <c r="UMD103" s="2"/>
      <c r="UMF103" s="2"/>
      <c r="UMG103" s="2"/>
      <c r="UML103" s="2"/>
      <c r="UMM103" s="2"/>
      <c r="UMN103" s="2"/>
      <c r="UMO103" s="2"/>
      <c r="UMP103" s="2"/>
      <c r="UMQ103" s="2"/>
      <c r="UMR103" s="2"/>
      <c r="UMX103" s="4"/>
      <c r="UMY103" s="2"/>
      <c r="UMZ103" s="2"/>
      <c r="UNA103" s="2"/>
      <c r="UNB103" s="2"/>
      <c r="UNC103" s="2"/>
      <c r="UND103" s="2"/>
      <c r="UNE103" s="2"/>
      <c r="UNF103" s="2"/>
      <c r="UNG103" s="2"/>
      <c r="UNH103" s="2"/>
      <c r="UNI103" s="2"/>
      <c r="UNJ103" s="2"/>
      <c r="UNL103" s="2"/>
      <c r="UNM103" s="2"/>
      <c r="UNR103" s="2"/>
      <c r="UNS103" s="2"/>
      <c r="UNT103" s="2"/>
      <c r="UNU103" s="2"/>
      <c r="UNV103" s="2"/>
      <c r="UNW103" s="2"/>
      <c r="UNX103" s="2"/>
      <c r="UOD103" s="4"/>
      <c r="UOE103" s="2"/>
      <c r="UOF103" s="2"/>
      <c r="UOG103" s="2"/>
      <c r="UOH103" s="2"/>
      <c r="UOI103" s="2"/>
      <c r="UOJ103" s="2"/>
      <c r="UOK103" s="2"/>
      <c r="UOL103" s="2"/>
      <c r="UOM103" s="2"/>
      <c r="UON103" s="2"/>
      <c r="UOO103" s="2"/>
      <c r="UOP103" s="2"/>
      <c r="UOR103" s="2"/>
      <c r="UOS103" s="2"/>
      <c r="UOX103" s="2"/>
      <c r="UOY103" s="2"/>
      <c r="UOZ103" s="2"/>
      <c r="UPA103" s="2"/>
      <c r="UPB103" s="2"/>
      <c r="UPC103" s="2"/>
      <c r="UPD103" s="2"/>
      <c r="UPJ103" s="4"/>
      <c r="UPK103" s="2"/>
      <c r="UPL103" s="2"/>
      <c r="UPM103" s="2"/>
      <c r="UPN103" s="2"/>
      <c r="UPO103" s="2"/>
      <c r="UPP103" s="2"/>
      <c r="UPQ103" s="2"/>
      <c r="UPR103" s="2"/>
      <c r="UPS103" s="2"/>
      <c r="UPT103" s="2"/>
      <c r="UPU103" s="2"/>
      <c r="UPV103" s="2"/>
      <c r="UPX103" s="2"/>
      <c r="UPY103" s="2"/>
      <c r="UQD103" s="2"/>
      <c r="UQE103" s="2"/>
      <c r="UQF103" s="2"/>
      <c r="UQG103" s="2"/>
      <c r="UQH103" s="2"/>
      <c r="UQI103" s="2"/>
      <c r="UQJ103" s="2"/>
      <c r="UQP103" s="4"/>
      <c r="UQQ103" s="2"/>
      <c r="UQR103" s="2"/>
      <c r="UQS103" s="2"/>
      <c r="UQT103" s="2"/>
      <c r="UQU103" s="2"/>
      <c r="UQV103" s="2"/>
      <c r="UQW103" s="2"/>
      <c r="UQX103" s="2"/>
      <c r="UQY103" s="2"/>
      <c r="UQZ103" s="2"/>
      <c r="URA103" s="2"/>
      <c r="URB103" s="2"/>
      <c r="URD103" s="2"/>
      <c r="URE103" s="2"/>
      <c r="URJ103" s="2"/>
      <c r="URK103" s="2"/>
      <c r="URL103" s="2"/>
      <c r="URM103" s="2"/>
      <c r="URN103" s="2"/>
      <c r="URO103" s="2"/>
      <c r="URP103" s="2"/>
      <c r="URV103" s="4"/>
      <c r="URW103" s="2"/>
      <c r="URX103" s="2"/>
      <c r="URY103" s="2"/>
      <c r="URZ103" s="2"/>
      <c r="USA103" s="2"/>
      <c r="USB103" s="2"/>
      <c r="USC103" s="2"/>
      <c r="USD103" s="2"/>
      <c r="USE103" s="2"/>
      <c r="USF103" s="2"/>
      <c r="USG103" s="2"/>
      <c r="USH103" s="2"/>
      <c r="USJ103" s="2"/>
      <c r="USK103" s="2"/>
      <c r="USP103" s="2"/>
      <c r="USQ103" s="2"/>
      <c r="USR103" s="2"/>
      <c r="USS103" s="2"/>
      <c r="UST103" s="2"/>
      <c r="USU103" s="2"/>
      <c r="USV103" s="2"/>
      <c r="UTB103" s="4"/>
      <c r="UTC103" s="2"/>
      <c r="UTD103" s="2"/>
      <c r="UTE103" s="2"/>
      <c r="UTF103" s="2"/>
      <c r="UTG103" s="2"/>
      <c r="UTH103" s="2"/>
      <c r="UTI103" s="2"/>
      <c r="UTJ103" s="2"/>
      <c r="UTK103" s="2"/>
      <c r="UTL103" s="2"/>
      <c r="UTM103" s="2"/>
      <c r="UTN103" s="2"/>
      <c r="UTP103" s="2"/>
      <c r="UTQ103" s="2"/>
      <c r="UTV103" s="2"/>
      <c r="UTW103" s="2"/>
      <c r="UTX103" s="2"/>
      <c r="UTY103" s="2"/>
      <c r="UTZ103" s="2"/>
      <c r="UUA103" s="2"/>
      <c r="UUB103" s="2"/>
      <c r="UUH103" s="4"/>
      <c r="UUI103" s="2"/>
      <c r="UUJ103" s="2"/>
      <c r="UUK103" s="2"/>
      <c r="UUL103" s="2"/>
      <c r="UUM103" s="2"/>
      <c r="UUN103" s="2"/>
      <c r="UUO103" s="2"/>
      <c r="UUP103" s="2"/>
      <c r="UUQ103" s="2"/>
      <c r="UUR103" s="2"/>
      <c r="UUS103" s="2"/>
      <c r="UUT103" s="2"/>
      <c r="UUV103" s="2"/>
      <c r="UUW103" s="2"/>
      <c r="UVB103" s="2"/>
      <c r="UVC103" s="2"/>
      <c r="UVD103" s="2"/>
      <c r="UVE103" s="2"/>
      <c r="UVF103" s="2"/>
      <c r="UVG103" s="2"/>
      <c r="UVH103" s="2"/>
      <c r="UVN103" s="4"/>
      <c r="UVO103" s="2"/>
      <c r="UVP103" s="2"/>
      <c r="UVQ103" s="2"/>
      <c r="UVR103" s="2"/>
      <c r="UVS103" s="2"/>
      <c r="UVT103" s="2"/>
      <c r="UVU103" s="2"/>
      <c r="UVV103" s="2"/>
      <c r="UVW103" s="2"/>
      <c r="UVX103" s="2"/>
      <c r="UVY103" s="2"/>
      <c r="UVZ103" s="2"/>
      <c r="UWB103" s="2"/>
      <c r="UWC103" s="2"/>
      <c r="UWH103" s="2"/>
      <c r="UWI103" s="2"/>
      <c r="UWJ103" s="2"/>
      <c r="UWK103" s="2"/>
      <c r="UWL103" s="2"/>
      <c r="UWM103" s="2"/>
      <c r="UWN103" s="2"/>
      <c r="UWT103" s="4"/>
      <c r="UWU103" s="2"/>
      <c r="UWV103" s="2"/>
      <c r="UWW103" s="2"/>
      <c r="UWX103" s="2"/>
      <c r="UWY103" s="2"/>
      <c r="UWZ103" s="2"/>
      <c r="UXA103" s="2"/>
      <c r="UXB103" s="2"/>
      <c r="UXC103" s="2"/>
      <c r="UXD103" s="2"/>
      <c r="UXE103" s="2"/>
      <c r="UXF103" s="2"/>
      <c r="UXH103" s="2"/>
      <c r="UXI103" s="2"/>
      <c r="UXN103" s="2"/>
      <c r="UXO103" s="2"/>
      <c r="UXP103" s="2"/>
      <c r="UXQ103" s="2"/>
      <c r="UXR103" s="2"/>
      <c r="UXS103" s="2"/>
      <c r="UXT103" s="2"/>
      <c r="UXZ103" s="4"/>
      <c r="UYA103" s="2"/>
      <c r="UYB103" s="2"/>
      <c r="UYC103" s="2"/>
      <c r="UYD103" s="2"/>
      <c r="UYE103" s="2"/>
      <c r="UYF103" s="2"/>
      <c r="UYG103" s="2"/>
      <c r="UYH103" s="2"/>
      <c r="UYI103" s="2"/>
      <c r="UYJ103" s="2"/>
      <c r="UYK103" s="2"/>
      <c r="UYL103" s="2"/>
      <c r="UYN103" s="2"/>
      <c r="UYO103" s="2"/>
      <c r="UYT103" s="2"/>
      <c r="UYU103" s="2"/>
      <c r="UYV103" s="2"/>
      <c r="UYW103" s="2"/>
      <c r="UYX103" s="2"/>
      <c r="UYY103" s="2"/>
      <c r="UYZ103" s="2"/>
      <c r="UZF103" s="4"/>
      <c r="UZG103" s="2"/>
      <c r="UZH103" s="2"/>
      <c r="UZI103" s="2"/>
      <c r="UZJ103" s="2"/>
      <c r="UZK103" s="2"/>
      <c r="UZL103" s="2"/>
      <c r="UZM103" s="2"/>
      <c r="UZN103" s="2"/>
      <c r="UZO103" s="2"/>
      <c r="UZP103" s="2"/>
      <c r="UZQ103" s="2"/>
      <c r="UZR103" s="2"/>
      <c r="UZT103" s="2"/>
      <c r="UZU103" s="2"/>
      <c r="UZZ103" s="2"/>
      <c r="VAA103" s="2"/>
      <c r="VAB103" s="2"/>
      <c r="VAC103" s="2"/>
      <c r="VAD103" s="2"/>
      <c r="VAE103" s="2"/>
      <c r="VAF103" s="2"/>
      <c r="VAL103" s="4"/>
      <c r="VAM103" s="2"/>
      <c r="VAN103" s="2"/>
      <c r="VAO103" s="2"/>
      <c r="VAP103" s="2"/>
      <c r="VAQ103" s="2"/>
      <c r="VAR103" s="2"/>
      <c r="VAS103" s="2"/>
      <c r="VAT103" s="2"/>
      <c r="VAU103" s="2"/>
      <c r="VAV103" s="2"/>
      <c r="VAW103" s="2"/>
      <c r="VAX103" s="2"/>
      <c r="VAZ103" s="2"/>
      <c r="VBA103" s="2"/>
      <c r="VBF103" s="2"/>
      <c r="VBG103" s="2"/>
      <c r="VBH103" s="2"/>
      <c r="VBI103" s="2"/>
      <c r="VBJ103" s="2"/>
      <c r="VBK103" s="2"/>
      <c r="VBL103" s="2"/>
      <c r="VBR103" s="4"/>
      <c r="VBS103" s="2"/>
      <c r="VBT103" s="2"/>
      <c r="VBU103" s="2"/>
      <c r="VBV103" s="2"/>
      <c r="VBW103" s="2"/>
      <c r="VBX103" s="2"/>
      <c r="VBY103" s="2"/>
      <c r="VBZ103" s="2"/>
      <c r="VCA103" s="2"/>
      <c r="VCB103" s="2"/>
      <c r="VCC103" s="2"/>
      <c r="VCD103" s="2"/>
      <c r="VCF103" s="2"/>
      <c r="VCG103" s="2"/>
      <c r="VCL103" s="2"/>
      <c r="VCM103" s="2"/>
      <c r="VCN103" s="2"/>
      <c r="VCO103" s="2"/>
      <c r="VCP103" s="2"/>
      <c r="VCQ103" s="2"/>
      <c r="VCR103" s="2"/>
      <c r="VCX103" s="4"/>
      <c r="VCY103" s="2"/>
      <c r="VCZ103" s="2"/>
      <c r="VDA103" s="2"/>
      <c r="VDB103" s="2"/>
      <c r="VDC103" s="2"/>
      <c r="VDD103" s="2"/>
      <c r="VDE103" s="2"/>
      <c r="VDF103" s="2"/>
      <c r="VDG103" s="2"/>
      <c r="VDH103" s="2"/>
      <c r="VDI103" s="2"/>
      <c r="VDJ103" s="2"/>
      <c r="VDL103" s="2"/>
      <c r="VDM103" s="2"/>
      <c r="VDR103" s="2"/>
      <c r="VDS103" s="2"/>
      <c r="VDT103" s="2"/>
      <c r="VDU103" s="2"/>
      <c r="VDV103" s="2"/>
      <c r="VDW103" s="2"/>
      <c r="VDX103" s="2"/>
      <c r="VED103" s="4"/>
      <c r="VEE103" s="2"/>
      <c r="VEF103" s="2"/>
      <c r="VEG103" s="2"/>
      <c r="VEH103" s="2"/>
      <c r="VEI103" s="2"/>
      <c r="VEJ103" s="2"/>
      <c r="VEK103" s="2"/>
      <c r="VEL103" s="2"/>
      <c r="VEM103" s="2"/>
      <c r="VEN103" s="2"/>
      <c r="VEO103" s="2"/>
      <c r="VEP103" s="2"/>
      <c r="VER103" s="2"/>
      <c r="VES103" s="2"/>
      <c r="VEX103" s="2"/>
      <c r="VEY103" s="2"/>
      <c r="VEZ103" s="2"/>
      <c r="VFA103" s="2"/>
      <c r="VFB103" s="2"/>
      <c r="VFC103" s="2"/>
      <c r="VFD103" s="2"/>
      <c r="VFJ103" s="4"/>
      <c r="VFK103" s="2"/>
      <c r="VFL103" s="2"/>
      <c r="VFM103" s="2"/>
      <c r="VFN103" s="2"/>
      <c r="VFO103" s="2"/>
      <c r="VFP103" s="2"/>
      <c r="VFQ103" s="2"/>
      <c r="VFR103" s="2"/>
      <c r="VFS103" s="2"/>
      <c r="VFT103" s="2"/>
      <c r="VFU103" s="2"/>
      <c r="VFV103" s="2"/>
      <c r="VFX103" s="2"/>
      <c r="VFY103" s="2"/>
      <c r="VGD103" s="2"/>
      <c r="VGE103" s="2"/>
      <c r="VGF103" s="2"/>
      <c r="VGG103" s="2"/>
      <c r="VGH103" s="2"/>
      <c r="VGI103" s="2"/>
      <c r="VGJ103" s="2"/>
      <c r="VGP103" s="4"/>
      <c r="VGQ103" s="2"/>
      <c r="VGR103" s="2"/>
      <c r="VGS103" s="2"/>
      <c r="VGT103" s="2"/>
      <c r="VGU103" s="2"/>
      <c r="VGV103" s="2"/>
      <c r="VGW103" s="2"/>
      <c r="VGX103" s="2"/>
      <c r="VGY103" s="2"/>
      <c r="VGZ103" s="2"/>
      <c r="VHA103" s="2"/>
      <c r="VHB103" s="2"/>
      <c r="VHD103" s="2"/>
      <c r="VHE103" s="2"/>
      <c r="VHJ103" s="2"/>
      <c r="VHK103" s="2"/>
      <c r="VHL103" s="2"/>
      <c r="VHM103" s="2"/>
      <c r="VHN103" s="2"/>
      <c r="VHO103" s="2"/>
      <c r="VHP103" s="2"/>
      <c r="VHV103" s="4"/>
      <c r="VHW103" s="2"/>
      <c r="VHX103" s="2"/>
      <c r="VHY103" s="2"/>
      <c r="VHZ103" s="2"/>
      <c r="VIA103" s="2"/>
      <c r="VIB103" s="2"/>
      <c r="VIC103" s="2"/>
      <c r="VID103" s="2"/>
      <c r="VIE103" s="2"/>
      <c r="VIF103" s="2"/>
      <c r="VIG103" s="2"/>
      <c r="VIH103" s="2"/>
      <c r="VIJ103" s="2"/>
      <c r="VIK103" s="2"/>
      <c r="VIP103" s="2"/>
      <c r="VIQ103" s="2"/>
      <c r="VIR103" s="2"/>
      <c r="VIS103" s="2"/>
      <c r="VIT103" s="2"/>
      <c r="VIU103" s="2"/>
      <c r="VIV103" s="2"/>
      <c r="VJB103" s="4"/>
      <c r="VJC103" s="2"/>
      <c r="VJD103" s="2"/>
      <c r="VJE103" s="2"/>
      <c r="VJF103" s="2"/>
      <c r="VJG103" s="2"/>
      <c r="VJH103" s="2"/>
      <c r="VJI103" s="2"/>
      <c r="VJJ103" s="2"/>
      <c r="VJK103" s="2"/>
      <c r="VJL103" s="2"/>
      <c r="VJM103" s="2"/>
      <c r="VJN103" s="2"/>
      <c r="VJP103" s="2"/>
      <c r="VJQ103" s="2"/>
      <c r="VJV103" s="2"/>
      <c r="VJW103" s="2"/>
      <c r="VJX103" s="2"/>
      <c r="VJY103" s="2"/>
      <c r="VJZ103" s="2"/>
      <c r="VKA103" s="2"/>
      <c r="VKB103" s="2"/>
      <c r="VKH103" s="4"/>
      <c r="VKI103" s="2"/>
      <c r="VKJ103" s="2"/>
      <c r="VKK103" s="2"/>
      <c r="VKL103" s="2"/>
      <c r="VKM103" s="2"/>
      <c r="VKN103" s="2"/>
      <c r="VKO103" s="2"/>
      <c r="VKP103" s="2"/>
      <c r="VKQ103" s="2"/>
      <c r="VKR103" s="2"/>
      <c r="VKS103" s="2"/>
      <c r="VKT103" s="2"/>
      <c r="VKV103" s="2"/>
      <c r="VKW103" s="2"/>
      <c r="VLB103" s="2"/>
      <c r="VLC103" s="2"/>
      <c r="VLD103" s="2"/>
      <c r="VLE103" s="2"/>
      <c r="VLF103" s="2"/>
      <c r="VLG103" s="2"/>
      <c r="VLH103" s="2"/>
      <c r="VLN103" s="4"/>
      <c r="VLO103" s="2"/>
      <c r="VLP103" s="2"/>
      <c r="VLQ103" s="2"/>
      <c r="VLR103" s="2"/>
      <c r="VLS103" s="2"/>
      <c r="VLT103" s="2"/>
      <c r="VLU103" s="2"/>
      <c r="VLV103" s="2"/>
      <c r="VLW103" s="2"/>
      <c r="VLX103" s="2"/>
      <c r="VLY103" s="2"/>
      <c r="VLZ103" s="2"/>
      <c r="VMB103" s="2"/>
      <c r="VMC103" s="2"/>
      <c r="VMH103" s="2"/>
      <c r="VMI103" s="2"/>
      <c r="VMJ103" s="2"/>
      <c r="VMK103" s="2"/>
      <c r="VML103" s="2"/>
      <c r="VMM103" s="2"/>
      <c r="VMN103" s="2"/>
      <c r="VMT103" s="4"/>
      <c r="VMU103" s="2"/>
      <c r="VMV103" s="2"/>
      <c r="VMW103" s="2"/>
      <c r="VMX103" s="2"/>
      <c r="VMY103" s="2"/>
      <c r="VMZ103" s="2"/>
      <c r="VNA103" s="2"/>
      <c r="VNB103" s="2"/>
      <c r="VNC103" s="2"/>
      <c r="VND103" s="2"/>
      <c r="VNE103" s="2"/>
      <c r="VNF103" s="2"/>
      <c r="VNH103" s="2"/>
      <c r="VNI103" s="2"/>
      <c r="VNN103" s="2"/>
      <c r="VNO103" s="2"/>
      <c r="VNP103" s="2"/>
      <c r="VNQ103" s="2"/>
      <c r="VNR103" s="2"/>
      <c r="VNS103" s="2"/>
      <c r="VNT103" s="2"/>
      <c r="VNZ103" s="4"/>
      <c r="VOA103" s="2"/>
      <c r="VOB103" s="2"/>
      <c r="VOC103" s="2"/>
      <c r="VOD103" s="2"/>
      <c r="VOE103" s="2"/>
      <c r="VOF103" s="2"/>
      <c r="VOG103" s="2"/>
      <c r="VOH103" s="2"/>
      <c r="VOI103" s="2"/>
      <c r="VOJ103" s="2"/>
      <c r="VOK103" s="2"/>
      <c r="VOL103" s="2"/>
      <c r="VON103" s="2"/>
      <c r="VOO103" s="2"/>
      <c r="VOT103" s="2"/>
      <c r="VOU103" s="2"/>
      <c r="VOV103" s="2"/>
      <c r="VOW103" s="2"/>
      <c r="VOX103" s="2"/>
      <c r="VOY103" s="2"/>
      <c r="VOZ103" s="2"/>
      <c r="VPF103" s="4"/>
      <c r="VPG103" s="2"/>
      <c r="VPH103" s="2"/>
      <c r="VPI103" s="2"/>
      <c r="VPJ103" s="2"/>
      <c r="VPK103" s="2"/>
      <c r="VPL103" s="2"/>
      <c r="VPM103" s="2"/>
      <c r="VPN103" s="2"/>
      <c r="VPO103" s="2"/>
      <c r="VPP103" s="2"/>
      <c r="VPQ103" s="2"/>
      <c r="VPR103" s="2"/>
      <c r="VPT103" s="2"/>
      <c r="VPU103" s="2"/>
      <c r="VPZ103" s="2"/>
      <c r="VQA103" s="2"/>
      <c r="VQB103" s="2"/>
      <c r="VQC103" s="2"/>
      <c r="VQD103" s="2"/>
      <c r="VQE103" s="2"/>
      <c r="VQF103" s="2"/>
      <c r="VQL103" s="4"/>
      <c r="VQM103" s="2"/>
      <c r="VQN103" s="2"/>
      <c r="VQO103" s="2"/>
      <c r="VQP103" s="2"/>
      <c r="VQQ103" s="2"/>
      <c r="VQR103" s="2"/>
      <c r="VQS103" s="2"/>
      <c r="VQT103" s="2"/>
      <c r="VQU103" s="2"/>
      <c r="VQV103" s="2"/>
      <c r="VQW103" s="2"/>
      <c r="VQX103" s="2"/>
      <c r="VQZ103" s="2"/>
      <c r="VRA103" s="2"/>
      <c r="VRF103" s="2"/>
      <c r="VRG103" s="2"/>
      <c r="VRH103" s="2"/>
      <c r="VRI103" s="2"/>
      <c r="VRJ103" s="2"/>
      <c r="VRK103" s="2"/>
      <c r="VRL103" s="2"/>
      <c r="VRR103" s="4"/>
      <c r="VRS103" s="2"/>
      <c r="VRT103" s="2"/>
      <c r="VRU103" s="2"/>
      <c r="VRV103" s="2"/>
      <c r="VRW103" s="2"/>
      <c r="VRX103" s="2"/>
      <c r="VRY103" s="2"/>
      <c r="VRZ103" s="2"/>
      <c r="VSA103" s="2"/>
      <c r="VSB103" s="2"/>
      <c r="VSC103" s="2"/>
      <c r="VSD103" s="2"/>
      <c r="VSF103" s="2"/>
      <c r="VSG103" s="2"/>
      <c r="VSL103" s="2"/>
      <c r="VSM103" s="2"/>
      <c r="VSN103" s="2"/>
      <c r="VSO103" s="2"/>
      <c r="VSP103" s="2"/>
      <c r="VSQ103" s="2"/>
      <c r="VSR103" s="2"/>
      <c r="VSX103" s="4"/>
      <c r="VSY103" s="2"/>
      <c r="VSZ103" s="2"/>
      <c r="VTA103" s="2"/>
      <c r="VTB103" s="2"/>
      <c r="VTC103" s="2"/>
      <c r="VTD103" s="2"/>
      <c r="VTE103" s="2"/>
      <c r="VTF103" s="2"/>
      <c r="VTG103" s="2"/>
      <c r="VTH103" s="2"/>
      <c r="VTI103" s="2"/>
      <c r="VTJ103" s="2"/>
      <c r="VTL103" s="2"/>
      <c r="VTM103" s="2"/>
      <c r="VTR103" s="2"/>
      <c r="VTS103" s="2"/>
      <c r="VTT103" s="2"/>
      <c r="VTU103" s="2"/>
      <c r="VTV103" s="2"/>
      <c r="VTW103" s="2"/>
      <c r="VTX103" s="2"/>
      <c r="VUD103" s="4"/>
      <c r="VUE103" s="2"/>
      <c r="VUF103" s="2"/>
      <c r="VUG103" s="2"/>
      <c r="VUH103" s="2"/>
      <c r="VUI103" s="2"/>
      <c r="VUJ103" s="2"/>
      <c r="VUK103" s="2"/>
      <c r="VUL103" s="2"/>
      <c r="VUM103" s="2"/>
      <c r="VUN103" s="2"/>
      <c r="VUO103" s="2"/>
      <c r="VUP103" s="2"/>
      <c r="VUR103" s="2"/>
      <c r="VUS103" s="2"/>
      <c r="VUX103" s="2"/>
      <c r="VUY103" s="2"/>
      <c r="VUZ103" s="2"/>
      <c r="VVA103" s="2"/>
      <c r="VVB103" s="2"/>
      <c r="VVC103" s="2"/>
      <c r="VVD103" s="2"/>
      <c r="VVJ103" s="4"/>
      <c r="VVK103" s="2"/>
      <c r="VVL103" s="2"/>
      <c r="VVM103" s="2"/>
      <c r="VVN103" s="2"/>
      <c r="VVO103" s="2"/>
      <c r="VVP103" s="2"/>
      <c r="VVQ103" s="2"/>
      <c r="VVR103" s="2"/>
      <c r="VVS103" s="2"/>
      <c r="VVT103" s="2"/>
      <c r="VVU103" s="2"/>
      <c r="VVV103" s="2"/>
      <c r="VVX103" s="2"/>
      <c r="VVY103" s="2"/>
      <c r="VWD103" s="2"/>
      <c r="VWE103" s="2"/>
      <c r="VWF103" s="2"/>
      <c r="VWG103" s="2"/>
      <c r="VWH103" s="2"/>
      <c r="VWI103" s="2"/>
      <c r="VWJ103" s="2"/>
      <c r="VWP103" s="4"/>
      <c r="VWQ103" s="2"/>
      <c r="VWR103" s="2"/>
      <c r="VWS103" s="2"/>
      <c r="VWT103" s="2"/>
      <c r="VWU103" s="2"/>
      <c r="VWV103" s="2"/>
      <c r="VWW103" s="2"/>
      <c r="VWX103" s="2"/>
      <c r="VWY103" s="2"/>
      <c r="VWZ103" s="2"/>
      <c r="VXA103" s="2"/>
      <c r="VXB103" s="2"/>
      <c r="VXD103" s="2"/>
      <c r="VXE103" s="2"/>
      <c r="VXJ103" s="2"/>
      <c r="VXK103" s="2"/>
      <c r="VXL103" s="2"/>
      <c r="VXM103" s="2"/>
      <c r="VXN103" s="2"/>
      <c r="VXO103" s="2"/>
      <c r="VXP103" s="2"/>
      <c r="VXV103" s="4"/>
      <c r="VXW103" s="2"/>
      <c r="VXX103" s="2"/>
      <c r="VXY103" s="2"/>
      <c r="VXZ103" s="2"/>
      <c r="VYA103" s="2"/>
      <c r="VYB103" s="2"/>
      <c r="VYC103" s="2"/>
      <c r="VYD103" s="2"/>
      <c r="VYE103" s="2"/>
      <c r="VYF103" s="2"/>
      <c r="VYG103" s="2"/>
      <c r="VYH103" s="2"/>
      <c r="VYJ103" s="2"/>
      <c r="VYK103" s="2"/>
      <c r="VYP103" s="2"/>
      <c r="VYQ103" s="2"/>
      <c r="VYR103" s="2"/>
      <c r="VYS103" s="2"/>
      <c r="VYT103" s="2"/>
      <c r="VYU103" s="2"/>
      <c r="VYV103" s="2"/>
      <c r="VZB103" s="4"/>
      <c r="VZC103" s="2"/>
      <c r="VZD103" s="2"/>
      <c r="VZE103" s="2"/>
      <c r="VZF103" s="2"/>
      <c r="VZG103" s="2"/>
      <c r="VZH103" s="2"/>
      <c r="VZI103" s="2"/>
      <c r="VZJ103" s="2"/>
      <c r="VZK103" s="2"/>
      <c r="VZL103" s="2"/>
      <c r="VZM103" s="2"/>
      <c r="VZN103" s="2"/>
      <c r="VZP103" s="2"/>
      <c r="VZQ103" s="2"/>
      <c r="VZV103" s="2"/>
      <c r="VZW103" s="2"/>
      <c r="VZX103" s="2"/>
      <c r="VZY103" s="2"/>
      <c r="VZZ103" s="2"/>
      <c r="WAA103" s="2"/>
      <c r="WAB103" s="2"/>
      <c r="WAH103" s="4"/>
      <c r="WAI103" s="2"/>
      <c r="WAJ103" s="2"/>
      <c r="WAK103" s="2"/>
      <c r="WAL103" s="2"/>
      <c r="WAM103" s="2"/>
      <c r="WAN103" s="2"/>
      <c r="WAO103" s="2"/>
      <c r="WAP103" s="2"/>
      <c r="WAQ103" s="2"/>
      <c r="WAR103" s="2"/>
      <c r="WAS103" s="2"/>
      <c r="WAT103" s="2"/>
      <c r="WAV103" s="2"/>
      <c r="WAW103" s="2"/>
      <c r="WBB103" s="2"/>
      <c r="WBC103" s="2"/>
      <c r="WBD103" s="2"/>
      <c r="WBE103" s="2"/>
      <c r="WBF103" s="2"/>
      <c r="WBG103" s="2"/>
      <c r="WBH103" s="2"/>
      <c r="WBN103" s="4"/>
      <c r="WBO103" s="2"/>
      <c r="WBP103" s="2"/>
      <c r="WBQ103" s="2"/>
      <c r="WBR103" s="2"/>
      <c r="WBS103" s="2"/>
      <c r="WBT103" s="2"/>
      <c r="WBU103" s="2"/>
      <c r="WBV103" s="2"/>
      <c r="WBW103" s="2"/>
      <c r="WBX103" s="2"/>
      <c r="WBY103" s="2"/>
      <c r="WBZ103" s="2"/>
      <c r="WCB103" s="2"/>
      <c r="WCC103" s="2"/>
      <c r="WCH103" s="2"/>
      <c r="WCI103" s="2"/>
      <c r="WCJ103" s="2"/>
      <c r="WCK103" s="2"/>
      <c r="WCL103" s="2"/>
      <c r="WCM103" s="2"/>
      <c r="WCN103" s="2"/>
      <c r="WCT103" s="4"/>
      <c r="WCU103" s="2"/>
      <c r="WCV103" s="2"/>
      <c r="WCW103" s="2"/>
      <c r="WCX103" s="2"/>
      <c r="WCY103" s="2"/>
      <c r="WCZ103" s="2"/>
      <c r="WDA103" s="2"/>
      <c r="WDB103" s="2"/>
      <c r="WDC103" s="2"/>
      <c r="WDD103" s="2"/>
      <c r="WDE103" s="2"/>
      <c r="WDF103" s="2"/>
      <c r="WDH103" s="2"/>
      <c r="WDI103" s="2"/>
      <c r="WDN103" s="2"/>
      <c r="WDO103" s="2"/>
      <c r="WDP103" s="2"/>
      <c r="WDQ103" s="2"/>
      <c r="WDR103" s="2"/>
      <c r="WDS103" s="2"/>
      <c r="WDT103" s="2"/>
      <c r="WDZ103" s="4"/>
      <c r="WEA103" s="2"/>
      <c r="WEB103" s="2"/>
      <c r="WEC103" s="2"/>
      <c r="WED103" s="2"/>
      <c r="WEE103" s="2"/>
      <c r="WEF103" s="2"/>
      <c r="WEG103" s="2"/>
      <c r="WEH103" s="2"/>
      <c r="WEI103" s="2"/>
      <c r="WEJ103" s="2"/>
      <c r="WEK103" s="2"/>
      <c r="WEL103" s="2"/>
      <c r="WEN103" s="2"/>
      <c r="WEO103" s="2"/>
      <c r="WET103" s="2"/>
      <c r="WEU103" s="2"/>
      <c r="WEV103" s="2"/>
      <c r="WEW103" s="2"/>
      <c r="WEX103" s="2"/>
      <c r="WEY103" s="2"/>
      <c r="WEZ103" s="2"/>
      <c r="WFF103" s="4"/>
      <c r="WFG103" s="2"/>
      <c r="WFH103" s="2"/>
      <c r="WFI103" s="2"/>
      <c r="WFJ103" s="2"/>
      <c r="WFK103" s="2"/>
      <c r="WFL103" s="2"/>
      <c r="WFM103" s="2"/>
      <c r="WFN103" s="2"/>
      <c r="WFO103" s="2"/>
      <c r="WFP103" s="2"/>
      <c r="WFQ103" s="2"/>
      <c r="WFR103" s="2"/>
      <c r="WFT103" s="2"/>
      <c r="WFU103" s="2"/>
      <c r="WFZ103" s="2"/>
      <c r="WGA103" s="2"/>
      <c r="WGB103" s="2"/>
      <c r="WGC103" s="2"/>
      <c r="WGD103" s="2"/>
      <c r="WGE103" s="2"/>
      <c r="WGF103" s="2"/>
      <c r="WGL103" s="4"/>
      <c r="WGM103" s="2"/>
      <c r="WGN103" s="2"/>
      <c r="WGO103" s="2"/>
      <c r="WGP103" s="2"/>
      <c r="WGQ103" s="2"/>
      <c r="WGR103" s="2"/>
      <c r="WGS103" s="2"/>
      <c r="WGT103" s="2"/>
      <c r="WGU103" s="2"/>
      <c r="WGV103" s="2"/>
      <c r="WGW103" s="2"/>
      <c r="WGX103" s="2"/>
      <c r="WGZ103" s="2"/>
      <c r="WHA103" s="2"/>
      <c r="WHF103" s="2"/>
      <c r="WHG103" s="2"/>
      <c r="WHH103" s="2"/>
      <c r="WHI103" s="2"/>
      <c r="WHJ103" s="2"/>
      <c r="WHK103" s="2"/>
      <c r="WHL103" s="2"/>
      <c r="WHR103" s="4"/>
      <c r="WHS103" s="2"/>
      <c r="WHT103" s="2"/>
      <c r="WHU103" s="2"/>
      <c r="WHV103" s="2"/>
      <c r="WHW103" s="2"/>
      <c r="WHX103" s="2"/>
      <c r="WHY103" s="2"/>
      <c r="WHZ103" s="2"/>
      <c r="WIA103" s="2"/>
      <c r="WIB103" s="2"/>
      <c r="WIC103" s="2"/>
      <c r="WID103" s="2"/>
      <c r="WIF103" s="2"/>
      <c r="WIG103" s="2"/>
      <c r="WIL103" s="2"/>
      <c r="WIM103" s="2"/>
      <c r="WIN103" s="2"/>
      <c r="WIO103" s="2"/>
      <c r="WIP103" s="2"/>
      <c r="WIQ103" s="2"/>
      <c r="WIR103" s="2"/>
      <c r="WIX103" s="4"/>
      <c r="WIY103" s="2"/>
      <c r="WIZ103" s="2"/>
      <c r="WJA103" s="2"/>
      <c r="WJB103" s="2"/>
      <c r="WJC103" s="2"/>
      <c r="WJD103" s="2"/>
      <c r="WJE103" s="2"/>
      <c r="WJF103" s="2"/>
      <c r="WJG103" s="2"/>
      <c r="WJH103" s="2"/>
      <c r="WJI103" s="2"/>
      <c r="WJJ103" s="2"/>
      <c r="WJL103" s="2"/>
      <c r="WJM103" s="2"/>
      <c r="WJR103" s="2"/>
      <c r="WJS103" s="2"/>
      <c r="WJT103" s="2"/>
      <c r="WJU103" s="2"/>
      <c r="WJV103" s="2"/>
      <c r="WJW103" s="2"/>
      <c r="WJX103" s="2"/>
      <c r="WKD103" s="4"/>
      <c r="WKE103" s="2"/>
      <c r="WKF103" s="2"/>
      <c r="WKG103" s="2"/>
      <c r="WKH103" s="2"/>
      <c r="WKI103" s="2"/>
      <c r="WKJ103" s="2"/>
      <c r="WKK103" s="2"/>
      <c r="WKL103" s="2"/>
      <c r="WKM103" s="2"/>
      <c r="WKN103" s="2"/>
      <c r="WKO103" s="2"/>
      <c r="WKP103" s="2"/>
      <c r="WKR103" s="2"/>
      <c r="WKS103" s="2"/>
      <c r="WKX103" s="2"/>
      <c r="WKY103" s="2"/>
      <c r="WKZ103" s="2"/>
      <c r="WLA103" s="2"/>
      <c r="WLB103" s="2"/>
      <c r="WLC103" s="2"/>
      <c r="WLD103" s="2"/>
      <c r="WLJ103" s="4"/>
      <c r="WLK103" s="2"/>
      <c r="WLL103" s="2"/>
      <c r="WLM103" s="2"/>
      <c r="WLN103" s="2"/>
      <c r="WLO103" s="2"/>
      <c r="WLP103" s="2"/>
      <c r="WLQ103" s="2"/>
      <c r="WLR103" s="2"/>
      <c r="WLS103" s="2"/>
      <c r="WLT103" s="2"/>
      <c r="WLU103" s="2"/>
      <c r="WLV103" s="2"/>
      <c r="WLX103" s="2"/>
      <c r="WLY103" s="2"/>
      <c r="WMD103" s="2"/>
      <c r="WME103" s="2"/>
      <c r="WMF103" s="2"/>
      <c r="WMG103" s="2"/>
      <c r="WMH103" s="2"/>
      <c r="WMI103" s="2"/>
      <c r="WMJ103" s="2"/>
      <c r="WMP103" s="4"/>
      <c r="WMQ103" s="2"/>
      <c r="WMR103" s="2"/>
      <c r="WMS103" s="2"/>
      <c r="WMT103" s="2"/>
      <c r="WMU103" s="2"/>
      <c r="WMV103" s="2"/>
      <c r="WMW103" s="2"/>
      <c r="WMX103" s="2"/>
      <c r="WMY103" s="2"/>
      <c r="WMZ103" s="2"/>
      <c r="WNA103" s="2"/>
      <c r="WNB103" s="2"/>
      <c r="WND103" s="2"/>
      <c r="WNE103" s="2"/>
      <c r="WNJ103" s="2"/>
      <c r="WNK103" s="2"/>
      <c r="WNL103" s="2"/>
      <c r="WNM103" s="2"/>
      <c r="WNN103" s="2"/>
      <c r="WNO103" s="2"/>
      <c r="WNP103" s="2"/>
      <c r="WNV103" s="4"/>
      <c r="WNW103" s="2"/>
      <c r="WNX103" s="2"/>
      <c r="WNY103" s="2"/>
      <c r="WNZ103" s="2"/>
      <c r="WOA103" s="2"/>
      <c r="WOB103" s="2"/>
      <c r="WOC103" s="2"/>
      <c r="WOD103" s="2"/>
      <c r="WOE103" s="2"/>
      <c r="WOF103" s="2"/>
      <c r="WOG103" s="2"/>
      <c r="WOH103" s="2"/>
      <c r="WOJ103" s="2"/>
      <c r="WOK103" s="2"/>
      <c r="WOP103" s="2"/>
      <c r="WOQ103" s="2"/>
      <c r="WOR103" s="2"/>
      <c r="WOS103" s="2"/>
      <c r="WOT103" s="2"/>
      <c r="WOU103" s="2"/>
      <c r="WOV103" s="2"/>
      <c r="WPB103" s="4"/>
      <c r="WPC103" s="2"/>
      <c r="WPD103" s="2"/>
      <c r="WPE103" s="2"/>
      <c r="WPF103" s="2"/>
      <c r="WPG103" s="2"/>
      <c r="WPH103" s="2"/>
      <c r="WPI103" s="2"/>
      <c r="WPJ103" s="2"/>
      <c r="WPK103" s="2"/>
      <c r="WPL103" s="2"/>
      <c r="WPM103" s="2"/>
      <c r="WPN103" s="2"/>
      <c r="WPP103" s="2"/>
      <c r="WPQ103" s="2"/>
      <c r="WPV103" s="2"/>
      <c r="WPW103" s="2"/>
      <c r="WPX103" s="2"/>
      <c r="WPY103" s="2"/>
      <c r="WPZ103" s="2"/>
      <c r="WQA103" s="2"/>
      <c r="WQB103" s="2"/>
      <c r="WQH103" s="4"/>
      <c r="WQI103" s="2"/>
      <c r="WQJ103" s="2"/>
      <c r="WQK103" s="2"/>
      <c r="WQL103" s="2"/>
      <c r="WQM103" s="2"/>
      <c r="WQN103" s="2"/>
      <c r="WQO103" s="2"/>
      <c r="WQP103" s="2"/>
      <c r="WQQ103" s="2"/>
      <c r="WQR103" s="2"/>
      <c r="WQS103" s="2"/>
      <c r="WQT103" s="2"/>
      <c r="WQV103" s="2"/>
      <c r="WQW103" s="2"/>
      <c r="WRB103" s="2"/>
      <c r="WRC103" s="2"/>
      <c r="WRD103" s="2"/>
      <c r="WRE103" s="2"/>
      <c r="WRF103" s="2"/>
      <c r="WRG103" s="2"/>
      <c r="WRH103" s="2"/>
      <c r="WRN103" s="4"/>
      <c r="WRO103" s="2"/>
      <c r="WRP103" s="2"/>
      <c r="WRQ103" s="2"/>
      <c r="WRR103" s="2"/>
      <c r="WRS103" s="2"/>
      <c r="WRT103" s="2"/>
      <c r="WRU103" s="2"/>
      <c r="WRV103" s="2"/>
      <c r="WRW103" s="2"/>
      <c r="WRX103" s="2"/>
      <c r="WRY103" s="2"/>
      <c r="WRZ103" s="2"/>
      <c r="WSB103" s="2"/>
      <c r="WSC103" s="2"/>
      <c r="WSH103" s="2"/>
      <c r="WSI103" s="2"/>
      <c r="WSJ103" s="2"/>
      <c r="WSK103" s="2"/>
      <c r="WSL103" s="2"/>
      <c r="WSM103" s="2"/>
      <c r="WSN103" s="2"/>
      <c r="WST103" s="4"/>
      <c r="WSU103" s="2"/>
      <c r="WSV103" s="2"/>
      <c r="WSW103" s="2"/>
      <c r="WSX103" s="2"/>
      <c r="WSY103" s="2"/>
      <c r="WSZ103" s="2"/>
      <c r="WTA103" s="2"/>
      <c r="WTB103" s="2"/>
      <c r="WTC103" s="2"/>
      <c r="WTD103" s="2"/>
      <c r="WTE103" s="2"/>
      <c r="WTF103" s="2"/>
      <c r="WTH103" s="2"/>
      <c r="WTI103" s="2"/>
      <c r="WTN103" s="2"/>
      <c r="WTO103" s="2"/>
      <c r="WTP103" s="2"/>
      <c r="WTQ103" s="2"/>
      <c r="WTR103" s="2"/>
      <c r="WTS103" s="2"/>
      <c r="WTT103" s="2"/>
      <c r="WTZ103" s="4"/>
      <c r="WUA103" s="2"/>
      <c r="WUB103" s="2"/>
      <c r="WUC103" s="2"/>
      <c r="WUD103" s="2"/>
      <c r="WUE103" s="2"/>
      <c r="WUF103" s="2"/>
      <c r="WUG103" s="2"/>
      <c r="WUH103" s="2"/>
      <c r="WUI103" s="2"/>
      <c r="WUJ103" s="2"/>
      <c r="WUK103" s="2"/>
      <c r="WUL103" s="2"/>
      <c r="WUN103" s="2"/>
      <c r="WUO103" s="2"/>
      <c r="WUT103" s="2"/>
      <c r="WUU103" s="2"/>
      <c r="WUV103" s="2"/>
      <c r="WUW103" s="2"/>
      <c r="WUX103" s="2"/>
      <c r="WUY103" s="2"/>
      <c r="WUZ103" s="2"/>
      <c r="WVF103" s="4"/>
      <c r="WVG103" s="2"/>
      <c r="WVH103" s="2"/>
      <c r="WVI103" s="2"/>
      <c r="WVJ103" s="2"/>
      <c r="WVK103" s="2"/>
      <c r="WVL103" s="2"/>
      <c r="WVM103" s="2"/>
      <c r="WVN103" s="2"/>
      <c r="WVO103" s="2"/>
      <c r="WVP103" s="2"/>
      <c r="WVQ103" s="2"/>
      <c r="WVR103" s="2"/>
      <c r="WVT103" s="2"/>
      <c r="WVU103" s="2"/>
      <c r="WVZ103" s="2"/>
      <c r="WWA103" s="2"/>
      <c r="WWB103" s="2"/>
      <c r="WWC103" s="2"/>
      <c r="WWD103" s="2"/>
      <c r="WWE103" s="2"/>
      <c r="WWF103" s="2"/>
      <c r="WWL103" s="4"/>
      <c r="WWM103" s="2"/>
      <c r="WWN103" s="2"/>
      <c r="WWO103" s="2"/>
      <c r="WWP103" s="2"/>
      <c r="WWQ103" s="2"/>
      <c r="WWR103" s="2"/>
      <c r="WWS103" s="2"/>
      <c r="WWT103" s="2"/>
      <c r="WWU103" s="2"/>
      <c r="WWV103" s="2"/>
      <c r="WWW103" s="2"/>
      <c r="WWX103" s="2"/>
      <c r="WWZ103" s="2"/>
      <c r="WXA103" s="2"/>
      <c r="WXF103" s="2"/>
      <c r="WXG103" s="2"/>
      <c r="WXH103" s="2"/>
      <c r="WXI103" s="2"/>
      <c r="WXJ103" s="2"/>
      <c r="WXK103" s="2"/>
      <c r="WXL103" s="2"/>
      <c r="WXR103" s="4"/>
      <c r="WXS103" s="2"/>
      <c r="WXT103" s="2"/>
      <c r="WXU103" s="2"/>
      <c r="WXV103" s="2"/>
      <c r="WXW103" s="2"/>
      <c r="WXX103" s="2"/>
      <c r="WXY103" s="2"/>
      <c r="WXZ103" s="2"/>
      <c r="WYA103" s="2"/>
      <c r="WYB103" s="2"/>
      <c r="WYC103" s="2"/>
      <c r="WYD103" s="2"/>
      <c r="WYF103" s="2"/>
      <c r="WYG103" s="2"/>
      <c r="WYL103" s="2"/>
      <c r="WYM103" s="2"/>
      <c r="WYN103" s="2"/>
      <c r="WYO103" s="2"/>
      <c r="WYP103" s="2"/>
      <c r="WYQ103" s="2"/>
      <c r="WYR103" s="2"/>
      <c r="WYX103" s="4"/>
      <c r="WYY103" s="2"/>
      <c r="WYZ103" s="2"/>
      <c r="WZA103" s="2"/>
      <c r="WZB103" s="2"/>
      <c r="WZC103" s="2"/>
      <c r="WZD103" s="2"/>
      <c r="WZE103" s="2"/>
      <c r="WZF103" s="2"/>
      <c r="WZG103" s="2"/>
      <c r="WZH103" s="2"/>
      <c r="WZI103" s="2"/>
      <c r="WZJ103" s="2"/>
      <c r="WZL103" s="2"/>
      <c r="WZM103" s="2"/>
      <c r="WZR103" s="2"/>
      <c r="WZS103" s="2"/>
      <c r="WZT103" s="2"/>
      <c r="WZU103" s="2"/>
      <c r="WZV103" s="2"/>
      <c r="WZW103" s="2"/>
      <c r="WZX103" s="2"/>
      <c r="XAD103" s="4"/>
      <c r="XAE103" s="2"/>
      <c r="XAF103" s="2"/>
      <c r="XAG103" s="2"/>
      <c r="XAH103" s="2"/>
      <c r="XAI103" s="2"/>
      <c r="XAJ103" s="2"/>
      <c r="XAK103" s="2"/>
      <c r="XAL103" s="2"/>
      <c r="XAM103" s="2"/>
      <c r="XAN103" s="2"/>
      <c r="XAO103" s="2"/>
      <c r="XAP103" s="2"/>
      <c r="XAR103" s="2"/>
      <c r="XAS103" s="2"/>
      <c r="XAX103" s="2"/>
      <c r="XAY103" s="2"/>
      <c r="XAZ103" s="2"/>
      <c r="XBA103" s="2"/>
      <c r="XBB103" s="2"/>
      <c r="XBC103" s="2"/>
      <c r="XBD103" s="2"/>
      <c r="XBJ103" s="4"/>
      <c r="XBK103" s="2"/>
      <c r="XBL103" s="2"/>
      <c r="XBM103" s="2"/>
      <c r="XBN103" s="2"/>
      <c r="XBO103" s="2"/>
      <c r="XBP103" s="2"/>
      <c r="XBQ103" s="2"/>
      <c r="XBR103" s="2"/>
      <c r="XBS103" s="2"/>
      <c r="XBT103" s="2"/>
      <c r="XBU103" s="2"/>
      <c r="XBV103" s="2"/>
      <c r="XBX103" s="2"/>
      <c r="XBY103" s="2"/>
      <c r="XCD103" s="2"/>
      <c r="XCE103" s="2"/>
      <c r="XCF103" s="2"/>
      <c r="XCG103" s="2"/>
      <c r="XCH103" s="2"/>
      <c r="XCI103" s="2"/>
      <c r="XCJ103" s="2"/>
      <c r="XCP103" s="4"/>
      <c r="XCQ103" s="2"/>
      <c r="XCR103" s="2"/>
      <c r="XCS103" s="2"/>
      <c r="XCT103" s="2"/>
      <c r="XCU103" s="2"/>
      <c r="XCV103" s="2"/>
      <c r="XCW103" s="2"/>
      <c r="XCX103" s="2"/>
      <c r="XCY103" s="2"/>
      <c r="XCZ103" s="2"/>
      <c r="XDA103" s="2"/>
      <c r="XDB103" s="2"/>
      <c r="XDD103" s="2"/>
      <c r="XDE103" s="2"/>
      <c r="XDJ103" s="2"/>
      <c r="XDK103" s="2"/>
      <c r="XDL103" s="2"/>
      <c r="XDM103" s="2"/>
      <c r="XDN103" s="2"/>
      <c r="XDO103" s="2"/>
      <c r="XDP103" s="2"/>
      <c r="XDV103" s="4"/>
      <c r="XDW103" s="2"/>
      <c r="XDX103" s="2"/>
      <c r="XDY103" s="2"/>
      <c r="XDZ103" s="2"/>
      <c r="XEA103" s="2"/>
      <c r="XEB103" s="2"/>
      <c r="XEC103" s="2"/>
      <c r="XED103" s="2"/>
      <c r="XEE103" s="2"/>
      <c r="XEF103" s="2"/>
      <c r="XEG103" s="2"/>
      <c r="XEH103" s="2"/>
      <c r="XEJ103" s="2"/>
      <c r="XEK103" s="2"/>
      <c r="XEP103" s="2"/>
      <c r="XEQ103" s="2"/>
      <c r="XER103" s="2"/>
      <c r="XES103" s="2"/>
      <c r="XET103" s="2"/>
      <c r="XEU103" s="2"/>
      <c r="XEV103" s="2"/>
    </row>
    <row r="104" spans="2:16379">
      <c r="D104" s="4" t="s">
        <v>566</v>
      </c>
      <c r="T104" s="2"/>
      <c r="V104" s="2"/>
      <c r="W104" s="2"/>
      <c r="X104" s="2"/>
      <c r="Z104" s="1"/>
      <c r="AX104" s="2"/>
      <c r="AY104" s="2"/>
      <c r="AZ104" s="2"/>
      <c r="BA104" s="2"/>
      <c r="BB104" s="2"/>
      <c r="BC104" s="2"/>
      <c r="BD104" s="2"/>
      <c r="BI104" s="1"/>
      <c r="CD104" s="2"/>
      <c r="CE104" s="2"/>
      <c r="CF104" s="2"/>
      <c r="CG104" s="2"/>
      <c r="CH104" s="2"/>
      <c r="CI104" s="2"/>
      <c r="CJ104" s="2"/>
      <c r="CO104" s="1"/>
      <c r="DJ104" s="2"/>
      <c r="DK104" s="2"/>
      <c r="DL104" s="2"/>
      <c r="DM104" s="2"/>
      <c r="DN104" s="2"/>
      <c r="DO104" s="2"/>
      <c r="DP104" s="2"/>
      <c r="DU104" s="1"/>
      <c r="EP104" s="2"/>
      <c r="EQ104" s="2"/>
      <c r="ER104" s="2"/>
      <c r="ES104" s="2"/>
      <c r="ET104" s="2"/>
      <c r="EU104" s="2"/>
      <c r="EV104" s="2"/>
      <c r="FA104" s="1"/>
      <c r="FV104" s="2"/>
      <c r="FW104" s="2"/>
      <c r="FX104" s="2"/>
      <c r="FY104" s="2"/>
      <c r="FZ104" s="2"/>
      <c r="GA104" s="2"/>
      <c r="GB104" s="2"/>
      <c r="GG104" s="1"/>
      <c r="HB104" s="2"/>
      <c r="HC104" s="2"/>
      <c r="HD104" s="2"/>
      <c r="HE104" s="2"/>
      <c r="HF104" s="2"/>
      <c r="HG104" s="2"/>
      <c r="HH104" s="2"/>
      <c r="HM104" s="1"/>
      <c r="IH104" s="2"/>
      <c r="II104" s="2"/>
      <c r="IJ104" s="2"/>
      <c r="IK104" s="2"/>
      <c r="IL104" s="2"/>
      <c r="IM104" s="2"/>
      <c r="IN104" s="2"/>
      <c r="IS104" s="1"/>
      <c r="JN104" s="2"/>
      <c r="JO104" s="2"/>
      <c r="JP104" s="2"/>
      <c r="JQ104" s="2"/>
      <c r="JR104" s="2"/>
      <c r="JS104" s="2"/>
      <c r="JT104" s="2"/>
      <c r="JY104" s="1"/>
      <c r="KT104" s="2"/>
      <c r="KU104" s="2"/>
      <c r="KV104" s="2"/>
      <c r="KW104" s="2"/>
      <c r="KX104" s="2"/>
      <c r="KY104" s="2"/>
      <c r="KZ104" s="2"/>
      <c r="LE104" s="1"/>
      <c r="LZ104" s="2"/>
      <c r="MA104" s="2"/>
      <c r="MB104" s="2"/>
      <c r="MC104" s="2"/>
      <c r="MD104" s="2"/>
      <c r="ME104" s="2"/>
      <c r="MF104" s="2"/>
      <c r="MK104" s="1"/>
      <c r="NF104" s="2"/>
      <c r="NG104" s="2"/>
      <c r="NH104" s="2"/>
      <c r="NI104" s="2"/>
      <c r="NJ104" s="2"/>
      <c r="NK104" s="2"/>
      <c r="NL104" s="2"/>
      <c r="NQ104" s="1"/>
      <c r="OL104" s="2"/>
      <c r="OM104" s="2"/>
      <c r="ON104" s="2"/>
      <c r="OO104" s="2"/>
      <c r="OP104" s="2"/>
      <c r="OQ104" s="2"/>
      <c r="OR104" s="2"/>
      <c r="OW104" s="1"/>
      <c r="PR104" s="2"/>
      <c r="PS104" s="2"/>
      <c r="PT104" s="2"/>
      <c r="PU104" s="2"/>
      <c r="PV104" s="2"/>
      <c r="PW104" s="2"/>
      <c r="PX104" s="2"/>
      <c r="QC104" s="1"/>
      <c r="QX104" s="2"/>
      <c r="QY104" s="2"/>
      <c r="QZ104" s="2"/>
      <c r="RA104" s="2"/>
      <c r="RB104" s="2"/>
      <c r="RC104" s="2"/>
      <c r="RD104" s="2"/>
      <c r="RI104" s="1"/>
      <c r="SD104" s="2"/>
      <c r="SE104" s="2"/>
      <c r="SF104" s="2"/>
      <c r="SG104" s="2"/>
      <c r="SH104" s="2"/>
      <c r="SI104" s="2"/>
      <c r="SJ104" s="2"/>
      <c r="SO104" s="1"/>
      <c r="TJ104" s="2"/>
      <c r="TK104" s="2"/>
      <c r="TL104" s="2"/>
      <c r="TM104" s="2"/>
      <c r="TN104" s="2"/>
      <c r="TO104" s="2"/>
      <c r="TP104" s="2"/>
      <c r="TU104" s="1"/>
      <c r="UP104" s="2"/>
      <c r="UQ104" s="2"/>
      <c r="UR104" s="2"/>
      <c r="US104" s="2"/>
      <c r="UT104" s="2"/>
      <c r="UU104" s="2"/>
      <c r="UV104" s="2"/>
      <c r="VA104" s="1"/>
      <c r="VV104" s="2"/>
      <c r="VW104" s="2"/>
      <c r="VX104" s="2"/>
      <c r="VY104" s="2"/>
      <c r="VZ104" s="2"/>
      <c r="WA104" s="2"/>
      <c r="WB104" s="2"/>
      <c r="WG104" s="1"/>
      <c r="XB104" s="2"/>
      <c r="XC104" s="2"/>
      <c r="XD104" s="2"/>
      <c r="XE104" s="2"/>
      <c r="XF104" s="2"/>
      <c r="XG104" s="2"/>
      <c r="XH104" s="2"/>
      <c r="XM104" s="1"/>
      <c r="YH104" s="2"/>
      <c r="YI104" s="2"/>
      <c r="YJ104" s="2"/>
      <c r="YK104" s="2"/>
      <c r="YL104" s="2"/>
      <c r="YM104" s="2"/>
      <c r="YN104" s="2"/>
      <c r="YS104" s="1"/>
      <c r="ZN104" s="2"/>
      <c r="ZO104" s="2"/>
      <c r="ZP104" s="2"/>
      <c r="ZQ104" s="2"/>
      <c r="ZR104" s="2"/>
      <c r="ZS104" s="2"/>
      <c r="ZT104" s="2"/>
      <c r="ZY104" s="1"/>
      <c r="AAT104" s="2"/>
      <c r="AAU104" s="2"/>
      <c r="AAV104" s="2"/>
      <c r="AAW104" s="2"/>
      <c r="AAX104" s="2"/>
      <c r="AAY104" s="2"/>
      <c r="AAZ104" s="2"/>
      <c r="ABE104" s="1"/>
      <c r="ABZ104" s="2"/>
      <c r="ACA104" s="2"/>
      <c r="ACB104" s="2"/>
      <c r="ACC104" s="2"/>
      <c r="ACD104" s="2"/>
      <c r="ACE104" s="2"/>
      <c r="ACF104" s="2"/>
      <c r="ACK104" s="1"/>
      <c r="ADF104" s="2"/>
      <c r="ADG104" s="2"/>
      <c r="ADH104" s="2"/>
      <c r="ADI104" s="2"/>
      <c r="ADJ104" s="2"/>
      <c r="ADK104" s="2"/>
      <c r="ADL104" s="2"/>
      <c r="ADQ104" s="1"/>
      <c r="AEL104" s="2"/>
      <c r="AEM104" s="2"/>
      <c r="AEN104" s="2"/>
      <c r="AEO104" s="2"/>
      <c r="AEP104" s="2"/>
      <c r="AEQ104" s="2"/>
      <c r="AER104" s="2"/>
      <c r="AEW104" s="1"/>
      <c r="AFR104" s="2"/>
      <c r="AFS104" s="2"/>
      <c r="AFT104" s="2"/>
      <c r="AFU104" s="2"/>
      <c r="AFV104" s="2"/>
      <c r="AFW104" s="2"/>
      <c r="AFX104" s="2"/>
      <c r="AGC104" s="1"/>
      <c r="AGX104" s="2"/>
      <c r="AGY104" s="2"/>
      <c r="AGZ104" s="2"/>
      <c r="AHA104" s="2"/>
      <c r="AHB104" s="2"/>
      <c r="AHC104" s="2"/>
      <c r="AHD104" s="2"/>
      <c r="AHI104" s="1"/>
      <c r="AID104" s="2"/>
      <c r="AIE104" s="2"/>
      <c r="AIF104" s="2"/>
      <c r="AIG104" s="2"/>
      <c r="AIH104" s="2"/>
      <c r="AII104" s="2"/>
      <c r="AIJ104" s="2"/>
      <c r="AIO104" s="1"/>
      <c r="AJJ104" s="2"/>
      <c r="AJK104" s="2"/>
      <c r="AJL104" s="2"/>
      <c r="AJM104" s="2"/>
      <c r="AJN104" s="2"/>
      <c r="AJO104" s="2"/>
      <c r="AJP104" s="2"/>
      <c r="AJU104" s="1"/>
      <c r="AKP104" s="2"/>
      <c r="AKQ104" s="2"/>
      <c r="AKR104" s="2"/>
      <c r="AKS104" s="2"/>
      <c r="AKT104" s="2"/>
      <c r="AKU104" s="2"/>
      <c r="AKV104" s="2"/>
      <c r="ALA104" s="1"/>
      <c r="ALV104" s="2"/>
      <c r="ALW104" s="2"/>
      <c r="ALX104" s="2"/>
      <c r="ALY104" s="2"/>
      <c r="ALZ104" s="2"/>
      <c r="AMA104" s="2"/>
      <c r="AMB104" s="2"/>
      <c r="AMG104" s="1"/>
      <c r="ANB104" s="2"/>
      <c r="ANC104" s="2"/>
      <c r="AND104" s="2"/>
      <c r="ANE104" s="2"/>
      <c r="ANF104" s="2"/>
      <c r="ANG104" s="2"/>
      <c r="ANH104" s="2"/>
      <c r="ANM104" s="1"/>
      <c r="AOH104" s="2"/>
      <c r="AOI104" s="2"/>
      <c r="AOJ104" s="2"/>
      <c r="AOK104" s="2"/>
      <c r="AOL104" s="2"/>
      <c r="AOM104" s="2"/>
      <c r="AON104" s="2"/>
      <c r="AOS104" s="1"/>
      <c r="APN104" s="2"/>
      <c r="APO104" s="2"/>
      <c r="APP104" s="2"/>
      <c r="APQ104" s="2"/>
      <c r="APR104" s="2"/>
      <c r="APS104" s="2"/>
      <c r="APT104" s="2"/>
      <c r="APY104" s="1"/>
      <c r="AQT104" s="2"/>
      <c r="AQU104" s="2"/>
      <c r="AQV104" s="2"/>
      <c r="AQW104" s="2"/>
      <c r="AQX104" s="2"/>
      <c r="AQY104" s="2"/>
      <c r="AQZ104" s="2"/>
      <c r="ARE104" s="1"/>
      <c r="ARZ104" s="2"/>
      <c r="ASA104" s="2"/>
      <c r="ASB104" s="2"/>
      <c r="ASC104" s="2"/>
      <c r="ASD104" s="2"/>
      <c r="ASE104" s="2"/>
      <c r="ASF104" s="2"/>
      <c r="ASK104" s="1"/>
      <c r="ATF104" s="2"/>
      <c r="ATG104" s="2"/>
      <c r="ATH104" s="2"/>
      <c r="ATI104" s="2"/>
      <c r="ATJ104" s="2"/>
      <c r="ATK104" s="2"/>
      <c r="ATL104" s="2"/>
      <c r="ATQ104" s="1"/>
      <c r="AUL104" s="2"/>
      <c r="AUM104" s="2"/>
      <c r="AUN104" s="2"/>
      <c r="AUO104" s="2"/>
      <c r="AUP104" s="2"/>
      <c r="AUQ104" s="2"/>
      <c r="AUR104" s="2"/>
      <c r="AUW104" s="1"/>
      <c r="AVR104" s="2"/>
      <c r="AVS104" s="2"/>
      <c r="AVT104" s="2"/>
      <c r="AVU104" s="2"/>
      <c r="AVV104" s="2"/>
      <c r="AVW104" s="2"/>
      <c r="AVX104" s="2"/>
      <c r="AWC104" s="1"/>
      <c r="AWX104" s="2"/>
      <c r="AWY104" s="2"/>
      <c r="AWZ104" s="2"/>
      <c r="AXA104" s="2"/>
      <c r="AXB104" s="2"/>
      <c r="AXC104" s="2"/>
      <c r="AXD104" s="2"/>
      <c r="AXI104" s="1"/>
      <c r="AYD104" s="2"/>
      <c r="AYE104" s="2"/>
      <c r="AYF104" s="2"/>
      <c r="AYG104" s="2"/>
      <c r="AYH104" s="2"/>
      <c r="AYI104" s="2"/>
      <c r="AYJ104" s="2"/>
      <c r="AYO104" s="1"/>
      <c r="AZJ104" s="2"/>
      <c r="AZK104" s="2"/>
      <c r="AZL104" s="2"/>
      <c r="AZM104" s="2"/>
      <c r="AZN104" s="2"/>
      <c r="AZO104" s="2"/>
      <c r="AZP104" s="2"/>
      <c r="AZU104" s="1"/>
      <c r="BAP104" s="2"/>
      <c r="BAQ104" s="2"/>
      <c r="BAR104" s="2"/>
      <c r="BAS104" s="2"/>
      <c r="BAT104" s="2"/>
      <c r="BAU104" s="2"/>
      <c r="BAV104" s="2"/>
      <c r="BBA104" s="1"/>
      <c r="BBV104" s="2"/>
      <c r="BBW104" s="2"/>
      <c r="BBX104" s="2"/>
      <c r="BBY104" s="2"/>
      <c r="BBZ104" s="2"/>
      <c r="BCA104" s="2"/>
      <c r="BCB104" s="2"/>
      <c r="BCG104" s="1"/>
      <c r="BDB104" s="2"/>
      <c r="BDC104" s="2"/>
      <c r="BDD104" s="2"/>
      <c r="BDE104" s="2"/>
      <c r="BDF104" s="2"/>
      <c r="BDG104" s="2"/>
      <c r="BDH104" s="2"/>
      <c r="BDM104" s="1"/>
      <c r="BEH104" s="2"/>
      <c r="BEI104" s="2"/>
      <c r="BEJ104" s="2"/>
      <c r="BEK104" s="2"/>
      <c r="BEL104" s="2"/>
      <c r="BEM104" s="2"/>
      <c r="BEN104" s="2"/>
      <c r="BES104" s="1"/>
      <c r="BFN104" s="2"/>
      <c r="BFO104" s="2"/>
      <c r="BFP104" s="2"/>
      <c r="BFQ104" s="2"/>
      <c r="BFR104" s="2"/>
      <c r="BFS104" s="2"/>
      <c r="BFT104" s="2"/>
      <c r="BFY104" s="1"/>
      <c r="BGT104" s="2"/>
      <c r="BGU104" s="2"/>
      <c r="BGV104" s="2"/>
      <c r="BGW104" s="2"/>
      <c r="BGX104" s="2"/>
      <c r="BGY104" s="2"/>
      <c r="BGZ104" s="2"/>
      <c r="BHE104" s="1"/>
      <c r="BHZ104" s="2"/>
      <c r="BIA104" s="2"/>
      <c r="BIB104" s="2"/>
      <c r="BIC104" s="2"/>
      <c r="BID104" s="2"/>
      <c r="BIE104" s="2"/>
      <c r="BIF104" s="2"/>
      <c r="BIK104" s="1"/>
      <c r="BJF104" s="2"/>
      <c r="BJG104" s="2"/>
      <c r="BJH104" s="2"/>
      <c r="BJI104" s="2"/>
      <c r="BJJ104" s="2"/>
      <c r="BJK104" s="2"/>
      <c r="BJL104" s="2"/>
      <c r="BJQ104" s="1"/>
      <c r="BKL104" s="2"/>
      <c r="BKM104" s="2"/>
      <c r="BKN104" s="2"/>
      <c r="BKO104" s="2"/>
      <c r="BKP104" s="2"/>
      <c r="BKQ104" s="2"/>
      <c r="BKR104" s="2"/>
      <c r="BKW104" s="1"/>
      <c r="BLR104" s="2"/>
      <c r="BLS104" s="2"/>
      <c r="BLT104" s="2"/>
      <c r="BLU104" s="2"/>
      <c r="BLV104" s="2"/>
      <c r="BLW104" s="2"/>
      <c r="BLX104" s="2"/>
      <c r="BMC104" s="1"/>
      <c r="BMX104" s="2"/>
      <c r="BMY104" s="2"/>
      <c r="BMZ104" s="2"/>
      <c r="BNA104" s="2"/>
      <c r="BNB104" s="2"/>
      <c r="BNC104" s="2"/>
      <c r="BND104" s="2"/>
      <c r="BNI104" s="1"/>
      <c r="BOD104" s="2"/>
      <c r="BOE104" s="2"/>
      <c r="BOF104" s="2"/>
      <c r="BOG104" s="2"/>
      <c r="BOH104" s="2"/>
      <c r="BOI104" s="2"/>
      <c r="BOJ104" s="2"/>
      <c r="BOO104" s="1"/>
      <c r="BPJ104" s="2"/>
      <c r="BPK104" s="2"/>
      <c r="BPL104" s="2"/>
      <c r="BPM104" s="2"/>
      <c r="BPN104" s="2"/>
      <c r="BPO104" s="2"/>
      <c r="BPP104" s="2"/>
      <c r="BPU104" s="1"/>
      <c r="BQP104" s="2"/>
      <c r="BQQ104" s="2"/>
      <c r="BQR104" s="2"/>
      <c r="BQS104" s="2"/>
      <c r="BQT104" s="2"/>
      <c r="BQU104" s="2"/>
      <c r="BQV104" s="2"/>
      <c r="BRA104" s="1"/>
      <c r="BRV104" s="2"/>
      <c r="BRW104" s="2"/>
      <c r="BRX104" s="2"/>
      <c r="BRY104" s="2"/>
      <c r="BRZ104" s="2"/>
      <c r="BSA104" s="2"/>
      <c r="BSB104" s="2"/>
      <c r="BSG104" s="1"/>
      <c r="BTB104" s="2"/>
      <c r="BTC104" s="2"/>
      <c r="BTD104" s="2"/>
      <c r="BTE104" s="2"/>
      <c r="BTF104" s="2"/>
      <c r="BTG104" s="2"/>
      <c r="BTH104" s="2"/>
      <c r="BTM104" s="1"/>
      <c r="BUH104" s="2"/>
      <c r="BUI104" s="2"/>
      <c r="BUJ104" s="2"/>
      <c r="BUK104" s="2"/>
      <c r="BUL104" s="2"/>
      <c r="BUM104" s="2"/>
      <c r="BUN104" s="2"/>
      <c r="BUS104" s="1"/>
      <c r="BVN104" s="2"/>
      <c r="BVO104" s="2"/>
      <c r="BVP104" s="2"/>
      <c r="BVQ104" s="2"/>
      <c r="BVR104" s="2"/>
      <c r="BVS104" s="2"/>
      <c r="BVT104" s="2"/>
      <c r="BVY104" s="1"/>
      <c r="BWT104" s="2"/>
      <c r="BWU104" s="2"/>
      <c r="BWV104" s="2"/>
      <c r="BWW104" s="2"/>
      <c r="BWX104" s="2"/>
      <c r="BWY104" s="2"/>
      <c r="BWZ104" s="2"/>
      <c r="BXE104" s="1"/>
      <c r="BXZ104" s="2"/>
      <c r="BYA104" s="2"/>
      <c r="BYB104" s="2"/>
      <c r="BYC104" s="2"/>
      <c r="BYD104" s="2"/>
      <c r="BYE104" s="2"/>
      <c r="BYF104" s="2"/>
      <c r="BYK104" s="1"/>
      <c r="BZF104" s="2"/>
      <c r="BZG104" s="2"/>
      <c r="BZH104" s="2"/>
      <c r="BZI104" s="2"/>
      <c r="BZJ104" s="2"/>
      <c r="BZK104" s="2"/>
      <c r="BZL104" s="2"/>
      <c r="BZQ104" s="1"/>
      <c r="CAL104" s="2"/>
      <c r="CAM104" s="2"/>
      <c r="CAN104" s="2"/>
      <c r="CAO104" s="2"/>
      <c r="CAP104" s="2"/>
      <c r="CAQ104" s="2"/>
      <c r="CAR104" s="2"/>
      <c r="CAW104" s="1"/>
      <c r="CBR104" s="2"/>
      <c r="CBS104" s="2"/>
      <c r="CBT104" s="2"/>
      <c r="CBU104" s="2"/>
      <c r="CBV104" s="2"/>
      <c r="CBW104" s="2"/>
      <c r="CBX104" s="2"/>
      <c r="CCC104" s="1"/>
      <c r="CCX104" s="2"/>
      <c r="CCY104" s="2"/>
      <c r="CCZ104" s="2"/>
      <c r="CDA104" s="2"/>
      <c r="CDB104" s="2"/>
      <c r="CDC104" s="2"/>
      <c r="CDD104" s="2"/>
      <c r="CDI104" s="1"/>
      <c r="CED104" s="2"/>
      <c r="CEE104" s="2"/>
      <c r="CEF104" s="2"/>
      <c r="CEG104" s="2"/>
      <c r="CEH104" s="2"/>
      <c r="CEI104" s="2"/>
      <c r="CEJ104" s="2"/>
      <c r="CEO104" s="1"/>
      <c r="CFJ104" s="2"/>
      <c r="CFK104" s="2"/>
      <c r="CFL104" s="2"/>
      <c r="CFM104" s="2"/>
      <c r="CFN104" s="2"/>
      <c r="CFO104" s="2"/>
      <c r="CFP104" s="2"/>
      <c r="CFU104" s="1"/>
      <c r="CGP104" s="2"/>
      <c r="CGQ104" s="2"/>
      <c r="CGR104" s="2"/>
      <c r="CGS104" s="2"/>
      <c r="CGT104" s="2"/>
      <c r="CGU104" s="2"/>
      <c r="CGV104" s="2"/>
      <c r="CHA104" s="1"/>
      <c r="CHV104" s="2"/>
      <c r="CHW104" s="2"/>
      <c r="CHX104" s="2"/>
      <c r="CHY104" s="2"/>
      <c r="CHZ104" s="2"/>
      <c r="CIA104" s="2"/>
      <c r="CIB104" s="2"/>
      <c r="CIG104" s="1"/>
      <c r="CJB104" s="2"/>
      <c r="CJC104" s="2"/>
      <c r="CJD104" s="2"/>
      <c r="CJE104" s="2"/>
      <c r="CJF104" s="2"/>
      <c r="CJG104" s="2"/>
      <c r="CJH104" s="2"/>
      <c r="CJM104" s="1"/>
      <c r="CKH104" s="2"/>
      <c r="CKI104" s="2"/>
      <c r="CKJ104" s="2"/>
      <c r="CKK104" s="2"/>
      <c r="CKL104" s="2"/>
      <c r="CKM104" s="2"/>
      <c r="CKN104" s="2"/>
      <c r="CKS104" s="1"/>
      <c r="CLN104" s="2"/>
      <c r="CLO104" s="2"/>
      <c r="CLP104" s="2"/>
      <c r="CLQ104" s="2"/>
      <c r="CLR104" s="2"/>
      <c r="CLS104" s="2"/>
      <c r="CLT104" s="2"/>
      <c r="CLY104" s="1"/>
      <c r="CMT104" s="2"/>
      <c r="CMU104" s="2"/>
      <c r="CMV104" s="2"/>
      <c r="CMW104" s="2"/>
      <c r="CMX104" s="2"/>
      <c r="CMY104" s="2"/>
      <c r="CMZ104" s="2"/>
      <c r="CNE104" s="1"/>
      <c r="CNZ104" s="2"/>
      <c r="COA104" s="2"/>
      <c r="COB104" s="2"/>
      <c r="COC104" s="2"/>
      <c r="COD104" s="2"/>
      <c r="COE104" s="2"/>
      <c r="COF104" s="2"/>
      <c r="COK104" s="1"/>
      <c r="CPF104" s="2"/>
      <c r="CPG104" s="2"/>
      <c r="CPH104" s="2"/>
      <c r="CPI104" s="2"/>
      <c r="CPJ104" s="2"/>
      <c r="CPK104" s="2"/>
      <c r="CPL104" s="2"/>
      <c r="CPQ104" s="1"/>
      <c r="CQL104" s="2"/>
      <c r="CQM104" s="2"/>
      <c r="CQN104" s="2"/>
      <c r="CQO104" s="2"/>
      <c r="CQP104" s="2"/>
      <c r="CQQ104" s="2"/>
      <c r="CQR104" s="2"/>
      <c r="CQW104" s="1"/>
      <c r="CRR104" s="2"/>
      <c r="CRS104" s="2"/>
      <c r="CRT104" s="2"/>
      <c r="CRU104" s="2"/>
      <c r="CRV104" s="2"/>
      <c r="CRW104" s="2"/>
      <c r="CRX104" s="2"/>
      <c r="CSC104" s="1"/>
      <c r="CSX104" s="2"/>
      <c r="CSY104" s="2"/>
      <c r="CSZ104" s="2"/>
      <c r="CTA104" s="2"/>
      <c r="CTB104" s="2"/>
      <c r="CTC104" s="2"/>
      <c r="CTD104" s="2"/>
      <c r="CTI104" s="1"/>
      <c r="CUD104" s="2"/>
      <c r="CUE104" s="2"/>
      <c r="CUF104" s="2"/>
      <c r="CUG104" s="2"/>
      <c r="CUH104" s="2"/>
      <c r="CUI104" s="2"/>
      <c r="CUJ104" s="2"/>
      <c r="CUO104" s="1"/>
      <c r="CVJ104" s="2"/>
      <c r="CVK104" s="2"/>
      <c r="CVL104" s="2"/>
      <c r="CVM104" s="2"/>
      <c r="CVN104" s="2"/>
      <c r="CVO104" s="2"/>
      <c r="CVP104" s="2"/>
      <c r="CVU104" s="1"/>
      <c r="CWP104" s="2"/>
      <c r="CWQ104" s="2"/>
      <c r="CWR104" s="2"/>
      <c r="CWS104" s="2"/>
      <c r="CWT104" s="2"/>
      <c r="CWU104" s="2"/>
      <c r="CWV104" s="2"/>
      <c r="CXA104" s="1"/>
      <c r="CXV104" s="2"/>
      <c r="CXW104" s="2"/>
      <c r="CXX104" s="2"/>
      <c r="CXY104" s="2"/>
      <c r="CXZ104" s="2"/>
      <c r="CYA104" s="2"/>
      <c r="CYB104" s="2"/>
      <c r="CYG104" s="1"/>
      <c r="CZB104" s="2"/>
      <c r="CZC104" s="2"/>
      <c r="CZD104" s="2"/>
      <c r="CZE104" s="2"/>
      <c r="CZF104" s="2"/>
      <c r="CZG104" s="2"/>
      <c r="CZH104" s="2"/>
      <c r="CZM104" s="1"/>
      <c r="DAH104" s="2"/>
      <c r="DAI104" s="2"/>
      <c r="DAJ104" s="2"/>
      <c r="DAK104" s="2"/>
      <c r="DAL104" s="2"/>
      <c r="DAM104" s="2"/>
      <c r="DAN104" s="2"/>
      <c r="DAS104" s="1"/>
      <c r="DBN104" s="2"/>
      <c r="DBO104" s="2"/>
      <c r="DBP104" s="2"/>
      <c r="DBQ104" s="2"/>
      <c r="DBR104" s="2"/>
      <c r="DBS104" s="2"/>
      <c r="DBT104" s="2"/>
      <c r="DBY104" s="1"/>
      <c r="DCT104" s="2"/>
      <c r="DCU104" s="2"/>
      <c r="DCV104" s="2"/>
      <c r="DCW104" s="2"/>
      <c r="DCX104" s="2"/>
      <c r="DCY104" s="2"/>
      <c r="DCZ104" s="2"/>
      <c r="DDE104" s="1"/>
      <c r="DDZ104" s="2"/>
      <c r="DEA104" s="2"/>
      <c r="DEB104" s="2"/>
      <c r="DEC104" s="2"/>
      <c r="DED104" s="2"/>
      <c r="DEE104" s="2"/>
      <c r="DEF104" s="2"/>
      <c r="DEK104" s="1"/>
      <c r="DFF104" s="2"/>
      <c r="DFG104" s="2"/>
      <c r="DFH104" s="2"/>
      <c r="DFI104" s="2"/>
      <c r="DFJ104" s="2"/>
      <c r="DFK104" s="2"/>
      <c r="DFL104" s="2"/>
      <c r="DFQ104" s="1"/>
      <c r="DGL104" s="2"/>
      <c r="DGM104" s="2"/>
      <c r="DGN104" s="2"/>
      <c r="DGO104" s="2"/>
      <c r="DGP104" s="2"/>
      <c r="DGQ104" s="2"/>
      <c r="DGR104" s="2"/>
      <c r="DGW104" s="1"/>
      <c r="DHR104" s="2"/>
      <c r="DHS104" s="2"/>
      <c r="DHT104" s="2"/>
      <c r="DHU104" s="2"/>
      <c r="DHV104" s="2"/>
      <c r="DHW104" s="2"/>
      <c r="DHX104" s="2"/>
      <c r="DIC104" s="1"/>
      <c r="DIX104" s="2"/>
      <c r="DIY104" s="2"/>
      <c r="DIZ104" s="2"/>
      <c r="DJA104" s="2"/>
      <c r="DJB104" s="2"/>
      <c r="DJC104" s="2"/>
      <c r="DJD104" s="2"/>
      <c r="DJI104" s="1"/>
      <c r="DKD104" s="2"/>
      <c r="DKE104" s="2"/>
      <c r="DKF104" s="2"/>
      <c r="DKG104" s="2"/>
      <c r="DKH104" s="2"/>
      <c r="DKI104" s="2"/>
      <c r="DKJ104" s="2"/>
      <c r="DKO104" s="1"/>
      <c r="DLJ104" s="2"/>
      <c r="DLK104" s="2"/>
      <c r="DLL104" s="2"/>
      <c r="DLM104" s="2"/>
      <c r="DLN104" s="2"/>
      <c r="DLO104" s="2"/>
      <c r="DLP104" s="2"/>
      <c r="DLU104" s="1"/>
      <c r="DMP104" s="2"/>
      <c r="DMQ104" s="2"/>
      <c r="DMR104" s="2"/>
      <c r="DMS104" s="2"/>
      <c r="DMT104" s="2"/>
      <c r="DMU104" s="2"/>
      <c r="DMV104" s="2"/>
      <c r="DNA104" s="1"/>
      <c r="DNV104" s="2"/>
      <c r="DNW104" s="2"/>
      <c r="DNX104" s="2"/>
      <c r="DNY104" s="2"/>
      <c r="DNZ104" s="2"/>
      <c r="DOA104" s="2"/>
      <c r="DOB104" s="2"/>
      <c r="DOG104" s="1"/>
      <c r="DPB104" s="2"/>
      <c r="DPC104" s="2"/>
      <c r="DPD104" s="2"/>
      <c r="DPE104" s="2"/>
      <c r="DPF104" s="2"/>
      <c r="DPG104" s="2"/>
      <c r="DPH104" s="2"/>
      <c r="DPM104" s="1"/>
      <c r="DQH104" s="2"/>
      <c r="DQI104" s="2"/>
      <c r="DQJ104" s="2"/>
      <c r="DQK104" s="2"/>
      <c r="DQL104" s="2"/>
      <c r="DQM104" s="2"/>
      <c r="DQN104" s="2"/>
      <c r="DQS104" s="1"/>
      <c r="DRN104" s="2"/>
      <c r="DRO104" s="2"/>
      <c r="DRP104" s="2"/>
      <c r="DRQ104" s="2"/>
      <c r="DRR104" s="2"/>
      <c r="DRS104" s="2"/>
      <c r="DRT104" s="2"/>
      <c r="DRY104" s="1"/>
      <c r="DST104" s="2"/>
      <c r="DSU104" s="2"/>
      <c r="DSV104" s="2"/>
      <c r="DSW104" s="2"/>
      <c r="DSX104" s="2"/>
      <c r="DSY104" s="2"/>
      <c r="DSZ104" s="2"/>
      <c r="DTE104" s="1"/>
      <c r="DTZ104" s="2"/>
      <c r="DUA104" s="2"/>
      <c r="DUB104" s="2"/>
      <c r="DUC104" s="2"/>
      <c r="DUD104" s="2"/>
      <c r="DUE104" s="2"/>
      <c r="DUF104" s="2"/>
      <c r="DUK104" s="1"/>
      <c r="DVF104" s="2"/>
      <c r="DVG104" s="2"/>
      <c r="DVH104" s="2"/>
      <c r="DVI104" s="2"/>
      <c r="DVJ104" s="2"/>
      <c r="DVK104" s="2"/>
      <c r="DVL104" s="2"/>
      <c r="DVQ104" s="1"/>
      <c r="DWL104" s="2"/>
      <c r="DWM104" s="2"/>
      <c r="DWN104" s="2"/>
      <c r="DWO104" s="2"/>
      <c r="DWP104" s="2"/>
      <c r="DWQ104" s="2"/>
      <c r="DWR104" s="2"/>
      <c r="DWW104" s="1"/>
      <c r="DXR104" s="2"/>
      <c r="DXS104" s="2"/>
      <c r="DXT104" s="2"/>
      <c r="DXU104" s="2"/>
      <c r="DXV104" s="2"/>
      <c r="DXW104" s="2"/>
      <c r="DXX104" s="2"/>
      <c r="DYC104" s="1"/>
      <c r="DYX104" s="2"/>
      <c r="DYY104" s="2"/>
      <c r="DYZ104" s="2"/>
      <c r="DZA104" s="2"/>
      <c r="DZB104" s="2"/>
      <c r="DZC104" s="2"/>
      <c r="DZD104" s="2"/>
      <c r="DZI104" s="1"/>
      <c r="EAD104" s="2"/>
      <c r="EAE104" s="2"/>
      <c r="EAF104" s="2"/>
      <c r="EAG104" s="2"/>
      <c r="EAH104" s="2"/>
      <c r="EAI104" s="2"/>
      <c r="EAJ104" s="2"/>
      <c r="EAO104" s="1"/>
      <c r="EBJ104" s="2"/>
      <c r="EBK104" s="2"/>
      <c r="EBL104" s="2"/>
      <c r="EBM104" s="2"/>
      <c r="EBN104" s="2"/>
      <c r="EBO104" s="2"/>
      <c r="EBP104" s="2"/>
      <c r="EBU104" s="1"/>
      <c r="ECP104" s="2"/>
      <c r="ECQ104" s="2"/>
      <c r="ECR104" s="2"/>
      <c r="ECS104" s="2"/>
      <c r="ECT104" s="2"/>
      <c r="ECU104" s="2"/>
      <c r="ECV104" s="2"/>
      <c r="EDA104" s="1"/>
      <c r="EDV104" s="2"/>
      <c r="EDW104" s="2"/>
      <c r="EDX104" s="2"/>
      <c r="EDY104" s="2"/>
      <c r="EDZ104" s="2"/>
      <c r="EEA104" s="2"/>
      <c r="EEB104" s="2"/>
      <c r="EEG104" s="1"/>
      <c r="EFB104" s="2"/>
      <c r="EFC104" s="2"/>
      <c r="EFD104" s="2"/>
      <c r="EFE104" s="2"/>
      <c r="EFF104" s="2"/>
      <c r="EFG104" s="2"/>
      <c r="EFH104" s="2"/>
      <c r="EFM104" s="1"/>
      <c r="EGH104" s="2"/>
      <c r="EGI104" s="2"/>
      <c r="EGJ104" s="2"/>
      <c r="EGK104" s="2"/>
      <c r="EGL104" s="2"/>
      <c r="EGM104" s="2"/>
      <c r="EGN104" s="2"/>
      <c r="EGS104" s="1"/>
      <c r="EHN104" s="2"/>
      <c r="EHO104" s="2"/>
      <c r="EHP104" s="2"/>
      <c r="EHQ104" s="2"/>
      <c r="EHR104" s="2"/>
      <c r="EHS104" s="2"/>
      <c r="EHT104" s="2"/>
      <c r="EHY104" s="1"/>
      <c r="EIT104" s="2"/>
      <c r="EIU104" s="2"/>
      <c r="EIV104" s="2"/>
      <c r="EIW104" s="2"/>
      <c r="EIX104" s="2"/>
      <c r="EIY104" s="2"/>
      <c r="EIZ104" s="2"/>
      <c r="EJE104" s="1"/>
      <c r="EJZ104" s="2"/>
      <c r="EKA104" s="2"/>
      <c r="EKB104" s="2"/>
      <c r="EKC104" s="2"/>
      <c r="EKD104" s="2"/>
      <c r="EKE104" s="2"/>
      <c r="EKF104" s="2"/>
      <c r="EKK104" s="1"/>
      <c r="ELF104" s="2"/>
      <c r="ELG104" s="2"/>
      <c r="ELH104" s="2"/>
      <c r="ELI104" s="2"/>
      <c r="ELJ104" s="2"/>
      <c r="ELK104" s="2"/>
      <c r="ELL104" s="2"/>
      <c r="ELQ104" s="1"/>
      <c r="EML104" s="2"/>
      <c r="EMM104" s="2"/>
      <c r="EMN104" s="2"/>
      <c r="EMO104" s="2"/>
      <c r="EMP104" s="2"/>
      <c r="EMQ104" s="2"/>
      <c r="EMR104" s="2"/>
      <c r="EMW104" s="1"/>
      <c r="ENR104" s="2"/>
      <c r="ENS104" s="2"/>
      <c r="ENT104" s="2"/>
      <c r="ENU104" s="2"/>
      <c r="ENV104" s="2"/>
      <c r="ENW104" s="2"/>
      <c r="ENX104" s="2"/>
      <c r="EOC104" s="1"/>
      <c r="EOX104" s="2"/>
      <c r="EOY104" s="2"/>
      <c r="EOZ104" s="2"/>
      <c r="EPA104" s="2"/>
      <c r="EPB104" s="2"/>
      <c r="EPC104" s="2"/>
      <c r="EPD104" s="2"/>
      <c r="EPI104" s="1"/>
      <c r="EQD104" s="2"/>
      <c r="EQE104" s="2"/>
      <c r="EQF104" s="2"/>
      <c r="EQG104" s="2"/>
      <c r="EQH104" s="2"/>
      <c r="EQI104" s="2"/>
      <c r="EQJ104" s="2"/>
      <c r="EQO104" s="1"/>
      <c r="ERJ104" s="2"/>
      <c r="ERK104" s="2"/>
      <c r="ERL104" s="2"/>
      <c r="ERM104" s="2"/>
      <c r="ERN104" s="2"/>
      <c r="ERO104" s="2"/>
      <c r="ERP104" s="2"/>
      <c r="ERU104" s="1"/>
      <c r="ESP104" s="2"/>
      <c r="ESQ104" s="2"/>
      <c r="ESR104" s="2"/>
      <c r="ESS104" s="2"/>
      <c r="EST104" s="2"/>
      <c r="ESU104" s="2"/>
      <c r="ESV104" s="2"/>
      <c r="ETA104" s="1"/>
      <c r="ETV104" s="2"/>
      <c r="ETW104" s="2"/>
      <c r="ETX104" s="2"/>
      <c r="ETY104" s="2"/>
      <c r="ETZ104" s="2"/>
      <c r="EUA104" s="2"/>
      <c r="EUB104" s="2"/>
      <c r="EUG104" s="1"/>
      <c r="EVB104" s="2"/>
      <c r="EVC104" s="2"/>
      <c r="EVD104" s="2"/>
      <c r="EVE104" s="2"/>
      <c r="EVF104" s="2"/>
      <c r="EVG104" s="2"/>
      <c r="EVH104" s="2"/>
      <c r="EVM104" s="1"/>
      <c r="EWH104" s="2"/>
      <c r="EWI104" s="2"/>
      <c r="EWJ104" s="2"/>
      <c r="EWK104" s="2"/>
      <c r="EWL104" s="2"/>
      <c r="EWM104" s="2"/>
      <c r="EWN104" s="2"/>
      <c r="EWS104" s="1"/>
      <c r="EXN104" s="2"/>
      <c r="EXO104" s="2"/>
      <c r="EXP104" s="2"/>
      <c r="EXQ104" s="2"/>
      <c r="EXR104" s="2"/>
      <c r="EXS104" s="2"/>
      <c r="EXT104" s="2"/>
      <c r="EXY104" s="1"/>
      <c r="EYT104" s="2"/>
      <c r="EYU104" s="2"/>
      <c r="EYV104" s="2"/>
      <c r="EYW104" s="2"/>
      <c r="EYX104" s="2"/>
      <c r="EYY104" s="2"/>
      <c r="EYZ104" s="2"/>
      <c r="EZE104" s="1"/>
      <c r="EZZ104" s="2"/>
      <c r="FAA104" s="2"/>
      <c r="FAB104" s="2"/>
      <c r="FAC104" s="2"/>
      <c r="FAD104" s="2"/>
      <c r="FAE104" s="2"/>
      <c r="FAF104" s="2"/>
      <c r="FAK104" s="1"/>
      <c r="FBF104" s="2"/>
      <c r="FBG104" s="2"/>
      <c r="FBH104" s="2"/>
      <c r="FBI104" s="2"/>
      <c r="FBJ104" s="2"/>
      <c r="FBK104" s="2"/>
      <c r="FBL104" s="2"/>
      <c r="FBQ104" s="1"/>
      <c r="FCL104" s="2"/>
      <c r="FCM104" s="2"/>
      <c r="FCN104" s="2"/>
      <c r="FCO104" s="2"/>
      <c r="FCP104" s="2"/>
      <c r="FCQ104" s="2"/>
      <c r="FCR104" s="2"/>
      <c r="FCW104" s="1"/>
      <c r="FDR104" s="2"/>
      <c r="FDS104" s="2"/>
      <c r="FDT104" s="2"/>
      <c r="FDU104" s="2"/>
      <c r="FDV104" s="2"/>
      <c r="FDW104" s="2"/>
      <c r="FDX104" s="2"/>
      <c r="FEC104" s="1"/>
      <c r="FEX104" s="2"/>
      <c r="FEY104" s="2"/>
      <c r="FEZ104" s="2"/>
      <c r="FFA104" s="2"/>
      <c r="FFB104" s="2"/>
      <c r="FFC104" s="2"/>
      <c r="FFD104" s="2"/>
      <c r="FFI104" s="1"/>
      <c r="FGD104" s="2"/>
      <c r="FGE104" s="2"/>
      <c r="FGF104" s="2"/>
      <c r="FGG104" s="2"/>
      <c r="FGH104" s="2"/>
      <c r="FGI104" s="2"/>
      <c r="FGJ104" s="2"/>
      <c r="FGO104" s="1"/>
      <c r="FHJ104" s="2"/>
      <c r="FHK104" s="2"/>
      <c r="FHL104" s="2"/>
      <c r="FHM104" s="2"/>
      <c r="FHN104" s="2"/>
      <c r="FHO104" s="2"/>
      <c r="FHP104" s="2"/>
      <c r="FHU104" s="1"/>
      <c r="FIP104" s="2"/>
      <c r="FIQ104" s="2"/>
      <c r="FIR104" s="2"/>
      <c r="FIS104" s="2"/>
      <c r="FIT104" s="2"/>
      <c r="FIU104" s="2"/>
      <c r="FIV104" s="2"/>
      <c r="FJA104" s="1"/>
      <c r="FJV104" s="2"/>
      <c r="FJW104" s="2"/>
      <c r="FJX104" s="2"/>
      <c r="FJY104" s="2"/>
      <c r="FJZ104" s="2"/>
      <c r="FKA104" s="2"/>
      <c r="FKB104" s="2"/>
      <c r="FKG104" s="1"/>
      <c r="FLB104" s="2"/>
      <c r="FLC104" s="2"/>
      <c r="FLD104" s="2"/>
      <c r="FLE104" s="2"/>
      <c r="FLF104" s="2"/>
      <c r="FLG104" s="2"/>
      <c r="FLH104" s="2"/>
      <c r="FLM104" s="1"/>
      <c r="FMH104" s="2"/>
      <c r="FMI104" s="2"/>
      <c r="FMJ104" s="2"/>
      <c r="FMK104" s="2"/>
      <c r="FML104" s="2"/>
      <c r="FMM104" s="2"/>
      <c r="FMN104" s="2"/>
      <c r="FMS104" s="1"/>
      <c r="FNN104" s="2"/>
      <c r="FNO104" s="2"/>
      <c r="FNP104" s="2"/>
      <c r="FNQ104" s="2"/>
      <c r="FNR104" s="2"/>
      <c r="FNS104" s="2"/>
      <c r="FNT104" s="2"/>
      <c r="FNY104" s="1"/>
      <c r="FOT104" s="2"/>
      <c r="FOU104" s="2"/>
      <c r="FOV104" s="2"/>
      <c r="FOW104" s="2"/>
      <c r="FOX104" s="2"/>
      <c r="FOY104" s="2"/>
      <c r="FOZ104" s="2"/>
      <c r="FPE104" s="1"/>
      <c r="FPZ104" s="2"/>
      <c r="FQA104" s="2"/>
      <c r="FQB104" s="2"/>
      <c r="FQC104" s="2"/>
      <c r="FQD104" s="2"/>
      <c r="FQE104" s="2"/>
      <c r="FQF104" s="2"/>
      <c r="FQK104" s="1"/>
      <c r="FRF104" s="2"/>
      <c r="FRG104" s="2"/>
      <c r="FRH104" s="2"/>
      <c r="FRI104" s="2"/>
      <c r="FRJ104" s="2"/>
      <c r="FRK104" s="2"/>
      <c r="FRL104" s="2"/>
      <c r="FRQ104" s="1"/>
      <c r="FSL104" s="2"/>
      <c r="FSM104" s="2"/>
      <c r="FSN104" s="2"/>
      <c r="FSO104" s="2"/>
      <c r="FSP104" s="2"/>
      <c r="FSQ104" s="2"/>
      <c r="FSR104" s="2"/>
      <c r="FSW104" s="1"/>
      <c r="FTR104" s="2"/>
      <c r="FTS104" s="2"/>
      <c r="FTT104" s="2"/>
      <c r="FTU104" s="2"/>
      <c r="FTV104" s="2"/>
      <c r="FTW104" s="2"/>
      <c r="FTX104" s="2"/>
      <c r="FUC104" s="1"/>
      <c r="FUX104" s="2"/>
      <c r="FUY104" s="2"/>
      <c r="FUZ104" s="2"/>
      <c r="FVA104" s="2"/>
      <c r="FVB104" s="2"/>
      <c r="FVC104" s="2"/>
      <c r="FVD104" s="2"/>
      <c r="FVI104" s="1"/>
      <c r="FWD104" s="2"/>
      <c r="FWE104" s="2"/>
      <c r="FWF104" s="2"/>
      <c r="FWG104" s="2"/>
      <c r="FWH104" s="2"/>
      <c r="FWI104" s="2"/>
      <c r="FWJ104" s="2"/>
      <c r="FWO104" s="1"/>
      <c r="FXJ104" s="2"/>
      <c r="FXK104" s="2"/>
      <c r="FXL104" s="2"/>
      <c r="FXM104" s="2"/>
      <c r="FXN104" s="2"/>
      <c r="FXO104" s="2"/>
      <c r="FXP104" s="2"/>
      <c r="FXU104" s="1"/>
      <c r="FYP104" s="2"/>
      <c r="FYQ104" s="2"/>
      <c r="FYR104" s="2"/>
      <c r="FYS104" s="2"/>
      <c r="FYT104" s="2"/>
      <c r="FYU104" s="2"/>
      <c r="FYV104" s="2"/>
      <c r="FZA104" s="1"/>
      <c r="FZV104" s="2"/>
      <c r="FZW104" s="2"/>
      <c r="FZX104" s="2"/>
      <c r="FZY104" s="2"/>
      <c r="FZZ104" s="2"/>
      <c r="GAA104" s="2"/>
      <c r="GAB104" s="2"/>
      <c r="GAG104" s="1"/>
      <c r="GBB104" s="2"/>
      <c r="GBC104" s="2"/>
      <c r="GBD104" s="2"/>
      <c r="GBE104" s="2"/>
      <c r="GBF104" s="2"/>
      <c r="GBG104" s="2"/>
      <c r="GBH104" s="2"/>
      <c r="GBM104" s="1"/>
      <c r="GCH104" s="2"/>
      <c r="GCI104" s="2"/>
      <c r="GCJ104" s="2"/>
      <c r="GCK104" s="2"/>
      <c r="GCL104" s="2"/>
      <c r="GCM104" s="2"/>
      <c r="GCN104" s="2"/>
      <c r="GCS104" s="1"/>
      <c r="GDN104" s="2"/>
      <c r="GDO104" s="2"/>
      <c r="GDP104" s="2"/>
      <c r="GDQ104" s="2"/>
      <c r="GDR104" s="2"/>
      <c r="GDS104" s="2"/>
      <c r="GDT104" s="2"/>
      <c r="GDY104" s="1"/>
      <c r="GET104" s="2"/>
      <c r="GEU104" s="2"/>
      <c r="GEV104" s="2"/>
      <c r="GEW104" s="2"/>
      <c r="GEX104" s="2"/>
      <c r="GEY104" s="2"/>
      <c r="GEZ104" s="2"/>
      <c r="GFE104" s="1"/>
      <c r="GFZ104" s="2"/>
      <c r="GGA104" s="2"/>
      <c r="GGB104" s="2"/>
      <c r="GGC104" s="2"/>
      <c r="GGD104" s="2"/>
      <c r="GGE104" s="2"/>
      <c r="GGF104" s="2"/>
      <c r="GGK104" s="1"/>
      <c r="GHF104" s="2"/>
      <c r="GHG104" s="2"/>
      <c r="GHH104" s="2"/>
      <c r="GHI104" s="2"/>
      <c r="GHJ104" s="2"/>
      <c r="GHK104" s="2"/>
      <c r="GHL104" s="2"/>
      <c r="GHQ104" s="1"/>
      <c r="GIL104" s="2"/>
      <c r="GIM104" s="2"/>
      <c r="GIN104" s="2"/>
      <c r="GIO104" s="2"/>
      <c r="GIP104" s="2"/>
      <c r="GIQ104" s="2"/>
      <c r="GIR104" s="2"/>
      <c r="GIW104" s="1"/>
      <c r="GJR104" s="2"/>
      <c r="GJS104" s="2"/>
      <c r="GJT104" s="2"/>
      <c r="GJU104" s="2"/>
      <c r="GJV104" s="2"/>
      <c r="GJW104" s="2"/>
      <c r="GJX104" s="2"/>
      <c r="GKC104" s="1"/>
      <c r="GKX104" s="2"/>
      <c r="GKY104" s="2"/>
      <c r="GKZ104" s="2"/>
      <c r="GLA104" s="2"/>
      <c r="GLB104" s="2"/>
      <c r="GLC104" s="2"/>
      <c r="GLD104" s="2"/>
      <c r="GLI104" s="1"/>
      <c r="GMD104" s="2"/>
      <c r="GME104" s="2"/>
      <c r="GMF104" s="2"/>
      <c r="GMG104" s="2"/>
      <c r="GMH104" s="2"/>
      <c r="GMI104" s="2"/>
      <c r="GMJ104" s="2"/>
      <c r="GMO104" s="1"/>
      <c r="GNJ104" s="2"/>
      <c r="GNK104" s="2"/>
      <c r="GNL104" s="2"/>
      <c r="GNM104" s="2"/>
      <c r="GNN104" s="2"/>
      <c r="GNO104" s="2"/>
      <c r="GNP104" s="2"/>
      <c r="GNU104" s="1"/>
      <c r="GOP104" s="2"/>
      <c r="GOQ104" s="2"/>
      <c r="GOR104" s="2"/>
      <c r="GOS104" s="2"/>
      <c r="GOT104" s="2"/>
      <c r="GOU104" s="2"/>
      <c r="GOV104" s="2"/>
      <c r="GPA104" s="1"/>
      <c r="GPV104" s="2"/>
      <c r="GPW104" s="2"/>
      <c r="GPX104" s="2"/>
      <c r="GPY104" s="2"/>
      <c r="GPZ104" s="2"/>
      <c r="GQA104" s="2"/>
      <c r="GQB104" s="2"/>
      <c r="GQG104" s="1"/>
      <c r="GRB104" s="2"/>
      <c r="GRC104" s="2"/>
      <c r="GRD104" s="2"/>
      <c r="GRE104" s="2"/>
      <c r="GRF104" s="2"/>
      <c r="GRG104" s="2"/>
      <c r="GRH104" s="2"/>
      <c r="GRM104" s="1"/>
      <c r="GSH104" s="2"/>
      <c r="GSI104" s="2"/>
      <c r="GSJ104" s="2"/>
      <c r="GSK104" s="2"/>
      <c r="GSL104" s="2"/>
      <c r="GSM104" s="2"/>
      <c r="GSN104" s="2"/>
      <c r="GSS104" s="1"/>
      <c r="GTN104" s="2"/>
      <c r="GTO104" s="2"/>
      <c r="GTP104" s="2"/>
      <c r="GTQ104" s="2"/>
      <c r="GTR104" s="2"/>
      <c r="GTS104" s="2"/>
      <c r="GTT104" s="2"/>
      <c r="GTY104" s="1"/>
      <c r="GUT104" s="2"/>
      <c r="GUU104" s="2"/>
      <c r="GUV104" s="2"/>
      <c r="GUW104" s="2"/>
      <c r="GUX104" s="2"/>
      <c r="GUY104" s="2"/>
      <c r="GUZ104" s="2"/>
      <c r="GVE104" s="1"/>
      <c r="GVZ104" s="2"/>
      <c r="GWA104" s="2"/>
      <c r="GWB104" s="2"/>
      <c r="GWC104" s="2"/>
      <c r="GWD104" s="2"/>
      <c r="GWE104" s="2"/>
      <c r="GWF104" s="2"/>
      <c r="GWK104" s="1"/>
      <c r="GXF104" s="2"/>
      <c r="GXG104" s="2"/>
      <c r="GXH104" s="2"/>
      <c r="GXI104" s="2"/>
      <c r="GXJ104" s="2"/>
      <c r="GXK104" s="2"/>
      <c r="GXL104" s="2"/>
      <c r="GXQ104" s="1"/>
      <c r="GYL104" s="2"/>
      <c r="GYM104" s="2"/>
      <c r="GYN104" s="2"/>
      <c r="GYO104" s="2"/>
      <c r="GYP104" s="2"/>
      <c r="GYQ104" s="2"/>
      <c r="GYR104" s="2"/>
      <c r="GYW104" s="1"/>
      <c r="GZR104" s="2"/>
      <c r="GZS104" s="2"/>
      <c r="GZT104" s="2"/>
      <c r="GZU104" s="2"/>
      <c r="GZV104" s="2"/>
      <c r="GZW104" s="2"/>
      <c r="GZX104" s="2"/>
      <c r="HAC104" s="1"/>
      <c r="HAX104" s="2"/>
      <c r="HAY104" s="2"/>
      <c r="HAZ104" s="2"/>
      <c r="HBA104" s="2"/>
      <c r="HBB104" s="2"/>
      <c r="HBC104" s="2"/>
      <c r="HBD104" s="2"/>
      <c r="HBI104" s="1"/>
      <c r="HCD104" s="2"/>
      <c r="HCE104" s="2"/>
      <c r="HCF104" s="2"/>
      <c r="HCG104" s="2"/>
      <c r="HCH104" s="2"/>
      <c r="HCI104" s="2"/>
      <c r="HCJ104" s="2"/>
      <c r="HCO104" s="1"/>
      <c r="HDJ104" s="2"/>
      <c r="HDK104" s="2"/>
      <c r="HDL104" s="2"/>
      <c r="HDM104" s="2"/>
      <c r="HDN104" s="2"/>
      <c r="HDO104" s="2"/>
      <c r="HDP104" s="2"/>
      <c r="HDU104" s="1"/>
      <c r="HEP104" s="2"/>
      <c r="HEQ104" s="2"/>
      <c r="HER104" s="2"/>
      <c r="HES104" s="2"/>
      <c r="HET104" s="2"/>
      <c r="HEU104" s="2"/>
      <c r="HEV104" s="2"/>
      <c r="HFA104" s="1"/>
      <c r="HFV104" s="2"/>
      <c r="HFW104" s="2"/>
      <c r="HFX104" s="2"/>
      <c r="HFY104" s="2"/>
      <c r="HFZ104" s="2"/>
      <c r="HGA104" s="2"/>
      <c r="HGB104" s="2"/>
      <c r="HGG104" s="1"/>
      <c r="HHB104" s="2"/>
      <c r="HHC104" s="2"/>
      <c r="HHD104" s="2"/>
      <c r="HHE104" s="2"/>
      <c r="HHF104" s="2"/>
      <c r="HHG104" s="2"/>
      <c r="HHH104" s="2"/>
      <c r="HHM104" s="1"/>
      <c r="HIH104" s="2"/>
      <c r="HII104" s="2"/>
      <c r="HIJ104" s="2"/>
      <c r="HIK104" s="2"/>
      <c r="HIL104" s="2"/>
      <c r="HIM104" s="2"/>
      <c r="HIN104" s="2"/>
      <c r="HIS104" s="1"/>
      <c r="HJN104" s="2"/>
      <c r="HJO104" s="2"/>
      <c r="HJP104" s="2"/>
      <c r="HJQ104" s="2"/>
      <c r="HJR104" s="2"/>
      <c r="HJS104" s="2"/>
      <c r="HJT104" s="2"/>
      <c r="HJY104" s="1"/>
      <c r="HKT104" s="2"/>
      <c r="HKU104" s="2"/>
      <c r="HKV104" s="2"/>
      <c r="HKW104" s="2"/>
      <c r="HKX104" s="2"/>
      <c r="HKY104" s="2"/>
      <c r="HKZ104" s="2"/>
      <c r="HLE104" s="1"/>
      <c r="HLZ104" s="2"/>
      <c r="HMA104" s="2"/>
      <c r="HMB104" s="2"/>
      <c r="HMC104" s="2"/>
      <c r="HMD104" s="2"/>
      <c r="HME104" s="2"/>
      <c r="HMF104" s="2"/>
      <c r="HMK104" s="1"/>
      <c r="HNF104" s="2"/>
      <c r="HNG104" s="2"/>
      <c r="HNH104" s="2"/>
      <c r="HNI104" s="2"/>
      <c r="HNJ104" s="2"/>
      <c r="HNK104" s="2"/>
      <c r="HNL104" s="2"/>
      <c r="HNQ104" s="1"/>
      <c r="HOL104" s="2"/>
      <c r="HOM104" s="2"/>
      <c r="HON104" s="2"/>
      <c r="HOO104" s="2"/>
      <c r="HOP104" s="2"/>
      <c r="HOQ104" s="2"/>
      <c r="HOR104" s="2"/>
      <c r="HOW104" s="1"/>
      <c r="HPR104" s="2"/>
      <c r="HPS104" s="2"/>
      <c r="HPT104" s="2"/>
      <c r="HPU104" s="2"/>
      <c r="HPV104" s="2"/>
      <c r="HPW104" s="2"/>
      <c r="HPX104" s="2"/>
      <c r="HQC104" s="1"/>
      <c r="HQX104" s="2"/>
      <c r="HQY104" s="2"/>
      <c r="HQZ104" s="2"/>
      <c r="HRA104" s="2"/>
      <c r="HRB104" s="2"/>
      <c r="HRC104" s="2"/>
      <c r="HRD104" s="2"/>
      <c r="HRI104" s="1"/>
      <c r="HSD104" s="2"/>
      <c r="HSE104" s="2"/>
      <c r="HSF104" s="2"/>
      <c r="HSG104" s="2"/>
      <c r="HSH104" s="2"/>
      <c r="HSI104" s="2"/>
      <c r="HSJ104" s="2"/>
      <c r="HSO104" s="1"/>
      <c r="HTJ104" s="2"/>
      <c r="HTK104" s="2"/>
      <c r="HTL104" s="2"/>
      <c r="HTM104" s="2"/>
      <c r="HTN104" s="2"/>
      <c r="HTO104" s="2"/>
      <c r="HTP104" s="2"/>
      <c r="HTU104" s="1"/>
      <c r="HUP104" s="2"/>
      <c r="HUQ104" s="2"/>
      <c r="HUR104" s="2"/>
      <c r="HUS104" s="2"/>
      <c r="HUT104" s="2"/>
      <c r="HUU104" s="2"/>
      <c r="HUV104" s="2"/>
      <c r="HVA104" s="1"/>
      <c r="HVV104" s="2"/>
      <c r="HVW104" s="2"/>
      <c r="HVX104" s="2"/>
      <c r="HVY104" s="2"/>
      <c r="HVZ104" s="2"/>
      <c r="HWA104" s="2"/>
      <c r="HWB104" s="2"/>
      <c r="HWG104" s="1"/>
      <c r="HXB104" s="2"/>
      <c r="HXC104" s="2"/>
      <c r="HXD104" s="2"/>
      <c r="HXE104" s="2"/>
      <c r="HXF104" s="2"/>
      <c r="HXG104" s="2"/>
      <c r="HXH104" s="2"/>
      <c r="HXM104" s="1"/>
      <c r="HYH104" s="2"/>
      <c r="HYI104" s="2"/>
      <c r="HYJ104" s="2"/>
      <c r="HYK104" s="2"/>
      <c r="HYL104" s="2"/>
      <c r="HYM104" s="2"/>
      <c r="HYN104" s="2"/>
      <c r="HYS104" s="1"/>
      <c r="HZN104" s="2"/>
      <c r="HZO104" s="2"/>
      <c r="HZP104" s="2"/>
      <c r="HZQ104" s="2"/>
      <c r="HZR104" s="2"/>
      <c r="HZS104" s="2"/>
      <c r="HZT104" s="2"/>
      <c r="HZY104" s="1"/>
      <c r="IAT104" s="2"/>
      <c r="IAU104" s="2"/>
      <c r="IAV104" s="2"/>
      <c r="IAW104" s="2"/>
      <c r="IAX104" s="2"/>
      <c r="IAY104" s="2"/>
      <c r="IAZ104" s="2"/>
      <c r="IBE104" s="1"/>
      <c r="IBZ104" s="2"/>
      <c r="ICA104" s="2"/>
      <c r="ICB104" s="2"/>
      <c r="ICC104" s="2"/>
      <c r="ICD104" s="2"/>
      <c r="ICE104" s="2"/>
      <c r="ICF104" s="2"/>
      <c r="ICK104" s="1"/>
      <c r="IDF104" s="2"/>
      <c r="IDG104" s="2"/>
      <c r="IDH104" s="2"/>
      <c r="IDI104" s="2"/>
      <c r="IDJ104" s="2"/>
      <c r="IDK104" s="2"/>
      <c r="IDL104" s="2"/>
      <c r="IDQ104" s="1"/>
      <c r="IEL104" s="2"/>
      <c r="IEM104" s="2"/>
      <c r="IEN104" s="2"/>
      <c r="IEO104" s="2"/>
      <c r="IEP104" s="2"/>
      <c r="IEQ104" s="2"/>
      <c r="IER104" s="2"/>
      <c r="IEW104" s="1"/>
      <c r="IFR104" s="2"/>
      <c r="IFS104" s="2"/>
      <c r="IFT104" s="2"/>
      <c r="IFU104" s="2"/>
      <c r="IFV104" s="2"/>
      <c r="IFW104" s="2"/>
      <c r="IFX104" s="2"/>
      <c r="IGC104" s="1"/>
      <c r="IGX104" s="2"/>
      <c r="IGY104" s="2"/>
      <c r="IGZ104" s="2"/>
      <c r="IHA104" s="2"/>
      <c r="IHB104" s="2"/>
      <c r="IHC104" s="2"/>
      <c r="IHD104" s="2"/>
      <c r="IHI104" s="1"/>
      <c r="IID104" s="2"/>
      <c r="IIE104" s="2"/>
      <c r="IIF104" s="2"/>
      <c r="IIG104" s="2"/>
      <c r="IIH104" s="2"/>
      <c r="III104" s="2"/>
      <c r="IIJ104" s="2"/>
      <c r="IIO104" s="1"/>
      <c r="IJJ104" s="2"/>
      <c r="IJK104" s="2"/>
      <c r="IJL104" s="2"/>
      <c r="IJM104" s="2"/>
      <c r="IJN104" s="2"/>
      <c r="IJO104" s="2"/>
      <c r="IJP104" s="2"/>
      <c r="IJU104" s="1"/>
      <c r="IKP104" s="2"/>
      <c r="IKQ104" s="2"/>
      <c r="IKR104" s="2"/>
      <c r="IKS104" s="2"/>
      <c r="IKT104" s="2"/>
      <c r="IKU104" s="2"/>
      <c r="IKV104" s="2"/>
      <c r="ILA104" s="1"/>
      <c r="ILV104" s="2"/>
      <c r="ILW104" s="2"/>
      <c r="ILX104" s="2"/>
      <c r="ILY104" s="2"/>
      <c r="ILZ104" s="2"/>
      <c r="IMA104" s="2"/>
      <c r="IMB104" s="2"/>
      <c r="IMG104" s="1"/>
      <c r="INB104" s="2"/>
      <c r="INC104" s="2"/>
      <c r="IND104" s="2"/>
      <c r="INE104" s="2"/>
      <c r="INF104" s="2"/>
      <c r="ING104" s="2"/>
      <c r="INH104" s="2"/>
      <c r="INM104" s="1"/>
      <c r="IOH104" s="2"/>
      <c r="IOI104" s="2"/>
      <c r="IOJ104" s="2"/>
      <c r="IOK104" s="2"/>
      <c r="IOL104" s="2"/>
      <c r="IOM104" s="2"/>
      <c r="ION104" s="2"/>
      <c r="IOS104" s="1"/>
      <c r="IPN104" s="2"/>
      <c r="IPO104" s="2"/>
      <c r="IPP104" s="2"/>
      <c r="IPQ104" s="2"/>
      <c r="IPR104" s="2"/>
      <c r="IPS104" s="2"/>
      <c r="IPT104" s="2"/>
      <c r="IPY104" s="1"/>
      <c r="IQT104" s="2"/>
      <c r="IQU104" s="2"/>
      <c r="IQV104" s="2"/>
      <c r="IQW104" s="2"/>
      <c r="IQX104" s="2"/>
      <c r="IQY104" s="2"/>
      <c r="IQZ104" s="2"/>
      <c r="IRE104" s="1"/>
      <c r="IRZ104" s="2"/>
      <c r="ISA104" s="2"/>
      <c r="ISB104" s="2"/>
      <c r="ISC104" s="2"/>
      <c r="ISD104" s="2"/>
      <c r="ISE104" s="2"/>
      <c r="ISF104" s="2"/>
      <c r="ISK104" s="1"/>
      <c r="ITF104" s="2"/>
      <c r="ITG104" s="2"/>
      <c r="ITH104" s="2"/>
      <c r="ITI104" s="2"/>
      <c r="ITJ104" s="2"/>
      <c r="ITK104" s="2"/>
      <c r="ITL104" s="2"/>
      <c r="ITQ104" s="1"/>
      <c r="IUL104" s="2"/>
      <c r="IUM104" s="2"/>
      <c r="IUN104" s="2"/>
      <c r="IUO104" s="2"/>
      <c r="IUP104" s="2"/>
      <c r="IUQ104" s="2"/>
      <c r="IUR104" s="2"/>
      <c r="IUW104" s="1"/>
      <c r="IVR104" s="2"/>
      <c r="IVS104" s="2"/>
      <c r="IVT104" s="2"/>
      <c r="IVU104" s="2"/>
      <c r="IVV104" s="2"/>
      <c r="IVW104" s="2"/>
      <c r="IVX104" s="2"/>
      <c r="IWC104" s="1"/>
      <c r="IWX104" s="2"/>
      <c r="IWY104" s="2"/>
      <c r="IWZ104" s="2"/>
      <c r="IXA104" s="2"/>
      <c r="IXB104" s="2"/>
      <c r="IXC104" s="2"/>
      <c r="IXD104" s="2"/>
      <c r="IXI104" s="1"/>
      <c r="IYD104" s="2"/>
      <c r="IYE104" s="2"/>
      <c r="IYF104" s="2"/>
      <c r="IYG104" s="2"/>
      <c r="IYH104" s="2"/>
      <c r="IYI104" s="2"/>
      <c r="IYJ104" s="2"/>
      <c r="IYO104" s="1"/>
      <c r="IZJ104" s="2"/>
      <c r="IZK104" s="2"/>
      <c r="IZL104" s="2"/>
      <c r="IZM104" s="2"/>
      <c r="IZN104" s="2"/>
      <c r="IZO104" s="2"/>
      <c r="IZP104" s="2"/>
      <c r="IZU104" s="1"/>
      <c r="JAP104" s="2"/>
      <c r="JAQ104" s="2"/>
      <c r="JAR104" s="2"/>
      <c r="JAS104" s="2"/>
      <c r="JAT104" s="2"/>
      <c r="JAU104" s="2"/>
      <c r="JAV104" s="2"/>
      <c r="JBA104" s="1"/>
      <c r="JBV104" s="2"/>
      <c r="JBW104" s="2"/>
      <c r="JBX104" s="2"/>
      <c r="JBY104" s="2"/>
      <c r="JBZ104" s="2"/>
      <c r="JCA104" s="2"/>
      <c r="JCB104" s="2"/>
      <c r="JCG104" s="1"/>
      <c r="JDB104" s="2"/>
      <c r="JDC104" s="2"/>
      <c r="JDD104" s="2"/>
      <c r="JDE104" s="2"/>
      <c r="JDF104" s="2"/>
      <c r="JDG104" s="2"/>
      <c r="JDH104" s="2"/>
      <c r="JDM104" s="1"/>
      <c r="JEH104" s="2"/>
      <c r="JEI104" s="2"/>
      <c r="JEJ104" s="2"/>
      <c r="JEK104" s="2"/>
      <c r="JEL104" s="2"/>
      <c r="JEM104" s="2"/>
      <c r="JEN104" s="2"/>
      <c r="JES104" s="1"/>
      <c r="JFN104" s="2"/>
      <c r="JFO104" s="2"/>
      <c r="JFP104" s="2"/>
      <c r="JFQ104" s="2"/>
      <c r="JFR104" s="2"/>
      <c r="JFS104" s="2"/>
      <c r="JFT104" s="2"/>
      <c r="JFY104" s="1"/>
      <c r="JGT104" s="2"/>
      <c r="JGU104" s="2"/>
      <c r="JGV104" s="2"/>
      <c r="JGW104" s="2"/>
      <c r="JGX104" s="2"/>
      <c r="JGY104" s="2"/>
      <c r="JGZ104" s="2"/>
      <c r="JHE104" s="1"/>
      <c r="JHZ104" s="2"/>
      <c r="JIA104" s="2"/>
      <c r="JIB104" s="2"/>
      <c r="JIC104" s="2"/>
      <c r="JID104" s="2"/>
      <c r="JIE104" s="2"/>
      <c r="JIF104" s="2"/>
      <c r="JIK104" s="1"/>
      <c r="JJF104" s="2"/>
      <c r="JJG104" s="2"/>
      <c r="JJH104" s="2"/>
      <c r="JJI104" s="2"/>
      <c r="JJJ104" s="2"/>
      <c r="JJK104" s="2"/>
      <c r="JJL104" s="2"/>
      <c r="JJQ104" s="1"/>
      <c r="JKL104" s="2"/>
      <c r="JKM104" s="2"/>
      <c r="JKN104" s="2"/>
      <c r="JKO104" s="2"/>
      <c r="JKP104" s="2"/>
      <c r="JKQ104" s="2"/>
      <c r="JKR104" s="2"/>
      <c r="JKW104" s="1"/>
      <c r="JLR104" s="2"/>
      <c r="JLS104" s="2"/>
      <c r="JLT104" s="2"/>
      <c r="JLU104" s="2"/>
      <c r="JLV104" s="2"/>
      <c r="JLW104" s="2"/>
      <c r="JLX104" s="2"/>
      <c r="JMC104" s="1"/>
      <c r="JMX104" s="2"/>
      <c r="JMY104" s="2"/>
      <c r="JMZ104" s="2"/>
      <c r="JNA104" s="2"/>
      <c r="JNB104" s="2"/>
      <c r="JNC104" s="2"/>
      <c r="JND104" s="2"/>
      <c r="JNI104" s="1"/>
      <c r="JOD104" s="2"/>
      <c r="JOE104" s="2"/>
      <c r="JOF104" s="2"/>
      <c r="JOG104" s="2"/>
      <c r="JOH104" s="2"/>
      <c r="JOI104" s="2"/>
      <c r="JOJ104" s="2"/>
      <c r="JOO104" s="1"/>
      <c r="JPJ104" s="2"/>
      <c r="JPK104" s="2"/>
      <c r="JPL104" s="2"/>
      <c r="JPM104" s="2"/>
      <c r="JPN104" s="2"/>
      <c r="JPO104" s="2"/>
      <c r="JPP104" s="2"/>
      <c r="JPU104" s="1"/>
      <c r="JQP104" s="2"/>
      <c r="JQQ104" s="2"/>
      <c r="JQR104" s="2"/>
      <c r="JQS104" s="2"/>
      <c r="JQT104" s="2"/>
      <c r="JQU104" s="2"/>
      <c r="JQV104" s="2"/>
      <c r="JRA104" s="1"/>
      <c r="JRV104" s="2"/>
      <c r="JRW104" s="2"/>
      <c r="JRX104" s="2"/>
      <c r="JRY104" s="2"/>
      <c r="JRZ104" s="2"/>
      <c r="JSA104" s="2"/>
      <c r="JSB104" s="2"/>
      <c r="JSG104" s="1"/>
      <c r="JTB104" s="2"/>
      <c r="JTC104" s="2"/>
      <c r="JTD104" s="2"/>
      <c r="JTE104" s="2"/>
      <c r="JTF104" s="2"/>
      <c r="JTG104" s="2"/>
      <c r="JTH104" s="2"/>
      <c r="JTM104" s="1"/>
      <c r="JUH104" s="2"/>
      <c r="JUI104" s="2"/>
      <c r="JUJ104" s="2"/>
      <c r="JUK104" s="2"/>
      <c r="JUL104" s="2"/>
      <c r="JUM104" s="2"/>
      <c r="JUN104" s="2"/>
      <c r="JUS104" s="1"/>
      <c r="JVN104" s="2"/>
      <c r="JVO104" s="2"/>
      <c r="JVP104" s="2"/>
      <c r="JVQ104" s="2"/>
      <c r="JVR104" s="2"/>
      <c r="JVS104" s="2"/>
      <c r="JVT104" s="2"/>
      <c r="JVY104" s="1"/>
      <c r="JWT104" s="2"/>
      <c r="JWU104" s="2"/>
      <c r="JWV104" s="2"/>
      <c r="JWW104" s="2"/>
      <c r="JWX104" s="2"/>
      <c r="JWY104" s="2"/>
      <c r="JWZ104" s="2"/>
      <c r="JXE104" s="1"/>
      <c r="JXZ104" s="2"/>
      <c r="JYA104" s="2"/>
      <c r="JYB104" s="2"/>
      <c r="JYC104" s="2"/>
      <c r="JYD104" s="2"/>
      <c r="JYE104" s="2"/>
      <c r="JYF104" s="2"/>
      <c r="JYK104" s="1"/>
      <c r="JZF104" s="2"/>
      <c r="JZG104" s="2"/>
      <c r="JZH104" s="2"/>
      <c r="JZI104" s="2"/>
      <c r="JZJ104" s="2"/>
      <c r="JZK104" s="2"/>
      <c r="JZL104" s="2"/>
      <c r="JZQ104" s="1"/>
      <c r="KAL104" s="2"/>
      <c r="KAM104" s="2"/>
      <c r="KAN104" s="2"/>
      <c r="KAO104" s="2"/>
      <c r="KAP104" s="2"/>
      <c r="KAQ104" s="2"/>
      <c r="KAR104" s="2"/>
      <c r="KAW104" s="1"/>
      <c r="KBR104" s="2"/>
      <c r="KBS104" s="2"/>
      <c r="KBT104" s="2"/>
      <c r="KBU104" s="2"/>
      <c r="KBV104" s="2"/>
      <c r="KBW104" s="2"/>
      <c r="KBX104" s="2"/>
      <c r="KCC104" s="1"/>
      <c r="KCX104" s="2"/>
      <c r="KCY104" s="2"/>
      <c r="KCZ104" s="2"/>
      <c r="KDA104" s="2"/>
      <c r="KDB104" s="2"/>
      <c r="KDC104" s="2"/>
      <c r="KDD104" s="2"/>
      <c r="KDI104" s="1"/>
      <c r="KED104" s="2"/>
      <c r="KEE104" s="2"/>
      <c r="KEF104" s="2"/>
      <c r="KEG104" s="2"/>
      <c r="KEH104" s="2"/>
      <c r="KEI104" s="2"/>
      <c r="KEJ104" s="2"/>
      <c r="KEO104" s="1"/>
      <c r="KFJ104" s="2"/>
      <c r="KFK104" s="2"/>
      <c r="KFL104" s="2"/>
      <c r="KFM104" s="2"/>
      <c r="KFN104" s="2"/>
      <c r="KFO104" s="2"/>
      <c r="KFP104" s="2"/>
      <c r="KFU104" s="1"/>
      <c r="KGP104" s="2"/>
      <c r="KGQ104" s="2"/>
      <c r="KGR104" s="2"/>
      <c r="KGS104" s="2"/>
      <c r="KGT104" s="2"/>
      <c r="KGU104" s="2"/>
      <c r="KGV104" s="2"/>
      <c r="KHA104" s="1"/>
      <c r="KHV104" s="2"/>
      <c r="KHW104" s="2"/>
      <c r="KHX104" s="2"/>
      <c r="KHY104" s="2"/>
      <c r="KHZ104" s="2"/>
      <c r="KIA104" s="2"/>
      <c r="KIB104" s="2"/>
      <c r="KIG104" s="1"/>
      <c r="KJB104" s="2"/>
      <c r="KJC104" s="2"/>
      <c r="KJD104" s="2"/>
      <c r="KJE104" s="2"/>
      <c r="KJF104" s="2"/>
      <c r="KJG104" s="2"/>
      <c r="KJH104" s="2"/>
      <c r="KJM104" s="1"/>
      <c r="KKH104" s="2"/>
      <c r="KKI104" s="2"/>
      <c r="KKJ104" s="2"/>
      <c r="KKK104" s="2"/>
      <c r="KKL104" s="2"/>
      <c r="KKM104" s="2"/>
      <c r="KKN104" s="2"/>
      <c r="KKS104" s="1"/>
      <c r="KLN104" s="2"/>
      <c r="KLO104" s="2"/>
      <c r="KLP104" s="2"/>
      <c r="KLQ104" s="2"/>
      <c r="KLR104" s="2"/>
      <c r="KLS104" s="2"/>
      <c r="KLT104" s="2"/>
      <c r="KLY104" s="1"/>
      <c r="KMT104" s="2"/>
      <c r="KMU104" s="2"/>
      <c r="KMV104" s="2"/>
      <c r="KMW104" s="2"/>
      <c r="KMX104" s="2"/>
      <c r="KMY104" s="2"/>
      <c r="KMZ104" s="2"/>
      <c r="KNE104" s="1"/>
      <c r="KNZ104" s="2"/>
      <c r="KOA104" s="2"/>
      <c r="KOB104" s="2"/>
      <c r="KOC104" s="2"/>
      <c r="KOD104" s="2"/>
      <c r="KOE104" s="2"/>
      <c r="KOF104" s="2"/>
      <c r="KOK104" s="1"/>
      <c r="KPF104" s="2"/>
      <c r="KPG104" s="2"/>
      <c r="KPH104" s="2"/>
      <c r="KPI104" s="2"/>
      <c r="KPJ104" s="2"/>
      <c r="KPK104" s="2"/>
      <c r="KPL104" s="2"/>
      <c r="KPQ104" s="1"/>
      <c r="KQL104" s="2"/>
      <c r="KQM104" s="2"/>
      <c r="KQN104" s="2"/>
      <c r="KQO104" s="2"/>
      <c r="KQP104" s="2"/>
      <c r="KQQ104" s="2"/>
      <c r="KQR104" s="2"/>
      <c r="KQW104" s="1"/>
      <c r="KRR104" s="2"/>
      <c r="KRS104" s="2"/>
      <c r="KRT104" s="2"/>
      <c r="KRU104" s="2"/>
      <c r="KRV104" s="2"/>
      <c r="KRW104" s="2"/>
      <c r="KRX104" s="2"/>
      <c r="KSC104" s="1"/>
      <c r="KSX104" s="2"/>
      <c r="KSY104" s="2"/>
      <c r="KSZ104" s="2"/>
      <c r="KTA104" s="2"/>
      <c r="KTB104" s="2"/>
      <c r="KTC104" s="2"/>
      <c r="KTD104" s="2"/>
      <c r="KTI104" s="1"/>
      <c r="KUD104" s="2"/>
      <c r="KUE104" s="2"/>
      <c r="KUF104" s="2"/>
      <c r="KUG104" s="2"/>
      <c r="KUH104" s="2"/>
      <c r="KUI104" s="2"/>
      <c r="KUJ104" s="2"/>
      <c r="KUO104" s="1"/>
      <c r="KVJ104" s="2"/>
      <c r="KVK104" s="2"/>
      <c r="KVL104" s="2"/>
      <c r="KVM104" s="2"/>
      <c r="KVN104" s="2"/>
      <c r="KVO104" s="2"/>
      <c r="KVP104" s="2"/>
      <c r="KVU104" s="1"/>
      <c r="KWP104" s="2"/>
      <c r="KWQ104" s="2"/>
      <c r="KWR104" s="2"/>
      <c r="KWS104" s="2"/>
      <c r="KWT104" s="2"/>
      <c r="KWU104" s="2"/>
      <c r="KWV104" s="2"/>
      <c r="KXA104" s="1"/>
      <c r="KXV104" s="2"/>
      <c r="KXW104" s="2"/>
      <c r="KXX104" s="2"/>
      <c r="KXY104" s="2"/>
      <c r="KXZ104" s="2"/>
      <c r="KYA104" s="2"/>
      <c r="KYB104" s="2"/>
      <c r="KYG104" s="1"/>
      <c r="KZB104" s="2"/>
      <c r="KZC104" s="2"/>
      <c r="KZD104" s="2"/>
      <c r="KZE104" s="2"/>
      <c r="KZF104" s="2"/>
      <c r="KZG104" s="2"/>
      <c r="KZH104" s="2"/>
      <c r="KZM104" s="1"/>
      <c r="LAH104" s="2"/>
      <c r="LAI104" s="2"/>
      <c r="LAJ104" s="2"/>
      <c r="LAK104" s="2"/>
      <c r="LAL104" s="2"/>
      <c r="LAM104" s="2"/>
      <c r="LAN104" s="2"/>
      <c r="LAS104" s="1"/>
      <c r="LBN104" s="2"/>
      <c r="LBO104" s="2"/>
      <c r="LBP104" s="2"/>
      <c r="LBQ104" s="2"/>
      <c r="LBR104" s="2"/>
      <c r="LBS104" s="2"/>
      <c r="LBT104" s="2"/>
      <c r="LBY104" s="1"/>
      <c r="LCT104" s="2"/>
      <c r="LCU104" s="2"/>
      <c r="LCV104" s="2"/>
      <c r="LCW104" s="2"/>
      <c r="LCX104" s="2"/>
      <c r="LCY104" s="2"/>
      <c r="LCZ104" s="2"/>
      <c r="LDE104" s="1"/>
      <c r="LDZ104" s="2"/>
      <c r="LEA104" s="2"/>
      <c r="LEB104" s="2"/>
      <c r="LEC104" s="2"/>
      <c r="LED104" s="2"/>
      <c r="LEE104" s="2"/>
      <c r="LEF104" s="2"/>
      <c r="LEK104" s="1"/>
      <c r="LFF104" s="2"/>
      <c r="LFG104" s="2"/>
      <c r="LFH104" s="2"/>
      <c r="LFI104" s="2"/>
      <c r="LFJ104" s="2"/>
      <c r="LFK104" s="2"/>
      <c r="LFL104" s="2"/>
      <c r="LFQ104" s="1"/>
      <c r="LGL104" s="2"/>
      <c r="LGM104" s="2"/>
      <c r="LGN104" s="2"/>
      <c r="LGO104" s="2"/>
      <c r="LGP104" s="2"/>
      <c r="LGQ104" s="2"/>
      <c r="LGR104" s="2"/>
      <c r="LGW104" s="1"/>
      <c r="LHR104" s="2"/>
      <c r="LHS104" s="2"/>
      <c r="LHT104" s="2"/>
      <c r="LHU104" s="2"/>
      <c r="LHV104" s="2"/>
      <c r="LHW104" s="2"/>
      <c r="LHX104" s="2"/>
      <c r="LIC104" s="1"/>
      <c r="LIX104" s="2"/>
      <c r="LIY104" s="2"/>
      <c r="LIZ104" s="2"/>
      <c r="LJA104" s="2"/>
      <c r="LJB104" s="2"/>
      <c r="LJC104" s="2"/>
      <c r="LJD104" s="2"/>
      <c r="LJI104" s="1"/>
      <c r="LKD104" s="2"/>
      <c r="LKE104" s="2"/>
      <c r="LKF104" s="2"/>
      <c r="LKG104" s="2"/>
      <c r="LKH104" s="2"/>
      <c r="LKI104" s="2"/>
      <c r="LKJ104" s="2"/>
      <c r="LKO104" s="1"/>
      <c r="LLJ104" s="2"/>
      <c r="LLK104" s="2"/>
      <c r="LLL104" s="2"/>
      <c r="LLM104" s="2"/>
      <c r="LLN104" s="2"/>
      <c r="LLO104" s="2"/>
      <c r="LLP104" s="2"/>
      <c r="LLU104" s="1"/>
      <c r="LMP104" s="2"/>
      <c r="LMQ104" s="2"/>
      <c r="LMR104" s="2"/>
      <c r="LMS104" s="2"/>
      <c r="LMT104" s="2"/>
      <c r="LMU104" s="2"/>
      <c r="LMV104" s="2"/>
      <c r="LNA104" s="1"/>
      <c r="LNV104" s="2"/>
      <c r="LNW104" s="2"/>
      <c r="LNX104" s="2"/>
      <c r="LNY104" s="2"/>
      <c r="LNZ104" s="2"/>
      <c r="LOA104" s="2"/>
      <c r="LOB104" s="2"/>
      <c r="LOG104" s="1"/>
      <c r="LPB104" s="2"/>
      <c r="LPC104" s="2"/>
      <c r="LPD104" s="2"/>
      <c r="LPE104" s="2"/>
      <c r="LPF104" s="2"/>
      <c r="LPG104" s="2"/>
      <c r="LPH104" s="2"/>
      <c r="LPM104" s="1"/>
      <c r="LQH104" s="2"/>
      <c r="LQI104" s="2"/>
      <c r="LQJ104" s="2"/>
      <c r="LQK104" s="2"/>
      <c r="LQL104" s="2"/>
      <c r="LQM104" s="2"/>
      <c r="LQN104" s="2"/>
      <c r="LQS104" s="1"/>
      <c r="LRN104" s="2"/>
      <c r="LRO104" s="2"/>
      <c r="LRP104" s="2"/>
      <c r="LRQ104" s="2"/>
      <c r="LRR104" s="2"/>
      <c r="LRS104" s="2"/>
      <c r="LRT104" s="2"/>
      <c r="LRY104" s="1"/>
      <c r="LST104" s="2"/>
      <c r="LSU104" s="2"/>
      <c r="LSV104" s="2"/>
      <c r="LSW104" s="2"/>
      <c r="LSX104" s="2"/>
      <c r="LSY104" s="2"/>
      <c r="LSZ104" s="2"/>
      <c r="LTE104" s="1"/>
      <c r="LTZ104" s="2"/>
      <c r="LUA104" s="2"/>
      <c r="LUB104" s="2"/>
      <c r="LUC104" s="2"/>
      <c r="LUD104" s="2"/>
      <c r="LUE104" s="2"/>
      <c r="LUF104" s="2"/>
      <c r="LUK104" s="1"/>
      <c r="LVF104" s="2"/>
      <c r="LVG104" s="2"/>
      <c r="LVH104" s="2"/>
      <c r="LVI104" s="2"/>
      <c r="LVJ104" s="2"/>
      <c r="LVK104" s="2"/>
      <c r="LVL104" s="2"/>
      <c r="LVQ104" s="1"/>
      <c r="LWL104" s="2"/>
      <c r="LWM104" s="2"/>
      <c r="LWN104" s="2"/>
      <c r="LWO104" s="2"/>
      <c r="LWP104" s="2"/>
      <c r="LWQ104" s="2"/>
      <c r="LWR104" s="2"/>
      <c r="LWW104" s="1"/>
      <c r="LXR104" s="2"/>
      <c r="LXS104" s="2"/>
      <c r="LXT104" s="2"/>
      <c r="LXU104" s="2"/>
      <c r="LXV104" s="2"/>
      <c r="LXW104" s="2"/>
      <c r="LXX104" s="2"/>
      <c r="LYC104" s="1"/>
      <c r="LYX104" s="2"/>
      <c r="LYY104" s="2"/>
      <c r="LYZ104" s="2"/>
      <c r="LZA104" s="2"/>
      <c r="LZB104" s="2"/>
      <c r="LZC104" s="2"/>
      <c r="LZD104" s="2"/>
      <c r="LZI104" s="1"/>
      <c r="MAD104" s="2"/>
      <c r="MAE104" s="2"/>
      <c r="MAF104" s="2"/>
      <c r="MAG104" s="2"/>
      <c r="MAH104" s="2"/>
      <c r="MAI104" s="2"/>
      <c r="MAJ104" s="2"/>
      <c r="MAO104" s="1"/>
      <c r="MBJ104" s="2"/>
      <c r="MBK104" s="2"/>
      <c r="MBL104" s="2"/>
      <c r="MBM104" s="2"/>
      <c r="MBN104" s="2"/>
      <c r="MBO104" s="2"/>
      <c r="MBP104" s="2"/>
      <c r="MBU104" s="1"/>
      <c r="MCP104" s="2"/>
      <c r="MCQ104" s="2"/>
      <c r="MCR104" s="2"/>
      <c r="MCS104" s="2"/>
      <c r="MCT104" s="2"/>
      <c r="MCU104" s="2"/>
      <c r="MCV104" s="2"/>
      <c r="MDA104" s="1"/>
      <c r="MDV104" s="2"/>
      <c r="MDW104" s="2"/>
      <c r="MDX104" s="2"/>
      <c r="MDY104" s="2"/>
      <c r="MDZ104" s="2"/>
      <c r="MEA104" s="2"/>
      <c r="MEB104" s="2"/>
      <c r="MEG104" s="1"/>
      <c r="MFB104" s="2"/>
      <c r="MFC104" s="2"/>
      <c r="MFD104" s="2"/>
      <c r="MFE104" s="2"/>
      <c r="MFF104" s="2"/>
      <c r="MFG104" s="2"/>
      <c r="MFH104" s="2"/>
      <c r="MFM104" s="1"/>
      <c r="MGH104" s="2"/>
      <c r="MGI104" s="2"/>
      <c r="MGJ104" s="2"/>
      <c r="MGK104" s="2"/>
      <c r="MGL104" s="2"/>
      <c r="MGM104" s="2"/>
      <c r="MGN104" s="2"/>
      <c r="MGS104" s="1"/>
      <c r="MHN104" s="2"/>
      <c r="MHO104" s="2"/>
      <c r="MHP104" s="2"/>
      <c r="MHQ104" s="2"/>
      <c r="MHR104" s="2"/>
      <c r="MHS104" s="2"/>
      <c r="MHT104" s="2"/>
      <c r="MHY104" s="1"/>
      <c r="MIT104" s="2"/>
      <c r="MIU104" s="2"/>
      <c r="MIV104" s="2"/>
      <c r="MIW104" s="2"/>
      <c r="MIX104" s="2"/>
      <c r="MIY104" s="2"/>
      <c r="MIZ104" s="2"/>
      <c r="MJE104" s="1"/>
      <c r="MJZ104" s="2"/>
      <c r="MKA104" s="2"/>
      <c r="MKB104" s="2"/>
      <c r="MKC104" s="2"/>
      <c r="MKD104" s="2"/>
      <c r="MKE104" s="2"/>
      <c r="MKF104" s="2"/>
      <c r="MKK104" s="1"/>
      <c r="MLF104" s="2"/>
      <c r="MLG104" s="2"/>
      <c r="MLH104" s="2"/>
      <c r="MLI104" s="2"/>
      <c r="MLJ104" s="2"/>
      <c r="MLK104" s="2"/>
      <c r="MLL104" s="2"/>
      <c r="MLQ104" s="1"/>
      <c r="MML104" s="2"/>
      <c r="MMM104" s="2"/>
      <c r="MMN104" s="2"/>
      <c r="MMO104" s="2"/>
      <c r="MMP104" s="2"/>
      <c r="MMQ104" s="2"/>
      <c r="MMR104" s="2"/>
      <c r="MMW104" s="1"/>
      <c r="MNR104" s="2"/>
      <c r="MNS104" s="2"/>
      <c r="MNT104" s="2"/>
      <c r="MNU104" s="2"/>
      <c r="MNV104" s="2"/>
      <c r="MNW104" s="2"/>
      <c r="MNX104" s="2"/>
      <c r="MOC104" s="1"/>
      <c r="MOX104" s="2"/>
      <c r="MOY104" s="2"/>
      <c r="MOZ104" s="2"/>
      <c r="MPA104" s="2"/>
      <c r="MPB104" s="2"/>
      <c r="MPC104" s="2"/>
      <c r="MPD104" s="2"/>
      <c r="MPI104" s="1"/>
      <c r="MQD104" s="2"/>
      <c r="MQE104" s="2"/>
      <c r="MQF104" s="2"/>
      <c r="MQG104" s="2"/>
      <c r="MQH104" s="2"/>
      <c r="MQI104" s="2"/>
      <c r="MQJ104" s="2"/>
      <c r="MQO104" s="1"/>
      <c r="MRJ104" s="2"/>
      <c r="MRK104" s="2"/>
      <c r="MRL104" s="2"/>
      <c r="MRM104" s="2"/>
      <c r="MRN104" s="2"/>
      <c r="MRO104" s="2"/>
      <c r="MRP104" s="2"/>
      <c r="MRU104" s="1"/>
      <c r="MSP104" s="2"/>
      <c r="MSQ104" s="2"/>
      <c r="MSR104" s="2"/>
      <c r="MSS104" s="2"/>
      <c r="MST104" s="2"/>
      <c r="MSU104" s="2"/>
      <c r="MSV104" s="2"/>
      <c r="MTA104" s="1"/>
      <c r="MTV104" s="2"/>
      <c r="MTW104" s="2"/>
      <c r="MTX104" s="2"/>
      <c r="MTY104" s="2"/>
      <c r="MTZ104" s="2"/>
      <c r="MUA104" s="2"/>
      <c r="MUB104" s="2"/>
      <c r="MUG104" s="1"/>
      <c r="MVB104" s="2"/>
      <c r="MVC104" s="2"/>
      <c r="MVD104" s="2"/>
      <c r="MVE104" s="2"/>
      <c r="MVF104" s="2"/>
      <c r="MVG104" s="2"/>
      <c r="MVH104" s="2"/>
      <c r="MVM104" s="1"/>
      <c r="MWH104" s="2"/>
      <c r="MWI104" s="2"/>
      <c r="MWJ104" s="2"/>
      <c r="MWK104" s="2"/>
      <c r="MWL104" s="2"/>
      <c r="MWM104" s="2"/>
      <c r="MWN104" s="2"/>
      <c r="MWS104" s="1"/>
      <c r="MXN104" s="2"/>
      <c r="MXO104" s="2"/>
      <c r="MXP104" s="2"/>
      <c r="MXQ104" s="2"/>
      <c r="MXR104" s="2"/>
      <c r="MXS104" s="2"/>
      <c r="MXT104" s="2"/>
      <c r="MXY104" s="1"/>
      <c r="MYT104" s="2"/>
      <c r="MYU104" s="2"/>
      <c r="MYV104" s="2"/>
      <c r="MYW104" s="2"/>
      <c r="MYX104" s="2"/>
      <c r="MYY104" s="2"/>
      <c r="MYZ104" s="2"/>
      <c r="MZE104" s="1"/>
      <c r="MZZ104" s="2"/>
      <c r="NAA104" s="2"/>
      <c r="NAB104" s="2"/>
      <c r="NAC104" s="2"/>
      <c r="NAD104" s="2"/>
      <c r="NAE104" s="2"/>
      <c r="NAF104" s="2"/>
      <c r="NAK104" s="1"/>
      <c r="NBF104" s="2"/>
      <c r="NBG104" s="2"/>
      <c r="NBH104" s="2"/>
      <c r="NBI104" s="2"/>
      <c r="NBJ104" s="2"/>
      <c r="NBK104" s="2"/>
      <c r="NBL104" s="2"/>
      <c r="NBQ104" s="1"/>
      <c r="NCL104" s="2"/>
      <c r="NCM104" s="2"/>
      <c r="NCN104" s="2"/>
      <c r="NCO104" s="2"/>
      <c r="NCP104" s="2"/>
      <c r="NCQ104" s="2"/>
      <c r="NCR104" s="2"/>
      <c r="NCW104" s="1"/>
      <c r="NDR104" s="2"/>
      <c r="NDS104" s="2"/>
      <c r="NDT104" s="2"/>
      <c r="NDU104" s="2"/>
      <c r="NDV104" s="2"/>
      <c r="NDW104" s="2"/>
      <c r="NDX104" s="2"/>
      <c r="NEC104" s="1"/>
      <c r="NEX104" s="2"/>
      <c r="NEY104" s="2"/>
      <c r="NEZ104" s="2"/>
      <c r="NFA104" s="2"/>
      <c r="NFB104" s="2"/>
      <c r="NFC104" s="2"/>
      <c r="NFD104" s="2"/>
      <c r="NFI104" s="1"/>
      <c r="NGD104" s="2"/>
      <c r="NGE104" s="2"/>
      <c r="NGF104" s="2"/>
      <c r="NGG104" s="2"/>
      <c r="NGH104" s="2"/>
      <c r="NGI104" s="2"/>
      <c r="NGJ104" s="2"/>
      <c r="NGO104" s="1"/>
      <c r="NHJ104" s="2"/>
      <c r="NHK104" s="2"/>
      <c r="NHL104" s="2"/>
      <c r="NHM104" s="2"/>
      <c r="NHN104" s="2"/>
      <c r="NHO104" s="2"/>
      <c r="NHP104" s="2"/>
      <c r="NHU104" s="1"/>
      <c r="NIP104" s="2"/>
      <c r="NIQ104" s="2"/>
      <c r="NIR104" s="2"/>
      <c r="NIS104" s="2"/>
      <c r="NIT104" s="2"/>
      <c r="NIU104" s="2"/>
      <c r="NIV104" s="2"/>
      <c r="NJA104" s="1"/>
      <c r="NJV104" s="2"/>
      <c r="NJW104" s="2"/>
      <c r="NJX104" s="2"/>
      <c r="NJY104" s="2"/>
      <c r="NJZ104" s="2"/>
      <c r="NKA104" s="2"/>
      <c r="NKB104" s="2"/>
      <c r="NKG104" s="1"/>
      <c r="NLB104" s="2"/>
      <c r="NLC104" s="2"/>
      <c r="NLD104" s="2"/>
      <c r="NLE104" s="2"/>
      <c r="NLF104" s="2"/>
      <c r="NLG104" s="2"/>
      <c r="NLH104" s="2"/>
      <c r="NLM104" s="1"/>
      <c r="NMH104" s="2"/>
      <c r="NMI104" s="2"/>
      <c r="NMJ104" s="2"/>
      <c r="NMK104" s="2"/>
      <c r="NML104" s="2"/>
      <c r="NMM104" s="2"/>
      <c r="NMN104" s="2"/>
      <c r="NMS104" s="1"/>
      <c r="NNN104" s="2"/>
      <c r="NNO104" s="2"/>
      <c r="NNP104" s="2"/>
      <c r="NNQ104" s="2"/>
      <c r="NNR104" s="2"/>
      <c r="NNS104" s="2"/>
      <c r="NNT104" s="2"/>
      <c r="NNY104" s="1"/>
      <c r="NOT104" s="2"/>
      <c r="NOU104" s="2"/>
      <c r="NOV104" s="2"/>
      <c r="NOW104" s="2"/>
      <c r="NOX104" s="2"/>
      <c r="NOY104" s="2"/>
      <c r="NOZ104" s="2"/>
      <c r="NPE104" s="1"/>
      <c r="NPZ104" s="2"/>
      <c r="NQA104" s="2"/>
      <c r="NQB104" s="2"/>
      <c r="NQC104" s="2"/>
      <c r="NQD104" s="2"/>
      <c r="NQE104" s="2"/>
      <c r="NQF104" s="2"/>
      <c r="NQK104" s="1"/>
      <c r="NRF104" s="2"/>
      <c r="NRG104" s="2"/>
      <c r="NRH104" s="2"/>
      <c r="NRI104" s="2"/>
      <c r="NRJ104" s="2"/>
      <c r="NRK104" s="2"/>
      <c r="NRL104" s="2"/>
      <c r="NRQ104" s="1"/>
      <c r="NSL104" s="2"/>
      <c r="NSM104" s="2"/>
      <c r="NSN104" s="2"/>
      <c r="NSO104" s="2"/>
      <c r="NSP104" s="2"/>
      <c r="NSQ104" s="2"/>
      <c r="NSR104" s="2"/>
      <c r="NSW104" s="1"/>
      <c r="NTR104" s="2"/>
      <c r="NTS104" s="2"/>
      <c r="NTT104" s="2"/>
      <c r="NTU104" s="2"/>
      <c r="NTV104" s="2"/>
      <c r="NTW104" s="2"/>
      <c r="NTX104" s="2"/>
      <c r="NUC104" s="1"/>
      <c r="NUX104" s="2"/>
      <c r="NUY104" s="2"/>
      <c r="NUZ104" s="2"/>
      <c r="NVA104" s="2"/>
      <c r="NVB104" s="2"/>
      <c r="NVC104" s="2"/>
      <c r="NVD104" s="2"/>
      <c r="NVI104" s="1"/>
      <c r="NWD104" s="2"/>
      <c r="NWE104" s="2"/>
      <c r="NWF104" s="2"/>
      <c r="NWG104" s="2"/>
      <c r="NWH104" s="2"/>
      <c r="NWI104" s="2"/>
      <c r="NWJ104" s="2"/>
      <c r="NWO104" s="1"/>
      <c r="NXJ104" s="2"/>
      <c r="NXK104" s="2"/>
      <c r="NXL104" s="2"/>
      <c r="NXM104" s="2"/>
      <c r="NXN104" s="2"/>
      <c r="NXO104" s="2"/>
      <c r="NXP104" s="2"/>
      <c r="NXU104" s="1"/>
      <c r="NYP104" s="2"/>
      <c r="NYQ104" s="2"/>
      <c r="NYR104" s="2"/>
      <c r="NYS104" s="2"/>
      <c r="NYT104" s="2"/>
      <c r="NYU104" s="2"/>
      <c r="NYV104" s="2"/>
      <c r="NZA104" s="1"/>
      <c r="NZV104" s="2"/>
      <c r="NZW104" s="2"/>
      <c r="NZX104" s="2"/>
      <c r="NZY104" s="2"/>
      <c r="NZZ104" s="2"/>
      <c r="OAA104" s="2"/>
      <c r="OAB104" s="2"/>
      <c r="OAG104" s="1"/>
      <c r="OBB104" s="2"/>
      <c r="OBC104" s="2"/>
      <c r="OBD104" s="2"/>
      <c r="OBE104" s="2"/>
      <c r="OBF104" s="2"/>
      <c r="OBG104" s="2"/>
      <c r="OBH104" s="2"/>
      <c r="OBM104" s="1"/>
      <c r="OCH104" s="2"/>
      <c r="OCI104" s="2"/>
      <c r="OCJ104" s="2"/>
      <c r="OCK104" s="2"/>
      <c r="OCL104" s="2"/>
      <c r="OCM104" s="2"/>
      <c r="OCN104" s="2"/>
      <c r="OCS104" s="1"/>
      <c r="ODN104" s="2"/>
      <c r="ODO104" s="2"/>
      <c r="ODP104" s="2"/>
      <c r="ODQ104" s="2"/>
      <c r="ODR104" s="2"/>
      <c r="ODS104" s="2"/>
      <c r="ODT104" s="2"/>
      <c r="ODY104" s="1"/>
      <c r="OET104" s="2"/>
      <c r="OEU104" s="2"/>
      <c r="OEV104" s="2"/>
      <c r="OEW104" s="2"/>
      <c r="OEX104" s="2"/>
      <c r="OEY104" s="2"/>
      <c r="OEZ104" s="2"/>
      <c r="OFE104" s="1"/>
      <c r="OFZ104" s="2"/>
      <c r="OGA104" s="2"/>
      <c r="OGB104" s="2"/>
      <c r="OGC104" s="2"/>
      <c r="OGD104" s="2"/>
      <c r="OGE104" s="2"/>
      <c r="OGF104" s="2"/>
      <c r="OGK104" s="1"/>
      <c r="OHF104" s="2"/>
      <c r="OHG104" s="2"/>
      <c r="OHH104" s="2"/>
      <c r="OHI104" s="2"/>
      <c r="OHJ104" s="2"/>
      <c r="OHK104" s="2"/>
      <c r="OHL104" s="2"/>
      <c r="OHQ104" s="1"/>
      <c r="OIL104" s="2"/>
      <c r="OIM104" s="2"/>
      <c r="OIN104" s="2"/>
      <c r="OIO104" s="2"/>
      <c r="OIP104" s="2"/>
      <c r="OIQ104" s="2"/>
      <c r="OIR104" s="2"/>
      <c r="OIW104" s="1"/>
      <c r="OJR104" s="2"/>
      <c r="OJS104" s="2"/>
      <c r="OJT104" s="2"/>
      <c r="OJU104" s="2"/>
      <c r="OJV104" s="2"/>
      <c r="OJW104" s="2"/>
      <c r="OJX104" s="2"/>
      <c r="OKC104" s="1"/>
      <c r="OKX104" s="2"/>
      <c r="OKY104" s="2"/>
      <c r="OKZ104" s="2"/>
      <c r="OLA104" s="2"/>
      <c r="OLB104" s="2"/>
      <c r="OLC104" s="2"/>
      <c r="OLD104" s="2"/>
      <c r="OLI104" s="1"/>
      <c r="OMD104" s="2"/>
      <c r="OME104" s="2"/>
      <c r="OMF104" s="2"/>
      <c r="OMG104" s="2"/>
      <c r="OMH104" s="2"/>
      <c r="OMI104" s="2"/>
      <c r="OMJ104" s="2"/>
      <c r="OMO104" s="1"/>
      <c r="ONJ104" s="2"/>
      <c r="ONK104" s="2"/>
      <c r="ONL104" s="2"/>
      <c r="ONM104" s="2"/>
      <c r="ONN104" s="2"/>
      <c r="ONO104" s="2"/>
      <c r="ONP104" s="2"/>
      <c r="ONU104" s="1"/>
      <c r="OOP104" s="2"/>
      <c r="OOQ104" s="2"/>
      <c r="OOR104" s="2"/>
      <c r="OOS104" s="2"/>
      <c r="OOT104" s="2"/>
      <c r="OOU104" s="2"/>
      <c r="OOV104" s="2"/>
      <c r="OPA104" s="1"/>
      <c r="OPV104" s="2"/>
      <c r="OPW104" s="2"/>
      <c r="OPX104" s="2"/>
      <c r="OPY104" s="2"/>
      <c r="OPZ104" s="2"/>
      <c r="OQA104" s="2"/>
      <c r="OQB104" s="2"/>
      <c r="OQG104" s="1"/>
      <c r="ORB104" s="2"/>
      <c r="ORC104" s="2"/>
      <c r="ORD104" s="2"/>
      <c r="ORE104" s="2"/>
      <c r="ORF104" s="2"/>
      <c r="ORG104" s="2"/>
      <c r="ORH104" s="2"/>
      <c r="ORM104" s="1"/>
      <c r="OSH104" s="2"/>
      <c r="OSI104" s="2"/>
      <c r="OSJ104" s="2"/>
      <c r="OSK104" s="2"/>
      <c r="OSL104" s="2"/>
      <c r="OSM104" s="2"/>
      <c r="OSN104" s="2"/>
      <c r="OSS104" s="1"/>
      <c r="OTN104" s="2"/>
      <c r="OTO104" s="2"/>
      <c r="OTP104" s="2"/>
      <c r="OTQ104" s="2"/>
      <c r="OTR104" s="2"/>
      <c r="OTS104" s="2"/>
      <c r="OTT104" s="2"/>
      <c r="OTY104" s="1"/>
      <c r="OUT104" s="2"/>
      <c r="OUU104" s="2"/>
      <c r="OUV104" s="2"/>
      <c r="OUW104" s="2"/>
      <c r="OUX104" s="2"/>
      <c r="OUY104" s="2"/>
      <c r="OUZ104" s="2"/>
      <c r="OVE104" s="1"/>
      <c r="OVZ104" s="2"/>
      <c r="OWA104" s="2"/>
      <c r="OWB104" s="2"/>
      <c r="OWC104" s="2"/>
      <c r="OWD104" s="2"/>
      <c r="OWE104" s="2"/>
      <c r="OWF104" s="2"/>
      <c r="OWK104" s="1"/>
      <c r="OXF104" s="2"/>
      <c r="OXG104" s="2"/>
      <c r="OXH104" s="2"/>
      <c r="OXI104" s="2"/>
      <c r="OXJ104" s="2"/>
      <c r="OXK104" s="2"/>
      <c r="OXL104" s="2"/>
      <c r="OXQ104" s="1"/>
      <c r="OYL104" s="2"/>
      <c r="OYM104" s="2"/>
      <c r="OYN104" s="2"/>
      <c r="OYO104" s="2"/>
      <c r="OYP104" s="2"/>
      <c r="OYQ104" s="2"/>
      <c r="OYR104" s="2"/>
      <c r="OYW104" s="1"/>
      <c r="OZR104" s="2"/>
      <c r="OZS104" s="2"/>
      <c r="OZT104" s="2"/>
      <c r="OZU104" s="2"/>
      <c r="OZV104" s="2"/>
      <c r="OZW104" s="2"/>
      <c r="OZX104" s="2"/>
      <c r="PAC104" s="1"/>
      <c r="PAX104" s="2"/>
      <c r="PAY104" s="2"/>
      <c r="PAZ104" s="2"/>
      <c r="PBA104" s="2"/>
      <c r="PBB104" s="2"/>
      <c r="PBC104" s="2"/>
      <c r="PBD104" s="2"/>
      <c r="PBI104" s="1"/>
      <c r="PCD104" s="2"/>
      <c r="PCE104" s="2"/>
      <c r="PCF104" s="2"/>
      <c r="PCG104" s="2"/>
      <c r="PCH104" s="2"/>
      <c r="PCI104" s="2"/>
      <c r="PCJ104" s="2"/>
      <c r="PCO104" s="1"/>
      <c r="PDJ104" s="2"/>
      <c r="PDK104" s="2"/>
      <c r="PDL104" s="2"/>
      <c r="PDM104" s="2"/>
      <c r="PDN104" s="2"/>
      <c r="PDO104" s="2"/>
      <c r="PDP104" s="2"/>
      <c r="PDU104" s="1"/>
      <c r="PEP104" s="2"/>
      <c r="PEQ104" s="2"/>
      <c r="PER104" s="2"/>
      <c r="PES104" s="2"/>
      <c r="PET104" s="2"/>
      <c r="PEU104" s="2"/>
      <c r="PEV104" s="2"/>
      <c r="PFA104" s="1"/>
      <c r="PFV104" s="2"/>
      <c r="PFW104" s="2"/>
      <c r="PFX104" s="2"/>
      <c r="PFY104" s="2"/>
      <c r="PFZ104" s="2"/>
      <c r="PGA104" s="2"/>
      <c r="PGB104" s="2"/>
      <c r="PGG104" s="1"/>
      <c r="PHB104" s="2"/>
      <c r="PHC104" s="2"/>
      <c r="PHD104" s="2"/>
      <c r="PHE104" s="2"/>
      <c r="PHF104" s="2"/>
      <c r="PHG104" s="2"/>
      <c r="PHH104" s="2"/>
      <c r="PHM104" s="1"/>
      <c r="PIH104" s="2"/>
      <c r="PII104" s="2"/>
      <c r="PIJ104" s="2"/>
      <c r="PIK104" s="2"/>
      <c r="PIL104" s="2"/>
      <c r="PIM104" s="2"/>
      <c r="PIN104" s="2"/>
      <c r="PIS104" s="1"/>
      <c r="PJN104" s="2"/>
      <c r="PJO104" s="2"/>
      <c r="PJP104" s="2"/>
      <c r="PJQ104" s="2"/>
      <c r="PJR104" s="2"/>
      <c r="PJS104" s="2"/>
      <c r="PJT104" s="2"/>
      <c r="PJY104" s="1"/>
      <c r="PKT104" s="2"/>
      <c r="PKU104" s="2"/>
      <c r="PKV104" s="2"/>
      <c r="PKW104" s="2"/>
      <c r="PKX104" s="2"/>
      <c r="PKY104" s="2"/>
      <c r="PKZ104" s="2"/>
      <c r="PLE104" s="1"/>
      <c r="PLZ104" s="2"/>
      <c r="PMA104" s="2"/>
      <c r="PMB104" s="2"/>
      <c r="PMC104" s="2"/>
      <c r="PMD104" s="2"/>
      <c r="PME104" s="2"/>
      <c r="PMF104" s="2"/>
      <c r="PMK104" s="1"/>
      <c r="PNF104" s="2"/>
      <c r="PNG104" s="2"/>
      <c r="PNH104" s="2"/>
      <c r="PNI104" s="2"/>
      <c r="PNJ104" s="2"/>
      <c r="PNK104" s="2"/>
      <c r="PNL104" s="2"/>
      <c r="PNQ104" s="1"/>
      <c r="POL104" s="2"/>
      <c r="POM104" s="2"/>
      <c r="PON104" s="2"/>
      <c r="POO104" s="2"/>
      <c r="POP104" s="2"/>
      <c r="POQ104" s="2"/>
      <c r="POR104" s="2"/>
      <c r="POW104" s="1"/>
      <c r="PPR104" s="2"/>
      <c r="PPS104" s="2"/>
      <c r="PPT104" s="2"/>
      <c r="PPU104" s="2"/>
      <c r="PPV104" s="2"/>
      <c r="PPW104" s="2"/>
      <c r="PPX104" s="2"/>
      <c r="PQC104" s="1"/>
      <c r="PQX104" s="2"/>
      <c r="PQY104" s="2"/>
      <c r="PQZ104" s="2"/>
      <c r="PRA104" s="2"/>
      <c r="PRB104" s="2"/>
      <c r="PRC104" s="2"/>
      <c r="PRD104" s="2"/>
      <c r="PRI104" s="1"/>
      <c r="PSD104" s="2"/>
      <c r="PSE104" s="2"/>
      <c r="PSF104" s="2"/>
      <c r="PSG104" s="2"/>
      <c r="PSH104" s="2"/>
      <c r="PSI104" s="2"/>
      <c r="PSJ104" s="2"/>
      <c r="PSO104" s="1"/>
      <c r="PTJ104" s="2"/>
      <c r="PTK104" s="2"/>
      <c r="PTL104" s="2"/>
      <c r="PTM104" s="2"/>
      <c r="PTN104" s="2"/>
      <c r="PTO104" s="2"/>
      <c r="PTP104" s="2"/>
      <c r="PTU104" s="1"/>
      <c r="PUP104" s="2"/>
      <c r="PUQ104" s="2"/>
      <c r="PUR104" s="2"/>
      <c r="PUS104" s="2"/>
      <c r="PUT104" s="2"/>
      <c r="PUU104" s="2"/>
      <c r="PUV104" s="2"/>
      <c r="PVA104" s="1"/>
      <c r="PVV104" s="2"/>
      <c r="PVW104" s="2"/>
      <c r="PVX104" s="2"/>
      <c r="PVY104" s="2"/>
      <c r="PVZ104" s="2"/>
      <c r="PWA104" s="2"/>
      <c r="PWB104" s="2"/>
      <c r="PWG104" s="1"/>
      <c r="PXB104" s="2"/>
      <c r="PXC104" s="2"/>
      <c r="PXD104" s="2"/>
      <c r="PXE104" s="2"/>
      <c r="PXF104" s="2"/>
      <c r="PXG104" s="2"/>
      <c r="PXH104" s="2"/>
      <c r="PXM104" s="1"/>
      <c r="PYH104" s="2"/>
      <c r="PYI104" s="2"/>
      <c r="PYJ104" s="2"/>
      <c r="PYK104" s="2"/>
      <c r="PYL104" s="2"/>
      <c r="PYM104" s="2"/>
      <c r="PYN104" s="2"/>
      <c r="PYS104" s="1"/>
      <c r="PZN104" s="2"/>
      <c r="PZO104" s="2"/>
      <c r="PZP104" s="2"/>
      <c r="PZQ104" s="2"/>
      <c r="PZR104" s="2"/>
      <c r="PZS104" s="2"/>
      <c r="PZT104" s="2"/>
      <c r="PZY104" s="1"/>
      <c r="QAT104" s="2"/>
      <c r="QAU104" s="2"/>
      <c r="QAV104" s="2"/>
      <c r="QAW104" s="2"/>
      <c r="QAX104" s="2"/>
      <c r="QAY104" s="2"/>
      <c r="QAZ104" s="2"/>
      <c r="QBE104" s="1"/>
      <c r="QBZ104" s="2"/>
      <c r="QCA104" s="2"/>
      <c r="QCB104" s="2"/>
      <c r="QCC104" s="2"/>
      <c r="QCD104" s="2"/>
      <c r="QCE104" s="2"/>
      <c r="QCF104" s="2"/>
      <c r="QCK104" s="1"/>
      <c r="QDF104" s="2"/>
      <c r="QDG104" s="2"/>
      <c r="QDH104" s="2"/>
      <c r="QDI104" s="2"/>
      <c r="QDJ104" s="2"/>
      <c r="QDK104" s="2"/>
      <c r="QDL104" s="2"/>
      <c r="QDQ104" s="1"/>
      <c r="QEL104" s="2"/>
      <c r="QEM104" s="2"/>
      <c r="QEN104" s="2"/>
      <c r="QEO104" s="2"/>
      <c r="QEP104" s="2"/>
      <c r="QEQ104" s="2"/>
      <c r="QER104" s="2"/>
      <c r="QEW104" s="1"/>
      <c r="QFR104" s="2"/>
      <c r="QFS104" s="2"/>
      <c r="QFT104" s="2"/>
      <c r="QFU104" s="2"/>
      <c r="QFV104" s="2"/>
      <c r="QFW104" s="2"/>
      <c r="QFX104" s="2"/>
      <c r="QGC104" s="1"/>
      <c r="QGX104" s="2"/>
      <c r="QGY104" s="2"/>
      <c r="QGZ104" s="2"/>
      <c r="QHA104" s="2"/>
      <c r="QHB104" s="2"/>
      <c r="QHC104" s="2"/>
      <c r="QHD104" s="2"/>
      <c r="QHI104" s="1"/>
      <c r="QID104" s="2"/>
      <c r="QIE104" s="2"/>
      <c r="QIF104" s="2"/>
      <c r="QIG104" s="2"/>
      <c r="QIH104" s="2"/>
      <c r="QII104" s="2"/>
      <c r="QIJ104" s="2"/>
      <c r="QIO104" s="1"/>
      <c r="QJJ104" s="2"/>
      <c r="QJK104" s="2"/>
      <c r="QJL104" s="2"/>
      <c r="QJM104" s="2"/>
      <c r="QJN104" s="2"/>
      <c r="QJO104" s="2"/>
      <c r="QJP104" s="2"/>
      <c r="QJU104" s="1"/>
      <c r="QKP104" s="2"/>
      <c r="QKQ104" s="2"/>
      <c r="QKR104" s="2"/>
      <c r="QKS104" s="2"/>
      <c r="QKT104" s="2"/>
      <c r="QKU104" s="2"/>
      <c r="QKV104" s="2"/>
      <c r="QLA104" s="1"/>
      <c r="QLV104" s="2"/>
      <c r="QLW104" s="2"/>
      <c r="QLX104" s="2"/>
      <c r="QLY104" s="2"/>
      <c r="QLZ104" s="2"/>
      <c r="QMA104" s="2"/>
      <c r="QMB104" s="2"/>
      <c r="QMG104" s="1"/>
      <c r="QNB104" s="2"/>
      <c r="QNC104" s="2"/>
      <c r="QND104" s="2"/>
      <c r="QNE104" s="2"/>
      <c r="QNF104" s="2"/>
      <c r="QNG104" s="2"/>
      <c r="QNH104" s="2"/>
      <c r="QNM104" s="1"/>
      <c r="QOH104" s="2"/>
      <c r="QOI104" s="2"/>
      <c r="QOJ104" s="2"/>
      <c r="QOK104" s="2"/>
      <c r="QOL104" s="2"/>
      <c r="QOM104" s="2"/>
      <c r="QON104" s="2"/>
      <c r="QOS104" s="1"/>
      <c r="QPN104" s="2"/>
      <c r="QPO104" s="2"/>
      <c r="QPP104" s="2"/>
      <c r="QPQ104" s="2"/>
      <c r="QPR104" s="2"/>
      <c r="QPS104" s="2"/>
      <c r="QPT104" s="2"/>
      <c r="QPY104" s="1"/>
      <c r="QQT104" s="2"/>
      <c r="QQU104" s="2"/>
      <c r="QQV104" s="2"/>
      <c r="QQW104" s="2"/>
      <c r="QQX104" s="2"/>
      <c r="QQY104" s="2"/>
      <c r="QQZ104" s="2"/>
      <c r="QRE104" s="1"/>
      <c r="QRZ104" s="2"/>
      <c r="QSA104" s="2"/>
      <c r="QSB104" s="2"/>
      <c r="QSC104" s="2"/>
      <c r="QSD104" s="2"/>
      <c r="QSE104" s="2"/>
      <c r="QSF104" s="2"/>
      <c r="QSK104" s="1"/>
      <c r="QTF104" s="2"/>
      <c r="QTG104" s="2"/>
      <c r="QTH104" s="2"/>
      <c r="QTI104" s="2"/>
      <c r="QTJ104" s="2"/>
      <c r="QTK104" s="2"/>
      <c r="QTL104" s="2"/>
      <c r="QTQ104" s="1"/>
      <c r="QUL104" s="2"/>
      <c r="QUM104" s="2"/>
      <c r="QUN104" s="2"/>
      <c r="QUO104" s="2"/>
      <c r="QUP104" s="2"/>
      <c r="QUQ104" s="2"/>
      <c r="QUR104" s="2"/>
      <c r="QUW104" s="1"/>
      <c r="QVR104" s="2"/>
      <c r="QVS104" s="2"/>
      <c r="QVT104" s="2"/>
      <c r="QVU104" s="2"/>
      <c r="QVV104" s="2"/>
      <c r="QVW104" s="2"/>
      <c r="QVX104" s="2"/>
      <c r="QWC104" s="1"/>
      <c r="QWX104" s="2"/>
      <c r="QWY104" s="2"/>
      <c r="QWZ104" s="2"/>
      <c r="QXA104" s="2"/>
      <c r="QXB104" s="2"/>
      <c r="QXC104" s="2"/>
      <c r="QXD104" s="2"/>
      <c r="QXI104" s="1"/>
      <c r="QYD104" s="2"/>
      <c r="QYE104" s="2"/>
      <c r="QYF104" s="2"/>
      <c r="QYG104" s="2"/>
      <c r="QYH104" s="2"/>
      <c r="QYI104" s="2"/>
      <c r="QYJ104" s="2"/>
      <c r="QYO104" s="1"/>
      <c r="QZJ104" s="2"/>
      <c r="QZK104" s="2"/>
      <c r="QZL104" s="2"/>
      <c r="QZM104" s="2"/>
      <c r="QZN104" s="2"/>
      <c r="QZO104" s="2"/>
      <c r="QZP104" s="2"/>
      <c r="QZU104" s="1"/>
      <c r="RAP104" s="2"/>
      <c r="RAQ104" s="2"/>
      <c r="RAR104" s="2"/>
      <c r="RAS104" s="2"/>
      <c r="RAT104" s="2"/>
      <c r="RAU104" s="2"/>
      <c r="RAV104" s="2"/>
      <c r="RBA104" s="1"/>
      <c r="RBV104" s="2"/>
      <c r="RBW104" s="2"/>
      <c r="RBX104" s="2"/>
      <c r="RBY104" s="2"/>
      <c r="RBZ104" s="2"/>
      <c r="RCA104" s="2"/>
      <c r="RCB104" s="2"/>
      <c r="RCG104" s="1"/>
      <c r="RDB104" s="2"/>
      <c r="RDC104" s="2"/>
      <c r="RDD104" s="2"/>
      <c r="RDE104" s="2"/>
      <c r="RDF104" s="2"/>
      <c r="RDG104" s="2"/>
      <c r="RDH104" s="2"/>
      <c r="RDM104" s="1"/>
      <c r="REH104" s="2"/>
      <c r="REI104" s="2"/>
      <c r="REJ104" s="2"/>
      <c r="REK104" s="2"/>
      <c r="REL104" s="2"/>
      <c r="REM104" s="2"/>
      <c r="REN104" s="2"/>
      <c r="RES104" s="1"/>
      <c r="RFN104" s="2"/>
      <c r="RFO104" s="2"/>
      <c r="RFP104" s="2"/>
      <c r="RFQ104" s="2"/>
      <c r="RFR104" s="2"/>
      <c r="RFS104" s="2"/>
      <c r="RFT104" s="2"/>
      <c r="RFY104" s="1"/>
      <c r="RGT104" s="2"/>
      <c r="RGU104" s="2"/>
      <c r="RGV104" s="2"/>
      <c r="RGW104" s="2"/>
      <c r="RGX104" s="2"/>
      <c r="RGY104" s="2"/>
      <c r="RGZ104" s="2"/>
      <c r="RHE104" s="1"/>
      <c r="RHZ104" s="2"/>
      <c r="RIA104" s="2"/>
      <c r="RIB104" s="2"/>
      <c r="RIC104" s="2"/>
      <c r="RID104" s="2"/>
      <c r="RIE104" s="2"/>
      <c r="RIF104" s="2"/>
      <c r="RIK104" s="1"/>
      <c r="RJF104" s="2"/>
      <c r="RJG104" s="2"/>
      <c r="RJH104" s="2"/>
      <c r="RJI104" s="2"/>
      <c r="RJJ104" s="2"/>
      <c r="RJK104" s="2"/>
      <c r="RJL104" s="2"/>
      <c r="RJQ104" s="1"/>
      <c r="RKL104" s="2"/>
      <c r="RKM104" s="2"/>
      <c r="RKN104" s="2"/>
      <c r="RKO104" s="2"/>
      <c r="RKP104" s="2"/>
      <c r="RKQ104" s="2"/>
      <c r="RKR104" s="2"/>
      <c r="RKW104" s="1"/>
      <c r="RLR104" s="2"/>
      <c r="RLS104" s="2"/>
      <c r="RLT104" s="2"/>
      <c r="RLU104" s="2"/>
      <c r="RLV104" s="2"/>
      <c r="RLW104" s="2"/>
      <c r="RLX104" s="2"/>
      <c r="RMC104" s="1"/>
      <c r="RMX104" s="2"/>
      <c r="RMY104" s="2"/>
      <c r="RMZ104" s="2"/>
      <c r="RNA104" s="2"/>
      <c r="RNB104" s="2"/>
      <c r="RNC104" s="2"/>
      <c r="RND104" s="2"/>
      <c r="RNI104" s="1"/>
      <c r="ROD104" s="2"/>
      <c r="ROE104" s="2"/>
      <c r="ROF104" s="2"/>
      <c r="ROG104" s="2"/>
      <c r="ROH104" s="2"/>
      <c r="ROI104" s="2"/>
      <c r="ROJ104" s="2"/>
      <c r="ROO104" s="1"/>
      <c r="RPJ104" s="2"/>
      <c r="RPK104" s="2"/>
      <c r="RPL104" s="2"/>
      <c r="RPM104" s="2"/>
      <c r="RPN104" s="2"/>
      <c r="RPO104" s="2"/>
      <c r="RPP104" s="2"/>
      <c r="RPU104" s="1"/>
      <c r="RQP104" s="2"/>
      <c r="RQQ104" s="2"/>
      <c r="RQR104" s="2"/>
      <c r="RQS104" s="2"/>
      <c r="RQT104" s="2"/>
      <c r="RQU104" s="2"/>
      <c r="RQV104" s="2"/>
      <c r="RRA104" s="1"/>
      <c r="RRV104" s="2"/>
      <c r="RRW104" s="2"/>
      <c r="RRX104" s="2"/>
      <c r="RRY104" s="2"/>
      <c r="RRZ104" s="2"/>
      <c r="RSA104" s="2"/>
      <c r="RSB104" s="2"/>
      <c r="RSG104" s="1"/>
      <c r="RTB104" s="2"/>
      <c r="RTC104" s="2"/>
      <c r="RTD104" s="2"/>
      <c r="RTE104" s="2"/>
      <c r="RTF104" s="2"/>
      <c r="RTG104" s="2"/>
      <c r="RTH104" s="2"/>
      <c r="RTM104" s="1"/>
      <c r="RUH104" s="2"/>
      <c r="RUI104" s="2"/>
      <c r="RUJ104" s="2"/>
      <c r="RUK104" s="2"/>
      <c r="RUL104" s="2"/>
      <c r="RUM104" s="2"/>
      <c r="RUN104" s="2"/>
      <c r="RUS104" s="1"/>
      <c r="RVN104" s="2"/>
      <c r="RVO104" s="2"/>
      <c r="RVP104" s="2"/>
      <c r="RVQ104" s="2"/>
      <c r="RVR104" s="2"/>
      <c r="RVS104" s="2"/>
      <c r="RVT104" s="2"/>
      <c r="RVY104" s="1"/>
      <c r="RWT104" s="2"/>
      <c r="RWU104" s="2"/>
      <c r="RWV104" s="2"/>
      <c r="RWW104" s="2"/>
      <c r="RWX104" s="2"/>
      <c r="RWY104" s="2"/>
      <c r="RWZ104" s="2"/>
      <c r="RXE104" s="1"/>
      <c r="RXZ104" s="2"/>
      <c r="RYA104" s="2"/>
      <c r="RYB104" s="2"/>
      <c r="RYC104" s="2"/>
      <c r="RYD104" s="2"/>
      <c r="RYE104" s="2"/>
      <c r="RYF104" s="2"/>
      <c r="RYK104" s="1"/>
      <c r="RZF104" s="2"/>
      <c r="RZG104" s="2"/>
      <c r="RZH104" s="2"/>
      <c r="RZI104" s="2"/>
      <c r="RZJ104" s="2"/>
      <c r="RZK104" s="2"/>
      <c r="RZL104" s="2"/>
      <c r="RZQ104" s="1"/>
      <c r="SAL104" s="2"/>
      <c r="SAM104" s="2"/>
      <c r="SAN104" s="2"/>
      <c r="SAO104" s="2"/>
      <c r="SAP104" s="2"/>
      <c r="SAQ104" s="2"/>
      <c r="SAR104" s="2"/>
      <c r="SAW104" s="1"/>
      <c r="SBR104" s="2"/>
      <c r="SBS104" s="2"/>
      <c r="SBT104" s="2"/>
      <c r="SBU104" s="2"/>
      <c r="SBV104" s="2"/>
      <c r="SBW104" s="2"/>
      <c r="SBX104" s="2"/>
      <c r="SCC104" s="1"/>
      <c r="SCX104" s="2"/>
      <c r="SCY104" s="2"/>
      <c r="SCZ104" s="2"/>
      <c r="SDA104" s="2"/>
      <c r="SDB104" s="2"/>
      <c r="SDC104" s="2"/>
      <c r="SDD104" s="2"/>
      <c r="SDI104" s="1"/>
      <c r="SED104" s="2"/>
      <c r="SEE104" s="2"/>
      <c r="SEF104" s="2"/>
      <c r="SEG104" s="2"/>
      <c r="SEH104" s="2"/>
      <c r="SEI104" s="2"/>
      <c r="SEJ104" s="2"/>
      <c r="SEO104" s="1"/>
      <c r="SFJ104" s="2"/>
      <c r="SFK104" s="2"/>
      <c r="SFL104" s="2"/>
      <c r="SFM104" s="2"/>
      <c r="SFN104" s="2"/>
      <c r="SFO104" s="2"/>
      <c r="SFP104" s="2"/>
      <c r="SFU104" s="1"/>
      <c r="SGP104" s="2"/>
      <c r="SGQ104" s="2"/>
      <c r="SGR104" s="2"/>
      <c r="SGS104" s="2"/>
      <c r="SGT104" s="2"/>
      <c r="SGU104" s="2"/>
      <c r="SGV104" s="2"/>
      <c r="SHA104" s="1"/>
      <c r="SHV104" s="2"/>
      <c r="SHW104" s="2"/>
      <c r="SHX104" s="2"/>
      <c r="SHY104" s="2"/>
      <c r="SHZ104" s="2"/>
      <c r="SIA104" s="2"/>
      <c r="SIB104" s="2"/>
      <c r="SIG104" s="1"/>
      <c r="SJB104" s="2"/>
      <c r="SJC104" s="2"/>
      <c r="SJD104" s="2"/>
      <c r="SJE104" s="2"/>
      <c r="SJF104" s="2"/>
      <c r="SJG104" s="2"/>
      <c r="SJH104" s="2"/>
      <c r="SJM104" s="1"/>
      <c r="SKH104" s="2"/>
      <c r="SKI104" s="2"/>
      <c r="SKJ104" s="2"/>
      <c r="SKK104" s="2"/>
      <c r="SKL104" s="2"/>
      <c r="SKM104" s="2"/>
      <c r="SKN104" s="2"/>
      <c r="SKS104" s="1"/>
      <c r="SLN104" s="2"/>
      <c r="SLO104" s="2"/>
      <c r="SLP104" s="2"/>
      <c r="SLQ104" s="2"/>
      <c r="SLR104" s="2"/>
      <c r="SLS104" s="2"/>
      <c r="SLT104" s="2"/>
      <c r="SLY104" s="1"/>
      <c r="SMT104" s="2"/>
      <c r="SMU104" s="2"/>
      <c r="SMV104" s="2"/>
      <c r="SMW104" s="2"/>
      <c r="SMX104" s="2"/>
      <c r="SMY104" s="2"/>
      <c r="SMZ104" s="2"/>
      <c r="SNE104" s="1"/>
      <c r="SNZ104" s="2"/>
      <c r="SOA104" s="2"/>
      <c r="SOB104" s="2"/>
      <c r="SOC104" s="2"/>
      <c r="SOD104" s="2"/>
      <c r="SOE104" s="2"/>
      <c r="SOF104" s="2"/>
      <c r="SOK104" s="1"/>
      <c r="SPF104" s="2"/>
      <c r="SPG104" s="2"/>
      <c r="SPH104" s="2"/>
      <c r="SPI104" s="2"/>
      <c r="SPJ104" s="2"/>
      <c r="SPK104" s="2"/>
      <c r="SPL104" s="2"/>
      <c r="SPQ104" s="1"/>
      <c r="SQL104" s="2"/>
      <c r="SQM104" s="2"/>
      <c r="SQN104" s="2"/>
      <c r="SQO104" s="2"/>
      <c r="SQP104" s="2"/>
      <c r="SQQ104" s="2"/>
      <c r="SQR104" s="2"/>
      <c r="SQW104" s="1"/>
      <c r="SRR104" s="2"/>
      <c r="SRS104" s="2"/>
      <c r="SRT104" s="2"/>
      <c r="SRU104" s="2"/>
      <c r="SRV104" s="2"/>
      <c r="SRW104" s="2"/>
      <c r="SRX104" s="2"/>
      <c r="SSC104" s="1"/>
      <c r="SSX104" s="2"/>
      <c r="SSY104" s="2"/>
      <c r="SSZ104" s="2"/>
      <c r="STA104" s="2"/>
      <c r="STB104" s="2"/>
      <c r="STC104" s="2"/>
      <c r="STD104" s="2"/>
      <c r="STI104" s="1"/>
      <c r="SUD104" s="2"/>
      <c r="SUE104" s="2"/>
      <c r="SUF104" s="2"/>
      <c r="SUG104" s="2"/>
      <c r="SUH104" s="2"/>
      <c r="SUI104" s="2"/>
      <c r="SUJ104" s="2"/>
      <c r="SUO104" s="1"/>
      <c r="SVJ104" s="2"/>
      <c r="SVK104" s="2"/>
      <c r="SVL104" s="2"/>
      <c r="SVM104" s="2"/>
      <c r="SVN104" s="2"/>
      <c r="SVO104" s="2"/>
      <c r="SVP104" s="2"/>
      <c r="SVU104" s="1"/>
      <c r="SWP104" s="2"/>
      <c r="SWQ104" s="2"/>
      <c r="SWR104" s="2"/>
      <c r="SWS104" s="2"/>
      <c r="SWT104" s="2"/>
      <c r="SWU104" s="2"/>
      <c r="SWV104" s="2"/>
      <c r="SXA104" s="1"/>
      <c r="SXV104" s="2"/>
      <c r="SXW104" s="2"/>
      <c r="SXX104" s="2"/>
      <c r="SXY104" s="2"/>
      <c r="SXZ104" s="2"/>
      <c r="SYA104" s="2"/>
      <c r="SYB104" s="2"/>
      <c r="SYG104" s="1"/>
      <c r="SZB104" s="2"/>
      <c r="SZC104" s="2"/>
      <c r="SZD104" s="2"/>
      <c r="SZE104" s="2"/>
      <c r="SZF104" s="2"/>
      <c r="SZG104" s="2"/>
      <c r="SZH104" s="2"/>
      <c r="SZM104" s="1"/>
      <c r="TAH104" s="2"/>
      <c r="TAI104" s="2"/>
      <c r="TAJ104" s="2"/>
      <c r="TAK104" s="2"/>
      <c r="TAL104" s="2"/>
      <c r="TAM104" s="2"/>
      <c r="TAN104" s="2"/>
      <c r="TAS104" s="1"/>
      <c r="TBN104" s="2"/>
      <c r="TBO104" s="2"/>
      <c r="TBP104" s="2"/>
      <c r="TBQ104" s="2"/>
      <c r="TBR104" s="2"/>
      <c r="TBS104" s="2"/>
      <c r="TBT104" s="2"/>
      <c r="TBY104" s="1"/>
      <c r="TCT104" s="2"/>
      <c r="TCU104" s="2"/>
      <c r="TCV104" s="2"/>
      <c r="TCW104" s="2"/>
      <c r="TCX104" s="2"/>
      <c r="TCY104" s="2"/>
      <c r="TCZ104" s="2"/>
      <c r="TDE104" s="1"/>
      <c r="TDZ104" s="2"/>
      <c r="TEA104" s="2"/>
      <c r="TEB104" s="2"/>
      <c r="TEC104" s="2"/>
      <c r="TED104" s="2"/>
      <c r="TEE104" s="2"/>
      <c r="TEF104" s="2"/>
      <c r="TEK104" s="1"/>
      <c r="TFF104" s="2"/>
      <c r="TFG104" s="2"/>
      <c r="TFH104" s="2"/>
      <c r="TFI104" s="2"/>
      <c r="TFJ104" s="2"/>
      <c r="TFK104" s="2"/>
      <c r="TFL104" s="2"/>
      <c r="TFQ104" s="1"/>
      <c r="TGL104" s="2"/>
      <c r="TGM104" s="2"/>
      <c r="TGN104" s="2"/>
      <c r="TGO104" s="2"/>
      <c r="TGP104" s="2"/>
      <c r="TGQ104" s="2"/>
      <c r="TGR104" s="2"/>
      <c r="TGW104" s="1"/>
      <c r="THR104" s="2"/>
      <c r="THS104" s="2"/>
      <c r="THT104" s="2"/>
      <c r="THU104" s="2"/>
      <c r="THV104" s="2"/>
      <c r="THW104" s="2"/>
      <c r="THX104" s="2"/>
      <c r="TIC104" s="1"/>
      <c r="TIX104" s="2"/>
      <c r="TIY104" s="2"/>
      <c r="TIZ104" s="2"/>
      <c r="TJA104" s="2"/>
      <c r="TJB104" s="2"/>
      <c r="TJC104" s="2"/>
      <c r="TJD104" s="2"/>
      <c r="TJI104" s="1"/>
      <c r="TKD104" s="2"/>
      <c r="TKE104" s="2"/>
      <c r="TKF104" s="2"/>
      <c r="TKG104" s="2"/>
      <c r="TKH104" s="2"/>
      <c r="TKI104" s="2"/>
      <c r="TKJ104" s="2"/>
      <c r="TKO104" s="1"/>
      <c r="TLJ104" s="2"/>
      <c r="TLK104" s="2"/>
      <c r="TLL104" s="2"/>
      <c r="TLM104" s="2"/>
      <c r="TLN104" s="2"/>
      <c r="TLO104" s="2"/>
      <c r="TLP104" s="2"/>
      <c r="TLU104" s="1"/>
      <c r="TMP104" s="2"/>
      <c r="TMQ104" s="2"/>
      <c r="TMR104" s="2"/>
      <c r="TMS104" s="2"/>
      <c r="TMT104" s="2"/>
      <c r="TMU104" s="2"/>
      <c r="TMV104" s="2"/>
      <c r="TNA104" s="1"/>
      <c r="TNV104" s="2"/>
      <c r="TNW104" s="2"/>
      <c r="TNX104" s="2"/>
      <c r="TNY104" s="2"/>
      <c r="TNZ104" s="2"/>
      <c r="TOA104" s="2"/>
      <c r="TOB104" s="2"/>
      <c r="TOG104" s="1"/>
      <c r="TPB104" s="2"/>
      <c r="TPC104" s="2"/>
      <c r="TPD104" s="2"/>
      <c r="TPE104" s="2"/>
      <c r="TPF104" s="2"/>
      <c r="TPG104" s="2"/>
      <c r="TPH104" s="2"/>
      <c r="TPM104" s="1"/>
      <c r="TQH104" s="2"/>
      <c r="TQI104" s="2"/>
      <c r="TQJ104" s="2"/>
      <c r="TQK104" s="2"/>
      <c r="TQL104" s="2"/>
      <c r="TQM104" s="2"/>
      <c r="TQN104" s="2"/>
      <c r="TQS104" s="1"/>
      <c r="TRN104" s="2"/>
      <c r="TRO104" s="2"/>
      <c r="TRP104" s="2"/>
      <c r="TRQ104" s="2"/>
      <c r="TRR104" s="2"/>
      <c r="TRS104" s="2"/>
      <c r="TRT104" s="2"/>
      <c r="TRY104" s="1"/>
      <c r="TST104" s="2"/>
      <c r="TSU104" s="2"/>
      <c r="TSV104" s="2"/>
      <c r="TSW104" s="2"/>
      <c r="TSX104" s="2"/>
      <c r="TSY104" s="2"/>
      <c r="TSZ104" s="2"/>
      <c r="TTE104" s="1"/>
      <c r="TTZ104" s="2"/>
      <c r="TUA104" s="2"/>
      <c r="TUB104" s="2"/>
      <c r="TUC104" s="2"/>
      <c r="TUD104" s="2"/>
      <c r="TUE104" s="2"/>
      <c r="TUF104" s="2"/>
      <c r="TUK104" s="1"/>
      <c r="TVF104" s="2"/>
      <c r="TVG104" s="2"/>
      <c r="TVH104" s="2"/>
      <c r="TVI104" s="2"/>
      <c r="TVJ104" s="2"/>
      <c r="TVK104" s="2"/>
      <c r="TVL104" s="2"/>
      <c r="TVQ104" s="1"/>
      <c r="TWL104" s="2"/>
      <c r="TWM104" s="2"/>
      <c r="TWN104" s="2"/>
      <c r="TWO104" s="2"/>
      <c r="TWP104" s="2"/>
      <c r="TWQ104" s="2"/>
      <c r="TWR104" s="2"/>
      <c r="TWW104" s="1"/>
      <c r="TXR104" s="2"/>
      <c r="TXS104" s="2"/>
      <c r="TXT104" s="2"/>
      <c r="TXU104" s="2"/>
      <c r="TXV104" s="2"/>
      <c r="TXW104" s="2"/>
      <c r="TXX104" s="2"/>
      <c r="TYC104" s="1"/>
      <c r="TYX104" s="2"/>
      <c r="TYY104" s="2"/>
      <c r="TYZ104" s="2"/>
      <c r="TZA104" s="2"/>
      <c r="TZB104" s="2"/>
      <c r="TZC104" s="2"/>
      <c r="TZD104" s="2"/>
      <c r="TZI104" s="1"/>
      <c r="UAD104" s="2"/>
      <c r="UAE104" s="2"/>
      <c r="UAF104" s="2"/>
      <c r="UAG104" s="2"/>
      <c r="UAH104" s="2"/>
      <c r="UAI104" s="2"/>
      <c r="UAJ104" s="2"/>
      <c r="UAO104" s="1"/>
      <c r="UBJ104" s="2"/>
      <c r="UBK104" s="2"/>
      <c r="UBL104" s="2"/>
      <c r="UBM104" s="2"/>
      <c r="UBN104" s="2"/>
      <c r="UBO104" s="2"/>
      <c r="UBP104" s="2"/>
      <c r="UBU104" s="1"/>
      <c r="UCP104" s="2"/>
      <c r="UCQ104" s="2"/>
      <c r="UCR104" s="2"/>
      <c r="UCS104" s="2"/>
      <c r="UCT104" s="2"/>
      <c r="UCU104" s="2"/>
      <c r="UCV104" s="2"/>
      <c r="UDA104" s="1"/>
      <c r="UDV104" s="2"/>
      <c r="UDW104" s="2"/>
      <c r="UDX104" s="2"/>
      <c r="UDY104" s="2"/>
      <c r="UDZ104" s="2"/>
      <c r="UEA104" s="2"/>
      <c r="UEB104" s="2"/>
      <c r="UEG104" s="1"/>
      <c r="UFB104" s="2"/>
      <c r="UFC104" s="2"/>
      <c r="UFD104" s="2"/>
      <c r="UFE104" s="2"/>
      <c r="UFF104" s="2"/>
      <c r="UFG104" s="2"/>
      <c r="UFH104" s="2"/>
      <c r="UFM104" s="1"/>
      <c r="UGH104" s="2"/>
      <c r="UGI104" s="2"/>
      <c r="UGJ104" s="2"/>
      <c r="UGK104" s="2"/>
      <c r="UGL104" s="2"/>
      <c r="UGM104" s="2"/>
      <c r="UGN104" s="2"/>
      <c r="UGS104" s="1"/>
      <c r="UHN104" s="2"/>
      <c r="UHO104" s="2"/>
      <c r="UHP104" s="2"/>
      <c r="UHQ104" s="2"/>
      <c r="UHR104" s="2"/>
      <c r="UHS104" s="2"/>
      <c r="UHT104" s="2"/>
      <c r="UHY104" s="1"/>
      <c r="UIT104" s="2"/>
      <c r="UIU104" s="2"/>
      <c r="UIV104" s="2"/>
      <c r="UIW104" s="2"/>
      <c r="UIX104" s="2"/>
      <c r="UIY104" s="2"/>
      <c r="UIZ104" s="2"/>
      <c r="UJE104" s="1"/>
      <c r="UJZ104" s="2"/>
      <c r="UKA104" s="2"/>
      <c r="UKB104" s="2"/>
      <c r="UKC104" s="2"/>
      <c r="UKD104" s="2"/>
      <c r="UKE104" s="2"/>
      <c r="UKF104" s="2"/>
      <c r="UKK104" s="1"/>
      <c r="ULF104" s="2"/>
      <c r="ULG104" s="2"/>
      <c r="ULH104" s="2"/>
      <c r="ULI104" s="2"/>
      <c r="ULJ104" s="2"/>
      <c r="ULK104" s="2"/>
      <c r="ULL104" s="2"/>
      <c r="ULQ104" s="1"/>
      <c r="UML104" s="2"/>
      <c r="UMM104" s="2"/>
      <c r="UMN104" s="2"/>
      <c r="UMO104" s="2"/>
      <c r="UMP104" s="2"/>
      <c r="UMQ104" s="2"/>
      <c r="UMR104" s="2"/>
      <c r="UMW104" s="1"/>
      <c r="UNR104" s="2"/>
      <c r="UNS104" s="2"/>
      <c r="UNT104" s="2"/>
      <c r="UNU104" s="2"/>
      <c r="UNV104" s="2"/>
      <c r="UNW104" s="2"/>
      <c r="UNX104" s="2"/>
      <c r="UOC104" s="1"/>
      <c r="UOX104" s="2"/>
      <c r="UOY104" s="2"/>
      <c r="UOZ104" s="2"/>
      <c r="UPA104" s="2"/>
      <c r="UPB104" s="2"/>
      <c r="UPC104" s="2"/>
      <c r="UPD104" s="2"/>
      <c r="UPI104" s="1"/>
      <c r="UQD104" s="2"/>
      <c r="UQE104" s="2"/>
      <c r="UQF104" s="2"/>
      <c r="UQG104" s="2"/>
      <c r="UQH104" s="2"/>
      <c r="UQI104" s="2"/>
      <c r="UQJ104" s="2"/>
      <c r="UQO104" s="1"/>
      <c r="URJ104" s="2"/>
      <c r="URK104" s="2"/>
      <c r="URL104" s="2"/>
      <c r="URM104" s="2"/>
      <c r="URN104" s="2"/>
      <c r="URO104" s="2"/>
      <c r="URP104" s="2"/>
      <c r="URU104" s="1"/>
      <c r="USP104" s="2"/>
      <c r="USQ104" s="2"/>
      <c r="USR104" s="2"/>
      <c r="USS104" s="2"/>
      <c r="UST104" s="2"/>
      <c r="USU104" s="2"/>
      <c r="USV104" s="2"/>
      <c r="UTA104" s="1"/>
      <c r="UTV104" s="2"/>
      <c r="UTW104" s="2"/>
      <c r="UTX104" s="2"/>
      <c r="UTY104" s="2"/>
      <c r="UTZ104" s="2"/>
      <c r="UUA104" s="2"/>
      <c r="UUB104" s="2"/>
      <c r="UUG104" s="1"/>
      <c r="UVB104" s="2"/>
      <c r="UVC104" s="2"/>
      <c r="UVD104" s="2"/>
      <c r="UVE104" s="2"/>
      <c r="UVF104" s="2"/>
      <c r="UVG104" s="2"/>
      <c r="UVH104" s="2"/>
      <c r="UVM104" s="1"/>
      <c r="UWH104" s="2"/>
      <c r="UWI104" s="2"/>
      <c r="UWJ104" s="2"/>
      <c r="UWK104" s="2"/>
      <c r="UWL104" s="2"/>
      <c r="UWM104" s="2"/>
      <c r="UWN104" s="2"/>
      <c r="UWS104" s="1"/>
      <c r="UXN104" s="2"/>
      <c r="UXO104" s="2"/>
      <c r="UXP104" s="2"/>
      <c r="UXQ104" s="2"/>
      <c r="UXR104" s="2"/>
      <c r="UXS104" s="2"/>
      <c r="UXT104" s="2"/>
      <c r="UXY104" s="1"/>
      <c r="UYT104" s="2"/>
      <c r="UYU104" s="2"/>
      <c r="UYV104" s="2"/>
      <c r="UYW104" s="2"/>
      <c r="UYX104" s="2"/>
      <c r="UYY104" s="2"/>
      <c r="UYZ104" s="2"/>
      <c r="UZE104" s="1"/>
      <c r="UZZ104" s="2"/>
      <c r="VAA104" s="2"/>
      <c r="VAB104" s="2"/>
      <c r="VAC104" s="2"/>
      <c r="VAD104" s="2"/>
      <c r="VAE104" s="2"/>
      <c r="VAF104" s="2"/>
      <c r="VAK104" s="1"/>
      <c r="VBF104" s="2"/>
      <c r="VBG104" s="2"/>
      <c r="VBH104" s="2"/>
      <c r="VBI104" s="2"/>
      <c r="VBJ104" s="2"/>
      <c r="VBK104" s="2"/>
      <c r="VBL104" s="2"/>
      <c r="VBQ104" s="1"/>
      <c r="VCL104" s="2"/>
      <c r="VCM104" s="2"/>
      <c r="VCN104" s="2"/>
      <c r="VCO104" s="2"/>
      <c r="VCP104" s="2"/>
      <c r="VCQ104" s="2"/>
      <c r="VCR104" s="2"/>
      <c r="VCW104" s="1"/>
      <c r="VDR104" s="2"/>
      <c r="VDS104" s="2"/>
      <c r="VDT104" s="2"/>
      <c r="VDU104" s="2"/>
      <c r="VDV104" s="2"/>
      <c r="VDW104" s="2"/>
      <c r="VDX104" s="2"/>
      <c r="VEC104" s="1"/>
      <c r="VEX104" s="2"/>
      <c r="VEY104" s="2"/>
      <c r="VEZ104" s="2"/>
      <c r="VFA104" s="2"/>
      <c r="VFB104" s="2"/>
      <c r="VFC104" s="2"/>
      <c r="VFD104" s="2"/>
      <c r="VFI104" s="1"/>
      <c r="VGD104" s="2"/>
      <c r="VGE104" s="2"/>
      <c r="VGF104" s="2"/>
      <c r="VGG104" s="2"/>
      <c r="VGH104" s="2"/>
      <c r="VGI104" s="2"/>
      <c r="VGJ104" s="2"/>
      <c r="VGO104" s="1"/>
      <c r="VHJ104" s="2"/>
      <c r="VHK104" s="2"/>
      <c r="VHL104" s="2"/>
      <c r="VHM104" s="2"/>
      <c r="VHN104" s="2"/>
      <c r="VHO104" s="2"/>
      <c r="VHP104" s="2"/>
      <c r="VHU104" s="1"/>
      <c r="VIP104" s="2"/>
      <c r="VIQ104" s="2"/>
      <c r="VIR104" s="2"/>
      <c r="VIS104" s="2"/>
      <c r="VIT104" s="2"/>
      <c r="VIU104" s="2"/>
      <c r="VIV104" s="2"/>
      <c r="VJA104" s="1"/>
      <c r="VJV104" s="2"/>
      <c r="VJW104" s="2"/>
      <c r="VJX104" s="2"/>
      <c r="VJY104" s="2"/>
      <c r="VJZ104" s="2"/>
      <c r="VKA104" s="2"/>
      <c r="VKB104" s="2"/>
      <c r="VKG104" s="1"/>
      <c r="VLB104" s="2"/>
      <c r="VLC104" s="2"/>
      <c r="VLD104" s="2"/>
      <c r="VLE104" s="2"/>
      <c r="VLF104" s="2"/>
      <c r="VLG104" s="2"/>
      <c r="VLH104" s="2"/>
      <c r="VLM104" s="1"/>
      <c r="VMH104" s="2"/>
      <c r="VMI104" s="2"/>
      <c r="VMJ104" s="2"/>
      <c r="VMK104" s="2"/>
      <c r="VML104" s="2"/>
      <c r="VMM104" s="2"/>
      <c r="VMN104" s="2"/>
      <c r="VMS104" s="1"/>
      <c r="VNN104" s="2"/>
      <c r="VNO104" s="2"/>
      <c r="VNP104" s="2"/>
      <c r="VNQ104" s="2"/>
      <c r="VNR104" s="2"/>
      <c r="VNS104" s="2"/>
      <c r="VNT104" s="2"/>
      <c r="VNY104" s="1"/>
      <c r="VOT104" s="2"/>
      <c r="VOU104" s="2"/>
      <c r="VOV104" s="2"/>
      <c r="VOW104" s="2"/>
      <c r="VOX104" s="2"/>
      <c r="VOY104" s="2"/>
      <c r="VOZ104" s="2"/>
      <c r="VPE104" s="1"/>
      <c r="VPZ104" s="2"/>
      <c r="VQA104" s="2"/>
      <c r="VQB104" s="2"/>
      <c r="VQC104" s="2"/>
      <c r="VQD104" s="2"/>
      <c r="VQE104" s="2"/>
      <c r="VQF104" s="2"/>
      <c r="VQK104" s="1"/>
      <c r="VRF104" s="2"/>
      <c r="VRG104" s="2"/>
      <c r="VRH104" s="2"/>
      <c r="VRI104" s="2"/>
      <c r="VRJ104" s="2"/>
      <c r="VRK104" s="2"/>
      <c r="VRL104" s="2"/>
      <c r="VRQ104" s="1"/>
      <c r="VSL104" s="2"/>
      <c r="VSM104" s="2"/>
      <c r="VSN104" s="2"/>
      <c r="VSO104" s="2"/>
      <c r="VSP104" s="2"/>
      <c r="VSQ104" s="2"/>
      <c r="VSR104" s="2"/>
      <c r="VSW104" s="1"/>
      <c r="VTR104" s="2"/>
      <c r="VTS104" s="2"/>
      <c r="VTT104" s="2"/>
      <c r="VTU104" s="2"/>
      <c r="VTV104" s="2"/>
      <c r="VTW104" s="2"/>
      <c r="VTX104" s="2"/>
      <c r="VUC104" s="1"/>
      <c r="VUX104" s="2"/>
      <c r="VUY104" s="2"/>
      <c r="VUZ104" s="2"/>
      <c r="VVA104" s="2"/>
      <c r="VVB104" s="2"/>
      <c r="VVC104" s="2"/>
      <c r="VVD104" s="2"/>
      <c r="VVI104" s="1"/>
      <c r="VWD104" s="2"/>
      <c r="VWE104" s="2"/>
      <c r="VWF104" s="2"/>
      <c r="VWG104" s="2"/>
      <c r="VWH104" s="2"/>
      <c r="VWI104" s="2"/>
      <c r="VWJ104" s="2"/>
      <c r="VWO104" s="1"/>
      <c r="VXJ104" s="2"/>
      <c r="VXK104" s="2"/>
      <c r="VXL104" s="2"/>
      <c r="VXM104" s="2"/>
      <c r="VXN104" s="2"/>
      <c r="VXO104" s="2"/>
      <c r="VXP104" s="2"/>
      <c r="VXU104" s="1"/>
      <c r="VYP104" s="2"/>
      <c r="VYQ104" s="2"/>
      <c r="VYR104" s="2"/>
      <c r="VYS104" s="2"/>
      <c r="VYT104" s="2"/>
      <c r="VYU104" s="2"/>
      <c r="VYV104" s="2"/>
      <c r="VZA104" s="1"/>
      <c r="VZV104" s="2"/>
      <c r="VZW104" s="2"/>
      <c r="VZX104" s="2"/>
      <c r="VZY104" s="2"/>
      <c r="VZZ104" s="2"/>
      <c r="WAA104" s="2"/>
      <c r="WAB104" s="2"/>
      <c r="WAG104" s="1"/>
      <c r="WBB104" s="2"/>
      <c r="WBC104" s="2"/>
      <c r="WBD104" s="2"/>
      <c r="WBE104" s="2"/>
      <c r="WBF104" s="2"/>
      <c r="WBG104" s="2"/>
      <c r="WBH104" s="2"/>
      <c r="WBM104" s="1"/>
      <c r="WCH104" s="2"/>
      <c r="WCI104" s="2"/>
      <c r="WCJ104" s="2"/>
      <c r="WCK104" s="2"/>
      <c r="WCL104" s="2"/>
      <c r="WCM104" s="2"/>
      <c r="WCN104" s="2"/>
      <c r="WCS104" s="1"/>
      <c r="WDN104" s="2"/>
      <c r="WDO104" s="2"/>
      <c r="WDP104" s="2"/>
      <c r="WDQ104" s="2"/>
      <c r="WDR104" s="2"/>
      <c r="WDS104" s="2"/>
      <c r="WDT104" s="2"/>
      <c r="WDY104" s="1"/>
      <c r="WET104" s="2"/>
      <c r="WEU104" s="2"/>
      <c r="WEV104" s="2"/>
      <c r="WEW104" s="2"/>
      <c r="WEX104" s="2"/>
      <c r="WEY104" s="2"/>
      <c r="WEZ104" s="2"/>
      <c r="WFE104" s="1"/>
      <c r="WFZ104" s="2"/>
      <c r="WGA104" s="2"/>
      <c r="WGB104" s="2"/>
      <c r="WGC104" s="2"/>
      <c r="WGD104" s="2"/>
      <c r="WGE104" s="2"/>
      <c r="WGF104" s="2"/>
      <c r="WGK104" s="1"/>
      <c r="WHF104" s="2"/>
      <c r="WHG104" s="2"/>
      <c r="WHH104" s="2"/>
      <c r="WHI104" s="2"/>
      <c r="WHJ104" s="2"/>
      <c r="WHK104" s="2"/>
      <c r="WHL104" s="2"/>
      <c r="WHQ104" s="1"/>
      <c r="WIL104" s="2"/>
      <c r="WIM104" s="2"/>
      <c r="WIN104" s="2"/>
      <c r="WIO104" s="2"/>
      <c r="WIP104" s="2"/>
      <c r="WIQ104" s="2"/>
      <c r="WIR104" s="2"/>
      <c r="WIW104" s="1"/>
      <c r="WJR104" s="2"/>
      <c r="WJS104" s="2"/>
      <c r="WJT104" s="2"/>
      <c r="WJU104" s="2"/>
      <c r="WJV104" s="2"/>
      <c r="WJW104" s="2"/>
      <c r="WJX104" s="2"/>
      <c r="WKC104" s="1"/>
      <c r="WKX104" s="2"/>
      <c r="WKY104" s="2"/>
      <c r="WKZ104" s="2"/>
      <c r="WLA104" s="2"/>
      <c r="WLB104" s="2"/>
      <c r="WLC104" s="2"/>
      <c r="WLD104" s="2"/>
      <c r="WLI104" s="1"/>
      <c r="WMD104" s="2"/>
      <c r="WME104" s="2"/>
      <c r="WMF104" s="2"/>
      <c r="WMG104" s="2"/>
      <c r="WMH104" s="2"/>
      <c r="WMI104" s="2"/>
      <c r="WMJ104" s="2"/>
      <c r="WMO104" s="1"/>
      <c r="WNJ104" s="2"/>
      <c r="WNK104" s="2"/>
      <c r="WNL104" s="2"/>
      <c r="WNM104" s="2"/>
      <c r="WNN104" s="2"/>
      <c r="WNO104" s="2"/>
      <c r="WNP104" s="2"/>
      <c r="WNU104" s="1"/>
      <c r="WOP104" s="2"/>
      <c r="WOQ104" s="2"/>
      <c r="WOR104" s="2"/>
      <c r="WOS104" s="2"/>
      <c r="WOT104" s="2"/>
      <c r="WOU104" s="2"/>
      <c r="WOV104" s="2"/>
      <c r="WPA104" s="1"/>
      <c r="WPV104" s="2"/>
      <c r="WPW104" s="2"/>
      <c r="WPX104" s="2"/>
      <c r="WPY104" s="2"/>
      <c r="WPZ104" s="2"/>
      <c r="WQA104" s="2"/>
      <c r="WQB104" s="2"/>
      <c r="WQG104" s="1"/>
      <c r="WRB104" s="2"/>
      <c r="WRC104" s="2"/>
      <c r="WRD104" s="2"/>
      <c r="WRE104" s="2"/>
      <c r="WRF104" s="2"/>
      <c r="WRG104" s="2"/>
      <c r="WRH104" s="2"/>
      <c r="WRM104" s="1"/>
      <c r="WSH104" s="2"/>
      <c r="WSI104" s="2"/>
      <c r="WSJ104" s="2"/>
      <c r="WSK104" s="2"/>
      <c r="WSL104" s="2"/>
      <c r="WSM104" s="2"/>
      <c r="WSN104" s="2"/>
      <c r="WSS104" s="1"/>
      <c r="WTN104" s="2"/>
      <c r="WTO104" s="2"/>
      <c r="WTP104" s="2"/>
      <c r="WTQ104" s="2"/>
      <c r="WTR104" s="2"/>
      <c r="WTS104" s="2"/>
      <c r="WTT104" s="2"/>
      <c r="WTY104" s="1"/>
      <c r="WUT104" s="2"/>
      <c r="WUU104" s="2"/>
      <c r="WUV104" s="2"/>
      <c r="WUW104" s="2"/>
      <c r="WUX104" s="2"/>
      <c r="WUY104" s="2"/>
      <c r="WUZ104" s="2"/>
      <c r="WVE104" s="1"/>
      <c r="WVZ104" s="2"/>
      <c r="WWA104" s="2"/>
      <c r="WWB104" s="2"/>
      <c r="WWC104" s="2"/>
      <c r="WWD104" s="2"/>
      <c r="WWE104" s="2"/>
      <c r="WWF104" s="2"/>
      <c r="WWK104" s="1"/>
      <c r="WXF104" s="2"/>
      <c r="WXG104" s="2"/>
      <c r="WXH104" s="2"/>
      <c r="WXI104" s="2"/>
      <c r="WXJ104" s="2"/>
      <c r="WXK104" s="2"/>
      <c r="WXL104" s="2"/>
      <c r="WXQ104" s="1"/>
      <c r="WYL104" s="2"/>
      <c r="WYM104" s="2"/>
      <c r="WYN104" s="2"/>
      <c r="WYO104" s="2"/>
      <c r="WYP104" s="2"/>
      <c r="WYQ104" s="2"/>
      <c r="WYR104" s="2"/>
      <c r="WYW104" s="1"/>
      <c r="WZR104" s="2"/>
      <c r="WZS104" s="2"/>
      <c r="WZT104" s="2"/>
      <c r="WZU104" s="2"/>
      <c r="WZV104" s="2"/>
      <c r="WZW104" s="2"/>
      <c r="WZX104" s="2"/>
      <c r="XAC104" s="1"/>
      <c r="XAX104" s="2"/>
      <c r="XAY104" s="2"/>
      <c r="XAZ104" s="2"/>
      <c r="XBA104" s="2"/>
      <c r="XBB104" s="2"/>
      <c r="XBC104" s="2"/>
      <c r="XBD104" s="2"/>
      <c r="XBI104" s="1"/>
      <c r="XCD104" s="2"/>
      <c r="XCE104" s="2"/>
      <c r="XCF104" s="2"/>
      <c r="XCG104" s="2"/>
      <c r="XCH104" s="2"/>
      <c r="XCI104" s="2"/>
      <c r="XCJ104" s="2"/>
      <c r="XCO104" s="1"/>
      <c r="XDJ104" s="2"/>
      <c r="XDK104" s="2"/>
      <c r="XDL104" s="2"/>
      <c r="XDM104" s="2"/>
      <c r="XDN104" s="2"/>
      <c r="XDO104" s="2"/>
      <c r="XDP104" s="2"/>
      <c r="XDU104" s="1"/>
      <c r="XEP104" s="2"/>
      <c r="XEQ104" s="2"/>
      <c r="XER104" s="2"/>
      <c r="XES104" s="2"/>
      <c r="XET104" s="2"/>
      <c r="XEU104" s="2"/>
      <c r="XEV104" s="2"/>
    </row>
    <row r="105" spans="2:16379">
      <c r="B105" s="2"/>
      <c r="C105" s="2"/>
      <c r="D105" s="2"/>
      <c r="E105" s="2"/>
      <c r="T105" s="2"/>
      <c r="U105" s="2"/>
      <c r="V105" s="2"/>
      <c r="W105" s="2"/>
      <c r="X105" s="2"/>
      <c r="AX105" s="2"/>
      <c r="AY105" s="2"/>
      <c r="AZ105" s="2"/>
      <c r="BA105" s="2"/>
      <c r="BB105" s="2"/>
      <c r="BC105" s="2"/>
      <c r="BD105" s="2"/>
      <c r="BI105" s="1"/>
      <c r="CD105" s="2"/>
      <c r="CE105" s="2"/>
      <c r="CF105" s="2"/>
      <c r="CG105" s="2"/>
      <c r="CH105" s="2"/>
      <c r="CI105" s="2"/>
      <c r="CJ105" s="2"/>
      <c r="CO105" s="1"/>
      <c r="DJ105" s="2"/>
      <c r="DK105" s="2"/>
      <c r="DL105" s="2"/>
      <c r="DM105" s="2"/>
      <c r="DN105" s="2"/>
      <c r="DO105" s="2"/>
      <c r="DP105" s="2"/>
      <c r="DU105" s="1"/>
      <c r="EP105" s="2"/>
      <c r="EQ105" s="2"/>
      <c r="ER105" s="2"/>
      <c r="ES105" s="2"/>
      <c r="ET105" s="2"/>
      <c r="EU105" s="2"/>
      <c r="EV105" s="2"/>
      <c r="FA105" s="1"/>
      <c r="FV105" s="2"/>
      <c r="FW105" s="2"/>
      <c r="FX105" s="2"/>
      <c r="FY105" s="2"/>
      <c r="FZ105" s="2"/>
      <c r="GA105" s="2"/>
      <c r="GB105" s="2"/>
      <c r="GG105" s="1"/>
      <c r="HB105" s="2"/>
      <c r="HC105" s="2"/>
      <c r="HD105" s="2"/>
      <c r="HE105" s="2"/>
      <c r="HF105" s="2"/>
      <c r="HG105" s="2"/>
      <c r="HH105" s="2"/>
      <c r="HM105" s="1"/>
      <c r="IH105" s="2"/>
      <c r="II105" s="2"/>
      <c r="IJ105" s="2"/>
      <c r="IK105" s="2"/>
      <c r="IL105" s="2"/>
      <c r="IM105" s="2"/>
      <c r="IN105" s="2"/>
      <c r="IS105" s="1"/>
      <c r="JN105" s="2"/>
      <c r="JO105" s="2"/>
      <c r="JP105" s="2"/>
      <c r="JQ105" s="2"/>
      <c r="JR105" s="2"/>
      <c r="JS105" s="2"/>
      <c r="JT105" s="2"/>
      <c r="JY105" s="1"/>
      <c r="KT105" s="2"/>
      <c r="KU105" s="2"/>
      <c r="KV105" s="2"/>
      <c r="KW105" s="2"/>
      <c r="KX105" s="2"/>
      <c r="KY105" s="2"/>
      <c r="KZ105" s="2"/>
      <c r="LE105" s="1"/>
      <c r="LZ105" s="2"/>
      <c r="MA105" s="2"/>
      <c r="MB105" s="2"/>
      <c r="MC105" s="2"/>
      <c r="MD105" s="2"/>
      <c r="ME105" s="2"/>
      <c r="MF105" s="2"/>
      <c r="MK105" s="1"/>
      <c r="NF105" s="2"/>
      <c r="NG105" s="2"/>
      <c r="NH105" s="2"/>
      <c r="NI105" s="2"/>
      <c r="NJ105" s="2"/>
      <c r="NK105" s="2"/>
      <c r="NL105" s="2"/>
      <c r="NQ105" s="1"/>
      <c r="OL105" s="2"/>
      <c r="OM105" s="2"/>
      <c r="ON105" s="2"/>
      <c r="OO105" s="2"/>
      <c r="OP105" s="2"/>
      <c r="OQ105" s="2"/>
      <c r="OR105" s="2"/>
      <c r="OW105" s="1"/>
      <c r="PR105" s="2"/>
      <c r="PS105" s="2"/>
      <c r="PT105" s="2"/>
      <c r="PU105" s="2"/>
      <c r="PV105" s="2"/>
      <c r="PW105" s="2"/>
      <c r="PX105" s="2"/>
      <c r="QC105" s="1"/>
      <c r="QX105" s="2"/>
      <c r="QY105" s="2"/>
      <c r="QZ105" s="2"/>
      <c r="RA105" s="2"/>
      <c r="RB105" s="2"/>
      <c r="RC105" s="2"/>
      <c r="RD105" s="2"/>
      <c r="RI105" s="1"/>
      <c r="SD105" s="2"/>
      <c r="SE105" s="2"/>
      <c r="SF105" s="2"/>
      <c r="SG105" s="2"/>
      <c r="SH105" s="2"/>
      <c r="SI105" s="2"/>
      <c r="SJ105" s="2"/>
      <c r="SO105" s="1"/>
      <c r="TJ105" s="2"/>
      <c r="TK105" s="2"/>
      <c r="TL105" s="2"/>
      <c r="TM105" s="2"/>
      <c r="TN105" s="2"/>
      <c r="TO105" s="2"/>
      <c r="TP105" s="2"/>
      <c r="TU105" s="1"/>
      <c r="UP105" s="2"/>
      <c r="UQ105" s="2"/>
      <c r="UR105" s="2"/>
      <c r="US105" s="2"/>
      <c r="UT105" s="2"/>
      <c r="UU105" s="2"/>
      <c r="UV105" s="2"/>
      <c r="VA105" s="1"/>
      <c r="VV105" s="2"/>
      <c r="VW105" s="2"/>
      <c r="VX105" s="2"/>
      <c r="VY105" s="2"/>
      <c r="VZ105" s="2"/>
      <c r="WA105" s="2"/>
      <c r="WB105" s="2"/>
      <c r="WG105" s="1"/>
      <c r="XB105" s="2"/>
      <c r="XC105" s="2"/>
      <c r="XD105" s="2"/>
      <c r="XE105" s="2"/>
      <c r="XF105" s="2"/>
      <c r="XG105" s="2"/>
      <c r="XH105" s="2"/>
      <c r="XM105" s="1"/>
      <c r="YH105" s="2"/>
      <c r="YI105" s="2"/>
      <c r="YJ105" s="2"/>
      <c r="YK105" s="2"/>
      <c r="YL105" s="2"/>
      <c r="YM105" s="2"/>
      <c r="YN105" s="2"/>
      <c r="YS105" s="1"/>
      <c r="ZN105" s="2"/>
      <c r="ZO105" s="2"/>
      <c r="ZP105" s="2"/>
      <c r="ZQ105" s="2"/>
      <c r="ZR105" s="2"/>
      <c r="ZS105" s="2"/>
      <c r="ZT105" s="2"/>
      <c r="ZY105" s="1"/>
      <c r="AAT105" s="2"/>
      <c r="AAU105" s="2"/>
      <c r="AAV105" s="2"/>
      <c r="AAW105" s="2"/>
      <c r="AAX105" s="2"/>
      <c r="AAY105" s="2"/>
      <c r="AAZ105" s="2"/>
      <c r="ABE105" s="1"/>
      <c r="ABZ105" s="2"/>
      <c r="ACA105" s="2"/>
      <c r="ACB105" s="2"/>
      <c r="ACC105" s="2"/>
      <c r="ACD105" s="2"/>
      <c r="ACE105" s="2"/>
      <c r="ACF105" s="2"/>
      <c r="ACK105" s="1"/>
      <c r="ADF105" s="2"/>
      <c r="ADG105" s="2"/>
      <c r="ADH105" s="2"/>
      <c r="ADI105" s="2"/>
      <c r="ADJ105" s="2"/>
      <c r="ADK105" s="2"/>
      <c r="ADL105" s="2"/>
      <c r="ADQ105" s="1"/>
      <c r="AEL105" s="2"/>
      <c r="AEM105" s="2"/>
      <c r="AEN105" s="2"/>
      <c r="AEO105" s="2"/>
      <c r="AEP105" s="2"/>
      <c r="AEQ105" s="2"/>
      <c r="AER105" s="2"/>
      <c r="AEW105" s="1"/>
      <c r="AFR105" s="2"/>
      <c r="AFS105" s="2"/>
      <c r="AFT105" s="2"/>
      <c r="AFU105" s="2"/>
      <c r="AFV105" s="2"/>
      <c r="AFW105" s="2"/>
      <c r="AFX105" s="2"/>
      <c r="AGC105" s="1"/>
      <c r="AGX105" s="2"/>
      <c r="AGY105" s="2"/>
      <c r="AGZ105" s="2"/>
      <c r="AHA105" s="2"/>
      <c r="AHB105" s="2"/>
      <c r="AHC105" s="2"/>
      <c r="AHD105" s="2"/>
      <c r="AHI105" s="1"/>
      <c r="AID105" s="2"/>
      <c r="AIE105" s="2"/>
      <c r="AIF105" s="2"/>
      <c r="AIG105" s="2"/>
      <c r="AIH105" s="2"/>
      <c r="AII105" s="2"/>
      <c r="AIJ105" s="2"/>
      <c r="AIO105" s="1"/>
      <c r="AJJ105" s="2"/>
      <c r="AJK105" s="2"/>
      <c r="AJL105" s="2"/>
      <c r="AJM105" s="2"/>
      <c r="AJN105" s="2"/>
      <c r="AJO105" s="2"/>
      <c r="AJP105" s="2"/>
      <c r="AJU105" s="1"/>
      <c r="AKP105" s="2"/>
      <c r="AKQ105" s="2"/>
      <c r="AKR105" s="2"/>
      <c r="AKS105" s="2"/>
      <c r="AKT105" s="2"/>
      <c r="AKU105" s="2"/>
      <c r="AKV105" s="2"/>
      <c r="ALA105" s="1"/>
      <c r="ALV105" s="2"/>
      <c r="ALW105" s="2"/>
      <c r="ALX105" s="2"/>
      <c r="ALY105" s="2"/>
      <c r="ALZ105" s="2"/>
      <c r="AMA105" s="2"/>
      <c r="AMB105" s="2"/>
      <c r="AMG105" s="1"/>
      <c r="ANB105" s="2"/>
      <c r="ANC105" s="2"/>
      <c r="AND105" s="2"/>
      <c r="ANE105" s="2"/>
      <c r="ANF105" s="2"/>
      <c r="ANG105" s="2"/>
      <c r="ANH105" s="2"/>
      <c r="ANM105" s="1"/>
      <c r="AOH105" s="2"/>
      <c r="AOI105" s="2"/>
      <c r="AOJ105" s="2"/>
      <c r="AOK105" s="2"/>
      <c r="AOL105" s="2"/>
      <c r="AOM105" s="2"/>
      <c r="AON105" s="2"/>
      <c r="AOS105" s="1"/>
      <c r="APN105" s="2"/>
      <c r="APO105" s="2"/>
      <c r="APP105" s="2"/>
      <c r="APQ105" s="2"/>
      <c r="APR105" s="2"/>
      <c r="APS105" s="2"/>
      <c r="APT105" s="2"/>
      <c r="APY105" s="1"/>
      <c r="AQT105" s="2"/>
      <c r="AQU105" s="2"/>
      <c r="AQV105" s="2"/>
      <c r="AQW105" s="2"/>
      <c r="AQX105" s="2"/>
      <c r="AQY105" s="2"/>
      <c r="AQZ105" s="2"/>
      <c r="ARE105" s="1"/>
      <c r="ARZ105" s="2"/>
      <c r="ASA105" s="2"/>
      <c r="ASB105" s="2"/>
      <c r="ASC105" s="2"/>
      <c r="ASD105" s="2"/>
      <c r="ASE105" s="2"/>
      <c r="ASF105" s="2"/>
      <c r="ASK105" s="1"/>
      <c r="ATF105" s="2"/>
      <c r="ATG105" s="2"/>
      <c r="ATH105" s="2"/>
      <c r="ATI105" s="2"/>
      <c r="ATJ105" s="2"/>
      <c r="ATK105" s="2"/>
      <c r="ATL105" s="2"/>
      <c r="ATQ105" s="1"/>
      <c r="AUL105" s="2"/>
      <c r="AUM105" s="2"/>
      <c r="AUN105" s="2"/>
      <c r="AUO105" s="2"/>
      <c r="AUP105" s="2"/>
      <c r="AUQ105" s="2"/>
      <c r="AUR105" s="2"/>
      <c r="AUW105" s="1"/>
      <c r="AVR105" s="2"/>
      <c r="AVS105" s="2"/>
      <c r="AVT105" s="2"/>
      <c r="AVU105" s="2"/>
      <c r="AVV105" s="2"/>
      <c r="AVW105" s="2"/>
      <c r="AVX105" s="2"/>
      <c r="AWC105" s="1"/>
      <c r="AWX105" s="2"/>
      <c r="AWY105" s="2"/>
      <c r="AWZ105" s="2"/>
      <c r="AXA105" s="2"/>
      <c r="AXB105" s="2"/>
      <c r="AXC105" s="2"/>
      <c r="AXD105" s="2"/>
      <c r="AXI105" s="1"/>
      <c r="AYD105" s="2"/>
      <c r="AYE105" s="2"/>
      <c r="AYF105" s="2"/>
      <c r="AYG105" s="2"/>
      <c r="AYH105" s="2"/>
      <c r="AYI105" s="2"/>
      <c r="AYJ105" s="2"/>
      <c r="AYO105" s="1"/>
      <c r="AZJ105" s="2"/>
      <c r="AZK105" s="2"/>
      <c r="AZL105" s="2"/>
      <c r="AZM105" s="2"/>
      <c r="AZN105" s="2"/>
      <c r="AZO105" s="2"/>
      <c r="AZP105" s="2"/>
      <c r="AZU105" s="1"/>
      <c r="BAP105" s="2"/>
      <c r="BAQ105" s="2"/>
      <c r="BAR105" s="2"/>
      <c r="BAS105" s="2"/>
      <c r="BAT105" s="2"/>
      <c r="BAU105" s="2"/>
      <c r="BAV105" s="2"/>
      <c r="BBA105" s="1"/>
      <c r="BBV105" s="2"/>
      <c r="BBW105" s="2"/>
      <c r="BBX105" s="2"/>
      <c r="BBY105" s="2"/>
      <c r="BBZ105" s="2"/>
      <c r="BCA105" s="2"/>
      <c r="BCB105" s="2"/>
      <c r="BCG105" s="1"/>
      <c r="BDB105" s="2"/>
      <c r="BDC105" s="2"/>
      <c r="BDD105" s="2"/>
      <c r="BDE105" s="2"/>
      <c r="BDF105" s="2"/>
      <c r="BDG105" s="2"/>
      <c r="BDH105" s="2"/>
      <c r="BDM105" s="1"/>
      <c r="BEH105" s="2"/>
      <c r="BEI105" s="2"/>
      <c r="BEJ105" s="2"/>
      <c r="BEK105" s="2"/>
      <c r="BEL105" s="2"/>
      <c r="BEM105" s="2"/>
      <c r="BEN105" s="2"/>
      <c r="BES105" s="1"/>
      <c r="BFN105" s="2"/>
      <c r="BFO105" s="2"/>
      <c r="BFP105" s="2"/>
      <c r="BFQ105" s="2"/>
      <c r="BFR105" s="2"/>
      <c r="BFS105" s="2"/>
      <c r="BFT105" s="2"/>
      <c r="BFY105" s="1"/>
      <c r="BGT105" s="2"/>
      <c r="BGU105" s="2"/>
      <c r="BGV105" s="2"/>
      <c r="BGW105" s="2"/>
      <c r="BGX105" s="2"/>
      <c r="BGY105" s="2"/>
      <c r="BGZ105" s="2"/>
      <c r="BHE105" s="1"/>
      <c r="BHZ105" s="2"/>
      <c r="BIA105" s="2"/>
      <c r="BIB105" s="2"/>
      <c r="BIC105" s="2"/>
      <c r="BID105" s="2"/>
      <c r="BIE105" s="2"/>
      <c r="BIF105" s="2"/>
      <c r="BIK105" s="1"/>
      <c r="BJF105" s="2"/>
      <c r="BJG105" s="2"/>
      <c r="BJH105" s="2"/>
      <c r="BJI105" s="2"/>
      <c r="BJJ105" s="2"/>
      <c r="BJK105" s="2"/>
      <c r="BJL105" s="2"/>
      <c r="BJQ105" s="1"/>
      <c r="BKL105" s="2"/>
      <c r="BKM105" s="2"/>
      <c r="BKN105" s="2"/>
      <c r="BKO105" s="2"/>
      <c r="BKP105" s="2"/>
      <c r="BKQ105" s="2"/>
      <c r="BKR105" s="2"/>
      <c r="BKW105" s="1"/>
      <c r="BLR105" s="2"/>
      <c r="BLS105" s="2"/>
      <c r="BLT105" s="2"/>
      <c r="BLU105" s="2"/>
      <c r="BLV105" s="2"/>
      <c r="BLW105" s="2"/>
      <c r="BLX105" s="2"/>
      <c r="BMC105" s="1"/>
      <c r="BMX105" s="2"/>
      <c r="BMY105" s="2"/>
      <c r="BMZ105" s="2"/>
      <c r="BNA105" s="2"/>
      <c r="BNB105" s="2"/>
      <c r="BNC105" s="2"/>
      <c r="BND105" s="2"/>
      <c r="BNI105" s="1"/>
      <c r="BOD105" s="2"/>
      <c r="BOE105" s="2"/>
      <c r="BOF105" s="2"/>
      <c r="BOG105" s="2"/>
      <c r="BOH105" s="2"/>
      <c r="BOI105" s="2"/>
      <c r="BOJ105" s="2"/>
      <c r="BOO105" s="1"/>
      <c r="BPJ105" s="2"/>
      <c r="BPK105" s="2"/>
      <c r="BPL105" s="2"/>
      <c r="BPM105" s="2"/>
      <c r="BPN105" s="2"/>
      <c r="BPO105" s="2"/>
      <c r="BPP105" s="2"/>
      <c r="BPU105" s="1"/>
      <c r="BQP105" s="2"/>
      <c r="BQQ105" s="2"/>
      <c r="BQR105" s="2"/>
      <c r="BQS105" s="2"/>
      <c r="BQT105" s="2"/>
      <c r="BQU105" s="2"/>
      <c r="BQV105" s="2"/>
      <c r="BRA105" s="1"/>
      <c r="BRV105" s="2"/>
      <c r="BRW105" s="2"/>
      <c r="BRX105" s="2"/>
      <c r="BRY105" s="2"/>
      <c r="BRZ105" s="2"/>
      <c r="BSA105" s="2"/>
      <c r="BSB105" s="2"/>
      <c r="BSG105" s="1"/>
      <c r="BTB105" s="2"/>
      <c r="BTC105" s="2"/>
      <c r="BTD105" s="2"/>
      <c r="BTE105" s="2"/>
      <c r="BTF105" s="2"/>
      <c r="BTG105" s="2"/>
      <c r="BTH105" s="2"/>
      <c r="BTM105" s="1"/>
      <c r="BUH105" s="2"/>
      <c r="BUI105" s="2"/>
      <c r="BUJ105" s="2"/>
      <c r="BUK105" s="2"/>
      <c r="BUL105" s="2"/>
      <c r="BUM105" s="2"/>
      <c r="BUN105" s="2"/>
      <c r="BUS105" s="1"/>
      <c r="BVN105" s="2"/>
      <c r="BVO105" s="2"/>
      <c r="BVP105" s="2"/>
      <c r="BVQ105" s="2"/>
      <c r="BVR105" s="2"/>
      <c r="BVS105" s="2"/>
      <c r="BVT105" s="2"/>
      <c r="BVY105" s="1"/>
      <c r="BWT105" s="2"/>
      <c r="BWU105" s="2"/>
      <c r="BWV105" s="2"/>
      <c r="BWW105" s="2"/>
      <c r="BWX105" s="2"/>
      <c r="BWY105" s="2"/>
      <c r="BWZ105" s="2"/>
      <c r="BXE105" s="1"/>
      <c r="BXZ105" s="2"/>
      <c r="BYA105" s="2"/>
      <c r="BYB105" s="2"/>
      <c r="BYC105" s="2"/>
      <c r="BYD105" s="2"/>
      <c r="BYE105" s="2"/>
      <c r="BYF105" s="2"/>
      <c r="BYK105" s="1"/>
      <c r="BZF105" s="2"/>
      <c r="BZG105" s="2"/>
      <c r="BZH105" s="2"/>
      <c r="BZI105" s="2"/>
      <c r="BZJ105" s="2"/>
      <c r="BZK105" s="2"/>
      <c r="BZL105" s="2"/>
      <c r="BZQ105" s="1"/>
      <c r="CAL105" s="2"/>
      <c r="CAM105" s="2"/>
      <c r="CAN105" s="2"/>
      <c r="CAO105" s="2"/>
      <c r="CAP105" s="2"/>
      <c r="CAQ105" s="2"/>
      <c r="CAR105" s="2"/>
      <c r="CAW105" s="1"/>
      <c r="CBR105" s="2"/>
      <c r="CBS105" s="2"/>
      <c r="CBT105" s="2"/>
      <c r="CBU105" s="2"/>
      <c r="CBV105" s="2"/>
      <c r="CBW105" s="2"/>
      <c r="CBX105" s="2"/>
      <c r="CCC105" s="1"/>
      <c r="CCX105" s="2"/>
      <c r="CCY105" s="2"/>
      <c r="CCZ105" s="2"/>
      <c r="CDA105" s="2"/>
      <c r="CDB105" s="2"/>
      <c r="CDC105" s="2"/>
      <c r="CDD105" s="2"/>
      <c r="CDI105" s="1"/>
      <c r="CED105" s="2"/>
      <c r="CEE105" s="2"/>
      <c r="CEF105" s="2"/>
      <c r="CEG105" s="2"/>
      <c r="CEH105" s="2"/>
      <c r="CEI105" s="2"/>
      <c r="CEJ105" s="2"/>
      <c r="CEO105" s="1"/>
      <c r="CFJ105" s="2"/>
      <c r="CFK105" s="2"/>
      <c r="CFL105" s="2"/>
      <c r="CFM105" s="2"/>
      <c r="CFN105" s="2"/>
      <c r="CFO105" s="2"/>
      <c r="CFP105" s="2"/>
      <c r="CFU105" s="1"/>
      <c r="CGP105" s="2"/>
      <c r="CGQ105" s="2"/>
      <c r="CGR105" s="2"/>
      <c r="CGS105" s="2"/>
      <c r="CGT105" s="2"/>
      <c r="CGU105" s="2"/>
      <c r="CGV105" s="2"/>
      <c r="CHA105" s="1"/>
      <c r="CHV105" s="2"/>
      <c r="CHW105" s="2"/>
      <c r="CHX105" s="2"/>
      <c r="CHY105" s="2"/>
      <c r="CHZ105" s="2"/>
      <c r="CIA105" s="2"/>
      <c r="CIB105" s="2"/>
      <c r="CIG105" s="1"/>
      <c r="CJB105" s="2"/>
      <c r="CJC105" s="2"/>
      <c r="CJD105" s="2"/>
      <c r="CJE105" s="2"/>
      <c r="CJF105" s="2"/>
      <c r="CJG105" s="2"/>
      <c r="CJH105" s="2"/>
      <c r="CJM105" s="1"/>
      <c r="CKH105" s="2"/>
      <c r="CKI105" s="2"/>
      <c r="CKJ105" s="2"/>
      <c r="CKK105" s="2"/>
      <c r="CKL105" s="2"/>
      <c r="CKM105" s="2"/>
      <c r="CKN105" s="2"/>
      <c r="CKS105" s="1"/>
      <c r="CLN105" s="2"/>
      <c r="CLO105" s="2"/>
      <c r="CLP105" s="2"/>
      <c r="CLQ105" s="2"/>
      <c r="CLR105" s="2"/>
      <c r="CLS105" s="2"/>
      <c r="CLT105" s="2"/>
      <c r="CLY105" s="1"/>
      <c r="CMT105" s="2"/>
      <c r="CMU105" s="2"/>
      <c r="CMV105" s="2"/>
      <c r="CMW105" s="2"/>
      <c r="CMX105" s="2"/>
      <c r="CMY105" s="2"/>
      <c r="CMZ105" s="2"/>
      <c r="CNE105" s="1"/>
      <c r="CNZ105" s="2"/>
      <c r="COA105" s="2"/>
      <c r="COB105" s="2"/>
      <c r="COC105" s="2"/>
      <c r="COD105" s="2"/>
      <c r="COE105" s="2"/>
      <c r="COF105" s="2"/>
      <c r="COK105" s="1"/>
      <c r="CPF105" s="2"/>
      <c r="CPG105" s="2"/>
      <c r="CPH105" s="2"/>
      <c r="CPI105" s="2"/>
      <c r="CPJ105" s="2"/>
      <c r="CPK105" s="2"/>
      <c r="CPL105" s="2"/>
      <c r="CPQ105" s="1"/>
      <c r="CQL105" s="2"/>
      <c r="CQM105" s="2"/>
      <c r="CQN105" s="2"/>
      <c r="CQO105" s="2"/>
      <c r="CQP105" s="2"/>
      <c r="CQQ105" s="2"/>
      <c r="CQR105" s="2"/>
      <c r="CQW105" s="1"/>
      <c r="CRR105" s="2"/>
      <c r="CRS105" s="2"/>
      <c r="CRT105" s="2"/>
      <c r="CRU105" s="2"/>
      <c r="CRV105" s="2"/>
      <c r="CRW105" s="2"/>
      <c r="CRX105" s="2"/>
      <c r="CSC105" s="1"/>
      <c r="CSX105" s="2"/>
      <c r="CSY105" s="2"/>
      <c r="CSZ105" s="2"/>
      <c r="CTA105" s="2"/>
      <c r="CTB105" s="2"/>
      <c r="CTC105" s="2"/>
      <c r="CTD105" s="2"/>
      <c r="CTI105" s="1"/>
      <c r="CUD105" s="2"/>
      <c r="CUE105" s="2"/>
      <c r="CUF105" s="2"/>
      <c r="CUG105" s="2"/>
      <c r="CUH105" s="2"/>
      <c r="CUI105" s="2"/>
      <c r="CUJ105" s="2"/>
      <c r="CUO105" s="1"/>
      <c r="CVJ105" s="2"/>
      <c r="CVK105" s="2"/>
      <c r="CVL105" s="2"/>
      <c r="CVM105" s="2"/>
      <c r="CVN105" s="2"/>
      <c r="CVO105" s="2"/>
      <c r="CVP105" s="2"/>
      <c r="CVU105" s="1"/>
      <c r="CWP105" s="2"/>
      <c r="CWQ105" s="2"/>
      <c r="CWR105" s="2"/>
      <c r="CWS105" s="2"/>
      <c r="CWT105" s="2"/>
      <c r="CWU105" s="2"/>
      <c r="CWV105" s="2"/>
      <c r="CXA105" s="1"/>
      <c r="CXV105" s="2"/>
      <c r="CXW105" s="2"/>
      <c r="CXX105" s="2"/>
      <c r="CXY105" s="2"/>
      <c r="CXZ105" s="2"/>
      <c r="CYA105" s="2"/>
      <c r="CYB105" s="2"/>
      <c r="CYG105" s="1"/>
      <c r="CZB105" s="2"/>
      <c r="CZC105" s="2"/>
      <c r="CZD105" s="2"/>
      <c r="CZE105" s="2"/>
      <c r="CZF105" s="2"/>
      <c r="CZG105" s="2"/>
      <c r="CZH105" s="2"/>
      <c r="CZM105" s="1"/>
      <c r="DAH105" s="2"/>
      <c r="DAI105" s="2"/>
      <c r="DAJ105" s="2"/>
      <c r="DAK105" s="2"/>
      <c r="DAL105" s="2"/>
      <c r="DAM105" s="2"/>
      <c r="DAN105" s="2"/>
      <c r="DAS105" s="1"/>
      <c r="DBN105" s="2"/>
      <c r="DBO105" s="2"/>
      <c r="DBP105" s="2"/>
      <c r="DBQ105" s="2"/>
      <c r="DBR105" s="2"/>
      <c r="DBS105" s="2"/>
      <c r="DBT105" s="2"/>
      <c r="DBY105" s="1"/>
      <c r="DCT105" s="2"/>
      <c r="DCU105" s="2"/>
      <c r="DCV105" s="2"/>
      <c r="DCW105" s="2"/>
      <c r="DCX105" s="2"/>
      <c r="DCY105" s="2"/>
      <c r="DCZ105" s="2"/>
      <c r="DDE105" s="1"/>
      <c r="DDZ105" s="2"/>
      <c r="DEA105" s="2"/>
      <c r="DEB105" s="2"/>
      <c r="DEC105" s="2"/>
      <c r="DED105" s="2"/>
      <c r="DEE105" s="2"/>
      <c r="DEF105" s="2"/>
      <c r="DEK105" s="1"/>
      <c r="DFF105" s="2"/>
      <c r="DFG105" s="2"/>
      <c r="DFH105" s="2"/>
      <c r="DFI105" s="2"/>
      <c r="DFJ105" s="2"/>
      <c r="DFK105" s="2"/>
      <c r="DFL105" s="2"/>
      <c r="DFQ105" s="1"/>
      <c r="DGL105" s="2"/>
      <c r="DGM105" s="2"/>
      <c r="DGN105" s="2"/>
      <c r="DGO105" s="2"/>
      <c r="DGP105" s="2"/>
      <c r="DGQ105" s="2"/>
      <c r="DGR105" s="2"/>
      <c r="DGW105" s="1"/>
      <c r="DHR105" s="2"/>
      <c r="DHS105" s="2"/>
      <c r="DHT105" s="2"/>
      <c r="DHU105" s="2"/>
      <c r="DHV105" s="2"/>
      <c r="DHW105" s="2"/>
      <c r="DHX105" s="2"/>
      <c r="DIC105" s="1"/>
      <c r="DIX105" s="2"/>
      <c r="DIY105" s="2"/>
      <c r="DIZ105" s="2"/>
      <c r="DJA105" s="2"/>
      <c r="DJB105" s="2"/>
      <c r="DJC105" s="2"/>
      <c r="DJD105" s="2"/>
      <c r="DJI105" s="1"/>
      <c r="DKD105" s="2"/>
      <c r="DKE105" s="2"/>
      <c r="DKF105" s="2"/>
      <c r="DKG105" s="2"/>
      <c r="DKH105" s="2"/>
      <c r="DKI105" s="2"/>
      <c r="DKJ105" s="2"/>
      <c r="DKO105" s="1"/>
      <c r="DLJ105" s="2"/>
      <c r="DLK105" s="2"/>
      <c r="DLL105" s="2"/>
      <c r="DLM105" s="2"/>
      <c r="DLN105" s="2"/>
      <c r="DLO105" s="2"/>
      <c r="DLP105" s="2"/>
      <c r="DLU105" s="1"/>
      <c r="DMP105" s="2"/>
      <c r="DMQ105" s="2"/>
      <c r="DMR105" s="2"/>
      <c r="DMS105" s="2"/>
      <c r="DMT105" s="2"/>
      <c r="DMU105" s="2"/>
      <c r="DMV105" s="2"/>
      <c r="DNA105" s="1"/>
      <c r="DNV105" s="2"/>
      <c r="DNW105" s="2"/>
      <c r="DNX105" s="2"/>
      <c r="DNY105" s="2"/>
      <c r="DNZ105" s="2"/>
      <c r="DOA105" s="2"/>
      <c r="DOB105" s="2"/>
      <c r="DOG105" s="1"/>
      <c r="DPB105" s="2"/>
      <c r="DPC105" s="2"/>
      <c r="DPD105" s="2"/>
      <c r="DPE105" s="2"/>
      <c r="DPF105" s="2"/>
      <c r="DPG105" s="2"/>
      <c r="DPH105" s="2"/>
      <c r="DPM105" s="1"/>
      <c r="DQH105" s="2"/>
      <c r="DQI105" s="2"/>
      <c r="DQJ105" s="2"/>
      <c r="DQK105" s="2"/>
      <c r="DQL105" s="2"/>
      <c r="DQM105" s="2"/>
      <c r="DQN105" s="2"/>
      <c r="DQS105" s="1"/>
      <c r="DRN105" s="2"/>
      <c r="DRO105" s="2"/>
      <c r="DRP105" s="2"/>
      <c r="DRQ105" s="2"/>
      <c r="DRR105" s="2"/>
      <c r="DRS105" s="2"/>
      <c r="DRT105" s="2"/>
      <c r="DRY105" s="1"/>
      <c r="DST105" s="2"/>
      <c r="DSU105" s="2"/>
      <c r="DSV105" s="2"/>
      <c r="DSW105" s="2"/>
      <c r="DSX105" s="2"/>
      <c r="DSY105" s="2"/>
      <c r="DSZ105" s="2"/>
      <c r="DTE105" s="1"/>
      <c r="DTZ105" s="2"/>
      <c r="DUA105" s="2"/>
      <c r="DUB105" s="2"/>
      <c r="DUC105" s="2"/>
      <c r="DUD105" s="2"/>
      <c r="DUE105" s="2"/>
      <c r="DUF105" s="2"/>
      <c r="DUK105" s="1"/>
      <c r="DVF105" s="2"/>
      <c r="DVG105" s="2"/>
      <c r="DVH105" s="2"/>
      <c r="DVI105" s="2"/>
      <c r="DVJ105" s="2"/>
      <c r="DVK105" s="2"/>
      <c r="DVL105" s="2"/>
      <c r="DVQ105" s="1"/>
      <c r="DWL105" s="2"/>
      <c r="DWM105" s="2"/>
      <c r="DWN105" s="2"/>
      <c r="DWO105" s="2"/>
      <c r="DWP105" s="2"/>
      <c r="DWQ105" s="2"/>
      <c r="DWR105" s="2"/>
      <c r="DWW105" s="1"/>
      <c r="DXR105" s="2"/>
      <c r="DXS105" s="2"/>
      <c r="DXT105" s="2"/>
      <c r="DXU105" s="2"/>
      <c r="DXV105" s="2"/>
      <c r="DXW105" s="2"/>
      <c r="DXX105" s="2"/>
      <c r="DYC105" s="1"/>
      <c r="DYX105" s="2"/>
      <c r="DYY105" s="2"/>
      <c r="DYZ105" s="2"/>
      <c r="DZA105" s="2"/>
      <c r="DZB105" s="2"/>
      <c r="DZC105" s="2"/>
      <c r="DZD105" s="2"/>
      <c r="DZI105" s="1"/>
      <c r="EAD105" s="2"/>
      <c r="EAE105" s="2"/>
      <c r="EAF105" s="2"/>
      <c r="EAG105" s="2"/>
      <c r="EAH105" s="2"/>
      <c r="EAI105" s="2"/>
      <c r="EAJ105" s="2"/>
      <c r="EAO105" s="1"/>
      <c r="EBJ105" s="2"/>
      <c r="EBK105" s="2"/>
      <c r="EBL105" s="2"/>
      <c r="EBM105" s="2"/>
      <c r="EBN105" s="2"/>
      <c r="EBO105" s="2"/>
      <c r="EBP105" s="2"/>
      <c r="EBU105" s="1"/>
      <c r="ECP105" s="2"/>
      <c r="ECQ105" s="2"/>
      <c r="ECR105" s="2"/>
      <c r="ECS105" s="2"/>
      <c r="ECT105" s="2"/>
      <c r="ECU105" s="2"/>
      <c r="ECV105" s="2"/>
      <c r="EDA105" s="1"/>
      <c r="EDV105" s="2"/>
      <c r="EDW105" s="2"/>
      <c r="EDX105" s="2"/>
      <c r="EDY105" s="2"/>
      <c r="EDZ105" s="2"/>
      <c r="EEA105" s="2"/>
      <c r="EEB105" s="2"/>
      <c r="EEG105" s="1"/>
      <c r="EFB105" s="2"/>
      <c r="EFC105" s="2"/>
      <c r="EFD105" s="2"/>
      <c r="EFE105" s="2"/>
      <c r="EFF105" s="2"/>
      <c r="EFG105" s="2"/>
      <c r="EFH105" s="2"/>
      <c r="EFM105" s="1"/>
      <c r="EGH105" s="2"/>
      <c r="EGI105" s="2"/>
      <c r="EGJ105" s="2"/>
      <c r="EGK105" s="2"/>
      <c r="EGL105" s="2"/>
      <c r="EGM105" s="2"/>
      <c r="EGN105" s="2"/>
      <c r="EGS105" s="1"/>
      <c r="EHN105" s="2"/>
      <c r="EHO105" s="2"/>
      <c r="EHP105" s="2"/>
      <c r="EHQ105" s="2"/>
      <c r="EHR105" s="2"/>
      <c r="EHS105" s="2"/>
      <c r="EHT105" s="2"/>
      <c r="EHY105" s="1"/>
      <c r="EIT105" s="2"/>
      <c r="EIU105" s="2"/>
      <c r="EIV105" s="2"/>
      <c r="EIW105" s="2"/>
      <c r="EIX105" s="2"/>
      <c r="EIY105" s="2"/>
      <c r="EIZ105" s="2"/>
      <c r="EJE105" s="1"/>
      <c r="EJZ105" s="2"/>
      <c r="EKA105" s="2"/>
      <c r="EKB105" s="2"/>
      <c r="EKC105" s="2"/>
      <c r="EKD105" s="2"/>
      <c r="EKE105" s="2"/>
      <c r="EKF105" s="2"/>
      <c r="EKK105" s="1"/>
      <c r="ELF105" s="2"/>
      <c r="ELG105" s="2"/>
      <c r="ELH105" s="2"/>
      <c r="ELI105" s="2"/>
      <c r="ELJ105" s="2"/>
      <c r="ELK105" s="2"/>
      <c r="ELL105" s="2"/>
      <c r="ELQ105" s="1"/>
      <c r="EML105" s="2"/>
      <c r="EMM105" s="2"/>
      <c r="EMN105" s="2"/>
      <c r="EMO105" s="2"/>
      <c r="EMP105" s="2"/>
      <c r="EMQ105" s="2"/>
      <c r="EMR105" s="2"/>
      <c r="EMW105" s="1"/>
      <c r="ENR105" s="2"/>
      <c r="ENS105" s="2"/>
      <c r="ENT105" s="2"/>
      <c r="ENU105" s="2"/>
      <c r="ENV105" s="2"/>
      <c r="ENW105" s="2"/>
      <c r="ENX105" s="2"/>
      <c r="EOC105" s="1"/>
      <c r="EOX105" s="2"/>
      <c r="EOY105" s="2"/>
      <c r="EOZ105" s="2"/>
      <c r="EPA105" s="2"/>
      <c r="EPB105" s="2"/>
      <c r="EPC105" s="2"/>
      <c r="EPD105" s="2"/>
      <c r="EPI105" s="1"/>
      <c r="EQD105" s="2"/>
      <c r="EQE105" s="2"/>
      <c r="EQF105" s="2"/>
      <c r="EQG105" s="2"/>
      <c r="EQH105" s="2"/>
      <c r="EQI105" s="2"/>
      <c r="EQJ105" s="2"/>
      <c r="EQO105" s="1"/>
      <c r="ERJ105" s="2"/>
      <c r="ERK105" s="2"/>
      <c r="ERL105" s="2"/>
      <c r="ERM105" s="2"/>
      <c r="ERN105" s="2"/>
      <c r="ERO105" s="2"/>
      <c r="ERP105" s="2"/>
      <c r="ERU105" s="1"/>
      <c r="ESP105" s="2"/>
      <c r="ESQ105" s="2"/>
      <c r="ESR105" s="2"/>
      <c r="ESS105" s="2"/>
      <c r="EST105" s="2"/>
      <c r="ESU105" s="2"/>
      <c r="ESV105" s="2"/>
      <c r="ETA105" s="1"/>
      <c r="ETV105" s="2"/>
      <c r="ETW105" s="2"/>
      <c r="ETX105" s="2"/>
      <c r="ETY105" s="2"/>
      <c r="ETZ105" s="2"/>
      <c r="EUA105" s="2"/>
      <c r="EUB105" s="2"/>
      <c r="EUG105" s="1"/>
      <c r="EVB105" s="2"/>
      <c r="EVC105" s="2"/>
      <c r="EVD105" s="2"/>
      <c r="EVE105" s="2"/>
      <c r="EVF105" s="2"/>
      <c r="EVG105" s="2"/>
      <c r="EVH105" s="2"/>
      <c r="EVM105" s="1"/>
      <c r="EWH105" s="2"/>
      <c r="EWI105" s="2"/>
      <c r="EWJ105" s="2"/>
      <c r="EWK105" s="2"/>
      <c r="EWL105" s="2"/>
      <c r="EWM105" s="2"/>
      <c r="EWN105" s="2"/>
      <c r="EWS105" s="1"/>
      <c r="EXN105" s="2"/>
      <c r="EXO105" s="2"/>
      <c r="EXP105" s="2"/>
      <c r="EXQ105" s="2"/>
      <c r="EXR105" s="2"/>
      <c r="EXS105" s="2"/>
      <c r="EXT105" s="2"/>
      <c r="EXY105" s="1"/>
      <c r="EYT105" s="2"/>
      <c r="EYU105" s="2"/>
      <c r="EYV105" s="2"/>
      <c r="EYW105" s="2"/>
      <c r="EYX105" s="2"/>
      <c r="EYY105" s="2"/>
      <c r="EYZ105" s="2"/>
      <c r="EZE105" s="1"/>
      <c r="EZZ105" s="2"/>
      <c r="FAA105" s="2"/>
      <c r="FAB105" s="2"/>
      <c r="FAC105" s="2"/>
      <c r="FAD105" s="2"/>
      <c r="FAE105" s="2"/>
      <c r="FAF105" s="2"/>
      <c r="FAK105" s="1"/>
      <c r="FBF105" s="2"/>
      <c r="FBG105" s="2"/>
      <c r="FBH105" s="2"/>
      <c r="FBI105" s="2"/>
      <c r="FBJ105" s="2"/>
      <c r="FBK105" s="2"/>
      <c r="FBL105" s="2"/>
      <c r="FBQ105" s="1"/>
      <c r="FCL105" s="2"/>
      <c r="FCM105" s="2"/>
      <c r="FCN105" s="2"/>
      <c r="FCO105" s="2"/>
      <c r="FCP105" s="2"/>
      <c r="FCQ105" s="2"/>
      <c r="FCR105" s="2"/>
      <c r="FCW105" s="1"/>
      <c r="FDR105" s="2"/>
      <c r="FDS105" s="2"/>
      <c r="FDT105" s="2"/>
      <c r="FDU105" s="2"/>
      <c r="FDV105" s="2"/>
      <c r="FDW105" s="2"/>
      <c r="FDX105" s="2"/>
      <c r="FEC105" s="1"/>
      <c r="FEX105" s="2"/>
      <c r="FEY105" s="2"/>
      <c r="FEZ105" s="2"/>
      <c r="FFA105" s="2"/>
      <c r="FFB105" s="2"/>
      <c r="FFC105" s="2"/>
      <c r="FFD105" s="2"/>
      <c r="FFI105" s="1"/>
      <c r="FGD105" s="2"/>
      <c r="FGE105" s="2"/>
      <c r="FGF105" s="2"/>
      <c r="FGG105" s="2"/>
      <c r="FGH105" s="2"/>
      <c r="FGI105" s="2"/>
      <c r="FGJ105" s="2"/>
      <c r="FGO105" s="1"/>
      <c r="FHJ105" s="2"/>
      <c r="FHK105" s="2"/>
      <c r="FHL105" s="2"/>
      <c r="FHM105" s="2"/>
      <c r="FHN105" s="2"/>
      <c r="FHO105" s="2"/>
      <c r="FHP105" s="2"/>
      <c r="FHU105" s="1"/>
      <c r="FIP105" s="2"/>
      <c r="FIQ105" s="2"/>
      <c r="FIR105" s="2"/>
      <c r="FIS105" s="2"/>
      <c r="FIT105" s="2"/>
      <c r="FIU105" s="2"/>
      <c r="FIV105" s="2"/>
      <c r="FJA105" s="1"/>
      <c r="FJV105" s="2"/>
      <c r="FJW105" s="2"/>
      <c r="FJX105" s="2"/>
      <c r="FJY105" s="2"/>
      <c r="FJZ105" s="2"/>
      <c r="FKA105" s="2"/>
      <c r="FKB105" s="2"/>
      <c r="FKG105" s="1"/>
      <c r="FLB105" s="2"/>
      <c r="FLC105" s="2"/>
      <c r="FLD105" s="2"/>
      <c r="FLE105" s="2"/>
      <c r="FLF105" s="2"/>
      <c r="FLG105" s="2"/>
      <c r="FLH105" s="2"/>
      <c r="FLM105" s="1"/>
      <c r="FMH105" s="2"/>
      <c r="FMI105" s="2"/>
      <c r="FMJ105" s="2"/>
      <c r="FMK105" s="2"/>
      <c r="FML105" s="2"/>
      <c r="FMM105" s="2"/>
      <c r="FMN105" s="2"/>
      <c r="FMS105" s="1"/>
      <c r="FNN105" s="2"/>
      <c r="FNO105" s="2"/>
      <c r="FNP105" s="2"/>
      <c r="FNQ105" s="2"/>
      <c r="FNR105" s="2"/>
      <c r="FNS105" s="2"/>
      <c r="FNT105" s="2"/>
      <c r="FNY105" s="1"/>
      <c r="FOT105" s="2"/>
      <c r="FOU105" s="2"/>
      <c r="FOV105" s="2"/>
      <c r="FOW105" s="2"/>
      <c r="FOX105" s="2"/>
      <c r="FOY105" s="2"/>
      <c r="FOZ105" s="2"/>
      <c r="FPE105" s="1"/>
      <c r="FPZ105" s="2"/>
      <c r="FQA105" s="2"/>
      <c r="FQB105" s="2"/>
      <c r="FQC105" s="2"/>
      <c r="FQD105" s="2"/>
      <c r="FQE105" s="2"/>
      <c r="FQF105" s="2"/>
      <c r="FQK105" s="1"/>
      <c r="FRF105" s="2"/>
      <c r="FRG105" s="2"/>
      <c r="FRH105" s="2"/>
      <c r="FRI105" s="2"/>
      <c r="FRJ105" s="2"/>
      <c r="FRK105" s="2"/>
      <c r="FRL105" s="2"/>
      <c r="FRQ105" s="1"/>
      <c r="FSL105" s="2"/>
      <c r="FSM105" s="2"/>
      <c r="FSN105" s="2"/>
      <c r="FSO105" s="2"/>
      <c r="FSP105" s="2"/>
      <c r="FSQ105" s="2"/>
      <c r="FSR105" s="2"/>
      <c r="FSW105" s="1"/>
      <c r="FTR105" s="2"/>
      <c r="FTS105" s="2"/>
      <c r="FTT105" s="2"/>
      <c r="FTU105" s="2"/>
      <c r="FTV105" s="2"/>
      <c r="FTW105" s="2"/>
      <c r="FTX105" s="2"/>
      <c r="FUC105" s="1"/>
      <c r="FUX105" s="2"/>
      <c r="FUY105" s="2"/>
      <c r="FUZ105" s="2"/>
      <c r="FVA105" s="2"/>
      <c r="FVB105" s="2"/>
      <c r="FVC105" s="2"/>
      <c r="FVD105" s="2"/>
      <c r="FVI105" s="1"/>
      <c r="FWD105" s="2"/>
      <c r="FWE105" s="2"/>
      <c r="FWF105" s="2"/>
      <c r="FWG105" s="2"/>
      <c r="FWH105" s="2"/>
      <c r="FWI105" s="2"/>
      <c r="FWJ105" s="2"/>
      <c r="FWO105" s="1"/>
      <c r="FXJ105" s="2"/>
      <c r="FXK105" s="2"/>
      <c r="FXL105" s="2"/>
      <c r="FXM105" s="2"/>
      <c r="FXN105" s="2"/>
      <c r="FXO105" s="2"/>
      <c r="FXP105" s="2"/>
      <c r="FXU105" s="1"/>
      <c r="FYP105" s="2"/>
      <c r="FYQ105" s="2"/>
      <c r="FYR105" s="2"/>
      <c r="FYS105" s="2"/>
      <c r="FYT105" s="2"/>
      <c r="FYU105" s="2"/>
      <c r="FYV105" s="2"/>
      <c r="FZA105" s="1"/>
      <c r="FZV105" s="2"/>
      <c r="FZW105" s="2"/>
      <c r="FZX105" s="2"/>
      <c r="FZY105" s="2"/>
      <c r="FZZ105" s="2"/>
      <c r="GAA105" s="2"/>
      <c r="GAB105" s="2"/>
      <c r="GAG105" s="1"/>
      <c r="GBB105" s="2"/>
      <c r="GBC105" s="2"/>
      <c r="GBD105" s="2"/>
      <c r="GBE105" s="2"/>
      <c r="GBF105" s="2"/>
      <c r="GBG105" s="2"/>
      <c r="GBH105" s="2"/>
      <c r="GBM105" s="1"/>
      <c r="GCH105" s="2"/>
      <c r="GCI105" s="2"/>
      <c r="GCJ105" s="2"/>
      <c r="GCK105" s="2"/>
      <c r="GCL105" s="2"/>
      <c r="GCM105" s="2"/>
      <c r="GCN105" s="2"/>
      <c r="GCS105" s="1"/>
      <c r="GDN105" s="2"/>
      <c r="GDO105" s="2"/>
      <c r="GDP105" s="2"/>
      <c r="GDQ105" s="2"/>
      <c r="GDR105" s="2"/>
      <c r="GDS105" s="2"/>
      <c r="GDT105" s="2"/>
      <c r="GDY105" s="1"/>
      <c r="GET105" s="2"/>
      <c r="GEU105" s="2"/>
      <c r="GEV105" s="2"/>
      <c r="GEW105" s="2"/>
      <c r="GEX105" s="2"/>
      <c r="GEY105" s="2"/>
      <c r="GEZ105" s="2"/>
      <c r="GFE105" s="1"/>
      <c r="GFZ105" s="2"/>
      <c r="GGA105" s="2"/>
      <c r="GGB105" s="2"/>
      <c r="GGC105" s="2"/>
      <c r="GGD105" s="2"/>
      <c r="GGE105" s="2"/>
      <c r="GGF105" s="2"/>
      <c r="GGK105" s="1"/>
      <c r="GHF105" s="2"/>
      <c r="GHG105" s="2"/>
      <c r="GHH105" s="2"/>
      <c r="GHI105" s="2"/>
      <c r="GHJ105" s="2"/>
      <c r="GHK105" s="2"/>
      <c r="GHL105" s="2"/>
      <c r="GHQ105" s="1"/>
      <c r="GIL105" s="2"/>
      <c r="GIM105" s="2"/>
      <c r="GIN105" s="2"/>
      <c r="GIO105" s="2"/>
      <c r="GIP105" s="2"/>
      <c r="GIQ105" s="2"/>
      <c r="GIR105" s="2"/>
      <c r="GIW105" s="1"/>
      <c r="GJR105" s="2"/>
      <c r="GJS105" s="2"/>
      <c r="GJT105" s="2"/>
      <c r="GJU105" s="2"/>
      <c r="GJV105" s="2"/>
      <c r="GJW105" s="2"/>
      <c r="GJX105" s="2"/>
      <c r="GKC105" s="1"/>
      <c r="GKX105" s="2"/>
      <c r="GKY105" s="2"/>
      <c r="GKZ105" s="2"/>
      <c r="GLA105" s="2"/>
      <c r="GLB105" s="2"/>
      <c r="GLC105" s="2"/>
      <c r="GLD105" s="2"/>
      <c r="GLI105" s="1"/>
      <c r="GMD105" s="2"/>
      <c r="GME105" s="2"/>
      <c r="GMF105" s="2"/>
      <c r="GMG105" s="2"/>
      <c r="GMH105" s="2"/>
      <c r="GMI105" s="2"/>
      <c r="GMJ105" s="2"/>
      <c r="GMO105" s="1"/>
      <c r="GNJ105" s="2"/>
      <c r="GNK105" s="2"/>
      <c r="GNL105" s="2"/>
      <c r="GNM105" s="2"/>
      <c r="GNN105" s="2"/>
      <c r="GNO105" s="2"/>
      <c r="GNP105" s="2"/>
      <c r="GNU105" s="1"/>
      <c r="GOP105" s="2"/>
      <c r="GOQ105" s="2"/>
      <c r="GOR105" s="2"/>
      <c r="GOS105" s="2"/>
      <c r="GOT105" s="2"/>
      <c r="GOU105" s="2"/>
      <c r="GOV105" s="2"/>
      <c r="GPA105" s="1"/>
      <c r="GPV105" s="2"/>
      <c r="GPW105" s="2"/>
      <c r="GPX105" s="2"/>
      <c r="GPY105" s="2"/>
      <c r="GPZ105" s="2"/>
      <c r="GQA105" s="2"/>
      <c r="GQB105" s="2"/>
      <c r="GQG105" s="1"/>
      <c r="GRB105" s="2"/>
      <c r="GRC105" s="2"/>
      <c r="GRD105" s="2"/>
      <c r="GRE105" s="2"/>
      <c r="GRF105" s="2"/>
      <c r="GRG105" s="2"/>
      <c r="GRH105" s="2"/>
      <c r="GRM105" s="1"/>
      <c r="GSH105" s="2"/>
      <c r="GSI105" s="2"/>
      <c r="GSJ105" s="2"/>
      <c r="GSK105" s="2"/>
      <c r="GSL105" s="2"/>
      <c r="GSM105" s="2"/>
      <c r="GSN105" s="2"/>
      <c r="GSS105" s="1"/>
      <c r="GTN105" s="2"/>
      <c r="GTO105" s="2"/>
      <c r="GTP105" s="2"/>
      <c r="GTQ105" s="2"/>
      <c r="GTR105" s="2"/>
      <c r="GTS105" s="2"/>
      <c r="GTT105" s="2"/>
      <c r="GTY105" s="1"/>
      <c r="GUT105" s="2"/>
      <c r="GUU105" s="2"/>
      <c r="GUV105" s="2"/>
      <c r="GUW105" s="2"/>
      <c r="GUX105" s="2"/>
      <c r="GUY105" s="2"/>
      <c r="GUZ105" s="2"/>
      <c r="GVE105" s="1"/>
      <c r="GVZ105" s="2"/>
      <c r="GWA105" s="2"/>
      <c r="GWB105" s="2"/>
      <c r="GWC105" s="2"/>
      <c r="GWD105" s="2"/>
      <c r="GWE105" s="2"/>
      <c r="GWF105" s="2"/>
      <c r="GWK105" s="1"/>
      <c r="GXF105" s="2"/>
      <c r="GXG105" s="2"/>
      <c r="GXH105" s="2"/>
      <c r="GXI105" s="2"/>
      <c r="GXJ105" s="2"/>
      <c r="GXK105" s="2"/>
      <c r="GXL105" s="2"/>
      <c r="GXQ105" s="1"/>
      <c r="GYL105" s="2"/>
      <c r="GYM105" s="2"/>
      <c r="GYN105" s="2"/>
      <c r="GYO105" s="2"/>
      <c r="GYP105" s="2"/>
      <c r="GYQ105" s="2"/>
      <c r="GYR105" s="2"/>
      <c r="GYW105" s="1"/>
      <c r="GZR105" s="2"/>
      <c r="GZS105" s="2"/>
      <c r="GZT105" s="2"/>
      <c r="GZU105" s="2"/>
      <c r="GZV105" s="2"/>
      <c r="GZW105" s="2"/>
      <c r="GZX105" s="2"/>
      <c r="HAC105" s="1"/>
      <c r="HAX105" s="2"/>
      <c r="HAY105" s="2"/>
      <c r="HAZ105" s="2"/>
      <c r="HBA105" s="2"/>
      <c r="HBB105" s="2"/>
      <c r="HBC105" s="2"/>
      <c r="HBD105" s="2"/>
      <c r="HBI105" s="1"/>
      <c r="HCD105" s="2"/>
      <c r="HCE105" s="2"/>
      <c r="HCF105" s="2"/>
      <c r="HCG105" s="2"/>
      <c r="HCH105" s="2"/>
      <c r="HCI105" s="2"/>
      <c r="HCJ105" s="2"/>
      <c r="HCO105" s="1"/>
      <c r="HDJ105" s="2"/>
      <c r="HDK105" s="2"/>
      <c r="HDL105" s="2"/>
      <c r="HDM105" s="2"/>
      <c r="HDN105" s="2"/>
      <c r="HDO105" s="2"/>
      <c r="HDP105" s="2"/>
      <c r="HDU105" s="1"/>
      <c r="HEP105" s="2"/>
      <c r="HEQ105" s="2"/>
      <c r="HER105" s="2"/>
      <c r="HES105" s="2"/>
      <c r="HET105" s="2"/>
      <c r="HEU105" s="2"/>
      <c r="HEV105" s="2"/>
      <c r="HFA105" s="1"/>
      <c r="HFV105" s="2"/>
      <c r="HFW105" s="2"/>
      <c r="HFX105" s="2"/>
      <c r="HFY105" s="2"/>
      <c r="HFZ105" s="2"/>
      <c r="HGA105" s="2"/>
      <c r="HGB105" s="2"/>
      <c r="HGG105" s="1"/>
      <c r="HHB105" s="2"/>
      <c r="HHC105" s="2"/>
      <c r="HHD105" s="2"/>
      <c r="HHE105" s="2"/>
      <c r="HHF105" s="2"/>
      <c r="HHG105" s="2"/>
      <c r="HHH105" s="2"/>
      <c r="HHM105" s="1"/>
      <c r="HIH105" s="2"/>
      <c r="HII105" s="2"/>
      <c r="HIJ105" s="2"/>
      <c r="HIK105" s="2"/>
      <c r="HIL105" s="2"/>
      <c r="HIM105" s="2"/>
      <c r="HIN105" s="2"/>
      <c r="HIS105" s="1"/>
      <c r="HJN105" s="2"/>
      <c r="HJO105" s="2"/>
      <c r="HJP105" s="2"/>
      <c r="HJQ105" s="2"/>
      <c r="HJR105" s="2"/>
      <c r="HJS105" s="2"/>
      <c r="HJT105" s="2"/>
      <c r="HJY105" s="1"/>
      <c r="HKT105" s="2"/>
      <c r="HKU105" s="2"/>
      <c r="HKV105" s="2"/>
      <c r="HKW105" s="2"/>
      <c r="HKX105" s="2"/>
      <c r="HKY105" s="2"/>
      <c r="HKZ105" s="2"/>
      <c r="HLE105" s="1"/>
      <c r="HLZ105" s="2"/>
      <c r="HMA105" s="2"/>
      <c r="HMB105" s="2"/>
      <c r="HMC105" s="2"/>
      <c r="HMD105" s="2"/>
      <c r="HME105" s="2"/>
      <c r="HMF105" s="2"/>
      <c r="HMK105" s="1"/>
      <c r="HNF105" s="2"/>
      <c r="HNG105" s="2"/>
      <c r="HNH105" s="2"/>
      <c r="HNI105" s="2"/>
      <c r="HNJ105" s="2"/>
      <c r="HNK105" s="2"/>
      <c r="HNL105" s="2"/>
      <c r="HNQ105" s="1"/>
      <c r="HOL105" s="2"/>
      <c r="HOM105" s="2"/>
      <c r="HON105" s="2"/>
      <c r="HOO105" s="2"/>
      <c r="HOP105" s="2"/>
      <c r="HOQ105" s="2"/>
      <c r="HOR105" s="2"/>
      <c r="HOW105" s="1"/>
      <c r="HPR105" s="2"/>
      <c r="HPS105" s="2"/>
      <c r="HPT105" s="2"/>
      <c r="HPU105" s="2"/>
      <c r="HPV105" s="2"/>
      <c r="HPW105" s="2"/>
      <c r="HPX105" s="2"/>
      <c r="HQC105" s="1"/>
      <c r="HQX105" s="2"/>
      <c r="HQY105" s="2"/>
      <c r="HQZ105" s="2"/>
      <c r="HRA105" s="2"/>
      <c r="HRB105" s="2"/>
      <c r="HRC105" s="2"/>
      <c r="HRD105" s="2"/>
      <c r="HRI105" s="1"/>
      <c r="HSD105" s="2"/>
      <c r="HSE105" s="2"/>
      <c r="HSF105" s="2"/>
      <c r="HSG105" s="2"/>
      <c r="HSH105" s="2"/>
      <c r="HSI105" s="2"/>
      <c r="HSJ105" s="2"/>
      <c r="HSO105" s="1"/>
      <c r="HTJ105" s="2"/>
      <c r="HTK105" s="2"/>
      <c r="HTL105" s="2"/>
      <c r="HTM105" s="2"/>
      <c r="HTN105" s="2"/>
      <c r="HTO105" s="2"/>
      <c r="HTP105" s="2"/>
      <c r="HTU105" s="1"/>
      <c r="HUP105" s="2"/>
      <c r="HUQ105" s="2"/>
      <c r="HUR105" s="2"/>
      <c r="HUS105" s="2"/>
      <c r="HUT105" s="2"/>
      <c r="HUU105" s="2"/>
      <c r="HUV105" s="2"/>
      <c r="HVA105" s="1"/>
      <c r="HVV105" s="2"/>
      <c r="HVW105" s="2"/>
      <c r="HVX105" s="2"/>
      <c r="HVY105" s="2"/>
      <c r="HVZ105" s="2"/>
      <c r="HWA105" s="2"/>
      <c r="HWB105" s="2"/>
      <c r="HWG105" s="1"/>
      <c r="HXB105" s="2"/>
      <c r="HXC105" s="2"/>
      <c r="HXD105" s="2"/>
      <c r="HXE105" s="2"/>
      <c r="HXF105" s="2"/>
      <c r="HXG105" s="2"/>
      <c r="HXH105" s="2"/>
      <c r="HXM105" s="1"/>
      <c r="HYH105" s="2"/>
      <c r="HYI105" s="2"/>
      <c r="HYJ105" s="2"/>
      <c r="HYK105" s="2"/>
      <c r="HYL105" s="2"/>
      <c r="HYM105" s="2"/>
      <c r="HYN105" s="2"/>
      <c r="HYS105" s="1"/>
      <c r="HZN105" s="2"/>
      <c r="HZO105" s="2"/>
      <c r="HZP105" s="2"/>
      <c r="HZQ105" s="2"/>
      <c r="HZR105" s="2"/>
      <c r="HZS105" s="2"/>
      <c r="HZT105" s="2"/>
      <c r="HZY105" s="1"/>
      <c r="IAT105" s="2"/>
      <c r="IAU105" s="2"/>
      <c r="IAV105" s="2"/>
      <c r="IAW105" s="2"/>
      <c r="IAX105" s="2"/>
      <c r="IAY105" s="2"/>
      <c r="IAZ105" s="2"/>
      <c r="IBE105" s="1"/>
      <c r="IBZ105" s="2"/>
      <c r="ICA105" s="2"/>
      <c r="ICB105" s="2"/>
      <c r="ICC105" s="2"/>
      <c r="ICD105" s="2"/>
      <c r="ICE105" s="2"/>
      <c r="ICF105" s="2"/>
      <c r="ICK105" s="1"/>
      <c r="IDF105" s="2"/>
      <c r="IDG105" s="2"/>
      <c r="IDH105" s="2"/>
      <c r="IDI105" s="2"/>
      <c r="IDJ105" s="2"/>
      <c r="IDK105" s="2"/>
      <c r="IDL105" s="2"/>
      <c r="IDQ105" s="1"/>
      <c r="IEL105" s="2"/>
      <c r="IEM105" s="2"/>
      <c r="IEN105" s="2"/>
      <c r="IEO105" s="2"/>
      <c r="IEP105" s="2"/>
      <c r="IEQ105" s="2"/>
      <c r="IER105" s="2"/>
      <c r="IEW105" s="1"/>
      <c r="IFR105" s="2"/>
      <c r="IFS105" s="2"/>
      <c r="IFT105" s="2"/>
      <c r="IFU105" s="2"/>
      <c r="IFV105" s="2"/>
      <c r="IFW105" s="2"/>
      <c r="IFX105" s="2"/>
      <c r="IGC105" s="1"/>
      <c r="IGX105" s="2"/>
      <c r="IGY105" s="2"/>
      <c r="IGZ105" s="2"/>
      <c r="IHA105" s="2"/>
      <c r="IHB105" s="2"/>
      <c r="IHC105" s="2"/>
      <c r="IHD105" s="2"/>
      <c r="IHI105" s="1"/>
      <c r="IID105" s="2"/>
      <c r="IIE105" s="2"/>
      <c r="IIF105" s="2"/>
      <c r="IIG105" s="2"/>
      <c r="IIH105" s="2"/>
      <c r="III105" s="2"/>
      <c r="IIJ105" s="2"/>
      <c r="IIO105" s="1"/>
      <c r="IJJ105" s="2"/>
      <c r="IJK105" s="2"/>
      <c r="IJL105" s="2"/>
      <c r="IJM105" s="2"/>
      <c r="IJN105" s="2"/>
      <c r="IJO105" s="2"/>
      <c r="IJP105" s="2"/>
      <c r="IJU105" s="1"/>
      <c r="IKP105" s="2"/>
      <c r="IKQ105" s="2"/>
      <c r="IKR105" s="2"/>
      <c r="IKS105" s="2"/>
      <c r="IKT105" s="2"/>
      <c r="IKU105" s="2"/>
      <c r="IKV105" s="2"/>
      <c r="ILA105" s="1"/>
      <c r="ILV105" s="2"/>
      <c r="ILW105" s="2"/>
      <c r="ILX105" s="2"/>
      <c r="ILY105" s="2"/>
      <c r="ILZ105" s="2"/>
      <c r="IMA105" s="2"/>
      <c r="IMB105" s="2"/>
      <c r="IMG105" s="1"/>
      <c r="INB105" s="2"/>
      <c r="INC105" s="2"/>
      <c r="IND105" s="2"/>
      <c r="INE105" s="2"/>
      <c r="INF105" s="2"/>
      <c r="ING105" s="2"/>
      <c r="INH105" s="2"/>
      <c r="INM105" s="1"/>
      <c r="IOH105" s="2"/>
      <c r="IOI105" s="2"/>
      <c r="IOJ105" s="2"/>
      <c r="IOK105" s="2"/>
      <c r="IOL105" s="2"/>
      <c r="IOM105" s="2"/>
      <c r="ION105" s="2"/>
      <c r="IOS105" s="1"/>
      <c r="IPN105" s="2"/>
      <c r="IPO105" s="2"/>
      <c r="IPP105" s="2"/>
      <c r="IPQ105" s="2"/>
      <c r="IPR105" s="2"/>
      <c r="IPS105" s="2"/>
      <c r="IPT105" s="2"/>
      <c r="IPY105" s="1"/>
      <c r="IQT105" s="2"/>
      <c r="IQU105" s="2"/>
      <c r="IQV105" s="2"/>
      <c r="IQW105" s="2"/>
      <c r="IQX105" s="2"/>
      <c r="IQY105" s="2"/>
      <c r="IQZ105" s="2"/>
      <c r="IRE105" s="1"/>
      <c r="IRZ105" s="2"/>
      <c r="ISA105" s="2"/>
      <c r="ISB105" s="2"/>
      <c r="ISC105" s="2"/>
      <c r="ISD105" s="2"/>
      <c r="ISE105" s="2"/>
      <c r="ISF105" s="2"/>
      <c r="ISK105" s="1"/>
      <c r="ITF105" s="2"/>
      <c r="ITG105" s="2"/>
      <c r="ITH105" s="2"/>
      <c r="ITI105" s="2"/>
      <c r="ITJ105" s="2"/>
      <c r="ITK105" s="2"/>
      <c r="ITL105" s="2"/>
      <c r="ITQ105" s="1"/>
      <c r="IUL105" s="2"/>
      <c r="IUM105" s="2"/>
      <c r="IUN105" s="2"/>
      <c r="IUO105" s="2"/>
      <c r="IUP105" s="2"/>
      <c r="IUQ105" s="2"/>
      <c r="IUR105" s="2"/>
      <c r="IUW105" s="1"/>
      <c r="IVR105" s="2"/>
      <c r="IVS105" s="2"/>
      <c r="IVT105" s="2"/>
      <c r="IVU105" s="2"/>
      <c r="IVV105" s="2"/>
      <c r="IVW105" s="2"/>
      <c r="IVX105" s="2"/>
      <c r="IWC105" s="1"/>
      <c r="IWX105" s="2"/>
      <c r="IWY105" s="2"/>
      <c r="IWZ105" s="2"/>
      <c r="IXA105" s="2"/>
      <c r="IXB105" s="2"/>
      <c r="IXC105" s="2"/>
      <c r="IXD105" s="2"/>
      <c r="IXI105" s="1"/>
      <c r="IYD105" s="2"/>
      <c r="IYE105" s="2"/>
      <c r="IYF105" s="2"/>
      <c r="IYG105" s="2"/>
      <c r="IYH105" s="2"/>
      <c r="IYI105" s="2"/>
      <c r="IYJ105" s="2"/>
      <c r="IYO105" s="1"/>
      <c r="IZJ105" s="2"/>
      <c r="IZK105" s="2"/>
      <c r="IZL105" s="2"/>
      <c r="IZM105" s="2"/>
      <c r="IZN105" s="2"/>
      <c r="IZO105" s="2"/>
      <c r="IZP105" s="2"/>
      <c r="IZU105" s="1"/>
      <c r="JAP105" s="2"/>
      <c r="JAQ105" s="2"/>
      <c r="JAR105" s="2"/>
      <c r="JAS105" s="2"/>
      <c r="JAT105" s="2"/>
      <c r="JAU105" s="2"/>
      <c r="JAV105" s="2"/>
      <c r="JBA105" s="1"/>
      <c r="JBV105" s="2"/>
      <c r="JBW105" s="2"/>
      <c r="JBX105" s="2"/>
      <c r="JBY105" s="2"/>
      <c r="JBZ105" s="2"/>
      <c r="JCA105" s="2"/>
      <c r="JCB105" s="2"/>
      <c r="JCG105" s="1"/>
      <c r="JDB105" s="2"/>
      <c r="JDC105" s="2"/>
      <c r="JDD105" s="2"/>
      <c r="JDE105" s="2"/>
      <c r="JDF105" s="2"/>
      <c r="JDG105" s="2"/>
      <c r="JDH105" s="2"/>
      <c r="JDM105" s="1"/>
      <c r="JEH105" s="2"/>
      <c r="JEI105" s="2"/>
      <c r="JEJ105" s="2"/>
      <c r="JEK105" s="2"/>
      <c r="JEL105" s="2"/>
      <c r="JEM105" s="2"/>
      <c r="JEN105" s="2"/>
      <c r="JES105" s="1"/>
      <c r="JFN105" s="2"/>
      <c r="JFO105" s="2"/>
      <c r="JFP105" s="2"/>
      <c r="JFQ105" s="2"/>
      <c r="JFR105" s="2"/>
      <c r="JFS105" s="2"/>
      <c r="JFT105" s="2"/>
      <c r="JFY105" s="1"/>
      <c r="JGT105" s="2"/>
      <c r="JGU105" s="2"/>
      <c r="JGV105" s="2"/>
      <c r="JGW105" s="2"/>
      <c r="JGX105" s="2"/>
      <c r="JGY105" s="2"/>
      <c r="JGZ105" s="2"/>
      <c r="JHE105" s="1"/>
      <c r="JHZ105" s="2"/>
      <c r="JIA105" s="2"/>
      <c r="JIB105" s="2"/>
      <c r="JIC105" s="2"/>
      <c r="JID105" s="2"/>
      <c r="JIE105" s="2"/>
      <c r="JIF105" s="2"/>
      <c r="JIK105" s="1"/>
      <c r="JJF105" s="2"/>
      <c r="JJG105" s="2"/>
      <c r="JJH105" s="2"/>
      <c r="JJI105" s="2"/>
      <c r="JJJ105" s="2"/>
      <c r="JJK105" s="2"/>
      <c r="JJL105" s="2"/>
      <c r="JJQ105" s="1"/>
      <c r="JKL105" s="2"/>
      <c r="JKM105" s="2"/>
      <c r="JKN105" s="2"/>
      <c r="JKO105" s="2"/>
      <c r="JKP105" s="2"/>
      <c r="JKQ105" s="2"/>
      <c r="JKR105" s="2"/>
      <c r="JKW105" s="1"/>
      <c r="JLR105" s="2"/>
      <c r="JLS105" s="2"/>
      <c r="JLT105" s="2"/>
      <c r="JLU105" s="2"/>
      <c r="JLV105" s="2"/>
      <c r="JLW105" s="2"/>
      <c r="JLX105" s="2"/>
      <c r="JMC105" s="1"/>
      <c r="JMX105" s="2"/>
      <c r="JMY105" s="2"/>
      <c r="JMZ105" s="2"/>
      <c r="JNA105" s="2"/>
      <c r="JNB105" s="2"/>
      <c r="JNC105" s="2"/>
      <c r="JND105" s="2"/>
      <c r="JNI105" s="1"/>
      <c r="JOD105" s="2"/>
      <c r="JOE105" s="2"/>
      <c r="JOF105" s="2"/>
      <c r="JOG105" s="2"/>
      <c r="JOH105" s="2"/>
      <c r="JOI105" s="2"/>
      <c r="JOJ105" s="2"/>
      <c r="JOO105" s="1"/>
      <c r="JPJ105" s="2"/>
      <c r="JPK105" s="2"/>
      <c r="JPL105" s="2"/>
      <c r="JPM105" s="2"/>
      <c r="JPN105" s="2"/>
      <c r="JPO105" s="2"/>
      <c r="JPP105" s="2"/>
      <c r="JPU105" s="1"/>
      <c r="JQP105" s="2"/>
      <c r="JQQ105" s="2"/>
      <c r="JQR105" s="2"/>
      <c r="JQS105" s="2"/>
      <c r="JQT105" s="2"/>
      <c r="JQU105" s="2"/>
      <c r="JQV105" s="2"/>
      <c r="JRA105" s="1"/>
      <c r="JRV105" s="2"/>
      <c r="JRW105" s="2"/>
      <c r="JRX105" s="2"/>
      <c r="JRY105" s="2"/>
      <c r="JRZ105" s="2"/>
      <c r="JSA105" s="2"/>
      <c r="JSB105" s="2"/>
      <c r="JSG105" s="1"/>
      <c r="JTB105" s="2"/>
      <c r="JTC105" s="2"/>
      <c r="JTD105" s="2"/>
      <c r="JTE105" s="2"/>
      <c r="JTF105" s="2"/>
      <c r="JTG105" s="2"/>
      <c r="JTH105" s="2"/>
      <c r="JTM105" s="1"/>
      <c r="JUH105" s="2"/>
      <c r="JUI105" s="2"/>
      <c r="JUJ105" s="2"/>
      <c r="JUK105" s="2"/>
      <c r="JUL105" s="2"/>
      <c r="JUM105" s="2"/>
      <c r="JUN105" s="2"/>
      <c r="JUS105" s="1"/>
      <c r="JVN105" s="2"/>
      <c r="JVO105" s="2"/>
      <c r="JVP105" s="2"/>
      <c r="JVQ105" s="2"/>
      <c r="JVR105" s="2"/>
      <c r="JVS105" s="2"/>
      <c r="JVT105" s="2"/>
      <c r="JVY105" s="1"/>
      <c r="JWT105" s="2"/>
      <c r="JWU105" s="2"/>
      <c r="JWV105" s="2"/>
      <c r="JWW105" s="2"/>
      <c r="JWX105" s="2"/>
      <c r="JWY105" s="2"/>
      <c r="JWZ105" s="2"/>
      <c r="JXE105" s="1"/>
      <c r="JXZ105" s="2"/>
      <c r="JYA105" s="2"/>
      <c r="JYB105" s="2"/>
      <c r="JYC105" s="2"/>
      <c r="JYD105" s="2"/>
      <c r="JYE105" s="2"/>
      <c r="JYF105" s="2"/>
      <c r="JYK105" s="1"/>
      <c r="JZF105" s="2"/>
      <c r="JZG105" s="2"/>
      <c r="JZH105" s="2"/>
      <c r="JZI105" s="2"/>
      <c r="JZJ105" s="2"/>
      <c r="JZK105" s="2"/>
      <c r="JZL105" s="2"/>
      <c r="JZQ105" s="1"/>
      <c r="KAL105" s="2"/>
      <c r="KAM105" s="2"/>
      <c r="KAN105" s="2"/>
      <c r="KAO105" s="2"/>
      <c r="KAP105" s="2"/>
      <c r="KAQ105" s="2"/>
      <c r="KAR105" s="2"/>
      <c r="KAW105" s="1"/>
      <c r="KBR105" s="2"/>
      <c r="KBS105" s="2"/>
      <c r="KBT105" s="2"/>
      <c r="KBU105" s="2"/>
      <c r="KBV105" s="2"/>
      <c r="KBW105" s="2"/>
      <c r="KBX105" s="2"/>
      <c r="KCC105" s="1"/>
      <c r="KCX105" s="2"/>
      <c r="KCY105" s="2"/>
      <c r="KCZ105" s="2"/>
      <c r="KDA105" s="2"/>
      <c r="KDB105" s="2"/>
      <c r="KDC105" s="2"/>
      <c r="KDD105" s="2"/>
      <c r="KDI105" s="1"/>
      <c r="KED105" s="2"/>
      <c r="KEE105" s="2"/>
      <c r="KEF105" s="2"/>
      <c r="KEG105" s="2"/>
      <c r="KEH105" s="2"/>
      <c r="KEI105" s="2"/>
      <c r="KEJ105" s="2"/>
      <c r="KEO105" s="1"/>
      <c r="KFJ105" s="2"/>
      <c r="KFK105" s="2"/>
      <c r="KFL105" s="2"/>
      <c r="KFM105" s="2"/>
      <c r="KFN105" s="2"/>
      <c r="KFO105" s="2"/>
      <c r="KFP105" s="2"/>
      <c r="KFU105" s="1"/>
      <c r="KGP105" s="2"/>
      <c r="KGQ105" s="2"/>
      <c r="KGR105" s="2"/>
      <c r="KGS105" s="2"/>
      <c r="KGT105" s="2"/>
      <c r="KGU105" s="2"/>
      <c r="KGV105" s="2"/>
      <c r="KHA105" s="1"/>
      <c r="KHV105" s="2"/>
      <c r="KHW105" s="2"/>
      <c r="KHX105" s="2"/>
      <c r="KHY105" s="2"/>
      <c r="KHZ105" s="2"/>
      <c r="KIA105" s="2"/>
      <c r="KIB105" s="2"/>
      <c r="KIG105" s="1"/>
      <c r="KJB105" s="2"/>
      <c r="KJC105" s="2"/>
      <c r="KJD105" s="2"/>
      <c r="KJE105" s="2"/>
      <c r="KJF105" s="2"/>
      <c r="KJG105" s="2"/>
      <c r="KJH105" s="2"/>
      <c r="KJM105" s="1"/>
      <c r="KKH105" s="2"/>
      <c r="KKI105" s="2"/>
      <c r="KKJ105" s="2"/>
      <c r="KKK105" s="2"/>
      <c r="KKL105" s="2"/>
      <c r="KKM105" s="2"/>
      <c r="KKN105" s="2"/>
      <c r="KKS105" s="1"/>
      <c r="KLN105" s="2"/>
      <c r="KLO105" s="2"/>
      <c r="KLP105" s="2"/>
      <c r="KLQ105" s="2"/>
      <c r="KLR105" s="2"/>
      <c r="KLS105" s="2"/>
      <c r="KLT105" s="2"/>
      <c r="KLY105" s="1"/>
      <c r="KMT105" s="2"/>
      <c r="KMU105" s="2"/>
      <c r="KMV105" s="2"/>
      <c r="KMW105" s="2"/>
      <c r="KMX105" s="2"/>
      <c r="KMY105" s="2"/>
      <c r="KMZ105" s="2"/>
      <c r="KNE105" s="1"/>
      <c r="KNZ105" s="2"/>
      <c r="KOA105" s="2"/>
      <c r="KOB105" s="2"/>
      <c r="KOC105" s="2"/>
      <c r="KOD105" s="2"/>
      <c r="KOE105" s="2"/>
      <c r="KOF105" s="2"/>
      <c r="KOK105" s="1"/>
      <c r="KPF105" s="2"/>
      <c r="KPG105" s="2"/>
      <c r="KPH105" s="2"/>
      <c r="KPI105" s="2"/>
      <c r="KPJ105" s="2"/>
      <c r="KPK105" s="2"/>
      <c r="KPL105" s="2"/>
      <c r="KPQ105" s="1"/>
      <c r="KQL105" s="2"/>
      <c r="KQM105" s="2"/>
      <c r="KQN105" s="2"/>
      <c r="KQO105" s="2"/>
      <c r="KQP105" s="2"/>
      <c r="KQQ105" s="2"/>
      <c r="KQR105" s="2"/>
      <c r="KQW105" s="1"/>
      <c r="KRR105" s="2"/>
      <c r="KRS105" s="2"/>
      <c r="KRT105" s="2"/>
      <c r="KRU105" s="2"/>
      <c r="KRV105" s="2"/>
      <c r="KRW105" s="2"/>
      <c r="KRX105" s="2"/>
      <c r="KSC105" s="1"/>
      <c r="KSX105" s="2"/>
      <c r="KSY105" s="2"/>
      <c r="KSZ105" s="2"/>
      <c r="KTA105" s="2"/>
      <c r="KTB105" s="2"/>
      <c r="KTC105" s="2"/>
      <c r="KTD105" s="2"/>
      <c r="KTI105" s="1"/>
      <c r="KUD105" s="2"/>
      <c r="KUE105" s="2"/>
      <c r="KUF105" s="2"/>
      <c r="KUG105" s="2"/>
      <c r="KUH105" s="2"/>
      <c r="KUI105" s="2"/>
      <c r="KUJ105" s="2"/>
      <c r="KUO105" s="1"/>
      <c r="KVJ105" s="2"/>
      <c r="KVK105" s="2"/>
      <c r="KVL105" s="2"/>
      <c r="KVM105" s="2"/>
      <c r="KVN105" s="2"/>
      <c r="KVO105" s="2"/>
      <c r="KVP105" s="2"/>
      <c r="KVU105" s="1"/>
      <c r="KWP105" s="2"/>
      <c r="KWQ105" s="2"/>
      <c r="KWR105" s="2"/>
      <c r="KWS105" s="2"/>
      <c r="KWT105" s="2"/>
      <c r="KWU105" s="2"/>
      <c r="KWV105" s="2"/>
      <c r="KXA105" s="1"/>
      <c r="KXV105" s="2"/>
      <c r="KXW105" s="2"/>
      <c r="KXX105" s="2"/>
      <c r="KXY105" s="2"/>
      <c r="KXZ105" s="2"/>
      <c r="KYA105" s="2"/>
      <c r="KYB105" s="2"/>
      <c r="KYG105" s="1"/>
      <c r="KZB105" s="2"/>
      <c r="KZC105" s="2"/>
      <c r="KZD105" s="2"/>
      <c r="KZE105" s="2"/>
      <c r="KZF105" s="2"/>
      <c r="KZG105" s="2"/>
      <c r="KZH105" s="2"/>
      <c r="KZM105" s="1"/>
      <c r="LAH105" s="2"/>
      <c r="LAI105" s="2"/>
      <c r="LAJ105" s="2"/>
      <c r="LAK105" s="2"/>
      <c r="LAL105" s="2"/>
      <c r="LAM105" s="2"/>
      <c r="LAN105" s="2"/>
      <c r="LAS105" s="1"/>
      <c r="LBN105" s="2"/>
      <c r="LBO105" s="2"/>
      <c r="LBP105" s="2"/>
      <c r="LBQ105" s="2"/>
      <c r="LBR105" s="2"/>
      <c r="LBS105" s="2"/>
      <c r="LBT105" s="2"/>
      <c r="LBY105" s="1"/>
      <c r="LCT105" s="2"/>
      <c r="LCU105" s="2"/>
      <c r="LCV105" s="2"/>
      <c r="LCW105" s="2"/>
      <c r="LCX105" s="2"/>
      <c r="LCY105" s="2"/>
      <c r="LCZ105" s="2"/>
      <c r="LDE105" s="1"/>
      <c r="LDZ105" s="2"/>
      <c r="LEA105" s="2"/>
      <c r="LEB105" s="2"/>
      <c r="LEC105" s="2"/>
      <c r="LED105" s="2"/>
      <c r="LEE105" s="2"/>
      <c r="LEF105" s="2"/>
      <c r="LEK105" s="1"/>
      <c r="LFF105" s="2"/>
      <c r="LFG105" s="2"/>
      <c r="LFH105" s="2"/>
      <c r="LFI105" s="2"/>
      <c r="LFJ105" s="2"/>
      <c r="LFK105" s="2"/>
      <c r="LFL105" s="2"/>
      <c r="LFQ105" s="1"/>
      <c r="LGL105" s="2"/>
      <c r="LGM105" s="2"/>
      <c r="LGN105" s="2"/>
      <c r="LGO105" s="2"/>
      <c r="LGP105" s="2"/>
      <c r="LGQ105" s="2"/>
      <c r="LGR105" s="2"/>
      <c r="LGW105" s="1"/>
      <c r="LHR105" s="2"/>
      <c r="LHS105" s="2"/>
      <c r="LHT105" s="2"/>
      <c r="LHU105" s="2"/>
      <c r="LHV105" s="2"/>
      <c r="LHW105" s="2"/>
      <c r="LHX105" s="2"/>
      <c r="LIC105" s="1"/>
      <c r="LIX105" s="2"/>
      <c r="LIY105" s="2"/>
      <c r="LIZ105" s="2"/>
      <c r="LJA105" s="2"/>
      <c r="LJB105" s="2"/>
      <c r="LJC105" s="2"/>
      <c r="LJD105" s="2"/>
      <c r="LJI105" s="1"/>
      <c r="LKD105" s="2"/>
      <c r="LKE105" s="2"/>
      <c r="LKF105" s="2"/>
      <c r="LKG105" s="2"/>
      <c r="LKH105" s="2"/>
      <c r="LKI105" s="2"/>
      <c r="LKJ105" s="2"/>
      <c r="LKO105" s="1"/>
      <c r="LLJ105" s="2"/>
      <c r="LLK105" s="2"/>
      <c r="LLL105" s="2"/>
      <c r="LLM105" s="2"/>
      <c r="LLN105" s="2"/>
      <c r="LLO105" s="2"/>
      <c r="LLP105" s="2"/>
      <c r="LLU105" s="1"/>
      <c r="LMP105" s="2"/>
      <c r="LMQ105" s="2"/>
      <c r="LMR105" s="2"/>
      <c r="LMS105" s="2"/>
      <c r="LMT105" s="2"/>
      <c r="LMU105" s="2"/>
      <c r="LMV105" s="2"/>
      <c r="LNA105" s="1"/>
      <c r="LNV105" s="2"/>
      <c r="LNW105" s="2"/>
      <c r="LNX105" s="2"/>
      <c r="LNY105" s="2"/>
      <c r="LNZ105" s="2"/>
      <c r="LOA105" s="2"/>
      <c r="LOB105" s="2"/>
      <c r="LOG105" s="1"/>
      <c r="LPB105" s="2"/>
      <c r="LPC105" s="2"/>
      <c r="LPD105" s="2"/>
      <c r="LPE105" s="2"/>
      <c r="LPF105" s="2"/>
      <c r="LPG105" s="2"/>
      <c r="LPH105" s="2"/>
      <c r="LPM105" s="1"/>
      <c r="LQH105" s="2"/>
      <c r="LQI105" s="2"/>
      <c r="LQJ105" s="2"/>
      <c r="LQK105" s="2"/>
      <c r="LQL105" s="2"/>
      <c r="LQM105" s="2"/>
      <c r="LQN105" s="2"/>
      <c r="LQS105" s="1"/>
      <c r="LRN105" s="2"/>
      <c r="LRO105" s="2"/>
      <c r="LRP105" s="2"/>
      <c r="LRQ105" s="2"/>
      <c r="LRR105" s="2"/>
      <c r="LRS105" s="2"/>
      <c r="LRT105" s="2"/>
      <c r="LRY105" s="1"/>
      <c r="LST105" s="2"/>
      <c r="LSU105" s="2"/>
      <c r="LSV105" s="2"/>
      <c r="LSW105" s="2"/>
      <c r="LSX105" s="2"/>
      <c r="LSY105" s="2"/>
      <c r="LSZ105" s="2"/>
      <c r="LTE105" s="1"/>
      <c r="LTZ105" s="2"/>
      <c r="LUA105" s="2"/>
      <c r="LUB105" s="2"/>
      <c r="LUC105" s="2"/>
      <c r="LUD105" s="2"/>
      <c r="LUE105" s="2"/>
      <c r="LUF105" s="2"/>
      <c r="LUK105" s="1"/>
      <c r="LVF105" s="2"/>
      <c r="LVG105" s="2"/>
      <c r="LVH105" s="2"/>
      <c r="LVI105" s="2"/>
      <c r="LVJ105" s="2"/>
      <c r="LVK105" s="2"/>
      <c r="LVL105" s="2"/>
      <c r="LVQ105" s="1"/>
      <c r="LWL105" s="2"/>
      <c r="LWM105" s="2"/>
      <c r="LWN105" s="2"/>
      <c r="LWO105" s="2"/>
      <c r="LWP105" s="2"/>
      <c r="LWQ105" s="2"/>
      <c r="LWR105" s="2"/>
      <c r="LWW105" s="1"/>
      <c r="LXR105" s="2"/>
      <c r="LXS105" s="2"/>
      <c r="LXT105" s="2"/>
      <c r="LXU105" s="2"/>
      <c r="LXV105" s="2"/>
      <c r="LXW105" s="2"/>
      <c r="LXX105" s="2"/>
      <c r="LYC105" s="1"/>
      <c r="LYX105" s="2"/>
      <c r="LYY105" s="2"/>
      <c r="LYZ105" s="2"/>
      <c r="LZA105" s="2"/>
      <c r="LZB105" s="2"/>
      <c r="LZC105" s="2"/>
      <c r="LZD105" s="2"/>
      <c r="LZI105" s="1"/>
      <c r="MAD105" s="2"/>
      <c r="MAE105" s="2"/>
      <c r="MAF105" s="2"/>
      <c r="MAG105" s="2"/>
      <c r="MAH105" s="2"/>
      <c r="MAI105" s="2"/>
      <c r="MAJ105" s="2"/>
      <c r="MAO105" s="1"/>
      <c r="MBJ105" s="2"/>
      <c r="MBK105" s="2"/>
      <c r="MBL105" s="2"/>
      <c r="MBM105" s="2"/>
      <c r="MBN105" s="2"/>
      <c r="MBO105" s="2"/>
      <c r="MBP105" s="2"/>
      <c r="MBU105" s="1"/>
      <c r="MCP105" s="2"/>
      <c r="MCQ105" s="2"/>
      <c r="MCR105" s="2"/>
      <c r="MCS105" s="2"/>
      <c r="MCT105" s="2"/>
      <c r="MCU105" s="2"/>
      <c r="MCV105" s="2"/>
      <c r="MDA105" s="1"/>
      <c r="MDV105" s="2"/>
      <c r="MDW105" s="2"/>
      <c r="MDX105" s="2"/>
      <c r="MDY105" s="2"/>
      <c r="MDZ105" s="2"/>
      <c r="MEA105" s="2"/>
      <c r="MEB105" s="2"/>
      <c r="MEG105" s="1"/>
      <c r="MFB105" s="2"/>
      <c r="MFC105" s="2"/>
      <c r="MFD105" s="2"/>
      <c r="MFE105" s="2"/>
      <c r="MFF105" s="2"/>
      <c r="MFG105" s="2"/>
      <c r="MFH105" s="2"/>
      <c r="MFM105" s="1"/>
      <c r="MGH105" s="2"/>
      <c r="MGI105" s="2"/>
      <c r="MGJ105" s="2"/>
      <c r="MGK105" s="2"/>
      <c r="MGL105" s="2"/>
      <c r="MGM105" s="2"/>
      <c r="MGN105" s="2"/>
      <c r="MGS105" s="1"/>
      <c r="MHN105" s="2"/>
      <c r="MHO105" s="2"/>
      <c r="MHP105" s="2"/>
      <c r="MHQ105" s="2"/>
      <c r="MHR105" s="2"/>
      <c r="MHS105" s="2"/>
      <c r="MHT105" s="2"/>
      <c r="MHY105" s="1"/>
      <c r="MIT105" s="2"/>
      <c r="MIU105" s="2"/>
      <c r="MIV105" s="2"/>
      <c r="MIW105" s="2"/>
      <c r="MIX105" s="2"/>
      <c r="MIY105" s="2"/>
      <c r="MIZ105" s="2"/>
      <c r="MJE105" s="1"/>
      <c r="MJZ105" s="2"/>
      <c r="MKA105" s="2"/>
      <c r="MKB105" s="2"/>
      <c r="MKC105" s="2"/>
      <c r="MKD105" s="2"/>
      <c r="MKE105" s="2"/>
      <c r="MKF105" s="2"/>
      <c r="MKK105" s="1"/>
      <c r="MLF105" s="2"/>
      <c r="MLG105" s="2"/>
      <c r="MLH105" s="2"/>
      <c r="MLI105" s="2"/>
      <c r="MLJ105" s="2"/>
      <c r="MLK105" s="2"/>
      <c r="MLL105" s="2"/>
      <c r="MLQ105" s="1"/>
      <c r="MML105" s="2"/>
      <c r="MMM105" s="2"/>
      <c r="MMN105" s="2"/>
      <c r="MMO105" s="2"/>
      <c r="MMP105" s="2"/>
      <c r="MMQ105" s="2"/>
      <c r="MMR105" s="2"/>
      <c r="MMW105" s="1"/>
      <c r="MNR105" s="2"/>
      <c r="MNS105" s="2"/>
      <c r="MNT105" s="2"/>
      <c r="MNU105" s="2"/>
      <c r="MNV105" s="2"/>
      <c r="MNW105" s="2"/>
      <c r="MNX105" s="2"/>
      <c r="MOC105" s="1"/>
      <c r="MOX105" s="2"/>
      <c r="MOY105" s="2"/>
      <c r="MOZ105" s="2"/>
      <c r="MPA105" s="2"/>
      <c r="MPB105" s="2"/>
      <c r="MPC105" s="2"/>
      <c r="MPD105" s="2"/>
      <c r="MPI105" s="1"/>
      <c r="MQD105" s="2"/>
      <c r="MQE105" s="2"/>
      <c r="MQF105" s="2"/>
      <c r="MQG105" s="2"/>
      <c r="MQH105" s="2"/>
      <c r="MQI105" s="2"/>
      <c r="MQJ105" s="2"/>
      <c r="MQO105" s="1"/>
      <c r="MRJ105" s="2"/>
      <c r="MRK105" s="2"/>
      <c r="MRL105" s="2"/>
      <c r="MRM105" s="2"/>
      <c r="MRN105" s="2"/>
      <c r="MRO105" s="2"/>
      <c r="MRP105" s="2"/>
      <c r="MRU105" s="1"/>
      <c r="MSP105" s="2"/>
      <c r="MSQ105" s="2"/>
      <c r="MSR105" s="2"/>
      <c r="MSS105" s="2"/>
      <c r="MST105" s="2"/>
      <c r="MSU105" s="2"/>
      <c r="MSV105" s="2"/>
      <c r="MTA105" s="1"/>
      <c r="MTV105" s="2"/>
      <c r="MTW105" s="2"/>
      <c r="MTX105" s="2"/>
      <c r="MTY105" s="2"/>
      <c r="MTZ105" s="2"/>
      <c r="MUA105" s="2"/>
      <c r="MUB105" s="2"/>
      <c r="MUG105" s="1"/>
      <c r="MVB105" s="2"/>
      <c r="MVC105" s="2"/>
      <c r="MVD105" s="2"/>
      <c r="MVE105" s="2"/>
      <c r="MVF105" s="2"/>
      <c r="MVG105" s="2"/>
      <c r="MVH105" s="2"/>
      <c r="MVM105" s="1"/>
      <c r="MWH105" s="2"/>
      <c r="MWI105" s="2"/>
      <c r="MWJ105" s="2"/>
      <c r="MWK105" s="2"/>
      <c r="MWL105" s="2"/>
      <c r="MWM105" s="2"/>
      <c r="MWN105" s="2"/>
      <c r="MWS105" s="1"/>
      <c r="MXN105" s="2"/>
      <c r="MXO105" s="2"/>
      <c r="MXP105" s="2"/>
      <c r="MXQ105" s="2"/>
      <c r="MXR105" s="2"/>
      <c r="MXS105" s="2"/>
      <c r="MXT105" s="2"/>
      <c r="MXY105" s="1"/>
      <c r="MYT105" s="2"/>
      <c r="MYU105" s="2"/>
      <c r="MYV105" s="2"/>
      <c r="MYW105" s="2"/>
      <c r="MYX105" s="2"/>
      <c r="MYY105" s="2"/>
      <c r="MYZ105" s="2"/>
      <c r="MZE105" s="1"/>
      <c r="MZZ105" s="2"/>
      <c r="NAA105" s="2"/>
      <c r="NAB105" s="2"/>
      <c r="NAC105" s="2"/>
      <c r="NAD105" s="2"/>
      <c r="NAE105" s="2"/>
      <c r="NAF105" s="2"/>
      <c r="NAK105" s="1"/>
      <c r="NBF105" s="2"/>
      <c r="NBG105" s="2"/>
      <c r="NBH105" s="2"/>
      <c r="NBI105" s="2"/>
      <c r="NBJ105" s="2"/>
      <c r="NBK105" s="2"/>
      <c r="NBL105" s="2"/>
      <c r="NBQ105" s="1"/>
      <c r="NCL105" s="2"/>
      <c r="NCM105" s="2"/>
      <c r="NCN105" s="2"/>
      <c r="NCO105" s="2"/>
      <c r="NCP105" s="2"/>
      <c r="NCQ105" s="2"/>
      <c r="NCR105" s="2"/>
      <c r="NCW105" s="1"/>
      <c r="NDR105" s="2"/>
      <c r="NDS105" s="2"/>
      <c r="NDT105" s="2"/>
      <c r="NDU105" s="2"/>
      <c r="NDV105" s="2"/>
      <c r="NDW105" s="2"/>
      <c r="NDX105" s="2"/>
      <c r="NEC105" s="1"/>
      <c r="NEX105" s="2"/>
      <c r="NEY105" s="2"/>
      <c r="NEZ105" s="2"/>
      <c r="NFA105" s="2"/>
      <c r="NFB105" s="2"/>
      <c r="NFC105" s="2"/>
      <c r="NFD105" s="2"/>
      <c r="NFI105" s="1"/>
      <c r="NGD105" s="2"/>
      <c r="NGE105" s="2"/>
      <c r="NGF105" s="2"/>
      <c r="NGG105" s="2"/>
      <c r="NGH105" s="2"/>
      <c r="NGI105" s="2"/>
      <c r="NGJ105" s="2"/>
      <c r="NGO105" s="1"/>
      <c r="NHJ105" s="2"/>
      <c r="NHK105" s="2"/>
      <c r="NHL105" s="2"/>
      <c r="NHM105" s="2"/>
      <c r="NHN105" s="2"/>
      <c r="NHO105" s="2"/>
      <c r="NHP105" s="2"/>
      <c r="NHU105" s="1"/>
      <c r="NIP105" s="2"/>
      <c r="NIQ105" s="2"/>
      <c r="NIR105" s="2"/>
      <c r="NIS105" s="2"/>
      <c r="NIT105" s="2"/>
      <c r="NIU105" s="2"/>
      <c r="NIV105" s="2"/>
      <c r="NJA105" s="1"/>
      <c r="NJV105" s="2"/>
      <c r="NJW105" s="2"/>
      <c r="NJX105" s="2"/>
      <c r="NJY105" s="2"/>
      <c r="NJZ105" s="2"/>
      <c r="NKA105" s="2"/>
      <c r="NKB105" s="2"/>
      <c r="NKG105" s="1"/>
      <c r="NLB105" s="2"/>
      <c r="NLC105" s="2"/>
      <c r="NLD105" s="2"/>
      <c r="NLE105" s="2"/>
      <c r="NLF105" s="2"/>
      <c r="NLG105" s="2"/>
      <c r="NLH105" s="2"/>
      <c r="NLM105" s="1"/>
      <c r="NMH105" s="2"/>
      <c r="NMI105" s="2"/>
      <c r="NMJ105" s="2"/>
      <c r="NMK105" s="2"/>
      <c r="NML105" s="2"/>
      <c r="NMM105" s="2"/>
      <c r="NMN105" s="2"/>
      <c r="NMS105" s="1"/>
      <c r="NNN105" s="2"/>
      <c r="NNO105" s="2"/>
      <c r="NNP105" s="2"/>
      <c r="NNQ105" s="2"/>
      <c r="NNR105" s="2"/>
      <c r="NNS105" s="2"/>
      <c r="NNT105" s="2"/>
      <c r="NNY105" s="1"/>
      <c r="NOT105" s="2"/>
      <c r="NOU105" s="2"/>
      <c r="NOV105" s="2"/>
      <c r="NOW105" s="2"/>
      <c r="NOX105" s="2"/>
      <c r="NOY105" s="2"/>
      <c r="NOZ105" s="2"/>
      <c r="NPE105" s="1"/>
      <c r="NPZ105" s="2"/>
      <c r="NQA105" s="2"/>
      <c r="NQB105" s="2"/>
      <c r="NQC105" s="2"/>
      <c r="NQD105" s="2"/>
      <c r="NQE105" s="2"/>
      <c r="NQF105" s="2"/>
      <c r="NQK105" s="1"/>
      <c r="NRF105" s="2"/>
      <c r="NRG105" s="2"/>
      <c r="NRH105" s="2"/>
      <c r="NRI105" s="2"/>
      <c r="NRJ105" s="2"/>
      <c r="NRK105" s="2"/>
      <c r="NRL105" s="2"/>
      <c r="NRQ105" s="1"/>
      <c r="NSL105" s="2"/>
      <c r="NSM105" s="2"/>
      <c r="NSN105" s="2"/>
      <c r="NSO105" s="2"/>
      <c r="NSP105" s="2"/>
      <c r="NSQ105" s="2"/>
      <c r="NSR105" s="2"/>
      <c r="NSW105" s="1"/>
      <c r="NTR105" s="2"/>
      <c r="NTS105" s="2"/>
      <c r="NTT105" s="2"/>
      <c r="NTU105" s="2"/>
      <c r="NTV105" s="2"/>
      <c r="NTW105" s="2"/>
      <c r="NTX105" s="2"/>
      <c r="NUC105" s="1"/>
      <c r="NUX105" s="2"/>
      <c r="NUY105" s="2"/>
      <c r="NUZ105" s="2"/>
      <c r="NVA105" s="2"/>
      <c r="NVB105" s="2"/>
      <c r="NVC105" s="2"/>
      <c r="NVD105" s="2"/>
      <c r="NVI105" s="1"/>
      <c r="NWD105" s="2"/>
      <c r="NWE105" s="2"/>
      <c r="NWF105" s="2"/>
      <c r="NWG105" s="2"/>
      <c r="NWH105" s="2"/>
      <c r="NWI105" s="2"/>
      <c r="NWJ105" s="2"/>
      <c r="NWO105" s="1"/>
      <c r="NXJ105" s="2"/>
      <c r="NXK105" s="2"/>
      <c r="NXL105" s="2"/>
      <c r="NXM105" s="2"/>
      <c r="NXN105" s="2"/>
      <c r="NXO105" s="2"/>
      <c r="NXP105" s="2"/>
      <c r="NXU105" s="1"/>
      <c r="NYP105" s="2"/>
      <c r="NYQ105" s="2"/>
      <c r="NYR105" s="2"/>
      <c r="NYS105" s="2"/>
      <c r="NYT105" s="2"/>
      <c r="NYU105" s="2"/>
      <c r="NYV105" s="2"/>
      <c r="NZA105" s="1"/>
      <c r="NZV105" s="2"/>
      <c r="NZW105" s="2"/>
      <c r="NZX105" s="2"/>
      <c r="NZY105" s="2"/>
      <c r="NZZ105" s="2"/>
      <c r="OAA105" s="2"/>
      <c r="OAB105" s="2"/>
      <c r="OAG105" s="1"/>
      <c r="OBB105" s="2"/>
      <c r="OBC105" s="2"/>
      <c r="OBD105" s="2"/>
      <c r="OBE105" s="2"/>
      <c r="OBF105" s="2"/>
      <c r="OBG105" s="2"/>
      <c r="OBH105" s="2"/>
      <c r="OBM105" s="1"/>
      <c r="OCH105" s="2"/>
      <c r="OCI105" s="2"/>
      <c r="OCJ105" s="2"/>
      <c r="OCK105" s="2"/>
      <c r="OCL105" s="2"/>
      <c r="OCM105" s="2"/>
      <c r="OCN105" s="2"/>
      <c r="OCS105" s="1"/>
      <c r="ODN105" s="2"/>
      <c r="ODO105" s="2"/>
      <c r="ODP105" s="2"/>
      <c r="ODQ105" s="2"/>
      <c r="ODR105" s="2"/>
      <c r="ODS105" s="2"/>
      <c r="ODT105" s="2"/>
      <c r="ODY105" s="1"/>
      <c r="OET105" s="2"/>
      <c r="OEU105" s="2"/>
      <c r="OEV105" s="2"/>
      <c r="OEW105" s="2"/>
      <c r="OEX105" s="2"/>
      <c r="OEY105" s="2"/>
      <c r="OEZ105" s="2"/>
      <c r="OFE105" s="1"/>
      <c r="OFZ105" s="2"/>
      <c r="OGA105" s="2"/>
      <c r="OGB105" s="2"/>
      <c r="OGC105" s="2"/>
      <c r="OGD105" s="2"/>
      <c r="OGE105" s="2"/>
      <c r="OGF105" s="2"/>
      <c r="OGK105" s="1"/>
      <c r="OHF105" s="2"/>
      <c r="OHG105" s="2"/>
      <c r="OHH105" s="2"/>
      <c r="OHI105" s="2"/>
      <c r="OHJ105" s="2"/>
      <c r="OHK105" s="2"/>
      <c r="OHL105" s="2"/>
      <c r="OHQ105" s="1"/>
      <c r="OIL105" s="2"/>
      <c r="OIM105" s="2"/>
      <c r="OIN105" s="2"/>
      <c r="OIO105" s="2"/>
      <c r="OIP105" s="2"/>
      <c r="OIQ105" s="2"/>
      <c r="OIR105" s="2"/>
      <c r="OIW105" s="1"/>
      <c r="OJR105" s="2"/>
      <c r="OJS105" s="2"/>
      <c r="OJT105" s="2"/>
      <c r="OJU105" s="2"/>
      <c r="OJV105" s="2"/>
      <c r="OJW105" s="2"/>
      <c r="OJX105" s="2"/>
      <c r="OKC105" s="1"/>
      <c r="OKX105" s="2"/>
      <c r="OKY105" s="2"/>
      <c r="OKZ105" s="2"/>
      <c r="OLA105" s="2"/>
      <c r="OLB105" s="2"/>
      <c r="OLC105" s="2"/>
      <c r="OLD105" s="2"/>
      <c r="OLI105" s="1"/>
      <c r="OMD105" s="2"/>
      <c r="OME105" s="2"/>
      <c r="OMF105" s="2"/>
      <c r="OMG105" s="2"/>
      <c r="OMH105" s="2"/>
      <c r="OMI105" s="2"/>
      <c r="OMJ105" s="2"/>
      <c r="OMO105" s="1"/>
      <c r="ONJ105" s="2"/>
      <c r="ONK105" s="2"/>
      <c r="ONL105" s="2"/>
      <c r="ONM105" s="2"/>
      <c r="ONN105" s="2"/>
      <c r="ONO105" s="2"/>
      <c r="ONP105" s="2"/>
      <c r="ONU105" s="1"/>
      <c r="OOP105" s="2"/>
      <c r="OOQ105" s="2"/>
      <c r="OOR105" s="2"/>
      <c r="OOS105" s="2"/>
      <c r="OOT105" s="2"/>
      <c r="OOU105" s="2"/>
      <c r="OOV105" s="2"/>
      <c r="OPA105" s="1"/>
      <c r="OPV105" s="2"/>
      <c r="OPW105" s="2"/>
      <c r="OPX105" s="2"/>
      <c r="OPY105" s="2"/>
      <c r="OPZ105" s="2"/>
      <c r="OQA105" s="2"/>
      <c r="OQB105" s="2"/>
      <c r="OQG105" s="1"/>
      <c r="ORB105" s="2"/>
      <c r="ORC105" s="2"/>
      <c r="ORD105" s="2"/>
      <c r="ORE105" s="2"/>
      <c r="ORF105" s="2"/>
      <c r="ORG105" s="2"/>
      <c r="ORH105" s="2"/>
      <c r="ORM105" s="1"/>
      <c r="OSH105" s="2"/>
      <c r="OSI105" s="2"/>
      <c r="OSJ105" s="2"/>
      <c r="OSK105" s="2"/>
      <c r="OSL105" s="2"/>
      <c r="OSM105" s="2"/>
      <c r="OSN105" s="2"/>
      <c r="OSS105" s="1"/>
      <c r="OTN105" s="2"/>
      <c r="OTO105" s="2"/>
      <c r="OTP105" s="2"/>
      <c r="OTQ105" s="2"/>
      <c r="OTR105" s="2"/>
      <c r="OTS105" s="2"/>
      <c r="OTT105" s="2"/>
      <c r="OTY105" s="1"/>
      <c r="OUT105" s="2"/>
      <c r="OUU105" s="2"/>
      <c r="OUV105" s="2"/>
      <c r="OUW105" s="2"/>
      <c r="OUX105" s="2"/>
      <c r="OUY105" s="2"/>
      <c r="OUZ105" s="2"/>
      <c r="OVE105" s="1"/>
      <c r="OVZ105" s="2"/>
      <c r="OWA105" s="2"/>
      <c r="OWB105" s="2"/>
      <c r="OWC105" s="2"/>
      <c r="OWD105" s="2"/>
      <c r="OWE105" s="2"/>
      <c r="OWF105" s="2"/>
      <c r="OWK105" s="1"/>
      <c r="OXF105" s="2"/>
      <c r="OXG105" s="2"/>
      <c r="OXH105" s="2"/>
      <c r="OXI105" s="2"/>
      <c r="OXJ105" s="2"/>
      <c r="OXK105" s="2"/>
      <c r="OXL105" s="2"/>
      <c r="OXQ105" s="1"/>
      <c r="OYL105" s="2"/>
      <c r="OYM105" s="2"/>
      <c r="OYN105" s="2"/>
      <c r="OYO105" s="2"/>
      <c r="OYP105" s="2"/>
      <c r="OYQ105" s="2"/>
      <c r="OYR105" s="2"/>
      <c r="OYW105" s="1"/>
      <c r="OZR105" s="2"/>
      <c r="OZS105" s="2"/>
      <c r="OZT105" s="2"/>
      <c r="OZU105" s="2"/>
      <c r="OZV105" s="2"/>
      <c r="OZW105" s="2"/>
      <c r="OZX105" s="2"/>
      <c r="PAC105" s="1"/>
      <c r="PAX105" s="2"/>
      <c r="PAY105" s="2"/>
      <c r="PAZ105" s="2"/>
      <c r="PBA105" s="2"/>
      <c r="PBB105" s="2"/>
      <c r="PBC105" s="2"/>
      <c r="PBD105" s="2"/>
      <c r="PBI105" s="1"/>
      <c r="PCD105" s="2"/>
      <c r="PCE105" s="2"/>
      <c r="PCF105" s="2"/>
      <c r="PCG105" s="2"/>
      <c r="PCH105" s="2"/>
      <c r="PCI105" s="2"/>
      <c r="PCJ105" s="2"/>
      <c r="PCO105" s="1"/>
      <c r="PDJ105" s="2"/>
      <c r="PDK105" s="2"/>
      <c r="PDL105" s="2"/>
      <c r="PDM105" s="2"/>
      <c r="PDN105" s="2"/>
      <c r="PDO105" s="2"/>
      <c r="PDP105" s="2"/>
      <c r="PDU105" s="1"/>
      <c r="PEP105" s="2"/>
      <c r="PEQ105" s="2"/>
      <c r="PER105" s="2"/>
      <c r="PES105" s="2"/>
      <c r="PET105" s="2"/>
      <c r="PEU105" s="2"/>
      <c r="PEV105" s="2"/>
      <c r="PFA105" s="1"/>
      <c r="PFV105" s="2"/>
      <c r="PFW105" s="2"/>
      <c r="PFX105" s="2"/>
      <c r="PFY105" s="2"/>
      <c r="PFZ105" s="2"/>
      <c r="PGA105" s="2"/>
      <c r="PGB105" s="2"/>
      <c r="PGG105" s="1"/>
      <c r="PHB105" s="2"/>
      <c r="PHC105" s="2"/>
      <c r="PHD105" s="2"/>
      <c r="PHE105" s="2"/>
      <c r="PHF105" s="2"/>
      <c r="PHG105" s="2"/>
      <c r="PHH105" s="2"/>
      <c r="PHM105" s="1"/>
      <c r="PIH105" s="2"/>
      <c r="PII105" s="2"/>
      <c r="PIJ105" s="2"/>
      <c r="PIK105" s="2"/>
      <c r="PIL105" s="2"/>
      <c r="PIM105" s="2"/>
      <c r="PIN105" s="2"/>
      <c r="PIS105" s="1"/>
      <c r="PJN105" s="2"/>
      <c r="PJO105" s="2"/>
      <c r="PJP105" s="2"/>
      <c r="PJQ105" s="2"/>
      <c r="PJR105" s="2"/>
      <c r="PJS105" s="2"/>
      <c r="PJT105" s="2"/>
      <c r="PJY105" s="1"/>
      <c r="PKT105" s="2"/>
      <c r="PKU105" s="2"/>
      <c r="PKV105" s="2"/>
      <c r="PKW105" s="2"/>
      <c r="PKX105" s="2"/>
      <c r="PKY105" s="2"/>
      <c r="PKZ105" s="2"/>
      <c r="PLE105" s="1"/>
      <c r="PLZ105" s="2"/>
      <c r="PMA105" s="2"/>
      <c r="PMB105" s="2"/>
      <c r="PMC105" s="2"/>
      <c r="PMD105" s="2"/>
      <c r="PME105" s="2"/>
      <c r="PMF105" s="2"/>
      <c r="PMK105" s="1"/>
      <c r="PNF105" s="2"/>
      <c r="PNG105" s="2"/>
      <c r="PNH105" s="2"/>
      <c r="PNI105" s="2"/>
      <c r="PNJ105" s="2"/>
      <c r="PNK105" s="2"/>
      <c r="PNL105" s="2"/>
      <c r="PNQ105" s="1"/>
      <c r="POL105" s="2"/>
      <c r="POM105" s="2"/>
      <c r="PON105" s="2"/>
      <c r="POO105" s="2"/>
      <c r="POP105" s="2"/>
      <c r="POQ105" s="2"/>
      <c r="POR105" s="2"/>
      <c r="POW105" s="1"/>
      <c r="PPR105" s="2"/>
      <c r="PPS105" s="2"/>
      <c r="PPT105" s="2"/>
      <c r="PPU105" s="2"/>
      <c r="PPV105" s="2"/>
      <c r="PPW105" s="2"/>
      <c r="PPX105" s="2"/>
      <c r="PQC105" s="1"/>
      <c r="PQX105" s="2"/>
      <c r="PQY105" s="2"/>
      <c r="PQZ105" s="2"/>
      <c r="PRA105" s="2"/>
      <c r="PRB105" s="2"/>
      <c r="PRC105" s="2"/>
      <c r="PRD105" s="2"/>
      <c r="PRI105" s="1"/>
      <c r="PSD105" s="2"/>
      <c r="PSE105" s="2"/>
      <c r="PSF105" s="2"/>
      <c r="PSG105" s="2"/>
      <c r="PSH105" s="2"/>
      <c r="PSI105" s="2"/>
      <c r="PSJ105" s="2"/>
      <c r="PSO105" s="1"/>
      <c r="PTJ105" s="2"/>
      <c r="PTK105" s="2"/>
      <c r="PTL105" s="2"/>
      <c r="PTM105" s="2"/>
      <c r="PTN105" s="2"/>
      <c r="PTO105" s="2"/>
      <c r="PTP105" s="2"/>
      <c r="PTU105" s="1"/>
      <c r="PUP105" s="2"/>
      <c r="PUQ105" s="2"/>
      <c r="PUR105" s="2"/>
      <c r="PUS105" s="2"/>
      <c r="PUT105" s="2"/>
      <c r="PUU105" s="2"/>
      <c r="PUV105" s="2"/>
      <c r="PVA105" s="1"/>
      <c r="PVV105" s="2"/>
      <c r="PVW105" s="2"/>
      <c r="PVX105" s="2"/>
      <c r="PVY105" s="2"/>
      <c r="PVZ105" s="2"/>
      <c r="PWA105" s="2"/>
      <c r="PWB105" s="2"/>
      <c r="PWG105" s="1"/>
      <c r="PXB105" s="2"/>
      <c r="PXC105" s="2"/>
      <c r="PXD105" s="2"/>
      <c r="PXE105" s="2"/>
      <c r="PXF105" s="2"/>
      <c r="PXG105" s="2"/>
      <c r="PXH105" s="2"/>
      <c r="PXM105" s="1"/>
      <c r="PYH105" s="2"/>
      <c r="PYI105" s="2"/>
      <c r="PYJ105" s="2"/>
      <c r="PYK105" s="2"/>
      <c r="PYL105" s="2"/>
      <c r="PYM105" s="2"/>
      <c r="PYN105" s="2"/>
      <c r="PYS105" s="1"/>
      <c r="PZN105" s="2"/>
      <c r="PZO105" s="2"/>
      <c r="PZP105" s="2"/>
      <c r="PZQ105" s="2"/>
      <c r="PZR105" s="2"/>
      <c r="PZS105" s="2"/>
      <c r="PZT105" s="2"/>
      <c r="PZY105" s="1"/>
      <c r="QAT105" s="2"/>
      <c r="QAU105" s="2"/>
      <c r="QAV105" s="2"/>
      <c r="QAW105" s="2"/>
      <c r="QAX105" s="2"/>
      <c r="QAY105" s="2"/>
      <c r="QAZ105" s="2"/>
      <c r="QBE105" s="1"/>
      <c r="QBZ105" s="2"/>
      <c r="QCA105" s="2"/>
      <c r="QCB105" s="2"/>
      <c r="QCC105" s="2"/>
      <c r="QCD105" s="2"/>
      <c r="QCE105" s="2"/>
      <c r="QCF105" s="2"/>
      <c r="QCK105" s="1"/>
      <c r="QDF105" s="2"/>
      <c r="QDG105" s="2"/>
      <c r="QDH105" s="2"/>
      <c r="QDI105" s="2"/>
      <c r="QDJ105" s="2"/>
      <c r="QDK105" s="2"/>
      <c r="QDL105" s="2"/>
      <c r="QDQ105" s="1"/>
      <c r="QEL105" s="2"/>
      <c r="QEM105" s="2"/>
      <c r="QEN105" s="2"/>
      <c r="QEO105" s="2"/>
      <c r="QEP105" s="2"/>
      <c r="QEQ105" s="2"/>
      <c r="QER105" s="2"/>
      <c r="QEW105" s="1"/>
      <c r="QFR105" s="2"/>
      <c r="QFS105" s="2"/>
      <c r="QFT105" s="2"/>
      <c r="QFU105" s="2"/>
      <c r="QFV105" s="2"/>
      <c r="QFW105" s="2"/>
      <c r="QFX105" s="2"/>
      <c r="QGC105" s="1"/>
      <c r="QGX105" s="2"/>
      <c r="QGY105" s="2"/>
      <c r="QGZ105" s="2"/>
      <c r="QHA105" s="2"/>
      <c r="QHB105" s="2"/>
      <c r="QHC105" s="2"/>
      <c r="QHD105" s="2"/>
      <c r="QHI105" s="1"/>
      <c r="QID105" s="2"/>
      <c r="QIE105" s="2"/>
      <c r="QIF105" s="2"/>
      <c r="QIG105" s="2"/>
      <c r="QIH105" s="2"/>
      <c r="QII105" s="2"/>
      <c r="QIJ105" s="2"/>
      <c r="QIO105" s="1"/>
      <c r="QJJ105" s="2"/>
      <c r="QJK105" s="2"/>
      <c r="QJL105" s="2"/>
      <c r="QJM105" s="2"/>
      <c r="QJN105" s="2"/>
      <c r="QJO105" s="2"/>
      <c r="QJP105" s="2"/>
      <c r="QJU105" s="1"/>
      <c r="QKP105" s="2"/>
      <c r="QKQ105" s="2"/>
      <c r="QKR105" s="2"/>
      <c r="QKS105" s="2"/>
      <c r="QKT105" s="2"/>
      <c r="QKU105" s="2"/>
      <c r="QKV105" s="2"/>
      <c r="QLA105" s="1"/>
      <c r="QLV105" s="2"/>
      <c r="QLW105" s="2"/>
      <c r="QLX105" s="2"/>
      <c r="QLY105" s="2"/>
      <c r="QLZ105" s="2"/>
      <c r="QMA105" s="2"/>
      <c r="QMB105" s="2"/>
      <c r="QMG105" s="1"/>
      <c r="QNB105" s="2"/>
      <c r="QNC105" s="2"/>
      <c r="QND105" s="2"/>
      <c r="QNE105" s="2"/>
      <c r="QNF105" s="2"/>
      <c r="QNG105" s="2"/>
      <c r="QNH105" s="2"/>
      <c r="QNM105" s="1"/>
      <c r="QOH105" s="2"/>
      <c r="QOI105" s="2"/>
      <c r="QOJ105" s="2"/>
      <c r="QOK105" s="2"/>
      <c r="QOL105" s="2"/>
      <c r="QOM105" s="2"/>
      <c r="QON105" s="2"/>
      <c r="QOS105" s="1"/>
      <c r="QPN105" s="2"/>
      <c r="QPO105" s="2"/>
      <c r="QPP105" s="2"/>
      <c r="QPQ105" s="2"/>
      <c r="QPR105" s="2"/>
      <c r="QPS105" s="2"/>
      <c r="QPT105" s="2"/>
      <c r="QPY105" s="1"/>
      <c r="QQT105" s="2"/>
      <c r="QQU105" s="2"/>
      <c r="QQV105" s="2"/>
      <c r="QQW105" s="2"/>
      <c r="QQX105" s="2"/>
      <c r="QQY105" s="2"/>
      <c r="QQZ105" s="2"/>
      <c r="QRE105" s="1"/>
      <c r="QRZ105" s="2"/>
      <c r="QSA105" s="2"/>
      <c r="QSB105" s="2"/>
      <c r="QSC105" s="2"/>
      <c r="QSD105" s="2"/>
      <c r="QSE105" s="2"/>
      <c r="QSF105" s="2"/>
      <c r="QSK105" s="1"/>
      <c r="QTF105" s="2"/>
      <c r="QTG105" s="2"/>
      <c r="QTH105" s="2"/>
      <c r="QTI105" s="2"/>
      <c r="QTJ105" s="2"/>
      <c r="QTK105" s="2"/>
      <c r="QTL105" s="2"/>
      <c r="QTQ105" s="1"/>
      <c r="QUL105" s="2"/>
      <c r="QUM105" s="2"/>
      <c r="QUN105" s="2"/>
      <c r="QUO105" s="2"/>
      <c r="QUP105" s="2"/>
      <c r="QUQ105" s="2"/>
      <c r="QUR105" s="2"/>
      <c r="QUW105" s="1"/>
      <c r="QVR105" s="2"/>
      <c r="QVS105" s="2"/>
      <c r="QVT105" s="2"/>
      <c r="QVU105" s="2"/>
      <c r="QVV105" s="2"/>
      <c r="QVW105" s="2"/>
      <c r="QVX105" s="2"/>
      <c r="QWC105" s="1"/>
      <c r="QWX105" s="2"/>
      <c r="QWY105" s="2"/>
      <c r="QWZ105" s="2"/>
      <c r="QXA105" s="2"/>
      <c r="QXB105" s="2"/>
      <c r="QXC105" s="2"/>
      <c r="QXD105" s="2"/>
      <c r="QXI105" s="1"/>
      <c r="QYD105" s="2"/>
      <c r="QYE105" s="2"/>
      <c r="QYF105" s="2"/>
      <c r="QYG105" s="2"/>
      <c r="QYH105" s="2"/>
      <c r="QYI105" s="2"/>
      <c r="QYJ105" s="2"/>
      <c r="QYO105" s="1"/>
      <c r="QZJ105" s="2"/>
      <c r="QZK105" s="2"/>
      <c r="QZL105" s="2"/>
      <c r="QZM105" s="2"/>
      <c r="QZN105" s="2"/>
      <c r="QZO105" s="2"/>
      <c r="QZP105" s="2"/>
      <c r="QZU105" s="1"/>
      <c r="RAP105" s="2"/>
      <c r="RAQ105" s="2"/>
      <c r="RAR105" s="2"/>
      <c r="RAS105" s="2"/>
      <c r="RAT105" s="2"/>
      <c r="RAU105" s="2"/>
      <c r="RAV105" s="2"/>
      <c r="RBA105" s="1"/>
      <c r="RBV105" s="2"/>
      <c r="RBW105" s="2"/>
      <c r="RBX105" s="2"/>
      <c r="RBY105" s="2"/>
      <c r="RBZ105" s="2"/>
      <c r="RCA105" s="2"/>
      <c r="RCB105" s="2"/>
      <c r="RCG105" s="1"/>
      <c r="RDB105" s="2"/>
      <c r="RDC105" s="2"/>
      <c r="RDD105" s="2"/>
      <c r="RDE105" s="2"/>
      <c r="RDF105" s="2"/>
      <c r="RDG105" s="2"/>
      <c r="RDH105" s="2"/>
      <c r="RDM105" s="1"/>
      <c r="REH105" s="2"/>
      <c r="REI105" s="2"/>
      <c r="REJ105" s="2"/>
      <c r="REK105" s="2"/>
      <c r="REL105" s="2"/>
      <c r="REM105" s="2"/>
      <c r="REN105" s="2"/>
      <c r="RES105" s="1"/>
      <c r="RFN105" s="2"/>
      <c r="RFO105" s="2"/>
      <c r="RFP105" s="2"/>
      <c r="RFQ105" s="2"/>
      <c r="RFR105" s="2"/>
      <c r="RFS105" s="2"/>
      <c r="RFT105" s="2"/>
      <c r="RFY105" s="1"/>
      <c r="RGT105" s="2"/>
      <c r="RGU105" s="2"/>
      <c r="RGV105" s="2"/>
      <c r="RGW105" s="2"/>
      <c r="RGX105" s="2"/>
      <c r="RGY105" s="2"/>
      <c r="RGZ105" s="2"/>
      <c r="RHE105" s="1"/>
      <c r="RHZ105" s="2"/>
      <c r="RIA105" s="2"/>
      <c r="RIB105" s="2"/>
      <c r="RIC105" s="2"/>
      <c r="RID105" s="2"/>
      <c r="RIE105" s="2"/>
      <c r="RIF105" s="2"/>
      <c r="RIK105" s="1"/>
      <c r="RJF105" s="2"/>
      <c r="RJG105" s="2"/>
      <c r="RJH105" s="2"/>
      <c r="RJI105" s="2"/>
      <c r="RJJ105" s="2"/>
      <c r="RJK105" s="2"/>
      <c r="RJL105" s="2"/>
      <c r="RJQ105" s="1"/>
      <c r="RKL105" s="2"/>
      <c r="RKM105" s="2"/>
      <c r="RKN105" s="2"/>
      <c r="RKO105" s="2"/>
      <c r="RKP105" s="2"/>
      <c r="RKQ105" s="2"/>
      <c r="RKR105" s="2"/>
      <c r="RKW105" s="1"/>
      <c r="RLR105" s="2"/>
      <c r="RLS105" s="2"/>
      <c r="RLT105" s="2"/>
      <c r="RLU105" s="2"/>
      <c r="RLV105" s="2"/>
      <c r="RLW105" s="2"/>
      <c r="RLX105" s="2"/>
      <c r="RMC105" s="1"/>
      <c r="RMX105" s="2"/>
      <c r="RMY105" s="2"/>
      <c r="RMZ105" s="2"/>
      <c r="RNA105" s="2"/>
      <c r="RNB105" s="2"/>
      <c r="RNC105" s="2"/>
      <c r="RND105" s="2"/>
      <c r="RNI105" s="1"/>
      <c r="ROD105" s="2"/>
      <c r="ROE105" s="2"/>
      <c r="ROF105" s="2"/>
      <c r="ROG105" s="2"/>
      <c r="ROH105" s="2"/>
      <c r="ROI105" s="2"/>
      <c r="ROJ105" s="2"/>
      <c r="ROO105" s="1"/>
      <c r="RPJ105" s="2"/>
      <c r="RPK105" s="2"/>
      <c r="RPL105" s="2"/>
      <c r="RPM105" s="2"/>
      <c r="RPN105" s="2"/>
      <c r="RPO105" s="2"/>
      <c r="RPP105" s="2"/>
      <c r="RPU105" s="1"/>
      <c r="RQP105" s="2"/>
      <c r="RQQ105" s="2"/>
      <c r="RQR105" s="2"/>
      <c r="RQS105" s="2"/>
      <c r="RQT105" s="2"/>
      <c r="RQU105" s="2"/>
      <c r="RQV105" s="2"/>
      <c r="RRA105" s="1"/>
      <c r="RRV105" s="2"/>
      <c r="RRW105" s="2"/>
      <c r="RRX105" s="2"/>
      <c r="RRY105" s="2"/>
      <c r="RRZ105" s="2"/>
      <c r="RSA105" s="2"/>
      <c r="RSB105" s="2"/>
      <c r="RSG105" s="1"/>
      <c r="RTB105" s="2"/>
      <c r="RTC105" s="2"/>
      <c r="RTD105" s="2"/>
      <c r="RTE105" s="2"/>
      <c r="RTF105" s="2"/>
      <c r="RTG105" s="2"/>
      <c r="RTH105" s="2"/>
      <c r="RTM105" s="1"/>
      <c r="RUH105" s="2"/>
      <c r="RUI105" s="2"/>
      <c r="RUJ105" s="2"/>
      <c r="RUK105" s="2"/>
      <c r="RUL105" s="2"/>
      <c r="RUM105" s="2"/>
      <c r="RUN105" s="2"/>
      <c r="RUS105" s="1"/>
      <c r="RVN105" s="2"/>
      <c r="RVO105" s="2"/>
      <c r="RVP105" s="2"/>
      <c r="RVQ105" s="2"/>
      <c r="RVR105" s="2"/>
      <c r="RVS105" s="2"/>
      <c r="RVT105" s="2"/>
      <c r="RVY105" s="1"/>
      <c r="RWT105" s="2"/>
      <c r="RWU105" s="2"/>
      <c r="RWV105" s="2"/>
      <c r="RWW105" s="2"/>
      <c r="RWX105" s="2"/>
      <c r="RWY105" s="2"/>
      <c r="RWZ105" s="2"/>
      <c r="RXE105" s="1"/>
      <c r="RXZ105" s="2"/>
      <c r="RYA105" s="2"/>
      <c r="RYB105" s="2"/>
      <c r="RYC105" s="2"/>
      <c r="RYD105" s="2"/>
      <c r="RYE105" s="2"/>
      <c r="RYF105" s="2"/>
      <c r="RYK105" s="1"/>
      <c r="RZF105" s="2"/>
      <c r="RZG105" s="2"/>
      <c r="RZH105" s="2"/>
      <c r="RZI105" s="2"/>
      <c r="RZJ105" s="2"/>
      <c r="RZK105" s="2"/>
      <c r="RZL105" s="2"/>
      <c r="RZQ105" s="1"/>
      <c r="SAL105" s="2"/>
      <c r="SAM105" s="2"/>
      <c r="SAN105" s="2"/>
      <c r="SAO105" s="2"/>
      <c r="SAP105" s="2"/>
      <c r="SAQ105" s="2"/>
      <c r="SAR105" s="2"/>
      <c r="SAW105" s="1"/>
      <c r="SBR105" s="2"/>
      <c r="SBS105" s="2"/>
      <c r="SBT105" s="2"/>
      <c r="SBU105" s="2"/>
      <c r="SBV105" s="2"/>
      <c r="SBW105" s="2"/>
      <c r="SBX105" s="2"/>
      <c r="SCC105" s="1"/>
      <c r="SCX105" s="2"/>
      <c r="SCY105" s="2"/>
      <c r="SCZ105" s="2"/>
      <c r="SDA105" s="2"/>
      <c r="SDB105" s="2"/>
      <c r="SDC105" s="2"/>
      <c r="SDD105" s="2"/>
      <c r="SDI105" s="1"/>
      <c r="SED105" s="2"/>
      <c r="SEE105" s="2"/>
      <c r="SEF105" s="2"/>
      <c r="SEG105" s="2"/>
      <c r="SEH105" s="2"/>
      <c r="SEI105" s="2"/>
      <c r="SEJ105" s="2"/>
      <c r="SEO105" s="1"/>
      <c r="SFJ105" s="2"/>
      <c r="SFK105" s="2"/>
      <c r="SFL105" s="2"/>
      <c r="SFM105" s="2"/>
      <c r="SFN105" s="2"/>
      <c r="SFO105" s="2"/>
      <c r="SFP105" s="2"/>
      <c r="SFU105" s="1"/>
      <c r="SGP105" s="2"/>
      <c r="SGQ105" s="2"/>
      <c r="SGR105" s="2"/>
      <c r="SGS105" s="2"/>
      <c r="SGT105" s="2"/>
      <c r="SGU105" s="2"/>
      <c r="SGV105" s="2"/>
      <c r="SHA105" s="1"/>
      <c r="SHV105" s="2"/>
      <c r="SHW105" s="2"/>
      <c r="SHX105" s="2"/>
      <c r="SHY105" s="2"/>
      <c r="SHZ105" s="2"/>
      <c r="SIA105" s="2"/>
      <c r="SIB105" s="2"/>
      <c r="SIG105" s="1"/>
      <c r="SJB105" s="2"/>
      <c r="SJC105" s="2"/>
      <c r="SJD105" s="2"/>
      <c r="SJE105" s="2"/>
      <c r="SJF105" s="2"/>
      <c r="SJG105" s="2"/>
      <c r="SJH105" s="2"/>
      <c r="SJM105" s="1"/>
      <c r="SKH105" s="2"/>
      <c r="SKI105" s="2"/>
      <c r="SKJ105" s="2"/>
      <c r="SKK105" s="2"/>
      <c r="SKL105" s="2"/>
      <c r="SKM105" s="2"/>
      <c r="SKN105" s="2"/>
      <c r="SKS105" s="1"/>
      <c r="SLN105" s="2"/>
      <c r="SLO105" s="2"/>
      <c r="SLP105" s="2"/>
      <c r="SLQ105" s="2"/>
      <c r="SLR105" s="2"/>
      <c r="SLS105" s="2"/>
      <c r="SLT105" s="2"/>
      <c r="SLY105" s="1"/>
      <c r="SMT105" s="2"/>
      <c r="SMU105" s="2"/>
      <c r="SMV105" s="2"/>
      <c r="SMW105" s="2"/>
      <c r="SMX105" s="2"/>
      <c r="SMY105" s="2"/>
      <c r="SMZ105" s="2"/>
      <c r="SNE105" s="1"/>
      <c r="SNZ105" s="2"/>
      <c r="SOA105" s="2"/>
      <c r="SOB105" s="2"/>
      <c r="SOC105" s="2"/>
      <c r="SOD105" s="2"/>
      <c r="SOE105" s="2"/>
      <c r="SOF105" s="2"/>
      <c r="SOK105" s="1"/>
      <c r="SPF105" s="2"/>
      <c r="SPG105" s="2"/>
      <c r="SPH105" s="2"/>
      <c r="SPI105" s="2"/>
      <c r="SPJ105" s="2"/>
      <c r="SPK105" s="2"/>
      <c r="SPL105" s="2"/>
      <c r="SPQ105" s="1"/>
      <c r="SQL105" s="2"/>
      <c r="SQM105" s="2"/>
      <c r="SQN105" s="2"/>
      <c r="SQO105" s="2"/>
      <c r="SQP105" s="2"/>
      <c r="SQQ105" s="2"/>
      <c r="SQR105" s="2"/>
      <c r="SQW105" s="1"/>
      <c r="SRR105" s="2"/>
      <c r="SRS105" s="2"/>
      <c r="SRT105" s="2"/>
      <c r="SRU105" s="2"/>
      <c r="SRV105" s="2"/>
      <c r="SRW105" s="2"/>
      <c r="SRX105" s="2"/>
      <c r="SSC105" s="1"/>
      <c r="SSX105" s="2"/>
      <c r="SSY105" s="2"/>
      <c r="SSZ105" s="2"/>
      <c r="STA105" s="2"/>
      <c r="STB105" s="2"/>
      <c r="STC105" s="2"/>
      <c r="STD105" s="2"/>
      <c r="STI105" s="1"/>
      <c r="SUD105" s="2"/>
      <c r="SUE105" s="2"/>
      <c r="SUF105" s="2"/>
      <c r="SUG105" s="2"/>
      <c r="SUH105" s="2"/>
      <c r="SUI105" s="2"/>
      <c r="SUJ105" s="2"/>
      <c r="SUO105" s="1"/>
      <c r="SVJ105" s="2"/>
      <c r="SVK105" s="2"/>
      <c r="SVL105" s="2"/>
      <c r="SVM105" s="2"/>
      <c r="SVN105" s="2"/>
      <c r="SVO105" s="2"/>
      <c r="SVP105" s="2"/>
      <c r="SVU105" s="1"/>
      <c r="SWP105" s="2"/>
      <c r="SWQ105" s="2"/>
      <c r="SWR105" s="2"/>
      <c r="SWS105" s="2"/>
      <c r="SWT105" s="2"/>
      <c r="SWU105" s="2"/>
      <c r="SWV105" s="2"/>
      <c r="SXA105" s="1"/>
      <c r="SXV105" s="2"/>
      <c r="SXW105" s="2"/>
      <c r="SXX105" s="2"/>
      <c r="SXY105" s="2"/>
      <c r="SXZ105" s="2"/>
      <c r="SYA105" s="2"/>
      <c r="SYB105" s="2"/>
      <c r="SYG105" s="1"/>
      <c r="SZB105" s="2"/>
      <c r="SZC105" s="2"/>
      <c r="SZD105" s="2"/>
      <c r="SZE105" s="2"/>
      <c r="SZF105" s="2"/>
      <c r="SZG105" s="2"/>
      <c r="SZH105" s="2"/>
      <c r="SZM105" s="1"/>
      <c r="TAH105" s="2"/>
      <c r="TAI105" s="2"/>
      <c r="TAJ105" s="2"/>
      <c r="TAK105" s="2"/>
      <c r="TAL105" s="2"/>
      <c r="TAM105" s="2"/>
      <c r="TAN105" s="2"/>
      <c r="TAS105" s="1"/>
      <c r="TBN105" s="2"/>
      <c r="TBO105" s="2"/>
      <c r="TBP105" s="2"/>
      <c r="TBQ105" s="2"/>
      <c r="TBR105" s="2"/>
      <c r="TBS105" s="2"/>
      <c r="TBT105" s="2"/>
      <c r="TBY105" s="1"/>
      <c r="TCT105" s="2"/>
      <c r="TCU105" s="2"/>
      <c r="TCV105" s="2"/>
      <c r="TCW105" s="2"/>
      <c r="TCX105" s="2"/>
      <c r="TCY105" s="2"/>
      <c r="TCZ105" s="2"/>
      <c r="TDE105" s="1"/>
      <c r="TDZ105" s="2"/>
      <c r="TEA105" s="2"/>
      <c r="TEB105" s="2"/>
      <c r="TEC105" s="2"/>
      <c r="TED105" s="2"/>
      <c r="TEE105" s="2"/>
      <c r="TEF105" s="2"/>
      <c r="TEK105" s="1"/>
      <c r="TFF105" s="2"/>
      <c r="TFG105" s="2"/>
      <c r="TFH105" s="2"/>
      <c r="TFI105" s="2"/>
      <c r="TFJ105" s="2"/>
      <c r="TFK105" s="2"/>
      <c r="TFL105" s="2"/>
      <c r="TFQ105" s="1"/>
      <c r="TGL105" s="2"/>
      <c r="TGM105" s="2"/>
      <c r="TGN105" s="2"/>
      <c r="TGO105" s="2"/>
      <c r="TGP105" s="2"/>
      <c r="TGQ105" s="2"/>
      <c r="TGR105" s="2"/>
      <c r="TGW105" s="1"/>
      <c r="THR105" s="2"/>
      <c r="THS105" s="2"/>
      <c r="THT105" s="2"/>
      <c r="THU105" s="2"/>
      <c r="THV105" s="2"/>
      <c r="THW105" s="2"/>
      <c r="THX105" s="2"/>
      <c r="TIC105" s="1"/>
      <c r="TIX105" s="2"/>
      <c r="TIY105" s="2"/>
      <c r="TIZ105" s="2"/>
      <c r="TJA105" s="2"/>
      <c r="TJB105" s="2"/>
      <c r="TJC105" s="2"/>
      <c r="TJD105" s="2"/>
      <c r="TJI105" s="1"/>
      <c r="TKD105" s="2"/>
      <c r="TKE105" s="2"/>
      <c r="TKF105" s="2"/>
      <c r="TKG105" s="2"/>
      <c r="TKH105" s="2"/>
      <c r="TKI105" s="2"/>
      <c r="TKJ105" s="2"/>
      <c r="TKO105" s="1"/>
      <c r="TLJ105" s="2"/>
      <c r="TLK105" s="2"/>
      <c r="TLL105" s="2"/>
      <c r="TLM105" s="2"/>
      <c r="TLN105" s="2"/>
      <c r="TLO105" s="2"/>
      <c r="TLP105" s="2"/>
      <c r="TLU105" s="1"/>
      <c r="TMP105" s="2"/>
      <c r="TMQ105" s="2"/>
      <c r="TMR105" s="2"/>
      <c r="TMS105" s="2"/>
      <c r="TMT105" s="2"/>
      <c r="TMU105" s="2"/>
      <c r="TMV105" s="2"/>
      <c r="TNA105" s="1"/>
      <c r="TNV105" s="2"/>
      <c r="TNW105" s="2"/>
      <c r="TNX105" s="2"/>
      <c r="TNY105" s="2"/>
      <c r="TNZ105" s="2"/>
      <c r="TOA105" s="2"/>
      <c r="TOB105" s="2"/>
      <c r="TOG105" s="1"/>
      <c r="TPB105" s="2"/>
      <c r="TPC105" s="2"/>
      <c r="TPD105" s="2"/>
      <c r="TPE105" s="2"/>
      <c r="TPF105" s="2"/>
      <c r="TPG105" s="2"/>
      <c r="TPH105" s="2"/>
      <c r="TPM105" s="1"/>
      <c r="TQH105" s="2"/>
      <c r="TQI105" s="2"/>
      <c r="TQJ105" s="2"/>
      <c r="TQK105" s="2"/>
      <c r="TQL105" s="2"/>
      <c r="TQM105" s="2"/>
      <c r="TQN105" s="2"/>
      <c r="TQS105" s="1"/>
      <c r="TRN105" s="2"/>
      <c r="TRO105" s="2"/>
      <c r="TRP105" s="2"/>
      <c r="TRQ105" s="2"/>
      <c r="TRR105" s="2"/>
      <c r="TRS105" s="2"/>
      <c r="TRT105" s="2"/>
      <c r="TRY105" s="1"/>
      <c r="TST105" s="2"/>
      <c r="TSU105" s="2"/>
      <c r="TSV105" s="2"/>
      <c r="TSW105" s="2"/>
      <c r="TSX105" s="2"/>
      <c r="TSY105" s="2"/>
      <c r="TSZ105" s="2"/>
      <c r="TTE105" s="1"/>
      <c r="TTZ105" s="2"/>
      <c r="TUA105" s="2"/>
      <c r="TUB105" s="2"/>
      <c r="TUC105" s="2"/>
      <c r="TUD105" s="2"/>
      <c r="TUE105" s="2"/>
      <c r="TUF105" s="2"/>
      <c r="TUK105" s="1"/>
      <c r="TVF105" s="2"/>
      <c r="TVG105" s="2"/>
      <c r="TVH105" s="2"/>
      <c r="TVI105" s="2"/>
      <c r="TVJ105" s="2"/>
      <c r="TVK105" s="2"/>
      <c r="TVL105" s="2"/>
      <c r="TVQ105" s="1"/>
      <c r="TWL105" s="2"/>
      <c r="TWM105" s="2"/>
      <c r="TWN105" s="2"/>
      <c r="TWO105" s="2"/>
      <c r="TWP105" s="2"/>
      <c r="TWQ105" s="2"/>
      <c r="TWR105" s="2"/>
      <c r="TWW105" s="1"/>
      <c r="TXR105" s="2"/>
      <c r="TXS105" s="2"/>
      <c r="TXT105" s="2"/>
      <c r="TXU105" s="2"/>
      <c r="TXV105" s="2"/>
      <c r="TXW105" s="2"/>
      <c r="TXX105" s="2"/>
      <c r="TYC105" s="1"/>
      <c r="TYX105" s="2"/>
      <c r="TYY105" s="2"/>
      <c r="TYZ105" s="2"/>
      <c r="TZA105" s="2"/>
      <c r="TZB105" s="2"/>
      <c r="TZC105" s="2"/>
      <c r="TZD105" s="2"/>
      <c r="TZI105" s="1"/>
      <c r="UAD105" s="2"/>
      <c r="UAE105" s="2"/>
      <c r="UAF105" s="2"/>
      <c r="UAG105" s="2"/>
      <c r="UAH105" s="2"/>
      <c r="UAI105" s="2"/>
      <c r="UAJ105" s="2"/>
      <c r="UAO105" s="1"/>
      <c r="UBJ105" s="2"/>
      <c r="UBK105" s="2"/>
      <c r="UBL105" s="2"/>
      <c r="UBM105" s="2"/>
      <c r="UBN105" s="2"/>
      <c r="UBO105" s="2"/>
      <c r="UBP105" s="2"/>
      <c r="UBU105" s="1"/>
      <c r="UCP105" s="2"/>
      <c r="UCQ105" s="2"/>
      <c r="UCR105" s="2"/>
      <c r="UCS105" s="2"/>
      <c r="UCT105" s="2"/>
      <c r="UCU105" s="2"/>
      <c r="UCV105" s="2"/>
      <c r="UDA105" s="1"/>
      <c r="UDV105" s="2"/>
      <c r="UDW105" s="2"/>
      <c r="UDX105" s="2"/>
      <c r="UDY105" s="2"/>
      <c r="UDZ105" s="2"/>
      <c r="UEA105" s="2"/>
      <c r="UEB105" s="2"/>
      <c r="UEG105" s="1"/>
      <c r="UFB105" s="2"/>
      <c r="UFC105" s="2"/>
      <c r="UFD105" s="2"/>
      <c r="UFE105" s="2"/>
      <c r="UFF105" s="2"/>
      <c r="UFG105" s="2"/>
      <c r="UFH105" s="2"/>
      <c r="UFM105" s="1"/>
      <c r="UGH105" s="2"/>
      <c r="UGI105" s="2"/>
      <c r="UGJ105" s="2"/>
      <c r="UGK105" s="2"/>
      <c r="UGL105" s="2"/>
      <c r="UGM105" s="2"/>
      <c r="UGN105" s="2"/>
      <c r="UGS105" s="1"/>
      <c r="UHN105" s="2"/>
      <c r="UHO105" s="2"/>
      <c r="UHP105" s="2"/>
      <c r="UHQ105" s="2"/>
      <c r="UHR105" s="2"/>
      <c r="UHS105" s="2"/>
      <c r="UHT105" s="2"/>
      <c r="UHY105" s="1"/>
      <c r="UIT105" s="2"/>
      <c r="UIU105" s="2"/>
      <c r="UIV105" s="2"/>
      <c r="UIW105" s="2"/>
      <c r="UIX105" s="2"/>
      <c r="UIY105" s="2"/>
      <c r="UIZ105" s="2"/>
      <c r="UJE105" s="1"/>
      <c r="UJZ105" s="2"/>
      <c r="UKA105" s="2"/>
      <c r="UKB105" s="2"/>
      <c r="UKC105" s="2"/>
      <c r="UKD105" s="2"/>
      <c r="UKE105" s="2"/>
      <c r="UKF105" s="2"/>
      <c r="UKK105" s="1"/>
      <c r="ULF105" s="2"/>
      <c r="ULG105" s="2"/>
      <c r="ULH105" s="2"/>
      <c r="ULI105" s="2"/>
      <c r="ULJ105" s="2"/>
      <c r="ULK105" s="2"/>
      <c r="ULL105" s="2"/>
      <c r="ULQ105" s="1"/>
      <c r="UML105" s="2"/>
      <c r="UMM105" s="2"/>
      <c r="UMN105" s="2"/>
      <c r="UMO105" s="2"/>
      <c r="UMP105" s="2"/>
      <c r="UMQ105" s="2"/>
      <c r="UMR105" s="2"/>
      <c r="UMW105" s="1"/>
      <c r="UNR105" s="2"/>
      <c r="UNS105" s="2"/>
      <c r="UNT105" s="2"/>
      <c r="UNU105" s="2"/>
      <c r="UNV105" s="2"/>
      <c r="UNW105" s="2"/>
      <c r="UNX105" s="2"/>
      <c r="UOC105" s="1"/>
      <c r="UOX105" s="2"/>
      <c r="UOY105" s="2"/>
      <c r="UOZ105" s="2"/>
      <c r="UPA105" s="2"/>
      <c r="UPB105" s="2"/>
      <c r="UPC105" s="2"/>
      <c r="UPD105" s="2"/>
      <c r="UPI105" s="1"/>
      <c r="UQD105" s="2"/>
      <c r="UQE105" s="2"/>
      <c r="UQF105" s="2"/>
      <c r="UQG105" s="2"/>
      <c r="UQH105" s="2"/>
      <c r="UQI105" s="2"/>
      <c r="UQJ105" s="2"/>
      <c r="UQO105" s="1"/>
      <c r="URJ105" s="2"/>
      <c r="URK105" s="2"/>
      <c r="URL105" s="2"/>
      <c r="URM105" s="2"/>
      <c r="URN105" s="2"/>
      <c r="URO105" s="2"/>
      <c r="URP105" s="2"/>
      <c r="URU105" s="1"/>
      <c r="USP105" s="2"/>
      <c r="USQ105" s="2"/>
      <c r="USR105" s="2"/>
      <c r="USS105" s="2"/>
      <c r="UST105" s="2"/>
      <c r="USU105" s="2"/>
      <c r="USV105" s="2"/>
      <c r="UTA105" s="1"/>
      <c r="UTV105" s="2"/>
      <c r="UTW105" s="2"/>
      <c r="UTX105" s="2"/>
      <c r="UTY105" s="2"/>
      <c r="UTZ105" s="2"/>
      <c r="UUA105" s="2"/>
      <c r="UUB105" s="2"/>
      <c r="UUG105" s="1"/>
      <c r="UVB105" s="2"/>
      <c r="UVC105" s="2"/>
      <c r="UVD105" s="2"/>
      <c r="UVE105" s="2"/>
      <c r="UVF105" s="2"/>
      <c r="UVG105" s="2"/>
      <c r="UVH105" s="2"/>
      <c r="UVM105" s="1"/>
      <c r="UWH105" s="2"/>
      <c r="UWI105" s="2"/>
      <c r="UWJ105" s="2"/>
      <c r="UWK105" s="2"/>
      <c r="UWL105" s="2"/>
      <c r="UWM105" s="2"/>
      <c r="UWN105" s="2"/>
      <c r="UWS105" s="1"/>
      <c r="UXN105" s="2"/>
      <c r="UXO105" s="2"/>
      <c r="UXP105" s="2"/>
      <c r="UXQ105" s="2"/>
      <c r="UXR105" s="2"/>
      <c r="UXS105" s="2"/>
      <c r="UXT105" s="2"/>
      <c r="UXY105" s="1"/>
      <c r="UYT105" s="2"/>
      <c r="UYU105" s="2"/>
      <c r="UYV105" s="2"/>
      <c r="UYW105" s="2"/>
      <c r="UYX105" s="2"/>
      <c r="UYY105" s="2"/>
      <c r="UYZ105" s="2"/>
      <c r="UZE105" s="1"/>
      <c r="UZZ105" s="2"/>
      <c r="VAA105" s="2"/>
      <c r="VAB105" s="2"/>
      <c r="VAC105" s="2"/>
      <c r="VAD105" s="2"/>
      <c r="VAE105" s="2"/>
      <c r="VAF105" s="2"/>
      <c r="VAK105" s="1"/>
      <c r="VBF105" s="2"/>
      <c r="VBG105" s="2"/>
      <c r="VBH105" s="2"/>
      <c r="VBI105" s="2"/>
      <c r="VBJ105" s="2"/>
      <c r="VBK105" s="2"/>
      <c r="VBL105" s="2"/>
      <c r="VBQ105" s="1"/>
      <c r="VCL105" s="2"/>
      <c r="VCM105" s="2"/>
      <c r="VCN105" s="2"/>
      <c r="VCO105" s="2"/>
      <c r="VCP105" s="2"/>
      <c r="VCQ105" s="2"/>
      <c r="VCR105" s="2"/>
      <c r="VCW105" s="1"/>
      <c r="VDR105" s="2"/>
      <c r="VDS105" s="2"/>
      <c r="VDT105" s="2"/>
      <c r="VDU105" s="2"/>
      <c r="VDV105" s="2"/>
      <c r="VDW105" s="2"/>
      <c r="VDX105" s="2"/>
      <c r="VEC105" s="1"/>
      <c r="VEX105" s="2"/>
      <c r="VEY105" s="2"/>
      <c r="VEZ105" s="2"/>
      <c r="VFA105" s="2"/>
      <c r="VFB105" s="2"/>
      <c r="VFC105" s="2"/>
      <c r="VFD105" s="2"/>
      <c r="VFI105" s="1"/>
      <c r="VGD105" s="2"/>
      <c r="VGE105" s="2"/>
      <c r="VGF105" s="2"/>
      <c r="VGG105" s="2"/>
      <c r="VGH105" s="2"/>
      <c r="VGI105" s="2"/>
      <c r="VGJ105" s="2"/>
      <c r="VGO105" s="1"/>
      <c r="VHJ105" s="2"/>
      <c r="VHK105" s="2"/>
      <c r="VHL105" s="2"/>
      <c r="VHM105" s="2"/>
      <c r="VHN105" s="2"/>
      <c r="VHO105" s="2"/>
      <c r="VHP105" s="2"/>
      <c r="VHU105" s="1"/>
      <c r="VIP105" s="2"/>
      <c r="VIQ105" s="2"/>
      <c r="VIR105" s="2"/>
      <c r="VIS105" s="2"/>
      <c r="VIT105" s="2"/>
      <c r="VIU105" s="2"/>
      <c r="VIV105" s="2"/>
      <c r="VJA105" s="1"/>
      <c r="VJV105" s="2"/>
      <c r="VJW105" s="2"/>
      <c r="VJX105" s="2"/>
      <c r="VJY105" s="2"/>
      <c r="VJZ105" s="2"/>
      <c r="VKA105" s="2"/>
      <c r="VKB105" s="2"/>
      <c r="VKG105" s="1"/>
      <c r="VLB105" s="2"/>
      <c r="VLC105" s="2"/>
      <c r="VLD105" s="2"/>
      <c r="VLE105" s="2"/>
      <c r="VLF105" s="2"/>
      <c r="VLG105" s="2"/>
      <c r="VLH105" s="2"/>
      <c r="VLM105" s="1"/>
      <c r="VMH105" s="2"/>
      <c r="VMI105" s="2"/>
      <c r="VMJ105" s="2"/>
      <c r="VMK105" s="2"/>
      <c r="VML105" s="2"/>
      <c r="VMM105" s="2"/>
      <c r="VMN105" s="2"/>
      <c r="VMS105" s="1"/>
      <c r="VNN105" s="2"/>
      <c r="VNO105" s="2"/>
      <c r="VNP105" s="2"/>
      <c r="VNQ105" s="2"/>
      <c r="VNR105" s="2"/>
      <c r="VNS105" s="2"/>
      <c r="VNT105" s="2"/>
      <c r="VNY105" s="1"/>
      <c r="VOT105" s="2"/>
      <c r="VOU105" s="2"/>
      <c r="VOV105" s="2"/>
      <c r="VOW105" s="2"/>
      <c r="VOX105" s="2"/>
      <c r="VOY105" s="2"/>
      <c r="VOZ105" s="2"/>
      <c r="VPE105" s="1"/>
      <c r="VPZ105" s="2"/>
      <c r="VQA105" s="2"/>
      <c r="VQB105" s="2"/>
      <c r="VQC105" s="2"/>
      <c r="VQD105" s="2"/>
      <c r="VQE105" s="2"/>
      <c r="VQF105" s="2"/>
      <c r="VQK105" s="1"/>
      <c r="VRF105" s="2"/>
      <c r="VRG105" s="2"/>
      <c r="VRH105" s="2"/>
      <c r="VRI105" s="2"/>
      <c r="VRJ105" s="2"/>
      <c r="VRK105" s="2"/>
      <c r="VRL105" s="2"/>
      <c r="VRQ105" s="1"/>
      <c r="VSL105" s="2"/>
      <c r="VSM105" s="2"/>
      <c r="VSN105" s="2"/>
      <c r="VSO105" s="2"/>
      <c r="VSP105" s="2"/>
      <c r="VSQ105" s="2"/>
      <c r="VSR105" s="2"/>
      <c r="VSW105" s="1"/>
      <c r="VTR105" s="2"/>
      <c r="VTS105" s="2"/>
      <c r="VTT105" s="2"/>
      <c r="VTU105" s="2"/>
      <c r="VTV105" s="2"/>
      <c r="VTW105" s="2"/>
      <c r="VTX105" s="2"/>
      <c r="VUC105" s="1"/>
      <c r="VUX105" s="2"/>
      <c r="VUY105" s="2"/>
      <c r="VUZ105" s="2"/>
      <c r="VVA105" s="2"/>
      <c r="VVB105" s="2"/>
      <c r="VVC105" s="2"/>
      <c r="VVD105" s="2"/>
      <c r="VVI105" s="1"/>
      <c r="VWD105" s="2"/>
      <c r="VWE105" s="2"/>
      <c r="VWF105" s="2"/>
      <c r="VWG105" s="2"/>
      <c r="VWH105" s="2"/>
      <c r="VWI105" s="2"/>
      <c r="VWJ105" s="2"/>
      <c r="VWO105" s="1"/>
      <c r="VXJ105" s="2"/>
      <c r="VXK105" s="2"/>
      <c r="VXL105" s="2"/>
      <c r="VXM105" s="2"/>
      <c r="VXN105" s="2"/>
      <c r="VXO105" s="2"/>
      <c r="VXP105" s="2"/>
      <c r="VXU105" s="1"/>
      <c r="VYP105" s="2"/>
      <c r="VYQ105" s="2"/>
      <c r="VYR105" s="2"/>
      <c r="VYS105" s="2"/>
      <c r="VYT105" s="2"/>
      <c r="VYU105" s="2"/>
      <c r="VYV105" s="2"/>
      <c r="VZA105" s="1"/>
      <c r="VZV105" s="2"/>
      <c r="VZW105" s="2"/>
      <c r="VZX105" s="2"/>
      <c r="VZY105" s="2"/>
      <c r="VZZ105" s="2"/>
      <c r="WAA105" s="2"/>
      <c r="WAB105" s="2"/>
      <c r="WAG105" s="1"/>
      <c r="WBB105" s="2"/>
      <c r="WBC105" s="2"/>
      <c r="WBD105" s="2"/>
      <c r="WBE105" s="2"/>
      <c r="WBF105" s="2"/>
      <c r="WBG105" s="2"/>
      <c r="WBH105" s="2"/>
      <c r="WBM105" s="1"/>
      <c r="WCH105" s="2"/>
      <c r="WCI105" s="2"/>
      <c r="WCJ105" s="2"/>
      <c r="WCK105" s="2"/>
      <c r="WCL105" s="2"/>
      <c r="WCM105" s="2"/>
      <c r="WCN105" s="2"/>
      <c r="WCS105" s="1"/>
      <c r="WDN105" s="2"/>
      <c r="WDO105" s="2"/>
      <c r="WDP105" s="2"/>
      <c r="WDQ105" s="2"/>
      <c r="WDR105" s="2"/>
      <c r="WDS105" s="2"/>
      <c r="WDT105" s="2"/>
      <c r="WDY105" s="1"/>
      <c r="WET105" s="2"/>
      <c r="WEU105" s="2"/>
      <c r="WEV105" s="2"/>
      <c r="WEW105" s="2"/>
      <c r="WEX105" s="2"/>
      <c r="WEY105" s="2"/>
      <c r="WEZ105" s="2"/>
      <c r="WFE105" s="1"/>
      <c r="WFZ105" s="2"/>
      <c r="WGA105" s="2"/>
      <c r="WGB105" s="2"/>
      <c r="WGC105" s="2"/>
      <c r="WGD105" s="2"/>
      <c r="WGE105" s="2"/>
      <c r="WGF105" s="2"/>
      <c r="WGK105" s="1"/>
      <c r="WHF105" s="2"/>
      <c r="WHG105" s="2"/>
      <c r="WHH105" s="2"/>
      <c r="WHI105" s="2"/>
      <c r="WHJ105" s="2"/>
      <c r="WHK105" s="2"/>
      <c r="WHL105" s="2"/>
      <c r="WHQ105" s="1"/>
      <c r="WIL105" s="2"/>
      <c r="WIM105" s="2"/>
      <c r="WIN105" s="2"/>
      <c r="WIO105" s="2"/>
      <c r="WIP105" s="2"/>
      <c r="WIQ105" s="2"/>
      <c r="WIR105" s="2"/>
      <c r="WIW105" s="1"/>
      <c r="WJR105" s="2"/>
      <c r="WJS105" s="2"/>
      <c r="WJT105" s="2"/>
      <c r="WJU105" s="2"/>
      <c r="WJV105" s="2"/>
      <c r="WJW105" s="2"/>
      <c r="WJX105" s="2"/>
      <c r="WKC105" s="1"/>
      <c r="WKX105" s="2"/>
      <c r="WKY105" s="2"/>
      <c r="WKZ105" s="2"/>
      <c r="WLA105" s="2"/>
      <c r="WLB105" s="2"/>
      <c r="WLC105" s="2"/>
      <c r="WLD105" s="2"/>
      <c r="WLI105" s="1"/>
      <c r="WMD105" s="2"/>
      <c r="WME105" s="2"/>
      <c r="WMF105" s="2"/>
      <c r="WMG105" s="2"/>
      <c r="WMH105" s="2"/>
      <c r="WMI105" s="2"/>
      <c r="WMJ105" s="2"/>
      <c r="WMO105" s="1"/>
      <c r="WNJ105" s="2"/>
      <c r="WNK105" s="2"/>
      <c r="WNL105" s="2"/>
      <c r="WNM105" s="2"/>
      <c r="WNN105" s="2"/>
      <c r="WNO105" s="2"/>
      <c r="WNP105" s="2"/>
      <c r="WNU105" s="1"/>
      <c r="WOP105" s="2"/>
      <c r="WOQ105" s="2"/>
      <c r="WOR105" s="2"/>
      <c r="WOS105" s="2"/>
      <c r="WOT105" s="2"/>
      <c r="WOU105" s="2"/>
      <c r="WOV105" s="2"/>
      <c r="WPA105" s="1"/>
      <c r="WPV105" s="2"/>
      <c r="WPW105" s="2"/>
      <c r="WPX105" s="2"/>
      <c r="WPY105" s="2"/>
      <c r="WPZ105" s="2"/>
      <c r="WQA105" s="2"/>
      <c r="WQB105" s="2"/>
      <c r="WQG105" s="1"/>
      <c r="WRB105" s="2"/>
      <c r="WRC105" s="2"/>
      <c r="WRD105" s="2"/>
      <c r="WRE105" s="2"/>
      <c r="WRF105" s="2"/>
      <c r="WRG105" s="2"/>
      <c r="WRH105" s="2"/>
      <c r="WRM105" s="1"/>
      <c r="WSH105" s="2"/>
      <c r="WSI105" s="2"/>
      <c r="WSJ105" s="2"/>
      <c r="WSK105" s="2"/>
      <c r="WSL105" s="2"/>
      <c r="WSM105" s="2"/>
      <c r="WSN105" s="2"/>
      <c r="WSS105" s="1"/>
      <c r="WTN105" s="2"/>
      <c r="WTO105" s="2"/>
      <c r="WTP105" s="2"/>
      <c r="WTQ105" s="2"/>
      <c r="WTR105" s="2"/>
      <c r="WTS105" s="2"/>
      <c r="WTT105" s="2"/>
      <c r="WTY105" s="1"/>
      <c r="WUT105" s="2"/>
      <c r="WUU105" s="2"/>
      <c r="WUV105" s="2"/>
      <c r="WUW105" s="2"/>
      <c r="WUX105" s="2"/>
      <c r="WUY105" s="2"/>
      <c r="WUZ105" s="2"/>
      <c r="WVE105" s="1"/>
      <c r="WVZ105" s="2"/>
      <c r="WWA105" s="2"/>
      <c r="WWB105" s="2"/>
      <c r="WWC105" s="2"/>
      <c r="WWD105" s="2"/>
      <c r="WWE105" s="2"/>
      <c r="WWF105" s="2"/>
      <c r="WWK105" s="1"/>
      <c r="WXF105" s="2"/>
      <c r="WXG105" s="2"/>
      <c r="WXH105" s="2"/>
      <c r="WXI105" s="2"/>
      <c r="WXJ105" s="2"/>
      <c r="WXK105" s="2"/>
      <c r="WXL105" s="2"/>
      <c r="WXQ105" s="1"/>
      <c r="WYL105" s="2"/>
      <c r="WYM105" s="2"/>
      <c r="WYN105" s="2"/>
      <c r="WYO105" s="2"/>
      <c r="WYP105" s="2"/>
      <c r="WYQ105" s="2"/>
      <c r="WYR105" s="2"/>
      <c r="WYW105" s="1"/>
      <c r="WZR105" s="2"/>
      <c r="WZS105" s="2"/>
      <c r="WZT105" s="2"/>
      <c r="WZU105" s="2"/>
      <c r="WZV105" s="2"/>
      <c r="WZW105" s="2"/>
      <c r="WZX105" s="2"/>
      <c r="XAC105" s="1"/>
      <c r="XAX105" s="2"/>
      <c r="XAY105" s="2"/>
      <c r="XAZ105" s="2"/>
      <c r="XBA105" s="2"/>
      <c r="XBB105" s="2"/>
      <c r="XBC105" s="2"/>
      <c r="XBD105" s="2"/>
      <c r="XBI105" s="1"/>
      <c r="XCD105" s="2"/>
      <c r="XCE105" s="2"/>
      <c r="XCF105" s="2"/>
      <c r="XCG105" s="2"/>
      <c r="XCH105" s="2"/>
      <c r="XCI105" s="2"/>
      <c r="XCJ105" s="2"/>
      <c r="XCO105" s="1"/>
      <c r="XDJ105" s="2"/>
      <c r="XDK105" s="2"/>
      <c r="XDL105" s="2"/>
      <c r="XDM105" s="2"/>
      <c r="XDN105" s="2"/>
      <c r="XDO105" s="2"/>
      <c r="XDP105" s="2"/>
      <c r="XDU105" s="1"/>
      <c r="XEP105" s="2"/>
      <c r="XEQ105" s="2"/>
      <c r="XER105" s="2"/>
      <c r="XES105" s="2"/>
      <c r="XET105" s="2"/>
      <c r="XEU105" s="2"/>
      <c r="XEV105" s="2"/>
    </row>
    <row r="106" spans="2:16379">
      <c r="B106" s="9"/>
      <c r="C106" s="9"/>
      <c r="D106" s="9"/>
      <c r="E106" s="2"/>
      <c r="T106" s="2"/>
      <c r="U106" s="2"/>
      <c r="V106" s="2"/>
      <c r="W106" s="2"/>
      <c r="X106" s="2"/>
      <c r="AX106" s="2"/>
      <c r="AY106" s="2"/>
      <c r="AZ106" s="2"/>
      <c r="BA106" s="2"/>
      <c r="BB106" s="2"/>
      <c r="BC106" s="2"/>
      <c r="BD106" s="2"/>
      <c r="BI106" s="1"/>
      <c r="CD106" s="2"/>
      <c r="CE106" s="2"/>
      <c r="CF106" s="2"/>
      <c r="CG106" s="2"/>
      <c r="CH106" s="2"/>
      <c r="CI106" s="2"/>
      <c r="CJ106" s="2"/>
      <c r="CO106" s="1"/>
      <c r="DJ106" s="2"/>
      <c r="DK106" s="2"/>
      <c r="DL106" s="2"/>
      <c r="DM106" s="2"/>
      <c r="DN106" s="2"/>
      <c r="DO106" s="2"/>
      <c r="DP106" s="2"/>
      <c r="DU106" s="1"/>
      <c r="EP106" s="2"/>
      <c r="EQ106" s="2"/>
      <c r="ER106" s="2"/>
      <c r="ES106" s="2"/>
      <c r="ET106" s="2"/>
      <c r="EU106" s="2"/>
      <c r="EV106" s="2"/>
      <c r="FA106" s="1"/>
      <c r="FV106" s="2"/>
      <c r="FW106" s="2"/>
      <c r="FX106" s="2"/>
      <c r="FY106" s="2"/>
      <c r="FZ106" s="2"/>
      <c r="GA106" s="2"/>
      <c r="GB106" s="2"/>
      <c r="GG106" s="1"/>
      <c r="HB106" s="2"/>
      <c r="HC106" s="2"/>
      <c r="HD106" s="2"/>
      <c r="HE106" s="2"/>
      <c r="HF106" s="2"/>
      <c r="HG106" s="2"/>
      <c r="HH106" s="2"/>
      <c r="HM106" s="1"/>
      <c r="IH106" s="2"/>
      <c r="II106" s="2"/>
      <c r="IJ106" s="2"/>
      <c r="IK106" s="2"/>
      <c r="IL106" s="2"/>
      <c r="IM106" s="2"/>
      <c r="IN106" s="2"/>
      <c r="IS106" s="1"/>
      <c r="JN106" s="2"/>
      <c r="JO106" s="2"/>
      <c r="JP106" s="2"/>
      <c r="JQ106" s="2"/>
      <c r="JR106" s="2"/>
      <c r="JS106" s="2"/>
      <c r="JT106" s="2"/>
      <c r="JY106" s="1"/>
      <c r="KT106" s="2"/>
      <c r="KU106" s="2"/>
      <c r="KV106" s="2"/>
      <c r="KW106" s="2"/>
      <c r="KX106" s="2"/>
      <c r="KY106" s="2"/>
      <c r="KZ106" s="2"/>
      <c r="LE106" s="1"/>
      <c r="LZ106" s="2"/>
      <c r="MA106" s="2"/>
      <c r="MB106" s="2"/>
      <c r="MC106" s="2"/>
      <c r="MD106" s="2"/>
      <c r="ME106" s="2"/>
      <c r="MF106" s="2"/>
      <c r="MK106" s="1"/>
      <c r="NF106" s="2"/>
      <c r="NG106" s="2"/>
      <c r="NH106" s="2"/>
      <c r="NI106" s="2"/>
      <c r="NJ106" s="2"/>
      <c r="NK106" s="2"/>
      <c r="NL106" s="2"/>
      <c r="NQ106" s="1"/>
      <c r="OL106" s="2"/>
      <c r="OM106" s="2"/>
      <c r="ON106" s="2"/>
      <c r="OO106" s="2"/>
      <c r="OP106" s="2"/>
      <c r="OQ106" s="2"/>
      <c r="OR106" s="2"/>
      <c r="OW106" s="1"/>
      <c r="PR106" s="2"/>
      <c r="PS106" s="2"/>
      <c r="PT106" s="2"/>
      <c r="PU106" s="2"/>
      <c r="PV106" s="2"/>
      <c r="PW106" s="2"/>
      <c r="PX106" s="2"/>
      <c r="QC106" s="1"/>
      <c r="QX106" s="2"/>
      <c r="QY106" s="2"/>
      <c r="QZ106" s="2"/>
      <c r="RA106" s="2"/>
      <c r="RB106" s="2"/>
      <c r="RC106" s="2"/>
      <c r="RD106" s="2"/>
      <c r="RI106" s="1"/>
      <c r="SD106" s="2"/>
      <c r="SE106" s="2"/>
      <c r="SF106" s="2"/>
      <c r="SG106" s="2"/>
      <c r="SH106" s="2"/>
      <c r="SI106" s="2"/>
      <c r="SJ106" s="2"/>
      <c r="SO106" s="1"/>
      <c r="TJ106" s="2"/>
      <c r="TK106" s="2"/>
      <c r="TL106" s="2"/>
      <c r="TM106" s="2"/>
      <c r="TN106" s="2"/>
      <c r="TO106" s="2"/>
      <c r="TP106" s="2"/>
      <c r="TU106" s="1"/>
      <c r="UP106" s="2"/>
      <c r="UQ106" s="2"/>
      <c r="UR106" s="2"/>
      <c r="US106" s="2"/>
      <c r="UT106" s="2"/>
      <c r="UU106" s="2"/>
      <c r="UV106" s="2"/>
      <c r="VA106" s="1"/>
      <c r="VV106" s="2"/>
      <c r="VW106" s="2"/>
      <c r="VX106" s="2"/>
      <c r="VY106" s="2"/>
      <c r="VZ106" s="2"/>
      <c r="WA106" s="2"/>
      <c r="WB106" s="2"/>
      <c r="WG106" s="1"/>
      <c r="XB106" s="2"/>
      <c r="XC106" s="2"/>
      <c r="XD106" s="2"/>
      <c r="XE106" s="2"/>
      <c r="XF106" s="2"/>
      <c r="XG106" s="2"/>
      <c r="XH106" s="2"/>
      <c r="XM106" s="1"/>
      <c r="YH106" s="2"/>
      <c r="YI106" s="2"/>
      <c r="YJ106" s="2"/>
      <c r="YK106" s="2"/>
      <c r="YL106" s="2"/>
      <c r="YM106" s="2"/>
      <c r="YN106" s="2"/>
      <c r="YS106" s="1"/>
      <c r="ZN106" s="2"/>
      <c r="ZO106" s="2"/>
      <c r="ZP106" s="2"/>
      <c r="ZQ106" s="2"/>
      <c r="ZR106" s="2"/>
      <c r="ZS106" s="2"/>
      <c r="ZT106" s="2"/>
      <c r="ZY106" s="1"/>
      <c r="AAT106" s="2"/>
      <c r="AAU106" s="2"/>
      <c r="AAV106" s="2"/>
      <c r="AAW106" s="2"/>
      <c r="AAX106" s="2"/>
      <c r="AAY106" s="2"/>
      <c r="AAZ106" s="2"/>
      <c r="ABE106" s="1"/>
      <c r="ABZ106" s="2"/>
      <c r="ACA106" s="2"/>
      <c r="ACB106" s="2"/>
      <c r="ACC106" s="2"/>
      <c r="ACD106" s="2"/>
      <c r="ACE106" s="2"/>
      <c r="ACF106" s="2"/>
      <c r="ACK106" s="1"/>
      <c r="ADF106" s="2"/>
      <c r="ADG106" s="2"/>
      <c r="ADH106" s="2"/>
      <c r="ADI106" s="2"/>
      <c r="ADJ106" s="2"/>
      <c r="ADK106" s="2"/>
      <c r="ADL106" s="2"/>
      <c r="ADQ106" s="1"/>
      <c r="AEL106" s="2"/>
      <c r="AEM106" s="2"/>
      <c r="AEN106" s="2"/>
      <c r="AEO106" s="2"/>
      <c r="AEP106" s="2"/>
      <c r="AEQ106" s="2"/>
      <c r="AER106" s="2"/>
      <c r="AEW106" s="1"/>
      <c r="AFR106" s="2"/>
      <c r="AFS106" s="2"/>
      <c r="AFT106" s="2"/>
      <c r="AFU106" s="2"/>
      <c r="AFV106" s="2"/>
      <c r="AFW106" s="2"/>
      <c r="AFX106" s="2"/>
      <c r="AGC106" s="1"/>
      <c r="AGX106" s="2"/>
      <c r="AGY106" s="2"/>
      <c r="AGZ106" s="2"/>
      <c r="AHA106" s="2"/>
      <c r="AHB106" s="2"/>
      <c r="AHC106" s="2"/>
      <c r="AHD106" s="2"/>
      <c r="AHI106" s="1"/>
      <c r="AID106" s="2"/>
      <c r="AIE106" s="2"/>
      <c r="AIF106" s="2"/>
      <c r="AIG106" s="2"/>
      <c r="AIH106" s="2"/>
      <c r="AII106" s="2"/>
      <c r="AIJ106" s="2"/>
      <c r="AIO106" s="1"/>
      <c r="AJJ106" s="2"/>
      <c r="AJK106" s="2"/>
      <c r="AJL106" s="2"/>
      <c r="AJM106" s="2"/>
      <c r="AJN106" s="2"/>
      <c r="AJO106" s="2"/>
      <c r="AJP106" s="2"/>
      <c r="AJU106" s="1"/>
      <c r="AKP106" s="2"/>
      <c r="AKQ106" s="2"/>
      <c r="AKR106" s="2"/>
      <c r="AKS106" s="2"/>
      <c r="AKT106" s="2"/>
      <c r="AKU106" s="2"/>
      <c r="AKV106" s="2"/>
      <c r="ALA106" s="1"/>
      <c r="ALV106" s="2"/>
      <c r="ALW106" s="2"/>
      <c r="ALX106" s="2"/>
      <c r="ALY106" s="2"/>
      <c r="ALZ106" s="2"/>
      <c r="AMA106" s="2"/>
      <c r="AMB106" s="2"/>
      <c r="AMG106" s="1"/>
      <c r="ANB106" s="2"/>
      <c r="ANC106" s="2"/>
      <c r="AND106" s="2"/>
      <c r="ANE106" s="2"/>
      <c r="ANF106" s="2"/>
      <c r="ANG106" s="2"/>
      <c r="ANH106" s="2"/>
      <c r="ANM106" s="1"/>
      <c r="AOH106" s="2"/>
      <c r="AOI106" s="2"/>
      <c r="AOJ106" s="2"/>
      <c r="AOK106" s="2"/>
      <c r="AOL106" s="2"/>
      <c r="AOM106" s="2"/>
      <c r="AON106" s="2"/>
      <c r="AOS106" s="1"/>
      <c r="APN106" s="2"/>
      <c r="APO106" s="2"/>
      <c r="APP106" s="2"/>
      <c r="APQ106" s="2"/>
      <c r="APR106" s="2"/>
      <c r="APS106" s="2"/>
      <c r="APT106" s="2"/>
      <c r="APY106" s="1"/>
      <c r="AQT106" s="2"/>
      <c r="AQU106" s="2"/>
      <c r="AQV106" s="2"/>
      <c r="AQW106" s="2"/>
      <c r="AQX106" s="2"/>
      <c r="AQY106" s="2"/>
      <c r="AQZ106" s="2"/>
      <c r="ARE106" s="1"/>
      <c r="ARZ106" s="2"/>
      <c r="ASA106" s="2"/>
      <c r="ASB106" s="2"/>
      <c r="ASC106" s="2"/>
      <c r="ASD106" s="2"/>
      <c r="ASE106" s="2"/>
      <c r="ASF106" s="2"/>
      <c r="ASK106" s="1"/>
      <c r="ATF106" s="2"/>
      <c r="ATG106" s="2"/>
      <c r="ATH106" s="2"/>
      <c r="ATI106" s="2"/>
      <c r="ATJ106" s="2"/>
      <c r="ATK106" s="2"/>
      <c r="ATL106" s="2"/>
      <c r="ATQ106" s="1"/>
      <c r="AUL106" s="2"/>
      <c r="AUM106" s="2"/>
      <c r="AUN106" s="2"/>
      <c r="AUO106" s="2"/>
      <c r="AUP106" s="2"/>
      <c r="AUQ106" s="2"/>
      <c r="AUR106" s="2"/>
      <c r="AUW106" s="1"/>
      <c r="AVR106" s="2"/>
      <c r="AVS106" s="2"/>
      <c r="AVT106" s="2"/>
      <c r="AVU106" s="2"/>
      <c r="AVV106" s="2"/>
      <c r="AVW106" s="2"/>
      <c r="AVX106" s="2"/>
      <c r="AWC106" s="1"/>
      <c r="AWX106" s="2"/>
      <c r="AWY106" s="2"/>
      <c r="AWZ106" s="2"/>
      <c r="AXA106" s="2"/>
      <c r="AXB106" s="2"/>
      <c r="AXC106" s="2"/>
      <c r="AXD106" s="2"/>
      <c r="AXI106" s="1"/>
      <c r="AYD106" s="2"/>
      <c r="AYE106" s="2"/>
      <c r="AYF106" s="2"/>
      <c r="AYG106" s="2"/>
      <c r="AYH106" s="2"/>
      <c r="AYI106" s="2"/>
      <c r="AYJ106" s="2"/>
      <c r="AYO106" s="1"/>
      <c r="AZJ106" s="2"/>
      <c r="AZK106" s="2"/>
      <c r="AZL106" s="2"/>
      <c r="AZM106" s="2"/>
      <c r="AZN106" s="2"/>
      <c r="AZO106" s="2"/>
      <c r="AZP106" s="2"/>
      <c r="AZU106" s="1"/>
      <c r="BAP106" s="2"/>
      <c r="BAQ106" s="2"/>
      <c r="BAR106" s="2"/>
      <c r="BAS106" s="2"/>
      <c r="BAT106" s="2"/>
      <c r="BAU106" s="2"/>
      <c r="BAV106" s="2"/>
      <c r="BBA106" s="1"/>
      <c r="BBV106" s="2"/>
      <c r="BBW106" s="2"/>
      <c r="BBX106" s="2"/>
      <c r="BBY106" s="2"/>
      <c r="BBZ106" s="2"/>
      <c r="BCA106" s="2"/>
      <c r="BCB106" s="2"/>
      <c r="BCG106" s="1"/>
      <c r="BDB106" s="2"/>
      <c r="BDC106" s="2"/>
      <c r="BDD106" s="2"/>
      <c r="BDE106" s="2"/>
      <c r="BDF106" s="2"/>
      <c r="BDG106" s="2"/>
      <c r="BDH106" s="2"/>
      <c r="BDM106" s="1"/>
      <c r="BEH106" s="2"/>
      <c r="BEI106" s="2"/>
      <c r="BEJ106" s="2"/>
      <c r="BEK106" s="2"/>
      <c r="BEL106" s="2"/>
      <c r="BEM106" s="2"/>
      <c r="BEN106" s="2"/>
      <c r="BES106" s="1"/>
      <c r="BFN106" s="2"/>
      <c r="BFO106" s="2"/>
      <c r="BFP106" s="2"/>
      <c r="BFQ106" s="2"/>
      <c r="BFR106" s="2"/>
      <c r="BFS106" s="2"/>
      <c r="BFT106" s="2"/>
      <c r="BFY106" s="1"/>
      <c r="BGT106" s="2"/>
      <c r="BGU106" s="2"/>
      <c r="BGV106" s="2"/>
      <c r="BGW106" s="2"/>
      <c r="BGX106" s="2"/>
      <c r="BGY106" s="2"/>
      <c r="BGZ106" s="2"/>
      <c r="BHE106" s="1"/>
      <c r="BHZ106" s="2"/>
      <c r="BIA106" s="2"/>
      <c r="BIB106" s="2"/>
      <c r="BIC106" s="2"/>
      <c r="BID106" s="2"/>
      <c r="BIE106" s="2"/>
      <c r="BIF106" s="2"/>
      <c r="BIK106" s="1"/>
      <c r="BJF106" s="2"/>
      <c r="BJG106" s="2"/>
      <c r="BJH106" s="2"/>
      <c r="BJI106" s="2"/>
      <c r="BJJ106" s="2"/>
      <c r="BJK106" s="2"/>
      <c r="BJL106" s="2"/>
      <c r="BJQ106" s="1"/>
      <c r="BKL106" s="2"/>
      <c r="BKM106" s="2"/>
      <c r="BKN106" s="2"/>
      <c r="BKO106" s="2"/>
      <c r="BKP106" s="2"/>
      <c r="BKQ106" s="2"/>
      <c r="BKR106" s="2"/>
      <c r="BKW106" s="1"/>
      <c r="BLR106" s="2"/>
      <c r="BLS106" s="2"/>
      <c r="BLT106" s="2"/>
      <c r="BLU106" s="2"/>
      <c r="BLV106" s="2"/>
      <c r="BLW106" s="2"/>
      <c r="BLX106" s="2"/>
      <c r="BMC106" s="1"/>
      <c r="BMX106" s="2"/>
      <c r="BMY106" s="2"/>
      <c r="BMZ106" s="2"/>
      <c r="BNA106" s="2"/>
      <c r="BNB106" s="2"/>
      <c r="BNC106" s="2"/>
      <c r="BND106" s="2"/>
      <c r="BNI106" s="1"/>
      <c r="BOD106" s="2"/>
      <c r="BOE106" s="2"/>
      <c r="BOF106" s="2"/>
      <c r="BOG106" s="2"/>
      <c r="BOH106" s="2"/>
      <c r="BOI106" s="2"/>
      <c r="BOJ106" s="2"/>
      <c r="BOO106" s="1"/>
      <c r="BPJ106" s="2"/>
      <c r="BPK106" s="2"/>
      <c r="BPL106" s="2"/>
      <c r="BPM106" s="2"/>
      <c r="BPN106" s="2"/>
      <c r="BPO106" s="2"/>
      <c r="BPP106" s="2"/>
      <c r="BPU106" s="1"/>
      <c r="BQP106" s="2"/>
      <c r="BQQ106" s="2"/>
      <c r="BQR106" s="2"/>
      <c r="BQS106" s="2"/>
      <c r="BQT106" s="2"/>
      <c r="BQU106" s="2"/>
      <c r="BQV106" s="2"/>
      <c r="BRA106" s="1"/>
      <c r="BRV106" s="2"/>
      <c r="BRW106" s="2"/>
      <c r="BRX106" s="2"/>
      <c r="BRY106" s="2"/>
      <c r="BRZ106" s="2"/>
      <c r="BSA106" s="2"/>
      <c r="BSB106" s="2"/>
      <c r="BSG106" s="1"/>
      <c r="BTB106" s="2"/>
      <c r="BTC106" s="2"/>
      <c r="BTD106" s="2"/>
      <c r="BTE106" s="2"/>
      <c r="BTF106" s="2"/>
      <c r="BTG106" s="2"/>
      <c r="BTH106" s="2"/>
      <c r="BTM106" s="1"/>
      <c r="BUH106" s="2"/>
      <c r="BUI106" s="2"/>
      <c r="BUJ106" s="2"/>
      <c r="BUK106" s="2"/>
      <c r="BUL106" s="2"/>
      <c r="BUM106" s="2"/>
      <c r="BUN106" s="2"/>
      <c r="BUS106" s="1"/>
      <c r="BVN106" s="2"/>
      <c r="BVO106" s="2"/>
      <c r="BVP106" s="2"/>
      <c r="BVQ106" s="2"/>
      <c r="BVR106" s="2"/>
      <c r="BVS106" s="2"/>
      <c r="BVT106" s="2"/>
      <c r="BVY106" s="1"/>
      <c r="BWT106" s="2"/>
      <c r="BWU106" s="2"/>
      <c r="BWV106" s="2"/>
      <c r="BWW106" s="2"/>
      <c r="BWX106" s="2"/>
      <c r="BWY106" s="2"/>
      <c r="BWZ106" s="2"/>
      <c r="BXE106" s="1"/>
      <c r="BXZ106" s="2"/>
      <c r="BYA106" s="2"/>
      <c r="BYB106" s="2"/>
      <c r="BYC106" s="2"/>
      <c r="BYD106" s="2"/>
      <c r="BYE106" s="2"/>
      <c r="BYF106" s="2"/>
      <c r="BYK106" s="1"/>
      <c r="BZF106" s="2"/>
      <c r="BZG106" s="2"/>
      <c r="BZH106" s="2"/>
      <c r="BZI106" s="2"/>
      <c r="BZJ106" s="2"/>
      <c r="BZK106" s="2"/>
      <c r="BZL106" s="2"/>
      <c r="BZQ106" s="1"/>
      <c r="CAL106" s="2"/>
      <c r="CAM106" s="2"/>
      <c r="CAN106" s="2"/>
      <c r="CAO106" s="2"/>
      <c r="CAP106" s="2"/>
      <c r="CAQ106" s="2"/>
      <c r="CAR106" s="2"/>
      <c r="CAW106" s="1"/>
      <c r="CBR106" s="2"/>
      <c r="CBS106" s="2"/>
      <c r="CBT106" s="2"/>
      <c r="CBU106" s="2"/>
      <c r="CBV106" s="2"/>
      <c r="CBW106" s="2"/>
      <c r="CBX106" s="2"/>
      <c r="CCC106" s="1"/>
      <c r="CCX106" s="2"/>
      <c r="CCY106" s="2"/>
      <c r="CCZ106" s="2"/>
      <c r="CDA106" s="2"/>
      <c r="CDB106" s="2"/>
      <c r="CDC106" s="2"/>
      <c r="CDD106" s="2"/>
      <c r="CDI106" s="1"/>
      <c r="CED106" s="2"/>
      <c r="CEE106" s="2"/>
      <c r="CEF106" s="2"/>
      <c r="CEG106" s="2"/>
      <c r="CEH106" s="2"/>
      <c r="CEI106" s="2"/>
      <c r="CEJ106" s="2"/>
      <c r="CEO106" s="1"/>
      <c r="CFJ106" s="2"/>
      <c r="CFK106" s="2"/>
      <c r="CFL106" s="2"/>
      <c r="CFM106" s="2"/>
      <c r="CFN106" s="2"/>
      <c r="CFO106" s="2"/>
      <c r="CFP106" s="2"/>
      <c r="CFU106" s="1"/>
      <c r="CGP106" s="2"/>
      <c r="CGQ106" s="2"/>
      <c r="CGR106" s="2"/>
      <c r="CGS106" s="2"/>
      <c r="CGT106" s="2"/>
      <c r="CGU106" s="2"/>
      <c r="CGV106" s="2"/>
      <c r="CHA106" s="1"/>
      <c r="CHV106" s="2"/>
      <c r="CHW106" s="2"/>
      <c r="CHX106" s="2"/>
      <c r="CHY106" s="2"/>
      <c r="CHZ106" s="2"/>
      <c r="CIA106" s="2"/>
      <c r="CIB106" s="2"/>
      <c r="CIG106" s="1"/>
      <c r="CJB106" s="2"/>
      <c r="CJC106" s="2"/>
      <c r="CJD106" s="2"/>
      <c r="CJE106" s="2"/>
      <c r="CJF106" s="2"/>
      <c r="CJG106" s="2"/>
      <c r="CJH106" s="2"/>
      <c r="CJM106" s="1"/>
      <c r="CKH106" s="2"/>
      <c r="CKI106" s="2"/>
      <c r="CKJ106" s="2"/>
      <c r="CKK106" s="2"/>
      <c r="CKL106" s="2"/>
      <c r="CKM106" s="2"/>
      <c r="CKN106" s="2"/>
      <c r="CKS106" s="1"/>
      <c r="CLN106" s="2"/>
      <c r="CLO106" s="2"/>
      <c r="CLP106" s="2"/>
      <c r="CLQ106" s="2"/>
      <c r="CLR106" s="2"/>
      <c r="CLS106" s="2"/>
      <c r="CLT106" s="2"/>
      <c r="CLY106" s="1"/>
      <c r="CMT106" s="2"/>
      <c r="CMU106" s="2"/>
      <c r="CMV106" s="2"/>
      <c r="CMW106" s="2"/>
      <c r="CMX106" s="2"/>
      <c r="CMY106" s="2"/>
      <c r="CMZ106" s="2"/>
      <c r="CNE106" s="1"/>
      <c r="CNZ106" s="2"/>
      <c r="COA106" s="2"/>
      <c r="COB106" s="2"/>
      <c r="COC106" s="2"/>
      <c r="COD106" s="2"/>
      <c r="COE106" s="2"/>
      <c r="COF106" s="2"/>
      <c r="COK106" s="1"/>
      <c r="CPF106" s="2"/>
      <c r="CPG106" s="2"/>
      <c r="CPH106" s="2"/>
      <c r="CPI106" s="2"/>
      <c r="CPJ106" s="2"/>
      <c r="CPK106" s="2"/>
      <c r="CPL106" s="2"/>
      <c r="CPQ106" s="1"/>
      <c r="CQL106" s="2"/>
      <c r="CQM106" s="2"/>
      <c r="CQN106" s="2"/>
      <c r="CQO106" s="2"/>
      <c r="CQP106" s="2"/>
      <c r="CQQ106" s="2"/>
      <c r="CQR106" s="2"/>
      <c r="CQW106" s="1"/>
      <c r="CRR106" s="2"/>
      <c r="CRS106" s="2"/>
      <c r="CRT106" s="2"/>
      <c r="CRU106" s="2"/>
      <c r="CRV106" s="2"/>
      <c r="CRW106" s="2"/>
      <c r="CRX106" s="2"/>
      <c r="CSC106" s="1"/>
      <c r="CSX106" s="2"/>
      <c r="CSY106" s="2"/>
      <c r="CSZ106" s="2"/>
      <c r="CTA106" s="2"/>
      <c r="CTB106" s="2"/>
      <c r="CTC106" s="2"/>
      <c r="CTD106" s="2"/>
      <c r="CTI106" s="1"/>
      <c r="CUD106" s="2"/>
      <c r="CUE106" s="2"/>
      <c r="CUF106" s="2"/>
      <c r="CUG106" s="2"/>
      <c r="CUH106" s="2"/>
      <c r="CUI106" s="2"/>
      <c r="CUJ106" s="2"/>
      <c r="CUO106" s="1"/>
      <c r="CVJ106" s="2"/>
      <c r="CVK106" s="2"/>
      <c r="CVL106" s="2"/>
      <c r="CVM106" s="2"/>
      <c r="CVN106" s="2"/>
      <c r="CVO106" s="2"/>
      <c r="CVP106" s="2"/>
      <c r="CVU106" s="1"/>
      <c r="CWP106" s="2"/>
      <c r="CWQ106" s="2"/>
      <c r="CWR106" s="2"/>
      <c r="CWS106" s="2"/>
      <c r="CWT106" s="2"/>
      <c r="CWU106" s="2"/>
      <c r="CWV106" s="2"/>
      <c r="CXA106" s="1"/>
      <c r="CXV106" s="2"/>
      <c r="CXW106" s="2"/>
      <c r="CXX106" s="2"/>
      <c r="CXY106" s="2"/>
      <c r="CXZ106" s="2"/>
      <c r="CYA106" s="2"/>
      <c r="CYB106" s="2"/>
      <c r="CYG106" s="1"/>
      <c r="CZB106" s="2"/>
      <c r="CZC106" s="2"/>
      <c r="CZD106" s="2"/>
      <c r="CZE106" s="2"/>
      <c r="CZF106" s="2"/>
      <c r="CZG106" s="2"/>
      <c r="CZH106" s="2"/>
      <c r="CZM106" s="1"/>
      <c r="DAH106" s="2"/>
      <c r="DAI106" s="2"/>
      <c r="DAJ106" s="2"/>
      <c r="DAK106" s="2"/>
      <c r="DAL106" s="2"/>
      <c r="DAM106" s="2"/>
      <c r="DAN106" s="2"/>
      <c r="DAS106" s="1"/>
      <c r="DBN106" s="2"/>
      <c r="DBO106" s="2"/>
      <c r="DBP106" s="2"/>
      <c r="DBQ106" s="2"/>
      <c r="DBR106" s="2"/>
      <c r="DBS106" s="2"/>
      <c r="DBT106" s="2"/>
      <c r="DBY106" s="1"/>
      <c r="DCT106" s="2"/>
      <c r="DCU106" s="2"/>
      <c r="DCV106" s="2"/>
      <c r="DCW106" s="2"/>
      <c r="DCX106" s="2"/>
      <c r="DCY106" s="2"/>
      <c r="DCZ106" s="2"/>
      <c r="DDE106" s="1"/>
      <c r="DDZ106" s="2"/>
      <c r="DEA106" s="2"/>
      <c r="DEB106" s="2"/>
      <c r="DEC106" s="2"/>
      <c r="DED106" s="2"/>
      <c r="DEE106" s="2"/>
      <c r="DEF106" s="2"/>
      <c r="DEK106" s="1"/>
      <c r="DFF106" s="2"/>
      <c r="DFG106" s="2"/>
      <c r="DFH106" s="2"/>
      <c r="DFI106" s="2"/>
      <c r="DFJ106" s="2"/>
      <c r="DFK106" s="2"/>
      <c r="DFL106" s="2"/>
      <c r="DFQ106" s="1"/>
      <c r="DGL106" s="2"/>
      <c r="DGM106" s="2"/>
      <c r="DGN106" s="2"/>
      <c r="DGO106" s="2"/>
      <c r="DGP106" s="2"/>
      <c r="DGQ106" s="2"/>
      <c r="DGR106" s="2"/>
      <c r="DGW106" s="1"/>
      <c r="DHR106" s="2"/>
      <c r="DHS106" s="2"/>
      <c r="DHT106" s="2"/>
      <c r="DHU106" s="2"/>
      <c r="DHV106" s="2"/>
      <c r="DHW106" s="2"/>
      <c r="DHX106" s="2"/>
      <c r="DIC106" s="1"/>
      <c r="DIX106" s="2"/>
      <c r="DIY106" s="2"/>
      <c r="DIZ106" s="2"/>
      <c r="DJA106" s="2"/>
      <c r="DJB106" s="2"/>
      <c r="DJC106" s="2"/>
      <c r="DJD106" s="2"/>
      <c r="DJI106" s="1"/>
      <c r="DKD106" s="2"/>
      <c r="DKE106" s="2"/>
      <c r="DKF106" s="2"/>
      <c r="DKG106" s="2"/>
      <c r="DKH106" s="2"/>
      <c r="DKI106" s="2"/>
      <c r="DKJ106" s="2"/>
      <c r="DKO106" s="1"/>
      <c r="DLJ106" s="2"/>
      <c r="DLK106" s="2"/>
      <c r="DLL106" s="2"/>
      <c r="DLM106" s="2"/>
      <c r="DLN106" s="2"/>
      <c r="DLO106" s="2"/>
      <c r="DLP106" s="2"/>
      <c r="DLU106" s="1"/>
      <c r="DMP106" s="2"/>
      <c r="DMQ106" s="2"/>
      <c r="DMR106" s="2"/>
      <c r="DMS106" s="2"/>
      <c r="DMT106" s="2"/>
      <c r="DMU106" s="2"/>
      <c r="DMV106" s="2"/>
      <c r="DNA106" s="1"/>
      <c r="DNV106" s="2"/>
      <c r="DNW106" s="2"/>
      <c r="DNX106" s="2"/>
      <c r="DNY106" s="2"/>
      <c r="DNZ106" s="2"/>
      <c r="DOA106" s="2"/>
      <c r="DOB106" s="2"/>
      <c r="DOG106" s="1"/>
      <c r="DPB106" s="2"/>
      <c r="DPC106" s="2"/>
      <c r="DPD106" s="2"/>
      <c r="DPE106" s="2"/>
      <c r="DPF106" s="2"/>
      <c r="DPG106" s="2"/>
      <c r="DPH106" s="2"/>
      <c r="DPM106" s="1"/>
      <c r="DQH106" s="2"/>
      <c r="DQI106" s="2"/>
      <c r="DQJ106" s="2"/>
      <c r="DQK106" s="2"/>
      <c r="DQL106" s="2"/>
      <c r="DQM106" s="2"/>
      <c r="DQN106" s="2"/>
      <c r="DQS106" s="1"/>
      <c r="DRN106" s="2"/>
      <c r="DRO106" s="2"/>
      <c r="DRP106" s="2"/>
      <c r="DRQ106" s="2"/>
      <c r="DRR106" s="2"/>
      <c r="DRS106" s="2"/>
      <c r="DRT106" s="2"/>
      <c r="DRY106" s="1"/>
      <c r="DST106" s="2"/>
      <c r="DSU106" s="2"/>
      <c r="DSV106" s="2"/>
      <c r="DSW106" s="2"/>
      <c r="DSX106" s="2"/>
      <c r="DSY106" s="2"/>
      <c r="DSZ106" s="2"/>
      <c r="DTE106" s="1"/>
      <c r="DTZ106" s="2"/>
      <c r="DUA106" s="2"/>
      <c r="DUB106" s="2"/>
      <c r="DUC106" s="2"/>
      <c r="DUD106" s="2"/>
      <c r="DUE106" s="2"/>
      <c r="DUF106" s="2"/>
      <c r="DUK106" s="1"/>
      <c r="DVF106" s="2"/>
      <c r="DVG106" s="2"/>
      <c r="DVH106" s="2"/>
      <c r="DVI106" s="2"/>
      <c r="DVJ106" s="2"/>
      <c r="DVK106" s="2"/>
      <c r="DVL106" s="2"/>
      <c r="DVQ106" s="1"/>
      <c r="DWL106" s="2"/>
      <c r="DWM106" s="2"/>
      <c r="DWN106" s="2"/>
      <c r="DWO106" s="2"/>
      <c r="DWP106" s="2"/>
      <c r="DWQ106" s="2"/>
      <c r="DWR106" s="2"/>
      <c r="DWW106" s="1"/>
      <c r="DXR106" s="2"/>
      <c r="DXS106" s="2"/>
      <c r="DXT106" s="2"/>
      <c r="DXU106" s="2"/>
      <c r="DXV106" s="2"/>
      <c r="DXW106" s="2"/>
      <c r="DXX106" s="2"/>
      <c r="DYC106" s="1"/>
      <c r="DYX106" s="2"/>
      <c r="DYY106" s="2"/>
      <c r="DYZ106" s="2"/>
      <c r="DZA106" s="2"/>
      <c r="DZB106" s="2"/>
      <c r="DZC106" s="2"/>
      <c r="DZD106" s="2"/>
      <c r="DZI106" s="1"/>
      <c r="EAD106" s="2"/>
      <c r="EAE106" s="2"/>
      <c r="EAF106" s="2"/>
      <c r="EAG106" s="2"/>
      <c r="EAH106" s="2"/>
      <c r="EAI106" s="2"/>
      <c r="EAJ106" s="2"/>
      <c r="EAO106" s="1"/>
      <c r="EBJ106" s="2"/>
      <c r="EBK106" s="2"/>
      <c r="EBL106" s="2"/>
      <c r="EBM106" s="2"/>
      <c r="EBN106" s="2"/>
      <c r="EBO106" s="2"/>
      <c r="EBP106" s="2"/>
      <c r="EBU106" s="1"/>
      <c r="ECP106" s="2"/>
      <c r="ECQ106" s="2"/>
      <c r="ECR106" s="2"/>
      <c r="ECS106" s="2"/>
      <c r="ECT106" s="2"/>
      <c r="ECU106" s="2"/>
      <c r="ECV106" s="2"/>
      <c r="EDA106" s="1"/>
      <c r="EDV106" s="2"/>
      <c r="EDW106" s="2"/>
      <c r="EDX106" s="2"/>
      <c r="EDY106" s="2"/>
      <c r="EDZ106" s="2"/>
      <c r="EEA106" s="2"/>
      <c r="EEB106" s="2"/>
      <c r="EEG106" s="1"/>
      <c r="EFB106" s="2"/>
      <c r="EFC106" s="2"/>
      <c r="EFD106" s="2"/>
      <c r="EFE106" s="2"/>
      <c r="EFF106" s="2"/>
      <c r="EFG106" s="2"/>
      <c r="EFH106" s="2"/>
      <c r="EFM106" s="1"/>
      <c r="EGH106" s="2"/>
      <c r="EGI106" s="2"/>
      <c r="EGJ106" s="2"/>
      <c r="EGK106" s="2"/>
      <c r="EGL106" s="2"/>
      <c r="EGM106" s="2"/>
      <c r="EGN106" s="2"/>
      <c r="EGS106" s="1"/>
      <c r="EHN106" s="2"/>
      <c r="EHO106" s="2"/>
      <c r="EHP106" s="2"/>
      <c r="EHQ106" s="2"/>
      <c r="EHR106" s="2"/>
      <c r="EHS106" s="2"/>
      <c r="EHT106" s="2"/>
      <c r="EHY106" s="1"/>
      <c r="EIT106" s="2"/>
      <c r="EIU106" s="2"/>
      <c r="EIV106" s="2"/>
      <c r="EIW106" s="2"/>
      <c r="EIX106" s="2"/>
      <c r="EIY106" s="2"/>
      <c r="EIZ106" s="2"/>
      <c r="EJE106" s="1"/>
      <c r="EJZ106" s="2"/>
      <c r="EKA106" s="2"/>
      <c r="EKB106" s="2"/>
      <c r="EKC106" s="2"/>
      <c r="EKD106" s="2"/>
      <c r="EKE106" s="2"/>
      <c r="EKF106" s="2"/>
      <c r="EKK106" s="1"/>
      <c r="ELF106" s="2"/>
      <c r="ELG106" s="2"/>
      <c r="ELH106" s="2"/>
      <c r="ELI106" s="2"/>
      <c r="ELJ106" s="2"/>
      <c r="ELK106" s="2"/>
      <c r="ELL106" s="2"/>
      <c r="ELQ106" s="1"/>
      <c r="EML106" s="2"/>
      <c r="EMM106" s="2"/>
      <c r="EMN106" s="2"/>
      <c r="EMO106" s="2"/>
      <c r="EMP106" s="2"/>
      <c r="EMQ106" s="2"/>
      <c r="EMR106" s="2"/>
      <c r="EMW106" s="1"/>
      <c r="ENR106" s="2"/>
      <c r="ENS106" s="2"/>
      <c r="ENT106" s="2"/>
      <c r="ENU106" s="2"/>
      <c r="ENV106" s="2"/>
      <c r="ENW106" s="2"/>
      <c r="ENX106" s="2"/>
      <c r="EOC106" s="1"/>
      <c r="EOX106" s="2"/>
      <c r="EOY106" s="2"/>
      <c r="EOZ106" s="2"/>
      <c r="EPA106" s="2"/>
      <c r="EPB106" s="2"/>
      <c r="EPC106" s="2"/>
      <c r="EPD106" s="2"/>
      <c r="EPI106" s="1"/>
      <c r="EQD106" s="2"/>
      <c r="EQE106" s="2"/>
      <c r="EQF106" s="2"/>
      <c r="EQG106" s="2"/>
      <c r="EQH106" s="2"/>
      <c r="EQI106" s="2"/>
      <c r="EQJ106" s="2"/>
      <c r="EQO106" s="1"/>
      <c r="ERJ106" s="2"/>
      <c r="ERK106" s="2"/>
      <c r="ERL106" s="2"/>
      <c r="ERM106" s="2"/>
      <c r="ERN106" s="2"/>
      <c r="ERO106" s="2"/>
      <c r="ERP106" s="2"/>
      <c r="ERU106" s="1"/>
      <c r="ESP106" s="2"/>
      <c r="ESQ106" s="2"/>
      <c r="ESR106" s="2"/>
      <c r="ESS106" s="2"/>
      <c r="EST106" s="2"/>
      <c r="ESU106" s="2"/>
      <c r="ESV106" s="2"/>
      <c r="ETA106" s="1"/>
      <c r="ETV106" s="2"/>
      <c r="ETW106" s="2"/>
      <c r="ETX106" s="2"/>
      <c r="ETY106" s="2"/>
      <c r="ETZ106" s="2"/>
      <c r="EUA106" s="2"/>
      <c r="EUB106" s="2"/>
      <c r="EUG106" s="1"/>
      <c r="EVB106" s="2"/>
      <c r="EVC106" s="2"/>
      <c r="EVD106" s="2"/>
      <c r="EVE106" s="2"/>
      <c r="EVF106" s="2"/>
      <c r="EVG106" s="2"/>
      <c r="EVH106" s="2"/>
      <c r="EVM106" s="1"/>
      <c r="EWH106" s="2"/>
      <c r="EWI106" s="2"/>
      <c r="EWJ106" s="2"/>
      <c r="EWK106" s="2"/>
      <c r="EWL106" s="2"/>
      <c r="EWM106" s="2"/>
      <c r="EWN106" s="2"/>
      <c r="EWS106" s="1"/>
      <c r="EXN106" s="2"/>
      <c r="EXO106" s="2"/>
      <c r="EXP106" s="2"/>
      <c r="EXQ106" s="2"/>
      <c r="EXR106" s="2"/>
      <c r="EXS106" s="2"/>
      <c r="EXT106" s="2"/>
      <c r="EXY106" s="1"/>
      <c r="EYT106" s="2"/>
      <c r="EYU106" s="2"/>
      <c r="EYV106" s="2"/>
      <c r="EYW106" s="2"/>
      <c r="EYX106" s="2"/>
      <c r="EYY106" s="2"/>
      <c r="EYZ106" s="2"/>
      <c r="EZE106" s="1"/>
      <c r="EZZ106" s="2"/>
      <c r="FAA106" s="2"/>
      <c r="FAB106" s="2"/>
      <c r="FAC106" s="2"/>
      <c r="FAD106" s="2"/>
      <c r="FAE106" s="2"/>
      <c r="FAF106" s="2"/>
      <c r="FAK106" s="1"/>
      <c r="FBF106" s="2"/>
      <c r="FBG106" s="2"/>
      <c r="FBH106" s="2"/>
      <c r="FBI106" s="2"/>
      <c r="FBJ106" s="2"/>
      <c r="FBK106" s="2"/>
      <c r="FBL106" s="2"/>
      <c r="FBQ106" s="1"/>
      <c r="FCL106" s="2"/>
      <c r="FCM106" s="2"/>
      <c r="FCN106" s="2"/>
      <c r="FCO106" s="2"/>
      <c r="FCP106" s="2"/>
      <c r="FCQ106" s="2"/>
      <c r="FCR106" s="2"/>
      <c r="FCW106" s="1"/>
      <c r="FDR106" s="2"/>
      <c r="FDS106" s="2"/>
      <c r="FDT106" s="2"/>
      <c r="FDU106" s="2"/>
      <c r="FDV106" s="2"/>
      <c r="FDW106" s="2"/>
      <c r="FDX106" s="2"/>
      <c r="FEC106" s="1"/>
      <c r="FEX106" s="2"/>
      <c r="FEY106" s="2"/>
      <c r="FEZ106" s="2"/>
      <c r="FFA106" s="2"/>
      <c r="FFB106" s="2"/>
      <c r="FFC106" s="2"/>
      <c r="FFD106" s="2"/>
      <c r="FFI106" s="1"/>
      <c r="FGD106" s="2"/>
      <c r="FGE106" s="2"/>
      <c r="FGF106" s="2"/>
      <c r="FGG106" s="2"/>
      <c r="FGH106" s="2"/>
      <c r="FGI106" s="2"/>
      <c r="FGJ106" s="2"/>
      <c r="FGO106" s="1"/>
      <c r="FHJ106" s="2"/>
      <c r="FHK106" s="2"/>
      <c r="FHL106" s="2"/>
      <c r="FHM106" s="2"/>
      <c r="FHN106" s="2"/>
      <c r="FHO106" s="2"/>
      <c r="FHP106" s="2"/>
      <c r="FHU106" s="1"/>
      <c r="FIP106" s="2"/>
      <c r="FIQ106" s="2"/>
      <c r="FIR106" s="2"/>
      <c r="FIS106" s="2"/>
      <c r="FIT106" s="2"/>
      <c r="FIU106" s="2"/>
      <c r="FIV106" s="2"/>
      <c r="FJA106" s="1"/>
      <c r="FJV106" s="2"/>
      <c r="FJW106" s="2"/>
      <c r="FJX106" s="2"/>
      <c r="FJY106" s="2"/>
      <c r="FJZ106" s="2"/>
      <c r="FKA106" s="2"/>
      <c r="FKB106" s="2"/>
      <c r="FKG106" s="1"/>
      <c r="FLB106" s="2"/>
      <c r="FLC106" s="2"/>
      <c r="FLD106" s="2"/>
      <c r="FLE106" s="2"/>
      <c r="FLF106" s="2"/>
      <c r="FLG106" s="2"/>
      <c r="FLH106" s="2"/>
      <c r="FLM106" s="1"/>
      <c r="FMH106" s="2"/>
      <c r="FMI106" s="2"/>
      <c r="FMJ106" s="2"/>
      <c r="FMK106" s="2"/>
      <c r="FML106" s="2"/>
      <c r="FMM106" s="2"/>
      <c r="FMN106" s="2"/>
      <c r="FMS106" s="1"/>
      <c r="FNN106" s="2"/>
      <c r="FNO106" s="2"/>
      <c r="FNP106" s="2"/>
      <c r="FNQ106" s="2"/>
      <c r="FNR106" s="2"/>
      <c r="FNS106" s="2"/>
      <c r="FNT106" s="2"/>
      <c r="FNY106" s="1"/>
      <c r="FOT106" s="2"/>
      <c r="FOU106" s="2"/>
      <c r="FOV106" s="2"/>
      <c r="FOW106" s="2"/>
      <c r="FOX106" s="2"/>
      <c r="FOY106" s="2"/>
      <c r="FOZ106" s="2"/>
      <c r="FPE106" s="1"/>
      <c r="FPZ106" s="2"/>
      <c r="FQA106" s="2"/>
      <c r="FQB106" s="2"/>
      <c r="FQC106" s="2"/>
      <c r="FQD106" s="2"/>
      <c r="FQE106" s="2"/>
      <c r="FQF106" s="2"/>
      <c r="FQK106" s="1"/>
      <c r="FRF106" s="2"/>
      <c r="FRG106" s="2"/>
      <c r="FRH106" s="2"/>
      <c r="FRI106" s="2"/>
      <c r="FRJ106" s="2"/>
      <c r="FRK106" s="2"/>
      <c r="FRL106" s="2"/>
      <c r="FRQ106" s="1"/>
      <c r="FSL106" s="2"/>
      <c r="FSM106" s="2"/>
      <c r="FSN106" s="2"/>
      <c r="FSO106" s="2"/>
      <c r="FSP106" s="2"/>
      <c r="FSQ106" s="2"/>
      <c r="FSR106" s="2"/>
      <c r="FSW106" s="1"/>
      <c r="FTR106" s="2"/>
      <c r="FTS106" s="2"/>
      <c r="FTT106" s="2"/>
      <c r="FTU106" s="2"/>
      <c r="FTV106" s="2"/>
      <c r="FTW106" s="2"/>
      <c r="FTX106" s="2"/>
      <c r="FUC106" s="1"/>
      <c r="FUX106" s="2"/>
      <c r="FUY106" s="2"/>
      <c r="FUZ106" s="2"/>
      <c r="FVA106" s="2"/>
      <c r="FVB106" s="2"/>
      <c r="FVC106" s="2"/>
      <c r="FVD106" s="2"/>
      <c r="FVI106" s="1"/>
      <c r="FWD106" s="2"/>
      <c r="FWE106" s="2"/>
      <c r="FWF106" s="2"/>
      <c r="FWG106" s="2"/>
      <c r="FWH106" s="2"/>
      <c r="FWI106" s="2"/>
      <c r="FWJ106" s="2"/>
      <c r="FWO106" s="1"/>
      <c r="FXJ106" s="2"/>
      <c r="FXK106" s="2"/>
      <c r="FXL106" s="2"/>
      <c r="FXM106" s="2"/>
      <c r="FXN106" s="2"/>
      <c r="FXO106" s="2"/>
      <c r="FXP106" s="2"/>
      <c r="FXU106" s="1"/>
      <c r="FYP106" s="2"/>
      <c r="FYQ106" s="2"/>
      <c r="FYR106" s="2"/>
      <c r="FYS106" s="2"/>
      <c r="FYT106" s="2"/>
      <c r="FYU106" s="2"/>
      <c r="FYV106" s="2"/>
      <c r="FZA106" s="1"/>
      <c r="FZV106" s="2"/>
      <c r="FZW106" s="2"/>
      <c r="FZX106" s="2"/>
      <c r="FZY106" s="2"/>
      <c r="FZZ106" s="2"/>
      <c r="GAA106" s="2"/>
      <c r="GAB106" s="2"/>
      <c r="GAG106" s="1"/>
      <c r="GBB106" s="2"/>
      <c r="GBC106" s="2"/>
      <c r="GBD106" s="2"/>
      <c r="GBE106" s="2"/>
      <c r="GBF106" s="2"/>
      <c r="GBG106" s="2"/>
      <c r="GBH106" s="2"/>
      <c r="GBM106" s="1"/>
      <c r="GCH106" s="2"/>
      <c r="GCI106" s="2"/>
      <c r="GCJ106" s="2"/>
      <c r="GCK106" s="2"/>
      <c r="GCL106" s="2"/>
      <c r="GCM106" s="2"/>
      <c r="GCN106" s="2"/>
      <c r="GCS106" s="1"/>
      <c r="GDN106" s="2"/>
      <c r="GDO106" s="2"/>
      <c r="GDP106" s="2"/>
      <c r="GDQ106" s="2"/>
      <c r="GDR106" s="2"/>
      <c r="GDS106" s="2"/>
      <c r="GDT106" s="2"/>
      <c r="GDY106" s="1"/>
      <c r="GET106" s="2"/>
      <c r="GEU106" s="2"/>
      <c r="GEV106" s="2"/>
      <c r="GEW106" s="2"/>
      <c r="GEX106" s="2"/>
      <c r="GEY106" s="2"/>
      <c r="GEZ106" s="2"/>
      <c r="GFE106" s="1"/>
      <c r="GFZ106" s="2"/>
      <c r="GGA106" s="2"/>
      <c r="GGB106" s="2"/>
      <c r="GGC106" s="2"/>
      <c r="GGD106" s="2"/>
      <c r="GGE106" s="2"/>
      <c r="GGF106" s="2"/>
      <c r="GGK106" s="1"/>
      <c r="GHF106" s="2"/>
      <c r="GHG106" s="2"/>
      <c r="GHH106" s="2"/>
      <c r="GHI106" s="2"/>
      <c r="GHJ106" s="2"/>
      <c r="GHK106" s="2"/>
      <c r="GHL106" s="2"/>
      <c r="GHQ106" s="1"/>
      <c r="GIL106" s="2"/>
      <c r="GIM106" s="2"/>
      <c r="GIN106" s="2"/>
      <c r="GIO106" s="2"/>
      <c r="GIP106" s="2"/>
      <c r="GIQ106" s="2"/>
      <c r="GIR106" s="2"/>
      <c r="GIW106" s="1"/>
      <c r="GJR106" s="2"/>
      <c r="GJS106" s="2"/>
      <c r="GJT106" s="2"/>
      <c r="GJU106" s="2"/>
      <c r="GJV106" s="2"/>
      <c r="GJW106" s="2"/>
      <c r="GJX106" s="2"/>
      <c r="GKC106" s="1"/>
      <c r="GKX106" s="2"/>
      <c r="GKY106" s="2"/>
      <c r="GKZ106" s="2"/>
      <c r="GLA106" s="2"/>
      <c r="GLB106" s="2"/>
      <c r="GLC106" s="2"/>
      <c r="GLD106" s="2"/>
      <c r="GLI106" s="1"/>
      <c r="GMD106" s="2"/>
      <c r="GME106" s="2"/>
      <c r="GMF106" s="2"/>
      <c r="GMG106" s="2"/>
      <c r="GMH106" s="2"/>
      <c r="GMI106" s="2"/>
      <c r="GMJ106" s="2"/>
      <c r="GMO106" s="1"/>
      <c r="GNJ106" s="2"/>
      <c r="GNK106" s="2"/>
      <c r="GNL106" s="2"/>
      <c r="GNM106" s="2"/>
      <c r="GNN106" s="2"/>
      <c r="GNO106" s="2"/>
      <c r="GNP106" s="2"/>
      <c r="GNU106" s="1"/>
      <c r="GOP106" s="2"/>
      <c r="GOQ106" s="2"/>
      <c r="GOR106" s="2"/>
      <c r="GOS106" s="2"/>
      <c r="GOT106" s="2"/>
      <c r="GOU106" s="2"/>
      <c r="GOV106" s="2"/>
      <c r="GPA106" s="1"/>
      <c r="GPV106" s="2"/>
      <c r="GPW106" s="2"/>
      <c r="GPX106" s="2"/>
      <c r="GPY106" s="2"/>
      <c r="GPZ106" s="2"/>
      <c r="GQA106" s="2"/>
      <c r="GQB106" s="2"/>
      <c r="GQG106" s="1"/>
      <c r="GRB106" s="2"/>
      <c r="GRC106" s="2"/>
      <c r="GRD106" s="2"/>
      <c r="GRE106" s="2"/>
      <c r="GRF106" s="2"/>
      <c r="GRG106" s="2"/>
      <c r="GRH106" s="2"/>
      <c r="GRM106" s="1"/>
      <c r="GSH106" s="2"/>
      <c r="GSI106" s="2"/>
      <c r="GSJ106" s="2"/>
      <c r="GSK106" s="2"/>
      <c r="GSL106" s="2"/>
      <c r="GSM106" s="2"/>
      <c r="GSN106" s="2"/>
      <c r="GSS106" s="1"/>
      <c r="GTN106" s="2"/>
      <c r="GTO106" s="2"/>
      <c r="GTP106" s="2"/>
      <c r="GTQ106" s="2"/>
      <c r="GTR106" s="2"/>
      <c r="GTS106" s="2"/>
      <c r="GTT106" s="2"/>
      <c r="GTY106" s="1"/>
      <c r="GUT106" s="2"/>
      <c r="GUU106" s="2"/>
      <c r="GUV106" s="2"/>
      <c r="GUW106" s="2"/>
      <c r="GUX106" s="2"/>
      <c r="GUY106" s="2"/>
      <c r="GUZ106" s="2"/>
      <c r="GVE106" s="1"/>
      <c r="GVZ106" s="2"/>
      <c r="GWA106" s="2"/>
      <c r="GWB106" s="2"/>
      <c r="GWC106" s="2"/>
      <c r="GWD106" s="2"/>
      <c r="GWE106" s="2"/>
      <c r="GWF106" s="2"/>
      <c r="GWK106" s="1"/>
      <c r="GXF106" s="2"/>
      <c r="GXG106" s="2"/>
      <c r="GXH106" s="2"/>
      <c r="GXI106" s="2"/>
      <c r="GXJ106" s="2"/>
      <c r="GXK106" s="2"/>
      <c r="GXL106" s="2"/>
      <c r="GXQ106" s="1"/>
      <c r="GYL106" s="2"/>
      <c r="GYM106" s="2"/>
      <c r="GYN106" s="2"/>
      <c r="GYO106" s="2"/>
      <c r="GYP106" s="2"/>
      <c r="GYQ106" s="2"/>
      <c r="GYR106" s="2"/>
      <c r="GYW106" s="1"/>
      <c r="GZR106" s="2"/>
      <c r="GZS106" s="2"/>
      <c r="GZT106" s="2"/>
      <c r="GZU106" s="2"/>
      <c r="GZV106" s="2"/>
      <c r="GZW106" s="2"/>
      <c r="GZX106" s="2"/>
      <c r="HAC106" s="1"/>
      <c r="HAX106" s="2"/>
      <c r="HAY106" s="2"/>
      <c r="HAZ106" s="2"/>
      <c r="HBA106" s="2"/>
      <c r="HBB106" s="2"/>
      <c r="HBC106" s="2"/>
      <c r="HBD106" s="2"/>
      <c r="HBI106" s="1"/>
      <c r="HCD106" s="2"/>
      <c r="HCE106" s="2"/>
      <c r="HCF106" s="2"/>
      <c r="HCG106" s="2"/>
      <c r="HCH106" s="2"/>
      <c r="HCI106" s="2"/>
      <c r="HCJ106" s="2"/>
      <c r="HCO106" s="1"/>
      <c r="HDJ106" s="2"/>
      <c r="HDK106" s="2"/>
      <c r="HDL106" s="2"/>
      <c r="HDM106" s="2"/>
      <c r="HDN106" s="2"/>
      <c r="HDO106" s="2"/>
      <c r="HDP106" s="2"/>
      <c r="HDU106" s="1"/>
      <c r="HEP106" s="2"/>
      <c r="HEQ106" s="2"/>
      <c r="HER106" s="2"/>
      <c r="HES106" s="2"/>
      <c r="HET106" s="2"/>
      <c r="HEU106" s="2"/>
      <c r="HEV106" s="2"/>
      <c r="HFA106" s="1"/>
      <c r="HFV106" s="2"/>
      <c r="HFW106" s="2"/>
      <c r="HFX106" s="2"/>
      <c r="HFY106" s="2"/>
      <c r="HFZ106" s="2"/>
      <c r="HGA106" s="2"/>
      <c r="HGB106" s="2"/>
      <c r="HGG106" s="1"/>
      <c r="HHB106" s="2"/>
      <c r="HHC106" s="2"/>
      <c r="HHD106" s="2"/>
      <c r="HHE106" s="2"/>
      <c r="HHF106" s="2"/>
      <c r="HHG106" s="2"/>
      <c r="HHH106" s="2"/>
      <c r="HHM106" s="1"/>
      <c r="HIH106" s="2"/>
      <c r="HII106" s="2"/>
      <c r="HIJ106" s="2"/>
      <c r="HIK106" s="2"/>
      <c r="HIL106" s="2"/>
      <c r="HIM106" s="2"/>
      <c r="HIN106" s="2"/>
      <c r="HIS106" s="1"/>
      <c r="HJN106" s="2"/>
      <c r="HJO106" s="2"/>
      <c r="HJP106" s="2"/>
      <c r="HJQ106" s="2"/>
      <c r="HJR106" s="2"/>
      <c r="HJS106" s="2"/>
      <c r="HJT106" s="2"/>
      <c r="HJY106" s="1"/>
      <c r="HKT106" s="2"/>
      <c r="HKU106" s="2"/>
      <c r="HKV106" s="2"/>
      <c r="HKW106" s="2"/>
      <c r="HKX106" s="2"/>
      <c r="HKY106" s="2"/>
      <c r="HKZ106" s="2"/>
      <c r="HLE106" s="1"/>
      <c r="HLZ106" s="2"/>
      <c r="HMA106" s="2"/>
      <c r="HMB106" s="2"/>
      <c r="HMC106" s="2"/>
      <c r="HMD106" s="2"/>
      <c r="HME106" s="2"/>
      <c r="HMF106" s="2"/>
      <c r="HMK106" s="1"/>
      <c r="HNF106" s="2"/>
      <c r="HNG106" s="2"/>
      <c r="HNH106" s="2"/>
      <c r="HNI106" s="2"/>
      <c r="HNJ106" s="2"/>
      <c r="HNK106" s="2"/>
      <c r="HNL106" s="2"/>
      <c r="HNQ106" s="1"/>
      <c r="HOL106" s="2"/>
      <c r="HOM106" s="2"/>
      <c r="HON106" s="2"/>
      <c r="HOO106" s="2"/>
      <c r="HOP106" s="2"/>
      <c r="HOQ106" s="2"/>
      <c r="HOR106" s="2"/>
      <c r="HOW106" s="1"/>
      <c r="HPR106" s="2"/>
      <c r="HPS106" s="2"/>
      <c r="HPT106" s="2"/>
      <c r="HPU106" s="2"/>
      <c r="HPV106" s="2"/>
      <c r="HPW106" s="2"/>
      <c r="HPX106" s="2"/>
      <c r="HQC106" s="1"/>
      <c r="HQX106" s="2"/>
      <c r="HQY106" s="2"/>
      <c r="HQZ106" s="2"/>
      <c r="HRA106" s="2"/>
      <c r="HRB106" s="2"/>
      <c r="HRC106" s="2"/>
      <c r="HRD106" s="2"/>
      <c r="HRI106" s="1"/>
      <c r="HSD106" s="2"/>
      <c r="HSE106" s="2"/>
      <c r="HSF106" s="2"/>
      <c r="HSG106" s="2"/>
      <c r="HSH106" s="2"/>
      <c r="HSI106" s="2"/>
      <c r="HSJ106" s="2"/>
      <c r="HSO106" s="1"/>
      <c r="HTJ106" s="2"/>
      <c r="HTK106" s="2"/>
      <c r="HTL106" s="2"/>
      <c r="HTM106" s="2"/>
      <c r="HTN106" s="2"/>
      <c r="HTO106" s="2"/>
      <c r="HTP106" s="2"/>
      <c r="HTU106" s="1"/>
      <c r="HUP106" s="2"/>
      <c r="HUQ106" s="2"/>
      <c r="HUR106" s="2"/>
      <c r="HUS106" s="2"/>
      <c r="HUT106" s="2"/>
      <c r="HUU106" s="2"/>
      <c r="HUV106" s="2"/>
      <c r="HVA106" s="1"/>
      <c r="HVV106" s="2"/>
      <c r="HVW106" s="2"/>
      <c r="HVX106" s="2"/>
      <c r="HVY106" s="2"/>
      <c r="HVZ106" s="2"/>
      <c r="HWA106" s="2"/>
      <c r="HWB106" s="2"/>
      <c r="HWG106" s="1"/>
      <c r="HXB106" s="2"/>
      <c r="HXC106" s="2"/>
      <c r="HXD106" s="2"/>
      <c r="HXE106" s="2"/>
      <c r="HXF106" s="2"/>
      <c r="HXG106" s="2"/>
      <c r="HXH106" s="2"/>
      <c r="HXM106" s="1"/>
      <c r="HYH106" s="2"/>
      <c r="HYI106" s="2"/>
      <c r="HYJ106" s="2"/>
      <c r="HYK106" s="2"/>
      <c r="HYL106" s="2"/>
      <c r="HYM106" s="2"/>
      <c r="HYN106" s="2"/>
      <c r="HYS106" s="1"/>
      <c r="HZN106" s="2"/>
      <c r="HZO106" s="2"/>
      <c r="HZP106" s="2"/>
      <c r="HZQ106" s="2"/>
      <c r="HZR106" s="2"/>
      <c r="HZS106" s="2"/>
      <c r="HZT106" s="2"/>
      <c r="HZY106" s="1"/>
      <c r="IAT106" s="2"/>
      <c r="IAU106" s="2"/>
      <c r="IAV106" s="2"/>
      <c r="IAW106" s="2"/>
      <c r="IAX106" s="2"/>
      <c r="IAY106" s="2"/>
      <c r="IAZ106" s="2"/>
      <c r="IBE106" s="1"/>
      <c r="IBZ106" s="2"/>
      <c r="ICA106" s="2"/>
      <c r="ICB106" s="2"/>
      <c r="ICC106" s="2"/>
      <c r="ICD106" s="2"/>
      <c r="ICE106" s="2"/>
      <c r="ICF106" s="2"/>
      <c r="ICK106" s="1"/>
      <c r="IDF106" s="2"/>
      <c r="IDG106" s="2"/>
      <c r="IDH106" s="2"/>
      <c r="IDI106" s="2"/>
      <c r="IDJ106" s="2"/>
      <c r="IDK106" s="2"/>
      <c r="IDL106" s="2"/>
      <c r="IDQ106" s="1"/>
      <c r="IEL106" s="2"/>
      <c r="IEM106" s="2"/>
      <c r="IEN106" s="2"/>
      <c r="IEO106" s="2"/>
      <c r="IEP106" s="2"/>
      <c r="IEQ106" s="2"/>
      <c r="IER106" s="2"/>
      <c r="IEW106" s="1"/>
      <c r="IFR106" s="2"/>
      <c r="IFS106" s="2"/>
      <c r="IFT106" s="2"/>
      <c r="IFU106" s="2"/>
      <c r="IFV106" s="2"/>
      <c r="IFW106" s="2"/>
      <c r="IFX106" s="2"/>
      <c r="IGC106" s="1"/>
      <c r="IGX106" s="2"/>
      <c r="IGY106" s="2"/>
      <c r="IGZ106" s="2"/>
      <c r="IHA106" s="2"/>
      <c r="IHB106" s="2"/>
      <c r="IHC106" s="2"/>
      <c r="IHD106" s="2"/>
      <c r="IHI106" s="1"/>
      <c r="IID106" s="2"/>
      <c r="IIE106" s="2"/>
      <c r="IIF106" s="2"/>
      <c r="IIG106" s="2"/>
      <c r="IIH106" s="2"/>
      <c r="III106" s="2"/>
      <c r="IIJ106" s="2"/>
      <c r="IIO106" s="1"/>
      <c r="IJJ106" s="2"/>
      <c r="IJK106" s="2"/>
      <c r="IJL106" s="2"/>
      <c r="IJM106" s="2"/>
      <c r="IJN106" s="2"/>
      <c r="IJO106" s="2"/>
      <c r="IJP106" s="2"/>
      <c r="IJU106" s="1"/>
      <c r="IKP106" s="2"/>
      <c r="IKQ106" s="2"/>
      <c r="IKR106" s="2"/>
      <c r="IKS106" s="2"/>
      <c r="IKT106" s="2"/>
      <c r="IKU106" s="2"/>
      <c r="IKV106" s="2"/>
      <c r="ILA106" s="1"/>
      <c r="ILV106" s="2"/>
      <c r="ILW106" s="2"/>
      <c r="ILX106" s="2"/>
      <c r="ILY106" s="2"/>
      <c r="ILZ106" s="2"/>
      <c r="IMA106" s="2"/>
      <c r="IMB106" s="2"/>
      <c r="IMG106" s="1"/>
      <c r="INB106" s="2"/>
      <c r="INC106" s="2"/>
      <c r="IND106" s="2"/>
      <c r="INE106" s="2"/>
      <c r="INF106" s="2"/>
      <c r="ING106" s="2"/>
      <c r="INH106" s="2"/>
      <c r="INM106" s="1"/>
      <c r="IOH106" s="2"/>
      <c r="IOI106" s="2"/>
      <c r="IOJ106" s="2"/>
      <c r="IOK106" s="2"/>
      <c r="IOL106" s="2"/>
      <c r="IOM106" s="2"/>
      <c r="ION106" s="2"/>
      <c r="IOS106" s="1"/>
      <c r="IPN106" s="2"/>
      <c r="IPO106" s="2"/>
      <c r="IPP106" s="2"/>
      <c r="IPQ106" s="2"/>
      <c r="IPR106" s="2"/>
      <c r="IPS106" s="2"/>
      <c r="IPT106" s="2"/>
      <c r="IPY106" s="1"/>
      <c r="IQT106" s="2"/>
      <c r="IQU106" s="2"/>
      <c r="IQV106" s="2"/>
      <c r="IQW106" s="2"/>
      <c r="IQX106" s="2"/>
      <c r="IQY106" s="2"/>
      <c r="IQZ106" s="2"/>
      <c r="IRE106" s="1"/>
      <c r="IRZ106" s="2"/>
      <c r="ISA106" s="2"/>
      <c r="ISB106" s="2"/>
      <c r="ISC106" s="2"/>
      <c r="ISD106" s="2"/>
      <c r="ISE106" s="2"/>
      <c r="ISF106" s="2"/>
      <c r="ISK106" s="1"/>
      <c r="ITF106" s="2"/>
      <c r="ITG106" s="2"/>
      <c r="ITH106" s="2"/>
      <c r="ITI106" s="2"/>
      <c r="ITJ106" s="2"/>
      <c r="ITK106" s="2"/>
      <c r="ITL106" s="2"/>
      <c r="ITQ106" s="1"/>
      <c r="IUL106" s="2"/>
      <c r="IUM106" s="2"/>
      <c r="IUN106" s="2"/>
      <c r="IUO106" s="2"/>
      <c r="IUP106" s="2"/>
      <c r="IUQ106" s="2"/>
      <c r="IUR106" s="2"/>
      <c r="IUW106" s="1"/>
      <c r="IVR106" s="2"/>
      <c r="IVS106" s="2"/>
      <c r="IVT106" s="2"/>
      <c r="IVU106" s="2"/>
      <c r="IVV106" s="2"/>
      <c r="IVW106" s="2"/>
      <c r="IVX106" s="2"/>
      <c r="IWC106" s="1"/>
      <c r="IWX106" s="2"/>
      <c r="IWY106" s="2"/>
      <c r="IWZ106" s="2"/>
      <c r="IXA106" s="2"/>
      <c r="IXB106" s="2"/>
      <c r="IXC106" s="2"/>
      <c r="IXD106" s="2"/>
      <c r="IXI106" s="1"/>
      <c r="IYD106" s="2"/>
      <c r="IYE106" s="2"/>
      <c r="IYF106" s="2"/>
      <c r="IYG106" s="2"/>
      <c r="IYH106" s="2"/>
      <c r="IYI106" s="2"/>
      <c r="IYJ106" s="2"/>
      <c r="IYO106" s="1"/>
      <c r="IZJ106" s="2"/>
      <c r="IZK106" s="2"/>
      <c r="IZL106" s="2"/>
      <c r="IZM106" s="2"/>
      <c r="IZN106" s="2"/>
      <c r="IZO106" s="2"/>
      <c r="IZP106" s="2"/>
      <c r="IZU106" s="1"/>
      <c r="JAP106" s="2"/>
      <c r="JAQ106" s="2"/>
      <c r="JAR106" s="2"/>
      <c r="JAS106" s="2"/>
      <c r="JAT106" s="2"/>
      <c r="JAU106" s="2"/>
      <c r="JAV106" s="2"/>
      <c r="JBA106" s="1"/>
      <c r="JBV106" s="2"/>
      <c r="JBW106" s="2"/>
      <c r="JBX106" s="2"/>
      <c r="JBY106" s="2"/>
      <c r="JBZ106" s="2"/>
      <c r="JCA106" s="2"/>
      <c r="JCB106" s="2"/>
      <c r="JCG106" s="1"/>
      <c r="JDB106" s="2"/>
      <c r="JDC106" s="2"/>
      <c r="JDD106" s="2"/>
      <c r="JDE106" s="2"/>
      <c r="JDF106" s="2"/>
      <c r="JDG106" s="2"/>
      <c r="JDH106" s="2"/>
      <c r="JDM106" s="1"/>
      <c r="JEH106" s="2"/>
      <c r="JEI106" s="2"/>
      <c r="JEJ106" s="2"/>
      <c r="JEK106" s="2"/>
      <c r="JEL106" s="2"/>
      <c r="JEM106" s="2"/>
      <c r="JEN106" s="2"/>
      <c r="JES106" s="1"/>
      <c r="JFN106" s="2"/>
      <c r="JFO106" s="2"/>
      <c r="JFP106" s="2"/>
      <c r="JFQ106" s="2"/>
      <c r="JFR106" s="2"/>
      <c r="JFS106" s="2"/>
      <c r="JFT106" s="2"/>
      <c r="JFY106" s="1"/>
      <c r="JGT106" s="2"/>
      <c r="JGU106" s="2"/>
      <c r="JGV106" s="2"/>
      <c r="JGW106" s="2"/>
      <c r="JGX106" s="2"/>
      <c r="JGY106" s="2"/>
      <c r="JGZ106" s="2"/>
      <c r="JHE106" s="1"/>
      <c r="JHZ106" s="2"/>
      <c r="JIA106" s="2"/>
      <c r="JIB106" s="2"/>
      <c r="JIC106" s="2"/>
      <c r="JID106" s="2"/>
      <c r="JIE106" s="2"/>
      <c r="JIF106" s="2"/>
      <c r="JIK106" s="1"/>
      <c r="JJF106" s="2"/>
      <c r="JJG106" s="2"/>
      <c r="JJH106" s="2"/>
      <c r="JJI106" s="2"/>
      <c r="JJJ106" s="2"/>
      <c r="JJK106" s="2"/>
      <c r="JJL106" s="2"/>
      <c r="JJQ106" s="1"/>
      <c r="JKL106" s="2"/>
      <c r="JKM106" s="2"/>
      <c r="JKN106" s="2"/>
      <c r="JKO106" s="2"/>
      <c r="JKP106" s="2"/>
      <c r="JKQ106" s="2"/>
      <c r="JKR106" s="2"/>
      <c r="JKW106" s="1"/>
      <c r="JLR106" s="2"/>
      <c r="JLS106" s="2"/>
      <c r="JLT106" s="2"/>
      <c r="JLU106" s="2"/>
      <c r="JLV106" s="2"/>
      <c r="JLW106" s="2"/>
      <c r="JLX106" s="2"/>
      <c r="JMC106" s="1"/>
      <c r="JMX106" s="2"/>
      <c r="JMY106" s="2"/>
      <c r="JMZ106" s="2"/>
      <c r="JNA106" s="2"/>
      <c r="JNB106" s="2"/>
      <c r="JNC106" s="2"/>
      <c r="JND106" s="2"/>
      <c r="JNI106" s="1"/>
      <c r="JOD106" s="2"/>
      <c r="JOE106" s="2"/>
      <c r="JOF106" s="2"/>
      <c r="JOG106" s="2"/>
      <c r="JOH106" s="2"/>
      <c r="JOI106" s="2"/>
      <c r="JOJ106" s="2"/>
      <c r="JOO106" s="1"/>
      <c r="JPJ106" s="2"/>
      <c r="JPK106" s="2"/>
      <c r="JPL106" s="2"/>
      <c r="JPM106" s="2"/>
      <c r="JPN106" s="2"/>
      <c r="JPO106" s="2"/>
      <c r="JPP106" s="2"/>
      <c r="JPU106" s="1"/>
      <c r="JQP106" s="2"/>
      <c r="JQQ106" s="2"/>
      <c r="JQR106" s="2"/>
      <c r="JQS106" s="2"/>
      <c r="JQT106" s="2"/>
      <c r="JQU106" s="2"/>
      <c r="JQV106" s="2"/>
      <c r="JRA106" s="1"/>
      <c r="JRV106" s="2"/>
      <c r="JRW106" s="2"/>
      <c r="JRX106" s="2"/>
      <c r="JRY106" s="2"/>
      <c r="JRZ106" s="2"/>
      <c r="JSA106" s="2"/>
      <c r="JSB106" s="2"/>
      <c r="JSG106" s="1"/>
      <c r="JTB106" s="2"/>
      <c r="JTC106" s="2"/>
      <c r="JTD106" s="2"/>
      <c r="JTE106" s="2"/>
      <c r="JTF106" s="2"/>
      <c r="JTG106" s="2"/>
      <c r="JTH106" s="2"/>
      <c r="JTM106" s="1"/>
      <c r="JUH106" s="2"/>
      <c r="JUI106" s="2"/>
      <c r="JUJ106" s="2"/>
      <c r="JUK106" s="2"/>
      <c r="JUL106" s="2"/>
      <c r="JUM106" s="2"/>
      <c r="JUN106" s="2"/>
      <c r="JUS106" s="1"/>
      <c r="JVN106" s="2"/>
      <c r="JVO106" s="2"/>
      <c r="JVP106" s="2"/>
      <c r="JVQ106" s="2"/>
      <c r="JVR106" s="2"/>
      <c r="JVS106" s="2"/>
      <c r="JVT106" s="2"/>
      <c r="JVY106" s="1"/>
      <c r="JWT106" s="2"/>
      <c r="JWU106" s="2"/>
      <c r="JWV106" s="2"/>
      <c r="JWW106" s="2"/>
      <c r="JWX106" s="2"/>
      <c r="JWY106" s="2"/>
      <c r="JWZ106" s="2"/>
      <c r="JXE106" s="1"/>
      <c r="JXZ106" s="2"/>
      <c r="JYA106" s="2"/>
      <c r="JYB106" s="2"/>
      <c r="JYC106" s="2"/>
      <c r="JYD106" s="2"/>
      <c r="JYE106" s="2"/>
      <c r="JYF106" s="2"/>
      <c r="JYK106" s="1"/>
      <c r="JZF106" s="2"/>
      <c r="JZG106" s="2"/>
      <c r="JZH106" s="2"/>
      <c r="JZI106" s="2"/>
      <c r="JZJ106" s="2"/>
      <c r="JZK106" s="2"/>
      <c r="JZL106" s="2"/>
      <c r="JZQ106" s="1"/>
      <c r="KAL106" s="2"/>
      <c r="KAM106" s="2"/>
      <c r="KAN106" s="2"/>
      <c r="KAO106" s="2"/>
      <c r="KAP106" s="2"/>
      <c r="KAQ106" s="2"/>
      <c r="KAR106" s="2"/>
      <c r="KAW106" s="1"/>
      <c r="KBR106" s="2"/>
      <c r="KBS106" s="2"/>
      <c r="KBT106" s="2"/>
      <c r="KBU106" s="2"/>
      <c r="KBV106" s="2"/>
      <c r="KBW106" s="2"/>
      <c r="KBX106" s="2"/>
      <c r="KCC106" s="1"/>
      <c r="KCX106" s="2"/>
      <c r="KCY106" s="2"/>
      <c r="KCZ106" s="2"/>
      <c r="KDA106" s="2"/>
      <c r="KDB106" s="2"/>
      <c r="KDC106" s="2"/>
      <c r="KDD106" s="2"/>
      <c r="KDI106" s="1"/>
      <c r="KED106" s="2"/>
      <c r="KEE106" s="2"/>
      <c r="KEF106" s="2"/>
      <c r="KEG106" s="2"/>
      <c r="KEH106" s="2"/>
      <c r="KEI106" s="2"/>
      <c r="KEJ106" s="2"/>
      <c r="KEO106" s="1"/>
      <c r="KFJ106" s="2"/>
      <c r="KFK106" s="2"/>
      <c r="KFL106" s="2"/>
      <c r="KFM106" s="2"/>
      <c r="KFN106" s="2"/>
      <c r="KFO106" s="2"/>
      <c r="KFP106" s="2"/>
      <c r="KFU106" s="1"/>
      <c r="KGP106" s="2"/>
      <c r="KGQ106" s="2"/>
      <c r="KGR106" s="2"/>
      <c r="KGS106" s="2"/>
      <c r="KGT106" s="2"/>
      <c r="KGU106" s="2"/>
      <c r="KGV106" s="2"/>
      <c r="KHA106" s="1"/>
      <c r="KHV106" s="2"/>
      <c r="KHW106" s="2"/>
      <c r="KHX106" s="2"/>
      <c r="KHY106" s="2"/>
      <c r="KHZ106" s="2"/>
      <c r="KIA106" s="2"/>
      <c r="KIB106" s="2"/>
      <c r="KIG106" s="1"/>
      <c r="KJB106" s="2"/>
      <c r="KJC106" s="2"/>
      <c r="KJD106" s="2"/>
      <c r="KJE106" s="2"/>
      <c r="KJF106" s="2"/>
      <c r="KJG106" s="2"/>
      <c r="KJH106" s="2"/>
      <c r="KJM106" s="1"/>
      <c r="KKH106" s="2"/>
      <c r="KKI106" s="2"/>
      <c r="KKJ106" s="2"/>
      <c r="KKK106" s="2"/>
      <c r="KKL106" s="2"/>
      <c r="KKM106" s="2"/>
      <c r="KKN106" s="2"/>
      <c r="KKS106" s="1"/>
      <c r="KLN106" s="2"/>
      <c r="KLO106" s="2"/>
      <c r="KLP106" s="2"/>
      <c r="KLQ106" s="2"/>
      <c r="KLR106" s="2"/>
      <c r="KLS106" s="2"/>
      <c r="KLT106" s="2"/>
      <c r="KLY106" s="1"/>
      <c r="KMT106" s="2"/>
      <c r="KMU106" s="2"/>
      <c r="KMV106" s="2"/>
      <c r="KMW106" s="2"/>
      <c r="KMX106" s="2"/>
      <c r="KMY106" s="2"/>
      <c r="KMZ106" s="2"/>
      <c r="KNE106" s="1"/>
      <c r="KNZ106" s="2"/>
      <c r="KOA106" s="2"/>
      <c r="KOB106" s="2"/>
      <c r="KOC106" s="2"/>
      <c r="KOD106" s="2"/>
      <c r="KOE106" s="2"/>
      <c r="KOF106" s="2"/>
      <c r="KOK106" s="1"/>
      <c r="KPF106" s="2"/>
      <c r="KPG106" s="2"/>
      <c r="KPH106" s="2"/>
      <c r="KPI106" s="2"/>
      <c r="KPJ106" s="2"/>
      <c r="KPK106" s="2"/>
      <c r="KPL106" s="2"/>
      <c r="KPQ106" s="1"/>
      <c r="KQL106" s="2"/>
      <c r="KQM106" s="2"/>
      <c r="KQN106" s="2"/>
      <c r="KQO106" s="2"/>
      <c r="KQP106" s="2"/>
      <c r="KQQ106" s="2"/>
      <c r="KQR106" s="2"/>
      <c r="KQW106" s="1"/>
      <c r="KRR106" s="2"/>
      <c r="KRS106" s="2"/>
      <c r="KRT106" s="2"/>
      <c r="KRU106" s="2"/>
      <c r="KRV106" s="2"/>
      <c r="KRW106" s="2"/>
      <c r="KRX106" s="2"/>
      <c r="KSC106" s="1"/>
      <c r="KSX106" s="2"/>
      <c r="KSY106" s="2"/>
      <c r="KSZ106" s="2"/>
      <c r="KTA106" s="2"/>
      <c r="KTB106" s="2"/>
      <c r="KTC106" s="2"/>
      <c r="KTD106" s="2"/>
      <c r="KTI106" s="1"/>
      <c r="KUD106" s="2"/>
      <c r="KUE106" s="2"/>
      <c r="KUF106" s="2"/>
      <c r="KUG106" s="2"/>
      <c r="KUH106" s="2"/>
      <c r="KUI106" s="2"/>
      <c r="KUJ106" s="2"/>
      <c r="KUO106" s="1"/>
      <c r="KVJ106" s="2"/>
      <c r="KVK106" s="2"/>
      <c r="KVL106" s="2"/>
      <c r="KVM106" s="2"/>
      <c r="KVN106" s="2"/>
      <c r="KVO106" s="2"/>
      <c r="KVP106" s="2"/>
      <c r="KVU106" s="1"/>
      <c r="KWP106" s="2"/>
      <c r="KWQ106" s="2"/>
      <c r="KWR106" s="2"/>
      <c r="KWS106" s="2"/>
      <c r="KWT106" s="2"/>
      <c r="KWU106" s="2"/>
      <c r="KWV106" s="2"/>
      <c r="KXA106" s="1"/>
      <c r="KXV106" s="2"/>
      <c r="KXW106" s="2"/>
      <c r="KXX106" s="2"/>
      <c r="KXY106" s="2"/>
      <c r="KXZ106" s="2"/>
      <c r="KYA106" s="2"/>
      <c r="KYB106" s="2"/>
      <c r="KYG106" s="1"/>
      <c r="KZB106" s="2"/>
      <c r="KZC106" s="2"/>
      <c r="KZD106" s="2"/>
      <c r="KZE106" s="2"/>
      <c r="KZF106" s="2"/>
      <c r="KZG106" s="2"/>
      <c r="KZH106" s="2"/>
      <c r="KZM106" s="1"/>
      <c r="LAH106" s="2"/>
      <c r="LAI106" s="2"/>
      <c r="LAJ106" s="2"/>
      <c r="LAK106" s="2"/>
      <c r="LAL106" s="2"/>
      <c r="LAM106" s="2"/>
      <c r="LAN106" s="2"/>
      <c r="LAS106" s="1"/>
      <c r="LBN106" s="2"/>
      <c r="LBO106" s="2"/>
      <c r="LBP106" s="2"/>
      <c r="LBQ106" s="2"/>
      <c r="LBR106" s="2"/>
      <c r="LBS106" s="2"/>
      <c r="LBT106" s="2"/>
      <c r="LBY106" s="1"/>
      <c r="LCT106" s="2"/>
      <c r="LCU106" s="2"/>
      <c r="LCV106" s="2"/>
      <c r="LCW106" s="2"/>
      <c r="LCX106" s="2"/>
      <c r="LCY106" s="2"/>
      <c r="LCZ106" s="2"/>
      <c r="LDE106" s="1"/>
      <c r="LDZ106" s="2"/>
      <c r="LEA106" s="2"/>
      <c r="LEB106" s="2"/>
      <c r="LEC106" s="2"/>
      <c r="LED106" s="2"/>
      <c r="LEE106" s="2"/>
      <c r="LEF106" s="2"/>
      <c r="LEK106" s="1"/>
      <c r="LFF106" s="2"/>
      <c r="LFG106" s="2"/>
      <c r="LFH106" s="2"/>
      <c r="LFI106" s="2"/>
      <c r="LFJ106" s="2"/>
      <c r="LFK106" s="2"/>
      <c r="LFL106" s="2"/>
      <c r="LFQ106" s="1"/>
      <c r="LGL106" s="2"/>
      <c r="LGM106" s="2"/>
      <c r="LGN106" s="2"/>
      <c r="LGO106" s="2"/>
      <c r="LGP106" s="2"/>
      <c r="LGQ106" s="2"/>
      <c r="LGR106" s="2"/>
      <c r="LGW106" s="1"/>
      <c r="LHR106" s="2"/>
      <c r="LHS106" s="2"/>
      <c r="LHT106" s="2"/>
      <c r="LHU106" s="2"/>
      <c r="LHV106" s="2"/>
      <c r="LHW106" s="2"/>
      <c r="LHX106" s="2"/>
      <c r="LIC106" s="1"/>
      <c r="LIX106" s="2"/>
      <c r="LIY106" s="2"/>
      <c r="LIZ106" s="2"/>
      <c r="LJA106" s="2"/>
      <c r="LJB106" s="2"/>
      <c r="LJC106" s="2"/>
      <c r="LJD106" s="2"/>
      <c r="LJI106" s="1"/>
      <c r="LKD106" s="2"/>
      <c r="LKE106" s="2"/>
      <c r="LKF106" s="2"/>
      <c r="LKG106" s="2"/>
      <c r="LKH106" s="2"/>
      <c r="LKI106" s="2"/>
      <c r="LKJ106" s="2"/>
      <c r="LKO106" s="1"/>
      <c r="LLJ106" s="2"/>
      <c r="LLK106" s="2"/>
      <c r="LLL106" s="2"/>
      <c r="LLM106" s="2"/>
      <c r="LLN106" s="2"/>
      <c r="LLO106" s="2"/>
      <c r="LLP106" s="2"/>
      <c r="LLU106" s="1"/>
      <c r="LMP106" s="2"/>
      <c r="LMQ106" s="2"/>
      <c r="LMR106" s="2"/>
      <c r="LMS106" s="2"/>
      <c r="LMT106" s="2"/>
      <c r="LMU106" s="2"/>
      <c r="LMV106" s="2"/>
      <c r="LNA106" s="1"/>
      <c r="LNV106" s="2"/>
      <c r="LNW106" s="2"/>
      <c r="LNX106" s="2"/>
      <c r="LNY106" s="2"/>
      <c r="LNZ106" s="2"/>
      <c r="LOA106" s="2"/>
      <c r="LOB106" s="2"/>
      <c r="LOG106" s="1"/>
      <c r="LPB106" s="2"/>
      <c r="LPC106" s="2"/>
      <c r="LPD106" s="2"/>
      <c r="LPE106" s="2"/>
      <c r="LPF106" s="2"/>
      <c r="LPG106" s="2"/>
      <c r="LPH106" s="2"/>
      <c r="LPM106" s="1"/>
      <c r="LQH106" s="2"/>
      <c r="LQI106" s="2"/>
      <c r="LQJ106" s="2"/>
      <c r="LQK106" s="2"/>
      <c r="LQL106" s="2"/>
      <c r="LQM106" s="2"/>
      <c r="LQN106" s="2"/>
      <c r="LQS106" s="1"/>
      <c r="LRN106" s="2"/>
      <c r="LRO106" s="2"/>
      <c r="LRP106" s="2"/>
      <c r="LRQ106" s="2"/>
      <c r="LRR106" s="2"/>
      <c r="LRS106" s="2"/>
      <c r="LRT106" s="2"/>
      <c r="LRY106" s="1"/>
      <c r="LST106" s="2"/>
      <c r="LSU106" s="2"/>
      <c r="LSV106" s="2"/>
      <c r="LSW106" s="2"/>
      <c r="LSX106" s="2"/>
      <c r="LSY106" s="2"/>
      <c r="LSZ106" s="2"/>
      <c r="LTE106" s="1"/>
      <c r="LTZ106" s="2"/>
      <c r="LUA106" s="2"/>
      <c r="LUB106" s="2"/>
      <c r="LUC106" s="2"/>
      <c r="LUD106" s="2"/>
      <c r="LUE106" s="2"/>
      <c r="LUF106" s="2"/>
      <c r="LUK106" s="1"/>
      <c r="LVF106" s="2"/>
      <c r="LVG106" s="2"/>
      <c r="LVH106" s="2"/>
      <c r="LVI106" s="2"/>
      <c r="LVJ106" s="2"/>
      <c r="LVK106" s="2"/>
      <c r="LVL106" s="2"/>
      <c r="LVQ106" s="1"/>
      <c r="LWL106" s="2"/>
      <c r="LWM106" s="2"/>
      <c r="LWN106" s="2"/>
      <c r="LWO106" s="2"/>
      <c r="LWP106" s="2"/>
      <c r="LWQ106" s="2"/>
      <c r="LWR106" s="2"/>
      <c r="LWW106" s="1"/>
      <c r="LXR106" s="2"/>
      <c r="LXS106" s="2"/>
      <c r="LXT106" s="2"/>
      <c r="LXU106" s="2"/>
      <c r="LXV106" s="2"/>
      <c r="LXW106" s="2"/>
      <c r="LXX106" s="2"/>
      <c r="LYC106" s="1"/>
      <c r="LYX106" s="2"/>
      <c r="LYY106" s="2"/>
      <c r="LYZ106" s="2"/>
      <c r="LZA106" s="2"/>
      <c r="LZB106" s="2"/>
      <c r="LZC106" s="2"/>
      <c r="LZD106" s="2"/>
      <c r="LZI106" s="1"/>
      <c r="MAD106" s="2"/>
      <c r="MAE106" s="2"/>
      <c r="MAF106" s="2"/>
      <c r="MAG106" s="2"/>
      <c r="MAH106" s="2"/>
      <c r="MAI106" s="2"/>
      <c r="MAJ106" s="2"/>
      <c r="MAO106" s="1"/>
      <c r="MBJ106" s="2"/>
      <c r="MBK106" s="2"/>
      <c r="MBL106" s="2"/>
      <c r="MBM106" s="2"/>
      <c r="MBN106" s="2"/>
      <c r="MBO106" s="2"/>
      <c r="MBP106" s="2"/>
      <c r="MBU106" s="1"/>
      <c r="MCP106" s="2"/>
      <c r="MCQ106" s="2"/>
      <c r="MCR106" s="2"/>
      <c r="MCS106" s="2"/>
      <c r="MCT106" s="2"/>
      <c r="MCU106" s="2"/>
      <c r="MCV106" s="2"/>
      <c r="MDA106" s="1"/>
      <c r="MDV106" s="2"/>
      <c r="MDW106" s="2"/>
      <c r="MDX106" s="2"/>
      <c r="MDY106" s="2"/>
      <c r="MDZ106" s="2"/>
      <c r="MEA106" s="2"/>
      <c r="MEB106" s="2"/>
      <c r="MEG106" s="1"/>
      <c r="MFB106" s="2"/>
      <c r="MFC106" s="2"/>
      <c r="MFD106" s="2"/>
      <c r="MFE106" s="2"/>
      <c r="MFF106" s="2"/>
      <c r="MFG106" s="2"/>
      <c r="MFH106" s="2"/>
      <c r="MFM106" s="1"/>
      <c r="MGH106" s="2"/>
      <c r="MGI106" s="2"/>
      <c r="MGJ106" s="2"/>
      <c r="MGK106" s="2"/>
      <c r="MGL106" s="2"/>
      <c r="MGM106" s="2"/>
      <c r="MGN106" s="2"/>
      <c r="MGS106" s="1"/>
      <c r="MHN106" s="2"/>
      <c r="MHO106" s="2"/>
      <c r="MHP106" s="2"/>
      <c r="MHQ106" s="2"/>
      <c r="MHR106" s="2"/>
      <c r="MHS106" s="2"/>
      <c r="MHT106" s="2"/>
      <c r="MHY106" s="1"/>
      <c r="MIT106" s="2"/>
      <c r="MIU106" s="2"/>
      <c r="MIV106" s="2"/>
      <c r="MIW106" s="2"/>
      <c r="MIX106" s="2"/>
      <c r="MIY106" s="2"/>
      <c r="MIZ106" s="2"/>
      <c r="MJE106" s="1"/>
      <c r="MJZ106" s="2"/>
      <c r="MKA106" s="2"/>
      <c r="MKB106" s="2"/>
      <c r="MKC106" s="2"/>
      <c r="MKD106" s="2"/>
      <c r="MKE106" s="2"/>
      <c r="MKF106" s="2"/>
      <c r="MKK106" s="1"/>
      <c r="MLF106" s="2"/>
      <c r="MLG106" s="2"/>
      <c r="MLH106" s="2"/>
      <c r="MLI106" s="2"/>
      <c r="MLJ106" s="2"/>
      <c r="MLK106" s="2"/>
      <c r="MLL106" s="2"/>
      <c r="MLQ106" s="1"/>
      <c r="MML106" s="2"/>
      <c r="MMM106" s="2"/>
      <c r="MMN106" s="2"/>
      <c r="MMO106" s="2"/>
      <c r="MMP106" s="2"/>
      <c r="MMQ106" s="2"/>
      <c r="MMR106" s="2"/>
      <c r="MMW106" s="1"/>
      <c r="MNR106" s="2"/>
      <c r="MNS106" s="2"/>
      <c r="MNT106" s="2"/>
      <c r="MNU106" s="2"/>
      <c r="MNV106" s="2"/>
      <c r="MNW106" s="2"/>
      <c r="MNX106" s="2"/>
      <c r="MOC106" s="1"/>
      <c r="MOX106" s="2"/>
      <c r="MOY106" s="2"/>
      <c r="MOZ106" s="2"/>
      <c r="MPA106" s="2"/>
      <c r="MPB106" s="2"/>
      <c r="MPC106" s="2"/>
      <c r="MPD106" s="2"/>
      <c r="MPI106" s="1"/>
      <c r="MQD106" s="2"/>
      <c r="MQE106" s="2"/>
      <c r="MQF106" s="2"/>
      <c r="MQG106" s="2"/>
      <c r="MQH106" s="2"/>
      <c r="MQI106" s="2"/>
      <c r="MQJ106" s="2"/>
      <c r="MQO106" s="1"/>
      <c r="MRJ106" s="2"/>
      <c r="MRK106" s="2"/>
      <c r="MRL106" s="2"/>
      <c r="MRM106" s="2"/>
      <c r="MRN106" s="2"/>
      <c r="MRO106" s="2"/>
      <c r="MRP106" s="2"/>
      <c r="MRU106" s="1"/>
      <c r="MSP106" s="2"/>
      <c r="MSQ106" s="2"/>
      <c r="MSR106" s="2"/>
      <c r="MSS106" s="2"/>
      <c r="MST106" s="2"/>
      <c r="MSU106" s="2"/>
      <c r="MSV106" s="2"/>
      <c r="MTA106" s="1"/>
      <c r="MTV106" s="2"/>
      <c r="MTW106" s="2"/>
      <c r="MTX106" s="2"/>
      <c r="MTY106" s="2"/>
      <c r="MTZ106" s="2"/>
      <c r="MUA106" s="2"/>
      <c r="MUB106" s="2"/>
      <c r="MUG106" s="1"/>
      <c r="MVB106" s="2"/>
      <c r="MVC106" s="2"/>
      <c r="MVD106" s="2"/>
      <c r="MVE106" s="2"/>
      <c r="MVF106" s="2"/>
      <c r="MVG106" s="2"/>
      <c r="MVH106" s="2"/>
      <c r="MVM106" s="1"/>
      <c r="MWH106" s="2"/>
      <c r="MWI106" s="2"/>
      <c r="MWJ106" s="2"/>
      <c r="MWK106" s="2"/>
      <c r="MWL106" s="2"/>
      <c r="MWM106" s="2"/>
      <c r="MWN106" s="2"/>
      <c r="MWS106" s="1"/>
      <c r="MXN106" s="2"/>
      <c r="MXO106" s="2"/>
      <c r="MXP106" s="2"/>
      <c r="MXQ106" s="2"/>
      <c r="MXR106" s="2"/>
      <c r="MXS106" s="2"/>
      <c r="MXT106" s="2"/>
      <c r="MXY106" s="1"/>
      <c r="MYT106" s="2"/>
      <c r="MYU106" s="2"/>
      <c r="MYV106" s="2"/>
      <c r="MYW106" s="2"/>
      <c r="MYX106" s="2"/>
      <c r="MYY106" s="2"/>
      <c r="MYZ106" s="2"/>
      <c r="MZE106" s="1"/>
      <c r="MZZ106" s="2"/>
      <c r="NAA106" s="2"/>
      <c r="NAB106" s="2"/>
      <c r="NAC106" s="2"/>
      <c r="NAD106" s="2"/>
      <c r="NAE106" s="2"/>
      <c r="NAF106" s="2"/>
      <c r="NAK106" s="1"/>
      <c r="NBF106" s="2"/>
      <c r="NBG106" s="2"/>
      <c r="NBH106" s="2"/>
      <c r="NBI106" s="2"/>
      <c r="NBJ106" s="2"/>
      <c r="NBK106" s="2"/>
      <c r="NBL106" s="2"/>
      <c r="NBQ106" s="1"/>
      <c r="NCL106" s="2"/>
      <c r="NCM106" s="2"/>
      <c r="NCN106" s="2"/>
      <c r="NCO106" s="2"/>
      <c r="NCP106" s="2"/>
      <c r="NCQ106" s="2"/>
      <c r="NCR106" s="2"/>
      <c r="NCW106" s="1"/>
      <c r="NDR106" s="2"/>
      <c r="NDS106" s="2"/>
      <c r="NDT106" s="2"/>
      <c r="NDU106" s="2"/>
      <c r="NDV106" s="2"/>
      <c r="NDW106" s="2"/>
      <c r="NDX106" s="2"/>
      <c r="NEC106" s="1"/>
      <c r="NEX106" s="2"/>
      <c r="NEY106" s="2"/>
      <c r="NEZ106" s="2"/>
      <c r="NFA106" s="2"/>
      <c r="NFB106" s="2"/>
      <c r="NFC106" s="2"/>
      <c r="NFD106" s="2"/>
      <c r="NFI106" s="1"/>
      <c r="NGD106" s="2"/>
      <c r="NGE106" s="2"/>
      <c r="NGF106" s="2"/>
      <c r="NGG106" s="2"/>
      <c r="NGH106" s="2"/>
      <c r="NGI106" s="2"/>
      <c r="NGJ106" s="2"/>
      <c r="NGO106" s="1"/>
      <c r="NHJ106" s="2"/>
      <c r="NHK106" s="2"/>
      <c r="NHL106" s="2"/>
      <c r="NHM106" s="2"/>
      <c r="NHN106" s="2"/>
      <c r="NHO106" s="2"/>
      <c r="NHP106" s="2"/>
      <c r="NHU106" s="1"/>
      <c r="NIP106" s="2"/>
      <c r="NIQ106" s="2"/>
      <c r="NIR106" s="2"/>
      <c r="NIS106" s="2"/>
      <c r="NIT106" s="2"/>
      <c r="NIU106" s="2"/>
      <c r="NIV106" s="2"/>
      <c r="NJA106" s="1"/>
      <c r="NJV106" s="2"/>
      <c r="NJW106" s="2"/>
      <c r="NJX106" s="2"/>
      <c r="NJY106" s="2"/>
      <c r="NJZ106" s="2"/>
      <c r="NKA106" s="2"/>
      <c r="NKB106" s="2"/>
      <c r="NKG106" s="1"/>
      <c r="NLB106" s="2"/>
      <c r="NLC106" s="2"/>
      <c r="NLD106" s="2"/>
      <c r="NLE106" s="2"/>
      <c r="NLF106" s="2"/>
      <c r="NLG106" s="2"/>
      <c r="NLH106" s="2"/>
      <c r="NLM106" s="1"/>
      <c r="NMH106" s="2"/>
      <c r="NMI106" s="2"/>
      <c r="NMJ106" s="2"/>
      <c r="NMK106" s="2"/>
      <c r="NML106" s="2"/>
      <c r="NMM106" s="2"/>
      <c r="NMN106" s="2"/>
      <c r="NMS106" s="1"/>
      <c r="NNN106" s="2"/>
      <c r="NNO106" s="2"/>
      <c r="NNP106" s="2"/>
      <c r="NNQ106" s="2"/>
      <c r="NNR106" s="2"/>
      <c r="NNS106" s="2"/>
      <c r="NNT106" s="2"/>
      <c r="NNY106" s="1"/>
      <c r="NOT106" s="2"/>
      <c r="NOU106" s="2"/>
      <c r="NOV106" s="2"/>
      <c r="NOW106" s="2"/>
      <c r="NOX106" s="2"/>
      <c r="NOY106" s="2"/>
      <c r="NOZ106" s="2"/>
      <c r="NPE106" s="1"/>
      <c r="NPZ106" s="2"/>
      <c r="NQA106" s="2"/>
      <c r="NQB106" s="2"/>
      <c r="NQC106" s="2"/>
      <c r="NQD106" s="2"/>
      <c r="NQE106" s="2"/>
      <c r="NQF106" s="2"/>
      <c r="NQK106" s="1"/>
      <c r="NRF106" s="2"/>
      <c r="NRG106" s="2"/>
      <c r="NRH106" s="2"/>
      <c r="NRI106" s="2"/>
      <c r="NRJ106" s="2"/>
      <c r="NRK106" s="2"/>
      <c r="NRL106" s="2"/>
      <c r="NRQ106" s="1"/>
      <c r="NSL106" s="2"/>
      <c r="NSM106" s="2"/>
      <c r="NSN106" s="2"/>
      <c r="NSO106" s="2"/>
      <c r="NSP106" s="2"/>
      <c r="NSQ106" s="2"/>
      <c r="NSR106" s="2"/>
      <c r="NSW106" s="1"/>
      <c r="NTR106" s="2"/>
      <c r="NTS106" s="2"/>
      <c r="NTT106" s="2"/>
      <c r="NTU106" s="2"/>
      <c r="NTV106" s="2"/>
      <c r="NTW106" s="2"/>
      <c r="NTX106" s="2"/>
      <c r="NUC106" s="1"/>
      <c r="NUX106" s="2"/>
      <c r="NUY106" s="2"/>
      <c r="NUZ106" s="2"/>
      <c r="NVA106" s="2"/>
      <c r="NVB106" s="2"/>
      <c r="NVC106" s="2"/>
      <c r="NVD106" s="2"/>
      <c r="NVI106" s="1"/>
      <c r="NWD106" s="2"/>
      <c r="NWE106" s="2"/>
      <c r="NWF106" s="2"/>
      <c r="NWG106" s="2"/>
      <c r="NWH106" s="2"/>
      <c r="NWI106" s="2"/>
      <c r="NWJ106" s="2"/>
      <c r="NWO106" s="1"/>
      <c r="NXJ106" s="2"/>
      <c r="NXK106" s="2"/>
      <c r="NXL106" s="2"/>
      <c r="NXM106" s="2"/>
      <c r="NXN106" s="2"/>
      <c r="NXO106" s="2"/>
      <c r="NXP106" s="2"/>
      <c r="NXU106" s="1"/>
      <c r="NYP106" s="2"/>
      <c r="NYQ106" s="2"/>
      <c r="NYR106" s="2"/>
      <c r="NYS106" s="2"/>
      <c r="NYT106" s="2"/>
      <c r="NYU106" s="2"/>
      <c r="NYV106" s="2"/>
      <c r="NZA106" s="1"/>
      <c r="NZV106" s="2"/>
      <c r="NZW106" s="2"/>
      <c r="NZX106" s="2"/>
      <c r="NZY106" s="2"/>
      <c r="NZZ106" s="2"/>
      <c r="OAA106" s="2"/>
      <c r="OAB106" s="2"/>
      <c r="OAG106" s="1"/>
      <c r="OBB106" s="2"/>
      <c r="OBC106" s="2"/>
      <c r="OBD106" s="2"/>
      <c r="OBE106" s="2"/>
      <c r="OBF106" s="2"/>
      <c r="OBG106" s="2"/>
      <c r="OBH106" s="2"/>
      <c r="OBM106" s="1"/>
      <c r="OCH106" s="2"/>
      <c r="OCI106" s="2"/>
      <c r="OCJ106" s="2"/>
      <c r="OCK106" s="2"/>
      <c r="OCL106" s="2"/>
      <c r="OCM106" s="2"/>
      <c r="OCN106" s="2"/>
      <c r="OCS106" s="1"/>
      <c r="ODN106" s="2"/>
      <c r="ODO106" s="2"/>
      <c r="ODP106" s="2"/>
      <c r="ODQ106" s="2"/>
      <c r="ODR106" s="2"/>
      <c r="ODS106" s="2"/>
      <c r="ODT106" s="2"/>
      <c r="ODY106" s="1"/>
      <c r="OET106" s="2"/>
      <c r="OEU106" s="2"/>
      <c r="OEV106" s="2"/>
      <c r="OEW106" s="2"/>
      <c r="OEX106" s="2"/>
      <c r="OEY106" s="2"/>
      <c r="OEZ106" s="2"/>
      <c r="OFE106" s="1"/>
      <c r="OFZ106" s="2"/>
      <c r="OGA106" s="2"/>
      <c r="OGB106" s="2"/>
      <c r="OGC106" s="2"/>
      <c r="OGD106" s="2"/>
      <c r="OGE106" s="2"/>
      <c r="OGF106" s="2"/>
      <c r="OGK106" s="1"/>
      <c r="OHF106" s="2"/>
      <c r="OHG106" s="2"/>
      <c r="OHH106" s="2"/>
      <c r="OHI106" s="2"/>
      <c r="OHJ106" s="2"/>
      <c r="OHK106" s="2"/>
      <c r="OHL106" s="2"/>
      <c r="OHQ106" s="1"/>
      <c r="OIL106" s="2"/>
      <c r="OIM106" s="2"/>
      <c r="OIN106" s="2"/>
      <c r="OIO106" s="2"/>
      <c r="OIP106" s="2"/>
      <c r="OIQ106" s="2"/>
      <c r="OIR106" s="2"/>
      <c r="OIW106" s="1"/>
      <c r="OJR106" s="2"/>
      <c r="OJS106" s="2"/>
      <c r="OJT106" s="2"/>
      <c r="OJU106" s="2"/>
      <c r="OJV106" s="2"/>
      <c r="OJW106" s="2"/>
      <c r="OJX106" s="2"/>
      <c r="OKC106" s="1"/>
      <c r="OKX106" s="2"/>
      <c r="OKY106" s="2"/>
      <c r="OKZ106" s="2"/>
      <c r="OLA106" s="2"/>
      <c r="OLB106" s="2"/>
      <c r="OLC106" s="2"/>
      <c r="OLD106" s="2"/>
      <c r="OLI106" s="1"/>
      <c r="OMD106" s="2"/>
      <c r="OME106" s="2"/>
      <c r="OMF106" s="2"/>
      <c r="OMG106" s="2"/>
      <c r="OMH106" s="2"/>
      <c r="OMI106" s="2"/>
      <c r="OMJ106" s="2"/>
      <c r="OMO106" s="1"/>
      <c r="ONJ106" s="2"/>
      <c r="ONK106" s="2"/>
      <c r="ONL106" s="2"/>
      <c r="ONM106" s="2"/>
      <c r="ONN106" s="2"/>
      <c r="ONO106" s="2"/>
      <c r="ONP106" s="2"/>
      <c r="ONU106" s="1"/>
      <c r="OOP106" s="2"/>
      <c r="OOQ106" s="2"/>
      <c r="OOR106" s="2"/>
      <c r="OOS106" s="2"/>
      <c r="OOT106" s="2"/>
      <c r="OOU106" s="2"/>
      <c r="OOV106" s="2"/>
      <c r="OPA106" s="1"/>
      <c r="OPV106" s="2"/>
      <c r="OPW106" s="2"/>
      <c r="OPX106" s="2"/>
      <c r="OPY106" s="2"/>
      <c r="OPZ106" s="2"/>
      <c r="OQA106" s="2"/>
      <c r="OQB106" s="2"/>
      <c r="OQG106" s="1"/>
      <c r="ORB106" s="2"/>
      <c r="ORC106" s="2"/>
      <c r="ORD106" s="2"/>
      <c r="ORE106" s="2"/>
      <c r="ORF106" s="2"/>
      <c r="ORG106" s="2"/>
      <c r="ORH106" s="2"/>
      <c r="ORM106" s="1"/>
      <c r="OSH106" s="2"/>
      <c r="OSI106" s="2"/>
      <c r="OSJ106" s="2"/>
      <c r="OSK106" s="2"/>
      <c r="OSL106" s="2"/>
      <c r="OSM106" s="2"/>
      <c r="OSN106" s="2"/>
      <c r="OSS106" s="1"/>
      <c r="OTN106" s="2"/>
      <c r="OTO106" s="2"/>
      <c r="OTP106" s="2"/>
      <c r="OTQ106" s="2"/>
      <c r="OTR106" s="2"/>
      <c r="OTS106" s="2"/>
      <c r="OTT106" s="2"/>
      <c r="OTY106" s="1"/>
      <c r="OUT106" s="2"/>
      <c r="OUU106" s="2"/>
      <c r="OUV106" s="2"/>
      <c r="OUW106" s="2"/>
      <c r="OUX106" s="2"/>
      <c r="OUY106" s="2"/>
      <c r="OUZ106" s="2"/>
      <c r="OVE106" s="1"/>
      <c r="OVZ106" s="2"/>
      <c r="OWA106" s="2"/>
      <c r="OWB106" s="2"/>
      <c r="OWC106" s="2"/>
      <c r="OWD106" s="2"/>
      <c r="OWE106" s="2"/>
      <c r="OWF106" s="2"/>
      <c r="OWK106" s="1"/>
      <c r="OXF106" s="2"/>
      <c r="OXG106" s="2"/>
      <c r="OXH106" s="2"/>
      <c r="OXI106" s="2"/>
      <c r="OXJ106" s="2"/>
      <c r="OXK106" s="2"/>
      <c r="OXL106" s="2"/>
      <c r="OXQ106" s="1"/>
      <c r="OYL106" s="2"/>
      <c r="OYM106" s="2"/>
      <c r="OYN106" s="2"/>
      <c r="OYO106" s="2"/>
      <c r="OYP106" s="2"/>
      <c r="OYQ106" s="2"/>
      <c r="OYR106" s="2"/>
      <c r="OYW106" s="1"/>
      <c r="OZR106" s="2"/>
      <c r="OZS106" s="2"/>
      <c r="OZT106" s="2"/>
      <c r="OZU106" s="2"/>
      <c r="OZV106" s="2"/>
      <c r="OZW106" s="2"/>
      <c r="OZX106" s="2"/>
      <c r="PAC106" s="1"/>
      <c r="PAX106" s="2"/>
      <c r="PAY106" s="2"/>
      <c r="PAZ106" s="2"/>
      <c r="PBA106" s="2"/>
      <c r="PBB106" s="2"/>
      <c r="PBC106" s="2"/>
      <c r="PBD106" s="2"/>
      <c r="PBI106" s="1"/>
      <c r="PCD106" s="2"/>
      <c r="PCE106" s="2"/>
      <c r="PCF106" s="2"/>
      <c r="PCG106" s="2"/>
      <c r="PCH106" s="2"/>
      <c r="PCI106" s="2"/>
      <c r="PCJ106" s="2"/>
      <c r="PCO106" s="1"/>
      <c r="PDJ106" s="2"/>
      <c r="PDK106" s="2"/>
      <c r="PDL106" s="2"/>
      <c r="PDM106" s="2"/>
      <c r="PDN106" s="2"/>
      <c r="PDO106" s="2"/>
      <c r="PDP106" s="2"/>
      <c r="PDU106" s="1"/>
      <c r="PEP106" s="2"/>
      <c r="PEQ106" s="2"/>
      <c r="PER106" s="2"/>
      <c r="PES106" s="2"/>
      <c r="PET106" s="2"/>
      <c r="PEU106" s="2"/>
      <c r="PEV106" s="2"/>
      <c r="PFA106" s="1"/>
      <c r="PFV106" s="2"/>
      <c r="PFW106" s="2"/>
      <c r="PFX106" s="2"/>
      <c r="PFY106" s="2"/>
      <c r="PFZ106" s="2"/>
      <c r="PGA106" s="2"/>
      <c r="PGB106" s="2"/>
      <c r="PGG106" s="1"/>
      <c r="PHB106" s="2"/>
      <c r="PHC106" s="2"/>
      <c r="PHD106" s="2"/>
      <c r="PHE106" s="2"/>
      <c r="PHF106" s="2"/>
      <c r="PHG106" s="2"/>
      <c r="PHH106" s="2"/>
      <c r="PHM106" s="1"/>
      <c r="PIH106" s="2"/>
      <c r="PII106" s="2"/>
      <c r="PIJ106" s="2"/>
      <c r="PIK106" s="2"/>
      <c r="PIL106" s="2"/>
      <c r="PIM106" s="2"/>
      <c r="PIN106" s="2"/>
      <c r="PIS106" s="1"/>
      <c r="PJN106" s="2"/>
      <c r="PJO106" s="2"/>
      <c r="PJP106" s="2"/>
      <c r="PJQ106" s="2"/>
      <c r="PJR106" s="2"/>
      <c r="PJS106" s="2"/>
      <c r="PJT106" s="2"/>
      <c r="PJY106" s="1"/>
      <c r="PKT106" s="2"/>
      <c r="PKU106" s="2"/>
      <c r="PKV106" s="2"/>
      <c r="PKW106" s="2"/>
      <c r="PKX106" s="2"/>
      <c r="PKY106" s="2"/>
      <c r="PKZ106" s="2"/>
      <c r="PLE106" s="1"/>
      <c r="PLZ106" s="2"/>
      <c r="PMA106" s="2"/>
      <c r="PMB106" s="2"/>
      <c r="PMC106" s="2"/>
      <c r="PMD106" s="2"/>
      <c r="PME106" s="2"/>
      <c r="PMF106" s="2"/>
      <c r="PMK106" s="1"/>
      <c r="PNF106" s="2"/>
      <c r="PNG106" s="2"/>
      <c r="PNH106" s="2"/>
      <c r="PNI106" s="2"/>
      <c r="PNJ106" s="2"/>
      <c r="PNK106" s="2"/>
      <c r="PNL106" s="2"/>
      <c r="PNQ106" s="1"/>
      <c r="POL106" s="2"/>
      <c r="POM106" s="2"/>
      <c r="PON106" s="2"/>
      <c r="POO106" s="2"/>
      <c r="POP106" s="2"/>
      <c r="POQ106" s="2"/>
      <c r="POR106" s="2"/>
      <c r="POW106" s="1"/>
      <c r="PPR106" s="2"/>
      <c r="PPS106" s="2"/>
      <c r="PPT106" s="2"/>
      <c r="PPU106" s="2"/>
      <c r="PPV106" s="2"/>
      <c r="PPW106" s="2"/>
      <c r="PPX106" s="2"/>
      <c r="PQC106" s="1"/>
      <c r="PQX106" s="2"/>
      <c r="PQY106" s="2"/>
      <c r="PQZ106" s="2"/>
      <c r="PRA106" s="2"/>
      <c r="PRB106" s="2"/>
      <c r="PRC106" s="2"/>
      <c r="PRD106" s="2"/>
      <c r="PRI106" s="1"/>
      <c r="PSD106" s="2"/>
      <c r="PSE106" s="2"/>
      <c r="PSF106" s="2"/>
      <c r="PSG106" s="2"/>
      <c r="PSH106" s="2"/>
      <c r="PSI106" s="2"/>
      <c r="PSJ106" s="2"/>
      <c r="PSO106" s="1"/>
      <c r="PTJ106" s="2"/>
      <c r="PTK106" s="2"/>
      <c r="PTL106" s="2"/>
      <c r="PTM106" s="2"/>
      <c r="PTN106" s="2"/>
      <c r="PTO106" s="2"/>
      <c r="PTP106" s="2"/>
      <c r="PTU106" s="1"/>
      <c r="PUP106" s="2"/>
      <c r="PUQ106" s="2"/>
      <c r="PUR106" s="2"/>
      <c r="PUS106" s="2"/>
      <c r="PUT106" s="2"/>
      <c r="PUU106" s="2"/>
      <c r="PUV106" s="2"/>
      <c r="PVA106" s="1"/>
      <c r="PVV106" s="2"/>
      <c r="PVW106" s="2"/>
      <c r="PVX106" s="2"/>
      <c r="PVY106" s="2"/>
      <c r="PVZ106" s="2"/>
      <c r="PWA106" s="2"/>
      <c r="PWB106" s="2"/>
      <c r="PWG106" s="1"/>
      <c r="PXB106" s="2"/>
      <c r="PXC106" s="2"/>
      <c r="PXD106" s="2"/>
      <c r="PXE106" s="2"/>
      <c r="PXF106" s="2"/>
      <c r="PXG106" s="2"/>
      <c r="PXH106" s="2"/>
      <c r="PXM106" s="1"/>
      <c r="PYH106" s="2"/>
      <c r="PYI106" s="2"/>
      <c r="PYJ106" s="2"/>
      <c r="PYK106" s="2"/>
      <c r="PYL106" s="2"/>
      <c r="PYM106" s="2"/>
      <c r="PYN106" s="2"/>
      <c r="PYS106" s="1"/>
      <c r="PZN106" s="2"/>
      <c r="PZO106" s="2"/>
      <c r="PZP106" s="2"/>
      <c r="PZQ106" s="2"/>
      <c r="PZR106" s="2"/>
      <c r="PZS106" s="2"/>
      <c r="PZT106" s="2"/>
      <c r="PZY106" s="1"/>
      <c r="QAT106" s="2"/>
      <c r="QAU106" s="2"/>
      <c r="QAV106" s="2"/>
      <c r="QAW106" s="2"/>
      <c r="QAX106" s="2"/>
      <c r="QAY106" s="2"/>
      <c r="QAZ106" s="2"/>
      <c r="QBE106" s="1"/>
      <c r="QBZ106" s="2"/>
      <c r="QCA106" s="2"/>
      <c r="QCB106" s="2"/>
      <c r="QCC106" s="2"/>
      <c r="QCD106" s="2"/>
      <c r="QCE106" s="2"/>
      <c r="QCF106" s="2"/>
      <c r="QCK106" s="1"/>
      <c r="QDF106" s="2"/>
      <c r="QDG106" s="2"/>
      <c r="QDH106" s="2"/>
      <c r="QDI106" s="2"/>
      <c r="QDJ106" s="2"/>
      <c r="QDK106" s="2"/>
      <c r="QDL106" s="2"/>
      <c r="QDQ106" s="1"/>
      <c r="QEL106" s="2"/>
      <c r="QEM106" s="2"/>
      <c r="QEN106" s="2"/>
      <c r="QEO106" s="2"/>
      <c r="QEP106" s="2"/>
      <c r="QEQ106" s="2"/>
      <c r="QER106" s="2"/>
      <c r="QEW106" s="1"/>
      <c r="QFR106" s="2"/>
      <c r="QFS106" s="2"/>
      <c r="QFT106" s="2"/>
      <c r="QFU106" s="2"/>
      <c r="QFV106" s="2"/>
      <c r="QFW106" s="2"/>
      <c r="QFX106" s="2"/>
      <c r="QGC106" s="1"/>
      <c r="QGX106" s="2"/>
      <c r="QGY106" s="2"/>
      <c r="QGZ106" s="2"/>
      <c r="QHA106" s="2"/>
      <c r="QHB106" s="2"/>
      <c r="QHC106" s="2"/>
      <c r="QHD106" s="2"/>
      <c r="QHI106" s="1"/>
      <c r="QID106" s="2"/>
      <c r="QIE106" s="2"/>
      <c r="QIF106" s="2"/>
      <c r="QIG106" s="2"/>
      <c r="QIH106" s="2"/>
      <c r="QII106" s="2"/>
      <c r="QIJ106" s="2"/>
      <c r="QIO106" s="1"/>
      <c r="QJJ106" s="2"/>
      <c r="QJK106" s="2"/>
      <c r="QJL106" s="2"/>
      <c r="QJM106" s="2"/>
      <c r="QJN106" s="2"/>
      <c r="QJO106" s="2"/>
      <c r="QJP106" s="2"/>
      <c r="QJU106" s="1"/>
      <c r="QKP106" s="2"/>
      <c r="QKQ106" s="2"/>
      <c r="QKR106" s="2"/>
      <c r="QKS106" s="2"/>
      <c r="QKT106" s="2"/>
      <c r="QKU106" s="2"/>
      <c r="QKV106" s="2"/>
      <c r="QLA106" s="1"/>
      <c r="QLV106" s="2"/>
      <c r="QLW106" s="2"/>
      <c r="QLX106" s="2"/>
      <c r="QLY106" s="2"/>
      <c r="QLZ106" s="2"/>
      <c r="QMA106" s="2"/>
      <c r="QMB106" s="2"/>
      <c r="QMG106" s="1"/>
      <c r="QNB106" s="2"/>
      <c r="QNC106" s="2"/>
      <c r="QND106" s="2"/>
      <c r="QNE106" s="2"/>
      <c r="QNF106" s="2"/>
      <c r="QNG106" s="2"/>
      <c r="QNH106" s="2"/>
      <c r="QNM106" s="1"/>
      <c r="QOH106" s="2"/>
      <c r="QOI106" s="2"/>
      <c r="QOJ106" s="2"/>
      <c r="QOK106" s="2"/>
      <c r="QOL106" s="2"/>
      <c r="QOM106" s="2"/>
      <c r="QON106" s="2"/>
      <c r="QOS106" s="1"/>
      <c r="QPN106" s="2"/>
      <c r="QPO106" s="2"/>
      <c r="QPP106" s="2"/>
      <c r="QPQ106" s="2"/>
      <c r="QPR106" s="2"/>
      <c r="QPS106" s="2"/>
      <c r="QPT106" s="2"/>
      <c r="QPY106" s="1"/>
      <c r="QQT106" s="2"/>
      <c r="QQU106" s="2"/>
      <c r="QQV106" s="2"/>
      <c r="QQW106" s="2"/>
      <c r="QQX106" s="2"/>
      <c r="QQY106" s="2"/>
      <c r="QQZ106" s="2"/>
      <c r="QRE106" s="1"/>
      <c r="QRZ106" s="2"/>
      <c r="QSA106" s="2"/>
      <c r="QSB106" s="2"/>
      <c r="QSC106" s="2"/>
      <c r="QSD106" s="2"/>
      <c r="QSE106" s="2"/>
      <c r="QSF106" s="2"/>
      <c r="QSK106" s="1"/>
      <c r="QTF106" s="2"/>
      <c r="QTG106" s="2"/>
      <c r="QTH106" s="2"/>
      <c r="QTI106" s="2"/>
      <c r="QTJ106" s="2"/>
      <c r="QTK106" s="2"/>
      <c r="QTL106" s="2"/>
      <c r="QTQ106" s="1"/>
      <c r="QUL106" s="2"/>
      <c r="QUM106" s="2"/>
      <c r="QUN106" s="2"/>
      <c r="QUO106" s="2"/>
      <c r="QUP106" s="2"/>
      <c r="QUQ106" s="2"/>
      <c r="QUR106" s="2"/>
      <c r="QUW106" s="1"/>
      <c r="QVR106" s="2"/>
      <c r="QVS106" s="2"/>
      <c r="QVT106" s="2"/>
      <c r="QVU106" s="2"/>
      <c r="QVV106" s="2"/>
      <c r="QVW106" s="2"/>
      <c r="QVX106" s="2"/>
      <c r="QWC106" s="1"/>
      <c r="QWX106" s="2"/>
      <c r="QWY106" s="2"/>
      <c r="QWZ106" s="2"/>
      <c r="QXA106" s="2"/>
      <c r="QXB106" s="2"/>
      <c r="QXC106" s="2"/>
      <c r="QXD106" s="2"/>
      <c r="QXI106" s="1"/>
      <c r="QYD106" s="2"/>
      <c r="QYE106" s="2"/>
      <c r="QYF106" s="2"/>
      <c r="QYG106" s="2"/>
      <c r="QYH106" s="2"/>
      <c r="QYI106" s="2"/>
      <c r="QYJ106" s="2"/>
      <c r="QYO106" s="1"/>
      <c r="QZJ106" s="2"/>
      <c r="QZK106" s="2"/>
      <c r="QZL106" s="2"/>
      <c r="QZM106" s="2"/>
      <c r="QZN106" s="2"/>
      <c r="QZO106" s="2"/>
      <c r="QZP106" s="2"/>
      <c r="QZU106" s="1"/>
      <c r="RAP106" s="2"/>
      <c r="RAQ106" s="2"/>
      <c r="RAR106" s="2"/>
      <c r="RAS106" s="2"/>
      <c r="RAT106" s="2"/>
      <c r="RAU106" s="2"/>
      <c r="RAV106" s="2"/>
      <c r="RBA106" s="1"/>
      <c r="RBV106" s="2"/>
      <c r="RBW106" s="2"/>
      <c r="RBX106" s="2"/>
      <c r="RBY106" s="2"/>
      <c r="RBZ106" s="2"/>
      <c r="RCA106" s="2"/>
      <c r="RCB106" s="2"/>
      <c r="RCG106" s="1"/>
      <c r="RDB106" s="2"/>
      <c r="RDC106" s="2"/>
      <c r="RDD106" s="2"/>
      <c r="RDE106" s="2"/>
      <c r="RDF106" s="2"/>
      <c r="RDG106" s="2"/>
      <c r="RDH106" s="2"/>
      <c r="RDM106" s="1"/>
      <c r="REH106" s="2"/>
      <c r="REI106" s="2"/>
      <c r="REJ106" s="2"/>
      <c r="REK106" s="2"/>
      <c r="REL106" s="2"/>
      <c r="REM106" s="2"/>
      <c r="REN106" s="2"/>
      <c r="RES106" s="1"/>
      <c r="RFN106" s="2"/>
      <c r="RFO106" s="2"/>
      <c r="RFP106" s="2"/>
      <c r="RFQ106" s="2"/>
      <c r="RFR106" s="2"/>
      <c r="RFS106" s="2"/>
      <c r="RFT106" s="2"/>
      <c r="RFY106" s="1"/>
      <c r="RGT106" s="2"/>
      <c r="RGU106" s="2"/>
      <c r="RGV106" s="2"/>
      <c r="RGW106" s="2"/>
      <c r="RGX106" s="2"/>
      <c r="RGY106" s="2"/>
      <c r="RGZ106" s="2"/>
      <c r="RHE106" s="1"/>
      <c r="RHZ106" s="2"/>
      <c r="RIA106" s="2"/>
      <c r="RIB106" s="2"/>
      <c r="RIC106" s="2"/>
      <c r="RID106" s="2"/>
      <c r="RIE106" s="2"/>
      <c r="RIF106" s="2"/>
      <c r="RIK106" s="1"/>
      <c r="RJF106" s="2"/>
      <c r="RJG106" s="2"/>
      <c r="RJH106" s="2"/>
      <c r="RJI106" s="2"/>
      <c r="RJJ106" s="2"/>
      <c r="RJK106" s="2"/>
      <c r="RJL106" s="2"/>
      <c r="RJQ106" s="1"/>
      <c r="RKL106" s="2"/>
      <c r="RKM106" s="2"/>
      <c r="RKN106" s="2"/>
      <c r="RKO106" s="2"/>
      <c r="RKP106" s="2"/>
      <c r="RKQ106" s="2"/>
      <c r="RKR106" s="2"/>
      <c r="RKW106" s="1"/>
      <c r="RLR106" s="2"/>
      <c r="RLS106" s="2"/>
      <c r="RLT106" s="2"/>
      <c r="RLU106" s="2"/>
      <c r="RLV106" s="2"/>
      <c r="RLW106" s="2"/>
      <c r="RLX106" s="2"/>
      <c r="RMC106" s="1"/>
      <c r="RMX106" s="2"/>
      <c r="RMY106" s="2"/>
      <c r="RMZ106" s="2"/>
      <c r="RNA106" s="2"/>
      <c r="RNB106" s="2"/>
      <c r="RNC106" s="2"/>
      <c r="RND106" s="2"/>
      <c r="RNI106" s="1"/>
      <c r="ROD106" s="2"/>
      <c r="ROE106" s="2"/>
      <c r="ROF106" s="2"/>
      <c r="ROG106" s="2"/>
      <c r="ROH106" s="2"/>
      <c r="ROI106" s="2"/>
      <c r="ROJ106" s="2"/>
      <c r="ROO106" s="1"/>
      <c r="RPJ106" s="2"/>
      <c r="RPK106" s="2"/>
      <c r="RPL106" s="2"/>
      <c r="RPM106" s="2"/>
      <c r="RPN106" s="2"/>
      <c r="RPO106" s="2"/>
      <c r="RPP106" s="2"/>
      <c r="RPU106" s="1"/>
      <c r="RQP106" s="2"/>
      <c r="RQQ106" s="2"/>
      <c r="RQR106" s="2"/>
      <c r="RQS106" s="2"/>
      <c r="RQT106" s="2"/>
      <c r="RQU106" s="2"/>
      <c r="RQV106" s="2"/>
      <c r="RRA106" s="1"/>
      <c r="RRV106" s="2"/>
      <c r="RRW106" s="2"/>
      <c r="RRX106" s="2"/>
      <c r="RRY106" s="2"/>
      <c r="RRZ106" s="2"/>
      <c r="RSA106" s="2"/>
      <c r="RSB106" s="2"/>
      <c r="RSG106" s="1"/>
      <c r="RTB106" s="2"/>
      <c r="RTC106" s="2"/>
      <c r="RTD106" s="2"/>
      <c r="RTE106" s="2"/>
      <c r="RTF106" s="2"/>
      <c r="RTG106" s="2"/>
      <c r="RTH106" s="2"/>
      <c r="RTM106" s="1"/>
      <c r="RUH106" s="2"/>
      <c r="RUI106" s="2"/>
      <c r="RUJ106" s="2"/>
      <c r="RUK106" s="2"/>
      <c r="RUL106" s="2"/>
      <c r="RUM106" s="2"/>
      <c r="RUN106" s="2"/>
      <c r="RUS106" s="1"/>
      <c r="RVN106" s="2"/>
      <c r="RVO106" s="2"/>
      <c r="RVP106" s="2"/>
      <c r="RVQ106" s="2"/>
      <c r="RVR106" s="2"/>
      <c r="RVS106" s="2"/>
      <c r="RVT106" s="2"/>
      <c r="RVY106" s="1"/>
      <c r="RWT106" s="2"/>
      <c r="RWU106" s="2"/>
      <c r="RWV106" s="2"/>
      <c r="RWW106" s="2"/>
      <c r="RWX106" s="2"/>
      <c r="RWY106" s="2"/>
      <c r="RWZ106" s="2"/>
      <c r="RXE106" s="1"/>
      <c r="RXZ106" s="2"/>
      <c r="RYA106" s="2"/>
      <c r="RYB106" s="2"/>
      <c r="RYC106" s="2"/>
      <c r="RYD106" s="2"/>
      <c r="RYE106" s="2"/>
      <c r="RYF106" s="2"/>
      <c r="RYK106" s="1"/>
      <c r="RZF106" s="2"/>
      <c r="RZG106" s="2"/>
      <c r="RZH106" s="2"/>
      <c r="RZI106" s="2"/>
      <c r="RZJ106" s="2"/>
      <c r="RZK106" s="2"/>
      <c r="RZL106" s="2"/>
      <c r="RZQ106" s="1"/>
      <c r="SAL106" s="2"/>
      <c r="SAM106" s="2"/>
      <c r="SAN106" s="2"/>
      <c r="SAO106" s="2"/>
      <c r="SAP106" s="2"/>
      <c r="SAQ106" s="2"/>
      <c r="SAR106" s="2"/>
      <c r="SAW106" s="1"/>
      <c r="SBR106" s="2"/>
      <c r="SBS106" s="2"/>
      <c r="SBT106" s="2"/>
      <c r="SBU106" s="2"/>
      <c r="SBV106" s="2"/>
      <c r="SBW106" s="2"/>
      <c r="SBX106" s="2"/>
      <c r="SCC106" s="1"/>
      <c r="SCX106" s="2"/>
      <c r="SCY106" s="2"/>
      <c r="SCZ106" s="2"/>
      <c r="SDA106" s="2"/>
      <c r="SDB106" s="2"/>
      <c r="SDC106" s="2"/>
      <c r="SDD106" s="2"/>
      <c r="SDI106" s="1"/>
      <c r="SED106" s="2"/>
      <c r="SEE106" s="2"/>
      <c r="SEF106" s="2"/>
      <c r="SEG106" s="2"/>
      <c r="SEH106" s="2"/>
      <c r="SEI106" s="2"/>
      <c r="SEJ106" s="2"/>
      <c r="SEO106" s="1"/>
      <c r="SFJ106" s="2"/>
      <c r="SFK106" s="2"/>
      <c r="SFL106" s="2"/>
      <c r="SFM106" s="2"/>
      <c r="SFN106" s="2"/>
      <c r="SFO106" s="2"/>
      <c r="SFP106" s="2"/>
      <c r="SFU106" s="1"/>
      <c r="SGP106" s="2"/>
      <c r="SGQ106" s="2"/>
      <c r="SGR106" s="2"/>
      <c r="SGS106" s="2"/>
      <c r="SGT106" s="2"/>
      <c r="SGU106" s="2"/>
      <c r="SGV106" s="2"/>
      <c r="SHA106" s="1"/>
      <c r="SHV106" s="2"/>
      <c r="SHW106" s="2"/>
      <c r="SHX106" s="2"/>
      <c r="SHY106" s="2"/>
      <c r="SHZ106" s="2"/>
      <c r="SIA106" s="2"/>
      <c r="SIB106" s="2"/>
      <c r="SIG106" s="1"/>
      <c r="SJB106" s="2"/>
      <c r="SJC106" s="2"/>
      <c r="SJD106" s="2"/>
      <c r="SJE106" s="2"/>
      <c r="SJF106" s="2"/>
      <c r="SJG106" s="2"/>
      <c r="SJH106" s="2"/>
      <c r="SJM106" s="1"/>
      <c r="SKH106" s="2"/>
      <c r="SKI106" s="2"/>
      <c r="SKJ106" s="2"/>
      <c r="SKK106" s="2"/>
      <c r="SKL106" s="2"/>
      <c r="SKM106" s="2"/>
      <c r="SKN106" s="2"/>
      <c r="SKS106" s="1"/>
      <c r="SLN106" s="2"/>
      <c r="SLO106" s="2"/>
      <c r="SLP106" s="2"/>
      <c r="SLQ106" s="2"/>
      <c r="SLR106" s="2"/>
      <c r="SLS106" s="2"/>
      <c r="SLT106" s="2"/>
      <c r="SLY106" s="1"/>
      <c r="SMT106" s="2"/>
      <c r="SMU106" s="2"/>
      <c r="SMV106" s="2"/>
      <c r="SMW106" s="2"/>
      <c r="SMX106" s="2"/>
      <c r="SMY106" s="2"/>
      <c r="SMZ106" s="2"/>
      <c r="SNE106" s="1"/>
      <c r="SNZ106" s="2"/>
      <c r="SOA106" s="2"/>
      <c r="SOB106" s="2"/>
      <c r="SOC106" s="2"/>
      <c r="SOD106" s="2"/>
      <c r="SOE106" s="2"/>
      <c r="SOF106" s="2"/>
      <c r="SOK106" s="1"/>
      <c r="SPF106" s="2"/>
      <c r="SPG106" s="2"/>
      <c r="SPH106" s="2"/>
      <c r="SPI106" s="2"/>
      <c r="SPJ106" s="2"/>
      <c r="SPK106" s="2"/>
      <c r="SPL106" s="2"/>
      <c r="SPQ106" s="1"/>
      <c r="SQL106" s="2"/>
      <c r="SQM106" s="2"/>
      <c r="SQN106" s="2"/>
      <c r="SQO106" s="2"/>
      <c r="SQP106" s="2"/>
      <c r="SQQ106" s="2"/>
      <c r="SQR106" s="2"/>
      <c r="SQW106" s="1"/>
      <c r="SRR106" s="2"/>
      <c r="SRS106" s="2"/>
      <c r="SRT106" s="2"/>
      <c r="SRU106" s="2"/>
      <c r="SRV106" s="2"/>
      <c r="SRW106" s="2"/>
      <c r="SRX106" s="2"/>
      <c r="SSC106" s="1"/>
      <c r="SSX106" s="2"/>
      <c r="SSY106" s="2"/>
      <c r="SSZ106" s="2"/>
      <c r="STA106" s="2"/>
      <c r="STB106" s="2"/>
      <c r="STC106" s="2"/>
      <c r="STD106" s="2"/>
      <c r="STI106" s="1"/>
      <c r="SUD106" s="2"/>
      <c r="SUE106" s="2"/>
      <c r="SUF106" s="2"/>
      <c r="SUG106" s="2"/>
      <c r="SUH106" s="2"/>
      <c r="SUI106" s="2"/>
      <c r="SUJ106" s="2"/>
      <c r="SUO106" s="1"/>
      <c r="SVJ106" s="2"/>
      <c r="SVK106" s="2"/>
      <c r="SVL106" s="2"/>
      <c r="SVM106" s="2"/>
      <c r="SVN106" s="2"/>
      <c r="SVO106" s="2"/>
      <c r="SVP106" s="2"/>
      <c r="SVU106" s="1"/>
      <c r="SWP106" s="2"/>
      <c r="SWQ106" s="2"/>
      <c r="SWR106" s="2"/>
      <c r="SWS106" s="2"/>
      <c r="SWT106" s="2"/>
      <c r="SWU106" s="2"/>
      <c r="SWV106" s="2"/>
      <c r="SXA106" s="1"/>
      <c r="SXV106" s="2"/>
      <c r="SXW106" s="2"/>
      <c r="SXX106" s="2"/>
      <c r="SXY106" s="2"/>
      <c r="SXZ106" s="2"/>
      <c r="SYA106" s="2"/>
      <c r="SYB106" s="2"/>
      <c r="SYG106" s="1"/>
      <c r="SZB106" s="2"/>
      <c r="SZC106" s="2"/>
      <c r="SZD106" s="2"/>
      <c r="SZE106" s="2"/>
      <c r="SZF106" s="2"/>
      <c r="SZG106" s="2"/>
      <c r="SZH106" s="2"/>
      <c r="SZM106" s="1"/>
      <c r="TAH106" s="2"/>
      <c r="TAI106" s="2"/>
      <c r="TAJ106" s="2"/>
      <c r="TAK106" s="2"/>
      <c r="TAL106" s="2"/>
      <c r="TAM106" s="2"/>
      <c r="TAN106" s="2"/>
      <c r="TAS106" s="1"/>
      <c r="TBN106" s="2"/>
      <c r="TBO106" s="2"/>
      <c r="TBP106" s="2"/>
      <c r="TBQ106" s="2"/>
      <c r="TBR106" s="2"/>
      <c r="TBS106" s="2"/>
      <c r="TBT106" s="2"/>
      <c r="TBY106" s="1"/>
      <c r="TCT106" s="2"/>
      <c r="TCU106" s="2"/>
      <c r="TCV106" s="2"/>
      <c r="TCW106" s="2"/>
      <c r="TCX106" s="2"/>
      <c r="TCY106" s="2"/>
      <c r="TCZ106" s="2"/>
      <c r="TDE106" s="1"/>
      <c r="TDZ106" s="2"/>
      <c r="TEA106" s="2"/>
      <c r="TEB106" s="2"/>
      <c r="TEC106" s="2"/>
      <c r="TED106" s="2"/>
      <c r="TEE106" s="2"/>
      <c r="TEF106" s="2"/>
      <c r="TEK106" s="1"/>
      <c r="TFF106" s="2"/>
      <c r="TFG106" s="2"/>
      <c r="TFH106" s="2"/>
      <c r="TFI106" s="2"/>
      <c r="TFJ106" s="2"/>
      <c r="TFK106" s="2"/>
      <c r="TFL106" s="2"/>
      <c r="TFQ106" s="1"/>
      <c r="TGL106" s="2"/>
      <c r="TGM106" s="2"/>
      <c r="TGN106" s="2"/>
      <c r="TGO106" s="2"/>
      <c r="TGP106" s="2"/>
      <c r="TGQ106" s="2"/>
      <c r="TGR106" s="2"/>
      <c r="TGW106" s="1"/>
      <c r="THR106" s="2"/>
      <c r="THS106" s="2"/>
      <c r="THT106" s="2"/>
      <c r="THU106" s="2"/>
      <c r="THV106" s="2"/>
      <c r="THW106" s="2"/>
      <c r="THX106" s="2"/>
      <c r="TIC106" s="1"/>
      <c r="TIX106" s="2"/>
      <c r="TIY106" s="2"/>
      <c r="TIZ106" s="2"/>
      <c r="TJA106" s="2"/>
      <c r="TJB106" s="2"/>
      <c r="TJC106" s="2"/>
      <c r="TJD106" s="2"/>
      <c r="TJI106" s="1"/>
      <c r="TKD106" s="2"/>
      <c r="TKE106" s="2"/>
      <c r="TKF106" s="2"/>
      <c r="TKG106" s="2"/>
      <c r="TKH106" s="2"/>
      <c r="TKI106" s="2"/>
      <c r="TKJ106" s="2"/>
      <c r="TKO106" s="1"/>
      <c r="TLJ106" s="2"/>
      <c r="TLK106" s="2"/>
      <c r="TLL106" s="2"/>
      <c r="TLM106" s="2"/>
      <c r="TLN106" s="2"/>
      <c r="TLO106" s="2"/>
      <c r="TLP106" s="2"/>
      <c r="TLU106" s="1"/>
      <c r="TMP106" s="2"/>
      <c r="TMQ106" s="2"/>
      <c r="TMR106" s="2"/>
      <c r="TMS106" s="2"/>
      <c r="TMT106" s="2"/>
      <c r="TMU106" s="2"/>
      <c r="TMV106" s="2"/>
      <c r="TNA106" s="1"/>
      <c r="TNV106" s="2"/>
      <c r="TNW106" s="2"/>
      <c r="TNX106" s="2"/>
      <c r="TNY106" s="2"/>
      <c r="TNZ106" s="2"/>
      <c r="TOA106" s="2"/>
      <c r="TOB106" s="2"/>
      <c r="TOG106" s="1"/>
      <c r="TPB106" s="2"/>
      <c r="TPC106" s="2"/>
      <c r="TPD106" s="2"/>
      <c r="TPE106" s="2"/>
      <c r="TPF106" s="2"/>
      <c r="TPG106" s="2"/>
      <c r="TPH106" s="2"/>
      <c r="TPM106" s="1"/>
      <c r="TQH106" s="2"/>
      <c r="TQI106" s="2"/>
      <c r="TQJ106" s="2"/>
      <c r="TQK106" s="2"/>
      <c r="TQL106" s="2"/>
      <c r="TQM106" s="2"/>
      <c r="TQN106" s="2"/>
      <c r="TQS106" s="1"/>
      <c r="TRN106" s="2"/>
      <c r="TRO106" s="2"/>
      <c r="TRP106" s="2"/>
      <c r="TRQ106" s="2"/>
      <c r="TRR106" s="2"/>
      <c r="TRS106" s="2"/>
      <c r="TRT106" s="2"/>
      <c r="TRY106" s="1"/>
      <c r="TST106" s="2"/>
      <c r="TSU106" s="2"/>
      <c r="TSV106" s="2"/>
      <c r="TSW106" s="2"/>
      <c r="TSX106" s="2"/>
      <c r="TSY106" s="2"/>
      <c r="TSZ106" s="2"/>
      <c r="TTE106" s="1"/>
      <c r="TTZ106" s="2"/>
      <c r="TUA106" s="2"/>
      <c r="TUB106" s="2"/>
      <c r="TUC106" s="2"/>
      <c r="TUD106" s="2"/>
      <c r="TUE106" s="2"/>
      <c r="TUF106" s="2"/>
      <c r="TUK106" s="1"/>
      <c r="TVF106" s="2"/>
      <c r="TVG106" s="2"/>
      <c r="TVH106" s="2"/>
      <c r="TVI106" s="2"/>
      <c r="TVJ106" s="2"/>
      <c r="TVK106" s="2"/>
      <c r="TVL106" s="2"/>
      <c r="TVQ106" s="1"/>
      <c r="TWL106" s="2"/>
      <c r="TWM106" s="2"/>
      <c r="TWN106" s="2"/>
      <c r="TWO106" s="2"/>
      <c r="TWP106" s="2"/>
      <c r="TWQ106" s="2"/>
      <c r="TWR106" s="2"/>
      <c r="TWW106" s="1"/>
      <c r="TXR106" s="2"/>
      <c r="TXS106" s="2"/>
      <c r="TXT106" s="2"/>
      <c r="TXU106" s="2"/>
      <c r="TXV106" s="2"/>
      <c r="TXW106" s="2"/>
      <c r="TXX106" s="2"/>
      <c r="TYC106" s="1"/>
      <c r="TYX106" s="2"/>
      <c r="TYY106" s="2"/>
      <c r="TYZ106" s="2"/>
      <c r="TZA106" s="2"/>
      <c r="TZB106" s="2"/>
      <c r="TZC106" s="2"/>
      <c r="TZD106" s="2"/>
      <c r="TZI106" s="1"/>
      <c r="UAD106" s="2"/>
      <c r="UAE106" s="2"/>
      <c r="UAF106" s="2"/>
      <c r="UAG106" s="2"/>
      <c r="UAH106" s="2"/>
      <c r="UAI106" s="2"/>
      <c r="UAJ106" s="2"/>
      <c r="UAO106" s="1"/>
      <c r="UBJ106" s="2"/>
      <c r="UBK106" s="2"/>
      <c r="UBL106" s="2"/>
      <c r="UBM106" s="2"/>
      <c r="UBN106" s="2"/>
      <c r="UBO106" s="2"/>
      <c r="UBP106" s="2"/>
      <c r="UBU106" s="1"/>
      <c r="UCP106" s="2"/>
      <c r="UCQ106" s="2"/>
      <c r="UCR106" s="2"/>
      <c r="UCS106" s="2"/>
      <c r="UCT106" s="2"/>
      <c r="UCU106" s="2"/>
      <c r="UCV106" s="2"/>
      <c r="UDA106" s="1"/>
      <c r="UDV106" s="2"/>
      <c r="UDW106" s="2"/>
      <c r="UDX106" s="2"/>
      <c r="UDY106" s="2"/>
      <c r="UDZ106" s="2"/>
      <c r="UEA106" s="2"/>
      <c r="UEB106" s="2"/>
      <c r="UEG106" s="1"/>
      <c r="UFB106" s="2"/>
      <c r="UFC106" s="2"/>
      <c r="UFD106" s="2"/>
      <c r="UFE106" s="2"/>
      <c r="UFF106" s="2"/>
      <c r="UFG106" s="2"/>
      <c r="UFH106" s="2"/>
      <c r="UFM106" s="1"/>
      <c r="UGH106" s="2"/>
      <c r="UGI106" s="2"/>
      <c r="UGJ106" s="2"/>
      <c r="UGK106" s="2"/>
      <c r="UGL106" s="2"/>
      <c r="UGM106" s="2"/>
      <c r="UGN106" s="2"/>
      <c r="UGS106" s="1"/>
      <c r="UHN106" s="2"/>
      <c r="UHO106" s="2"/>
      <c r="UHP106" s="2"/>
      <c r="UHQ106" s="2"/>
      <c r="UHR106" s="2"/>
      <c r="UHS106" s="2"/>
      <c r="UHT106" s="2"/>
      <c r="UHY106" s="1"/>
      <c r="UIT106" s="2"/>
      <c r="UIU106" s="2"/>
      <c r="UIV106" s="2"/>
      <c r="UIW106" s="2"/>
      <c r="UIX106" s="2"/>
      <c r="UIY106" s="2"/>
      <c r="UIZ106" s="2"/>
      <c r="UJE106" s="1"/>
      <c r="UJZ106" s="2"/>
      <c r="UKA106" s="2"/>
      <c r="UKB106" s="2"/>
      <c r="UKC106" s="2"/>
      <c r="UKD106" s="2"/>
      <c r="UKE106" s="2"/>
      <c r="UKF106" s="2"/>
      <c r="UKK106" s="1"/>
      <c r="ULF106" s="2"/>
      <c r="ULG106" s="2"/>
      <c r="ULH106" s="2"/>
      <c r="ULI106" s="2"/>
      <c r="ULJ106" s="2"/>
      <c r="ULK106" s="2"/>
      <c r="ULL106" s="2"/>
      <c r="ULQ106" s="1"/>
      <c r="UML106" s="2"/>
      <c r="UMM106" s="2"/>
      <c r="UMN106" s="2"/>
      <c r="UMO106" s="2"/>
      <c r="UMP106" s="2"/>
      <c r="UMQ106" s="2"/>
      <c r="UMR106" s="2"/>
      <c r="UMW106" s="1"/>
      <c r="UNR106" s="2"/>
      <c r="UNS106" s="2"/>
      <c r="UNT106" s="2"/>
      <c r="UNU106" s="2"/>
      <c r="UNV106" s="2"/>
      <c r="UNW106" s="2"/>
      <c r="UNX106" s="2"/>
      <c r="UOC106" s="1"/>
      <c r="UOX106" s="2"/>
      <c r="UOY106" s="2"/>
      <c r="UOZ106" s="2"/>
      <c r="UPA106" s="2"/>
      <c r="UPB106" s="2"/>
      <c r="UPC106" s="2"/>
      <c r="UPD106" s="2"/>
      <c r="UPI106" s="1"/>
      <c r="UQD106" s="2"/>
      <c r="UQE106" s="2"/>
      <c r="UQF106" s="2"/>
      <c r="UQG106" s="2"/>
      <c r="UQH106" s="2"/>
      <c r="UQI106" s="2"/>
      <c r="UQJ106" s="2"/>
      <c r="UQO106" s="1"/>
      <c r="URJ106" s="2"/>
      <c r="URK106" s="2"/>
      <c r="URL106" s="2"/>
      <c r="URM106" s="2"/>
      <c r="URN106" s="2"/>
      <c r="URO106" s="2"/>
      <c r="URP106" s="2"/>
      <c r="URU106" s="1"/>
      <c r="USP106" s="2"/>
      <c r="USQ106" s="2"/>
      <c r="USR106" s="2"/>
      <c r="USS106" s="2"/>
      <c r="UST106" s="2"/>
      <c r="USU106" s="2"/>
      <c r="USV106" s="2"/>
      <c r="UTA106" s="1"/>
      <c r="UTV106" s="2"/>
      <c r="UTW106" s="2"/>
      <c r="UTX106" s="2"/>
      <c r="UTY106" s="2"/>
      <c r="UTZ106" s="2"/>
      <c r="UUA106" s="2"/>
      <c r="UUB106" s="2"/>
      <c r="UUG106" s="1"/>
      <c r="UVB106" s="2"/>
      <c r="UVC106" s="2"/>
      <c r="UVD106" s="2"/>
      <c r="UVE106" s="2"/>
      <c r="UVF106" s="2"/>
      <c r="UVG106" s="2"/>
      <c r="UVH106" s="2"/>
      <c r="UVM106" s="1"/>
      <c r="UWH106" s="2"/>
      <c r="UWI106" s="2"/>
      <c r="UWJ106" s="2"/>
      <c r="UWK106" s="2"/>
      <c r="UWL106" s="2"/>
      <c r="UWM106" s="2"/>
      <c r="UWN106" s="2"/>
      <c r="UWS106" s="1"/>
      <c r="UXN106" s="2"/>
      <c r="UXO106" s="2"/>
      <c r="UXP106" s="2"/>
      <c r="UXQ106" s="2"/>
      <c r="UXR106" s="2"/>
      <c r="UXS106" s="2"/>
      <c r="UXT106" s="2"/>
      <c r="UXY106" s="1"/>
      <c r="UYT106" s="2"/>
      <c r="UYU106" s="2"/>
      <c r="UYV106" s="2"/>
      <c r="UYW106" s="2"/>
      <c r="UYX106" s="2"/>
      <c r="UYY106" s="2"/>
      <c r="UYZ106" s="2"/>
      <c r="UZE106" s="1"/>
      <c r="UZZ106" s="2"/>
      <c r="VAA106" s="2"/>
      <c r="VAB106" s="2"/>
      <c r="VAC106" s="2"/>
      <c r="VAD106" s="2"/>
      <c r="VAE106" s="2"/>
      <c r="VAF106" s="2"/>
      <c r="VAK106" s="1"/>
      <c r="VBF106" s="2"/>
      <c r="VBG106" s="2"/>
      <c r="VBH106" s="2"/>
      <c r="VBI106" s="2"/>
      <c r="VBJ106" s="2"/>
      <c r="VBK106" s="2"/>
      <c r="VBL106" s="2"/>
      <c r="VBQ106" s="1"/>
      <c r="VCL106" s="2"/>
      <c r="VCM106" s="2"/>
      <c r="VCN106" s="2"/>
      <c r="VCO106" s="2"/>
      <c r="VCP106" s="2"/>
      <c r="VCQ106" s="2"/>
      <c r="VCR106" s="2"/>
      <c r="VCW106" s="1"/>
      <c r="VDR106" s="2"/>
      <c r="VDS106" s="2"/>
      <c r="VDT106" s="2"/>
      <c r="VDU106" s="2"/>
      <c r="VDV106" s="2"/>
      <c r="VDW106" s="2"/>
      <c r="VDX106" s="2"/>
      <c r="VEC106" s="1"/>
      <c r="VEX106" s="2"/>
      <c r="VEY106" s="2"/>
      <c r="VEZ106" s="2"/>
      <c r="VFA106" s="2"/>
      <c r="VFB106" s="2"/>
      <c r="VFC106" s="2"/>
      <c r="VFD106" s="2"/>
      <c r="VFI106" s="1"/>
      <c r="VGD106" s="2"/>
      <c r="VGE106" s="2"/>
      <c r="VGF106" s="2"/>
      <c r="VGG106" s="2"/>
      <c r="VGH106" s="2"/>
      <c r="VGI106" s="2"/>
      <c r="VGJ106" s="2"/>
      <c r="VGO106" s="1"/>
      <c r="VHJ106" s="2"/>
      <c r="VHK106" s="2"/>
      <c r="VHL106" s="2"/>
      <c r="VHM106" s="2"/>
      <c r="VHN106" s="2"/>
      <c r="VHO106" s="2"/>
      <c r="VHP106" s="2"/>
      <c r="VHU106" s="1"/>
      <c r="VIP106" s="2"/>
      <c r="VIQ106" s="2"/>
      <c r="VIR106" s="2"/>
      <c r="VIS106" s="2"/>
      <c r="VIT106" s="2"/>
      <c r="VIU106" s="2"/>
      <c r="VIV106" s="2"/>
      <c r="VJA106" s="1"/>
      <c r="VJV106" s="2"/>
      <c r="VJW106" s="2"/>
      <c r="VJX106" s="2"/>
      <c r="VJY106" s="2"/>
      <c r="VJZ106" s="2"/>
      <c r="VKA106" s="2"/>
      <c r="VKB106" s="2"/>
      <c r="VKG106" s="1"/>
      <c r="VLB106" s="2"/>
      <c r="VLC106" s="2"/>
      <c r="VLD106" s="2"/>
      <c r="VLE106" s="2"/>
      <c r="VLF106" s="2"/>
      <c r="VLG106" s="2"/>
      <c r="VLH106" s="2"/>
      <c r="VLM106" s="1"/>
      <c r="VMH106" s="2"/>
      <c r="VMI106" s="2"/>
      <c r="VMJ106" s="2"/>
      <c r="VMK106" s="2"/>
      <c r="VML106" s="2"/>
      <c r="VMM106" s="2"/>
      <c r="VMN106" s="2"/>
      <c r="VMS106" s="1"/>
      <c r="VNN106" s="2"/>
      <c r="VNO106" s="2"/>
      <c r="VNP106" s="2"/>
      <c r="VNQ106" s="2"/>
      <c r="VNR106" s="2"/>
      <c r="VNS106" s="2"/>
      <c r="VNT106" s="2"/>
      <c r="VNY106" s="1"/>
      <c r="VOT106" s="2"/>
      <c r="VOU106" s="2"/>
      <c r="VOV106" s="2"/>
      <c r="VOW106" s="2"/>
      <c r="VOX106" s="2"/>
      <c r="VOY106" s="2"/>
      <c r="VOZ106" s="2"/>
      <c r="VPE106" s="1"/>
      <c r="VPZ106" s="2"/>
      <c r="VQA106" s="2"/>
      <c r="VQB106" s="2"/>
      <c r="VQC106" s="2"/>
      <c r="VQD106" s="2"/>
      <c r="VQE106" s="2"/>
      <c r="VQF106" s="2"/>
      <c r="VQK106" s="1"/>
      <c r="VRF106" s="2"/>
      <c r="VRG106" s="2"/>
      <c r="VRH106" s="2"/>
      <c r="VRI106" s="2"/>
      <c r="VRJ106" s="2"/>
      <c r="VRK106" s="2"/>
      <c r="VRL106" s="2"/>
      <c r="VRQ106" s="1"/>
      <c r="VSL106" s="2"/>
      <c r="VSM106" s="2"/>
      <c r="VSN106" s="2"/>
      <c r="VSO106" s="2"/>
      <c r="VSP106" s="2"/>
      <c r="VSQ106" s="2"/>
      <c r="VSR106" s="2"/>
      <c r="VSW106" s="1"/>
      <c r="VTR106" s="2"/>
      <c r="VTS106" s="2"/>
      <c r="VTT106" s="2"/>
      <c r="VTU106" s="2"/>
      <c r="VTV106" s="2"/>
      <c r="VTW106" s="2"/>
      <c r="VTX106" s="2"/>
      <c r="VUC106" s="1"/>
      <c r="VUX106" s="2"/>
      <c r="VUY106" s="2"/>
      <c r="VUZ106" s="2"/>
      <c r="VVA106" s="2"/>
      <c r="VVB106" s="2"/>
      <c r="VVC106" s="2"/>
      <c r="VVD106" s="2"/>
      <c r="VVI106" s="1"/>
      <c r="VWD106" s="2"/>
      <c r="VWE106" s="2"/>
      <c r="VWF106" s="2"/>
      <c r="VWG106" s="2"/>
      <c r="VWH106" s="2"/>
      <c r="VWI106" s="2"/>
      <c r="VWJ106" s="2"/>
      <c r="VWO106" s="1"/>
      <c r="VXJ106" s="2"/>
      <c r="VXK106" s="2"/>
      <c r="VXL106" s="2"/>
      <c r="VXM106" s="2"/>
      <c r="VXN106" s="2"/>
      <c r="VXO106" s="2"/>
      <c r="VXP106" s="2"/>
      <c r="VXU106" s="1"/>
      <c r="VYP106" s="2"/>
      <c r="VYQ106" s="2"/>
      <c r="VYR106" s="2"/>
      <c r="VYS106" s="2"/>
      <c r="VYT106" s="2"/>
      <c r="VYU106" s="2"/>
      <c r="VYV106" s="2"/>
      <c r="VZA106" s="1"/>
      <c r="VZV106" s="2"/>
      <c r="VZW106" s="2"/>
      <c r="VZX106" s="2"/>
      <c r="VZY106" s="2"/>
      <c r="VZZ106" s="2"/>
      <c r="WAA106" s="2"/>
      <c r="WAB106" s="2"/>
      <c r="WAG106" s="1"/>
      <c r="WBB106" s="2"/>
      <c r="WBC106" s="2"/>
      <c r="WBD106" s="2"/>
      <c r="WBE106" s="2"/>
      <c r="WBF106" s="2"/>
      <c r="WBG106" s="2"/>
      <c r="WBH106" s="2"/>
      <c r="WBM106" s="1"/>
      <c r="WCH106" s="2"/>
      <c r="WCI106" s="2"/>
      <c r="WCJ106" s="2"/>
      <c r="WCK106" s="2"/>
      <c r="WCL106" s="2"/>
      <c r="WCM106" s="2"/>
      <c r="WCN106" s="2"/>
      <c r="WCS106" s="1"/>
      <c r="WDN106" s="2"/>
      <c r="WDO106" s="2"/>
      <c r="WDP106" s="2"/>
      <c r="WDQ106" s="2"/>
      <c r="WDR106" s="2"/>
      <c r="WDS106" s="2"/>
      <c r="WDT106" s="2"/>
      <c r="WDY106" s="1"/>
      <c r="WET106" s="2"/>
      <c r="WEU106" s="2"/>
      <c r="WEV106" s="2"/>
      <c r="WEW106" s="2"/>
      <c r="WEX106" s="2"/>
      <c r="WEY106" s="2"/>
      <c r="WEZ106" s="2"/>
      <c r="WFE106" s="1"/>
      <c r="WFZ106" s="2"/>
      <c r="WGA106" s="2"/>
      <c r="WGB106" s="2"/>
      <c r="WGC106" s="2"/>
      <c r="WGD106" s="2"/>
      <c r="WGE106" s="2"/>
      <c r="WGF106" s="2"/>
      <c r="WGK106" s="1"/>
      <c r="WHF106" s="2"/>
      <c r="WHG106" s="2"/>
      <c r="WHH106" s="2"/>
      <c r="WHI106" s="2"/>
      <c r="WHJ106" s="2"/>
      <c r="WHK106" s="2"/>
      <c r="WHL106" s="2"/>
      <c r="WHQ106" s="1"/>
      <c r="WIL106" s="2"/>
      <c r="WIM106" s="2"/>
      <c r="WIN106" s="2"/>
      <c r="WIO106" s="2"/>
      <c r="WIP106" s="2"/>
      <c r="WIQ106" s="2"/>
      <c r="WIR106" s="2"/>
      <c r="WIW106" s="1"/>
      <c r="WJR106" s="2"/>
      <c r="WJS106" s="2"/>
      <c r="WJT106" s="2"/>
      <c r="WJU106" s="2"/>
      <c r="WJV106" s="2"/>
      <c r="WJW106" s="2"/>
      <c r="WJX106" s="2"/>
      <c r="WKC106" s="1"/>
      <c r="WKX106" s="2"/>
      <c r="WKY106" s="2"/>
      <c r="WKZ106" s="2"/>
      <c r="WLA106" s="2"/>
      <c r="WLB106" s="2"/>
      <c r="WLC106" s="2"/>
      <c r="WLD106" s="2"/>
      <c r="WLI106" s="1"/>
      <c r="WMD106" s="2"/>
      <c r="WME106" s="2"/>
      <c r="WMF106" s="2"/>
      <c r="WMG106" s="2"/>
      <c r="WMH106" s="2"/>
      <c r="WMI106" s="2"/>
      <c r="WMJ106" s="2"/>
      <c r="WMO106" s="1"/>
      <c r="WNJ106" s="2"/>
      <c r="WNK106" s="2"/>
      <c r="WNL106" s="2"/>
      <c r="WNM106" s="2"/>
      <c r="WNN106" s="2"/>
      <c r="WNO106" s="2"/>
      <c r="WNP106" s="2"/>
      <c r="WNU106" s="1"/>
      <c r="WOP106" s="2"/>
      <c r="WOQ106" s="2"/>
      <c r="WOR106" s="2"/>
      <c r="WOS106" s="2"/>
      <c r="WOT106" s="2"/>
      <c r="WOU106" s="2"/>
      <c r="WOV106" s="2"/>
      <c r="WPA106" s="1"/>
      <c r="WPV106" s="2"/>
      <c r="WPW106" s="2"/>
      <c r="WPX106" s="2"/>
      <c r="WPY106" s="2"/>
      <c r="WPZ106" s="2"/>
      <c r="WQA106" s="2"/>
      <c r="WQB106" s="2"/>
      <c r="WQG106" s="1"/>
      <c r="WRB106" s="2"/>
      <c r="WRC106" s="2"/>
      <c r="WRD106" s="2"/>
      <c r="WRE106" s="2"/>
      <c r="WRF106" s="2"/>
      <c r="WRG106" s="2"/>
      <c r="WRH106" s="2"/>
      <c r="WRM106" s="1"/>
      <c r="WSH106" s="2"/>
      <c r="WSI106" s="2"/>
      <c r="WSJ106" s="2"/>
      <c r="WSK106" s="2"/>
      <c r="WSL106" s="2"/>
      <c r="WSM106" s="2"/>
      <c r="WSN106" s="2"/>
      <c r="WSS106" s="1"/>
      <c r="WTN106" s="2"/>
      <c r="WTO106" s="2"/>
      <c r="WTP106" s="2"/>
      <c r="WTQ106" s="2"/>
      <c r="WTR106" s="2"/>
      <c r="WTS106" s="2"/>
      <c r="WTT106" s="2"/>
      <c r="WTY106" s="1"/>
      <c r="WUT106" s="2"/>
      <c r="WUU106" s="2"/>
      <c r="WUV106" s="2"/>
      <c r="WUW106" s="2"/>
      <c r="WUX106" s="2"/>
      <c r="WUY106" s="2"/>
      <c r="WUZ106" s="2"/>
      <c r="WVE106" s="1"/>
      <c r="WVZ106" s="2"/>
      <c r="WWA106" s="2"/>
      <c r="WWB106" s="2"/>
      <c r="WWC106" s="2"/>
      <c r="WWD106" s="2"/>
      <c r="WWE106" s="2"/>
      <c r="WWF106" s="2"/>
      <c r="WWK106" s="1"/>
      <c r="WXF106" s="2"/>
      <c r="WXG106" s="2"/>
      <c r="WXH106" s="2"/>
      <c r="WXI106" s="2"/>
      <c r="WXJ106" s="2"/>
      <c r="WXK106" s="2"/>
      <c r="WXL106" s="2"/>
      <c r="WXQ106" s="1"/>
      <c r="WYL106" s="2"/>
      <c r="WYM106" s="2"/>
      <c r="WYN106" s="2"/>
      <c r="WYO106" s="2"/>
      <c r="WYP106" s="2"/>
      <c r="WYQ106" s="2"/>
      <c r="WYR106" s="2"/>
      <c r="WYW106" s="1"/>
      <c r="WZR106" s="2"/>
      <c r="WZS106" s="2"/>
      <c r="WZT106" s="2"/>
      <c r="WZU106" s="2"/>
      <c r="WZV106" s="2"/>
      <c r="WZW106" s="2"/>
      <c r="WZX106" s="2"/>
      <c r="XAC106" s="1"/>
      <c r="XAX106" s="2"/>
      <c r="XAY106" s="2"/>
      <c r="XAZ106" s="2"/>
      <c r="XBA106" s="2"/>
      <c r="XBB106" s="2"/>
      <c r="XBC106" s="2"/>
      <c r="XBD106" s="2"/>
      <c r="XBI106" s="1"/>
      <c r="XCD106" s="2"/>
      <c r="XCE106" s="2"/>
      <c r="XCF106" s="2"/>
      <c r="XCG106" s="2"/>
      <c r="XCH106" s="2"/>
      <c r="XCI106" s="2"/>
      <c r="XCJ106" s="2"/>
      <c r="XCO106" s="1"/>
      <c r="XDJ106" s="2"/>
      <c r="XDK106" s="2"/>
      <c r="XDL106" s="2"/>
      <c r="XDM106" s="2"/>
      <c r="XDN106" s="2"/>
      <c r="XDO106" s="2"/>
      <c r="XDP106" s="2"/>
      <c r="XDU106" s="1"/>
      <c r="XEP106" s="2"/>
      <c r="XEQ106" s="2"/>
      <c r="XER106" s="2"/>
      <c r="XES106" s="2"/>
      <c r="XET106" s="2"/>
      <c r="XEU106" s="2"/>
      <c r="XEV106" s="2"/>
    </row>
    <row r="107" spans="2:16379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T107" s="2"/>
      <c r="U107" s="2"/>
      <c r="V107" s="2"/>
      <c r="W107" s="2"/>
      <c r="X107" s="2"/>
      <c r="Y107" s="2"/>
      <c r="AX107" s="2"/>
      <c r="AY107" s="2"/>
      <c r="AZ107" s="2"/>
      <c r="BA107" s="2"/>
      <c r="BB107" s="2"/>
      <c r="BC107" s="2"/>
      <c r="BD107" s="2"/>
      <c r="BE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CD107" s="2"/>
      <c r="CE107" s="2"/>
      <c r="CF107" s="2"/>
      <c r="CG107" s="2"/>
      <c r="CH107" s="2"/>
      <c r="CI107" s="2"/>
      <c r="CJ107" s="2"/>
      <c r="CK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J107" s="2"/>
      <c r="DK107" s="2"/>
      <c r="DL107" s="2"/>
      <c r="DM107" s="2"/>
      <c r="DN107" s="2"/>
      <c r="DO107" s="2"/>
      <c r="DP107" s="2"/>
      <c r="DQ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P107" s="2"/>
      <c r="EQ107" s="2"/>
      <c r="ER107" s="2"/>
      <c r="ES107" s="2"/>
      <c r="ET107" s="2"/>
      <c r="EU107" s="2"/>
      <c r="EV107" s="2"/>
      <c r="EW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V107" s="2"/>
      <c r="FW107" s="2"/>
      <c r="FX107" s="2"/>
      <c r="FY107" s="2"/>
      <c r="FZ107" s="2"/>
      <c r="GA107" s="2"/>
      <c r="GB107" s="2"/>
      <c r="GC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HB107" s="2"/>
      <c r="HC107" s="2"/>
      <c r="HD107" s="2"/>
      <c r="HE107" s="2"/>
      <c r="HF107" s="2"/>
      <c r="HG107" s="2"/>
      <c r="HH107" s="2"/>
      <c r="HI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H107" s="2"/>
      <c r="II107" s="2"/>
      <c r="IJ107" s="2"/>
      <c r="IK107" s="2"/>
      <c r="IL107" s="2"/>
      <c r="IM107" s="2"/>
      <c r="IN107" s="2"/>
      <c r="IO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N107" s="2"/>
      <c r="JO107" s="2"/>
      <c r="JP107" s="2"/>
      <c r="JQ107" s="2"/>
      <c r="JR107" s="2"/>
      <c r="JS107" s="2"/>
      <c r="JT107" s="2"/>
      <c r="JU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  <c r="KO107" s="2"/>
      <c r="KT107" s="2"/>
      <c r="KU107" s="2"/>
      <c r="KV107" s="2"/>
      <c r="KW107" s="2"/>
      <c r="KX107" s="2"/>
      <c r="KY107" s="2"/>
      <c r="KZ107" s="2"/>
      <c r="LA107" s="2"/>
      <c r="LE107" s="2"/>
      <c r="LF107" s="2"/>
      <c r="LG107" s="2"/>
      <c r="LH107" s="2"/>
      <c r="LI107" s="2"/>
      <c r="LJ107" s="2"/>
      <c r="LK107" s="2"/>
      <c r="LL107" s="2"/>
      <c r="LM107" s="2"/>
      <c r="LN107" s="2"/>
      <c r="LO107" s="2"/>
      <c r="LP107" s="2"/>
      <c r="LQ107" s="2"/>
      <c r="LR107" s="2"/>
      <c r="LS107" s="2"/>
      <c r="LT107" s="2"/>
      <c r="LU107" s="2"/>
      <c r="LZ107" s="2"/>
      <c r="MA107" s="2"/>
      <c r="MB107" s="2"/>
      <c r="MC107" s="2"/>
      <c r="MD107" s="2"/>
      <c r="ME107" s="2"/>
      <c r="MF107" s="2"/>
      <c r="MG107" s="2"/>
      <c r="MK107" s="2"/>
      <c r="ML107" s="2"/>
      <c r="MM107" s="2"/>
      <c r="MN107" s="2"/>
      <c r="MO107" s="2"/>
      <c r="MP107" s="2"/>
      <c r="MQ107" s="2"/>
      <c r="MR107" s="2"/>
      <c r="MS107" s="2"/>
      <c r="MT107" s="2"/>
      <c r="MU107" s="2"/>
      <c r="MV107" s="2"/>
      <c r="MW107" s="2"/>
      <c r="MX107" s="2"/>
      <c r="MY107" s="2"/>
      <c r="MZ107" s="2"/>
      <c r="NA107" s="2"/>
      <c r="NF107" s="2"/>
      <c r="NG107" s="2"/>
      <c r="NH107" s="2"/>
      <c r="NI107" s="2"/>
      <c r="NJ107" s="2"/>
      <c r="NK107" s="2"/>
      <c r="NL107" s="2"/>
      <c r="NM107" s="2"/>
      <c r="NQ107" s="2"/>
      <c r="NR107" s="2"/>
      <c r="NS107" s="2"/>
      <c r="NT107" s="2"/>
      <c r="NU107" s="2"/>
      <c r="NV107" s="2"/>
      <c r="NW107" s="2"/>
      <c r="NX107" s="2"/>
      <c r="NY107" s="2"/>
      <c r="NZ107" s="2"/>
      <c r="OA107" s="2"/>
      <c r="OB107" s="2"/>
      <c r="OC107" s="2"/>
      <c r="OD107" s="2"/>
      <c r="OE107" s="2"/>
      <c r="OF107" s="2"/>
      <c r="OG107" s="2"/>
      <c r="OL107" s="2"/>
      <c r="OM107" s="2"/>
      <c r="ON107" s="2"/>
      <c r="OO107" s="2"/>
      <c r="OP107" s="2"/>
      <c r="OQ107" s="2"/>
      <c r="OR107" s="2"/>
      <c r="OS107" s="2"/>
      <c r="OW107" s="2"/>
      <c r="OX107" s="2"/>
      <c r="OY107" s="2"/>
      <c r="OZ107" s="2"/>
      <c r="PA107" s="2"/>
      <c r="PB107" s="2"/>
      <c r="PC107" s="2"/>
      <c r="PD107" s="2"/>
      <c r="PE107" s="2"/>
      <c r="PF107" s="2"/>
      <c r="PG107" s="2"/>
      <c r="PH107" s="2"/>
      <c r="PI107" s="2"/>
      <c r="PJ107" s="2"/>
      <c r="PK107" s="2"/>
      <c r="PL107" s="2"/>
      <c r="PM107" s="2"/>
      <c r="PR107" s="2"/>
      <c r="PS107" s="2"/>
      <c r="PT107" s="2"/>
      <c r="PU107" s="2"/>
      <c r="PV107" s="2"/>
      <c r="PW107" s="2"/>
      <c r="PX107" s="2"/>
      <c r="PY107" s="2"/>
      <c r="QC107" s="2"/>
      <c r="QD107" s="2"/>
      <c r="QE107" s="2"/>
      <c r="QF107" s="2"/>
      <c r="QG107" s="2"/>
      <c r="QH107" s="2"/>
      <c r="QI107" s="2"/>
      <c r="QJ107" s="2"/>
      <c r="QK107" s="2"/>
      <c r="QL107" s="2"/>
      <c r="QM107" s="2"/>
      <c r="QN107" s="2"/>
      <c r="QO107" s="2"/>
      <c r="QP107" s="2"/>
      <c r="QQ107" s="2"/>
      <c r="QR107" s="2"/>
      <c r="QS107" s="2"/>
      <c r="QX107" s="2"/>
      <c r="QY107" s="2"/>
      <c r="QZ107" s="2"/>
      <c r="RA107" s="2"/>
      <c r="RB107" s="2"/>
      <c r="RC107" s="2"/>
      <c r="RD107" s="2"/>
      <c r="RE107" s="2"/>
      <c r="RI107" s="2"/>
      <c r="RJ107" s="2"/>
      <c r="RK107" s="2"/>
      <c r="RL107" s="2"/>
      <c r="RM107" s="2"/>
      <c r="RN107" s="2"/>
      <c r="RO107" s="2"/>
      <c r="RP107" s="2"/>
      <c r="RQ107" s="2"/>
      <c r="RR107" s="2"/>
      <c r="RS107" s="2"/>
      <c r="RT107" s="2"/>
      <c r="RU107" s="2"/>
      <c r="RV107" s="2"/>
      <c r="RW107" s="2"/>
      <c r="RX107" s="2"/>
      <c r="RY107" s="2"/>
      <c r="SD107" s="2"/>
      <c r="SE107" s="2"/>
      <c r="SF107" s="2"/>
      <c r="SG107" s="2"/>
      <c r="SH107" s="2"/>
      <c r="SI107" s="2"/>
      <c r="SJ107" s="2"/>
      <c r="SK107" s="2"/>
      <c r="SO107" s="2"/>
      <c r="SP107" s="2"/>
      <c r="SQ107" s="2"/>
      <c r="SR107" s="2"/>
      <c r="SS107" s="2"/>
      <c r="ST107" s="2"/>
      <c r="SU107" s="2"/>
      <c r="SV107" s="2"/>
      <c r="SW107" s="2"/>
      <c r="SX107" s="2"/>
      <c r="SY107" s="2"/>
      <c r="SZ107" s="2"/>
      <c r="TA107" s="2"/>
      <c r="TB107" s="2"/>
      <c r="TC107" s="2"/>
      <c r="TD107" s="2"/>
      <c r="TE107" s="2"/>
      <c r="TJ107" s="2"/>
      <c r="TK107" s="2"/>
      <c r="TL107" s="2"/>
      <c r="TM107" s="2"/>
      <c r="TN107" s="2"/>
      <c r="TO107" s="2"/>
      <c r="TP107" s="2"/>
      <c r="TQ107" s="2"/>
      <c r="TU107" s="2"/>
      <c r="TV107" s="2"/>
      <c r="TW107" s="2"/>
      <c r="TX107" s="2"/>
      <c r="TY107" s="2"/>
      <c r="TZ107" s="2"/>
      <c r="UA107" s="2"/>
      <c r="UB107" s="2"/>
      <c r="UC107" s="2"/>
      <c r="UD107" s="2"/>
      <c r="UE107" s="2"/>
      <c r="UF107" s="2"/>
      <c r="UG107" s="2"/>
      <c r="UH107" s="2"/>
      <c r="UI107" s="2"/>
      <c r="UJ107" s="2"/>
      <c r="UK107" s="2"/>
      <c r="UP107" s="2"/>
      <c r="UQ107" s="2"/>
      <c r="UR107" s="2"/>
      <c r="US107" s="2"/>
      <c r="UT107" s="2"/>
      <c r="UU107" s="2"/>
      <c r="UV107" s="2"/>
      <c r="UW107" s="2"/>
      <c r="VA107" s="2"/>
      <c r="VB107" s="2"/>
      <c r="VC107" s="2"/>
      <c r="VD107" s="2"/>
      <c r="VE107" s="2"/>
      <c r="VF107" s="2"/>
      <c r="VG107" s="2"/>
      <c r="VH107" s="2"/>
      <c r="VI107" s="2"/>
      <c r="VJ107" s="2"/>
      <c r="VK107" s="2"/>
      <c r="VL107" s="2"/>
      <c r="VM107" s="2"/>
      <c r="VN107" s="2"/>
      <c r="VO107" s="2"/>
      <c r="VP107" s="2"/>
      <c r="VQ107" s="2"/>
      <c r="VV107" s="2"/>
      <c r="VW107" s="2"/>
      <c r="VX107" s="2"/>
      <c r="VY107" s="2"/>
      <c r="VZ107" s="2"/>
      <c r="WA107" s="2"/>
      <c r="WB107" s="2"/>
      <c r="WC107" s="2"/>
      <c r="WG107" s="2"/>
      <c r="WH107" s="2"/>
      <c r="WI107" s="2"/>
      <c r="WJ107" s="2"/>
      <c r="WK107" s="2"/>
      <c r="WL107" s="2"/>
      <c r="WM107" s="2"/>
      <c r="WN107" s="2"/>
      <c r="WO107" s="2"/>
      <c r="WP107" s="2"/>
      <c r="WQ107" s="2"/>
      <c r="WR107" s="2"/>
      <c r="WS107" s="2"/>
      <c r="WT107" s="2"/>
      <c r="WU107" s="2"/>
      <c r="WV107" s="2"/>
      <c r="WW107" s="2"/>
      <c r="XB107" s="2"/>
      <c r="XC107" s="2"/>
      <c r="XD107" s="2"/>
      <c r="XE107" s="2"/>
      <c r="XF107" s="2"/>
      <c r="XG107" s="2"/>
      <c r="XH107" s="2"/>
      <c r="XI107" s="2"/>
      <c r="XM107" s="2"/>
      <c r="XN107" s="2"/>
      <c r="XO107" s="2"/>
      <c r="XP107" s="2"/>
      <c r="XQ107" s="2"/>
      <c r="XR107" s="2"/>
      <c r="XS107" s="2"/>
      <c r="XT107" s="2"/>
      <c r="XU107" s="2"/>
      <c r="XV107" s="2"/>
      <c r="XW107" s="2"/>
      <c r="XX107" s="2"/>
      <c r="XY107" s="2"/>
      <c r="XZ107" s="2"/>
      <c r="YA107" s="2"/>
      <c r="YB107" s="2"/>
      <c r="YC107" s="2"/>
      <c r="YH107" s="2"/>
      <c r="YI107" s="2"/>
      <c r="YJ107" s="2"/>
      <c r="YK107" s="2"/>
      <c r="YL107" s="2"/>
      <c r="YM107" s="2"/>
      <c r="YN107" s="2"/>
      <c r="YO107" s="2"/>
      <c r="YS107" s="2"/>
      <c r="YT107" s="2"/>
      <c r="YU107" s="2"/>
      <c r="YV107" s="2"/>
      <c r="YW107" s="2"/>
      <c r="YX107" s="2"/>
      <c r="YY107" s="2"/>
      <c r="YZ107" s="2"/>
      <c r="ZA107" s="2"/>
      <c r="ZB107" s="2"/>
      <c r="ZC107" s="2"/>
      <c r="ZD107" s="2"/>
      <c r="ZE107" s="2"/>
      <c r="ZF107" s="2"/>
      <c r="ZG107" s="2"/>
      <c r="ZH107" s="2"/>
      <c r="ZI107" s="2"/>
      <c r="ZN107" s="2"/>
      <c r="ZO107" s="2"/>
      <c r="ZP107" s="2"/>
      <c r="ZQ107" s="2"/>
      <c r="ZR107" s="2"/>
      <c r="ZS107" s="2"/>
      <c r="ZT107" s="2"/>
      <c r="ZU107" s="2"/>
      <c r="ZY107" s="2"/>
      <c r="ZZ107" s="2"/>
      <c r="AAA107" s="2"/>
      <c r="AAB107" s="2"/>
      <c r="AAC107" s="2"/>
      <c r="AAD107" s="2"/>
      <c r="AAE107" s="2"/>
      <c r="AAF107" s="2"/>
      <c r="AAG107" s="2"/>
      <c r="AAH107" s="2"/>
      <c r="AAI107" s="2"/>
      <c r="AAJ107" s="2"/>
      <c r="AAK107" s="2"/>
      <c r="AAL107" s="2"/>
      <c r="AAM107" s="2"/>
      <c r="AAN107" s="2"/>
      <c r="AAO107" s="2"/>
      <c r="AAT107" s="2"/>
      <c r="AAU107" s="2"/>
      <c r="AAV107" s="2"/>
      <c r="AAW107" s="2"/>
      <c r="AAX107" s="2"/>
      <c r="AAY107" s="2"/>
      <c r="AAZ107" s="2"/>
      <c r="ABA107" s="2"/>
      <c r="ABE107" s="2"/>
      <c r="ABF107" s="2"/>
      <c r="ABG107" s="2"/>
      <c r="ABH107" s="2"/>
      <c r="ABI107" s="2"/>
      <c r="ABJ107" s="2"/>
      <c r="ABK107" s="2"/>
      <c r="ABL107" s="2"/>
      <c r="ABM107" s="2"/>
      <c r="ABN107" s="2"/>
      <c r="ABO107" s="2"/>
      <c r="ABP107" s="2"/>
      <c r="ABQ107" s="2"/>
      <c r="ABR107" s="2"/>
      <c r="ABS107" s="2"/>
      <c r="ABT107" s="2"/>
      <c r="ABU107" s="2"/>
      <c r="ABZ107" s="2"/>
      <c r="ACA107" s="2"/>
      <c r="ACB107" s="2"/>
      <c r="ACC107" s="2"/>
      <c r="ACD107" s="2"/>
      <c r="ACE107" s="2"/>
      <c r="ACF107" s="2"/>
      <c r="ACG107" s="2"/>
      <c r="ACK107" s="2"/>
      <c r="ACL107" s="2"/>
      <c r="ACM107" s="2"/>
      <c r="ACN107" s="2"/>
      <c r="ACO107" s="2"/>
      <c r="ACP107" s="2"/>
      <c r="ACQ107" s="2"/>
      <c r="ACR107" s="2"/>
      <c r="ACS107" s="2"/>
      <c r="ACT107" s="2"/>
      <c r="ACU107" s="2"/>
      <c r="ACV107" s="2"/>
      <c r="ACW107" s="2"/>
      <c r="ACX107" s="2"/>
      <c r="ACY107" s="2"/>
      <c r="ACZ107" s="2"/>
      <c r="ADA107" s="2"/>
      <c r="ADF107" s="2"/>
      <c r="ADG107" s="2"/>
      <c r="ADH107" s="2"/>
      <c r="ADI107" s="2"/>
      <c r="ADJ107" s="2"/>
      <c r="ADK107" s="2"/>
      <c r="ADL107" s="2"/>
      <c r="ADM107" s="2"/>
      <c r="ADQ107" s="2"/>
      <c r="ADR107" s="2"/>
      <c r="ADS107" s="2"/>
      <c r="ADT107" s="2"/>
      <c r="ADU107" s="2"/>
      <c r="ADV107" s="2"/>
      <c r="ADW107" s="2"/>
      <c r="ADX107" s="2"/>
      <c r="ADY107" s="2"/>
      <c r="ADZ107" s="2"/>
      <c r="AEA107" s="2"/>
      <c r="AEB107" s="2"/>
      <c r="AEC107" s="2"/>
      <c r="AED107" s="2"/>
      <c r="AEE107" s="2"/>
      <c r="AEF107" s="2"/>
      <c r="AEG107" s="2"/>
      <c r="AEL107" s="2"/>
      <c r="AEM107" s="2"/>
      <c r="AEN107" s="2"/>
      <c r="AEO107" s="2"/>
      <c r="AEP107" s="2"/>
      <c r="AEQ107" s="2"/>
      <c r="AER107" s="2"/>
      <c r="AES107" s="2"/>
      <c r="AEW107" s="2"/>
      <c r="AEX107" s="2"/>
      <c r="AEY107" s="2"/>
      <c r="AEZ107" s="2"/>
      <c r="AFA107" s="2"/>
      <c r="AFB107" s="2"/>
      <c r="AFC107" s="2"/>
      <c r="AFD107" s="2"/>
      <c r="AFE107" s="2"/>
      <c r="AFF107" s="2"/>
      <c r="AFG107" s="2"/>
      <c r="AFH107" s="2"/>
      <c r="AFI107" s="2"/>
      <c r="AFJ107" s="2"/>
      <c r="AFK107" s="2"/>
      <c r="AFL107" s="2"/>
      <c r="AFM107" s="2"/>
      <c r="AFR107" s="2"/>
      <c r="AFS107" s="2"/>
      <c r="AFT107" s="2"/>
      <c r="AFU107" s="2"/>
      <c r="AFV107" s="2"/>
      <c r="AFW107" s="2"/>
      <c r="AFX107" s="2"/>
      <c r="AFY107" s="2"/>
      <c r="AGC107" s="2"/>
      <c r="AGD107" s="2"/>
      <c r="AGE107" s="2"/>
      <c r="AGF107" s="2"/>
      <c r="AGG107" s="2"/>
      <c r="AGH107" s="2"/>
      <c r="AGI107" s="2"/>
      <c r="AGJ107" s="2"/>
      <c r="AGK107" s="2"/>
      <c r="AGL107" s="2"/>
      <c r="AGM107" s="2"/>
      <c r="AGN107" s="2"/>
      <c r="AGO107" s="2"/>
      <c r="AGP107" s="2"/>
      <c r="AGQ107" s="2"/>
      <c r="AGR107" s="2"/>
      <c r="AGS107" s="2"/>
      <c r="AGX107" s="2"/>
      <c r="AGY107" s="2"/>
      <c r="AGZ107" s="2"/>
      <c r="AHA107" s="2"/>
      <c r="AHB107" s="2"/>
      <c r="AHC107" s="2"/>
      <c r="AHD107" s="2"/>
      <c r="AHE107" s="2"/>
      <c r="AHI107" s="2"/>
      <c r="AHJ107" s="2"/>
      <c r="AHK107" s="2"/>
      <c r="AHL107" s="2"/>
      <c r="AHM107" s="2"/>
      <c r="AHN107" s="2"/>
      <c r="AHO107" s="2"/>
      <c r="AHP107" s="2"/>
      <c r="AHQ107" s="2"/>
      <c r="AHR107" s="2"/>
      <c r="AHS107" s="2"/>
      <c r="AHT107" s="2"/>
      <c r="AHU107" s="2"/>
      <c r="AHV107" s="2"/>
      <c r="AHW107" s="2"/>
      <c r="AHX107" s="2"/>
      <c r="AHY107" s="2"/>
      <c r="AID107" s="2"/>
      <c r="AIE107" s="2"/>
      <c r="AIF107" s="2"/>
      <c r="AIG107" s="2"/>
      <c r="AIH107" s="2"/>
      <c r="AII107" s="2"/>
      <c r="AIJ107" s="2"/>
      <c r="AIK107" s="2"/>
      <c r="AIO107" s="2"/>
      <c r="AIP107" s="2"/>
      <c r="AIQ107" s="2"/>
      <c r="AIR107" s="2"/>
      <c r="AIS107" s="2"/>
      <c r="AIT107" s="2"/>
      <c r="AIU107" s="2"/>
      <c r="AIV107" s="2"/>
      <c r="AIW107" s="2"/>
      <c r="AIX107" s="2"/>
      <c r="AIY107" s="2"/>
      <c r="AIZ107" s="2"/>
      <c r="AJA107" s="2"/>
      <c r="AJB107" s="2"/>
      <c r="AJC107" s="2"/>
      <c r="AJD107" s="2"/>
      <c r="AJE107" s="2"/>
      <c r="AJJ107" s="2"/>
      <c r="AJK107" s="2"/>
      <c r="AJL107" s="2"/>
      <c r="AJM107" s="2"/>
      <c r="AJN107" s="2"/>
      <c r="AJO107" s="2"/>
      <c r="AJP107" s="2"/>
      <c r="AJQ107" s="2"/>
      <c r="AJU107" s="2"/>
      <c r="AJV107" s="2"/>
      <c r="AJW107" s="2"/>
      <c r="AJX107" s="2"/>
      <c r="AJY107" s="2"/>
      <c r="AJZ107" s="2"/>
      <c r="AKA107" s="2"/>
      <c r="AKB107" s="2"/>
      <c r="AKC107" s="2"/>
      <c r="AKD107" s="2"/>
      <c r="AKE107" s="2"/>
      <c r="AKF107" s="2"/>
      <c r="AKG107" s="2"/>
      <c r="AKH107" s="2"/>
      <c r="AKI107" s="2"/>
      <c r="AKJ107" s="2"/>
      <c r="AKK107" s="2"/>
      <c r="AKP107" s="2"/>
      <c r="AKQ107" s="2"/>
      <c r="AKR107" s="2"/>
      <c r="AKS107" s="2"/>
      <c r="AKT107" s="2"/>
      <c r="AKU107" s="2"/>
      <c r="AKV107" s="2"/>
      <c r="AKW107" s="2"/>
      <c r="ALA107" s="2"/>
      <c r="ALB107" s="2"/>
      <c r="ALC107" s="2"/>
      <c r="ALD107" s="2"/>
      <c r="ALE107" s="2"/>
      <c r="ALF107" s="2"/>
      <c r="ALG107" s="2"/>
      <c r="ALH107" s="2"/>
      <c r="ALI107" s="2"/>
      <c r="ALJ107" s="2"/>
      <c r="ALK107" s="2"/>
      <c r="ALL107" s="2"/>
      <c r="ALM107" s="2"/>
      <c r="ALN107" s="2"/>
      <c r="ALO107" s="2"/>
      <c r="ALP107" s="2"/>
      <c r="ALQ107" s="2"/>
      <c r="ALV107" s="2"/>
      <c r="ALW107" s="2"/>
      <c r="ALX107" s="2"/>
      <c r="ALY107" s="2"/>
      <c r="ALZ107" s="2"/>
      <c r="AMA107" s="2"/>
      <c r="AMB107" s="2"/>
      <c r="AMC107" s="2"/>
      <c r="AMG107" s="2"/>
      <c r="AMH107" s="2"/>
      <c r="AMI107" s="2"/>
      <c r="AMJ107" s="2"/>
      <c r="AMK107" s="2"/>
      <c r="AML107" s="2"/>
      <c r="AMM107" s="2"/>
      <c r="AMN107" s="2"/>
      <c r="AMO107" s="2"/>
      <c r="AMP107" s="2"/>
      <c r="AMQ107" s="2"/>
      <c r="AMR107" s="2"/>
      <c r="AMS107" s="2"/>
      <c r="AMT107" s="2"/>
      <c r="AMU107" s="2"/>
      <c r="AMV107" s="2"/>
      <c r="AMW107" s="2"/>
      <c r="ANB107" s="2"/>
      <c r="ANC107" s="2"/>
      <c r="AND107" s="2"/>
      <c r="ANE107" s="2"/>
      <c r="ANF107" s="2"/>
      <c r="ANG107" s="2"/>
      <c r="ANH107" s="2"/>
      <c r="ANI107" s="2"/>
      <c r="ANM107" s="2"/>
      <c r="ANN107" s="2"/>
      <c r="ANO107" s="2"/>
      <c r="ANP107" s="2"/>
      <c r="ANQ107" s="2"/>
      <c r="ANR107" s="2"/>
      <c r="ANS107" s="2"/>
      <c r="ANT107" s="2"/>
      <c r="ANU107" s="2"/>
      <c r="ANV107" s="2"/>
      <c r="ANW107" s="2"/>
      <c r="ANX107" s="2"/>
      <c r="ANY107" s="2"/>
      <c r="ANZ107" s="2"/>
      <c r="AOA107" s="2"/>
      <c r="AOB107" s="2"/>
      <c r="AOC107" s="2"/>
      <c r="AOH107" s="2"/>
      <c r="AOI107" s="2"/>
      <c r="AOJ107" s="2"/>
      <c r="AOK107" s="2"/>
      <c r="AOL107" s="2"/>
      <c r="AOM107" s="2"/>
      <c r="AON107" s="2"/>
      <c r="AOO107" s="2"/>
      <c r="AOS107" s="2"/>
      <c r="AOT107" s="2"/>
      <c r="AOU107" s="2"/>
      <c r="AOV107" s="2"/>
      <c r="AOW107" s="2"/>
      <c r="AOX107" s="2"/>
      <c r="AOY107" s="2"/>
      <c r="AOZ107" s="2"/>
      <c r="APA107" s="2"/>
      <c r="APB107" s="2"/>
      <c r="APC107" s="2"/>
      <c r="APD107" s="2"/>
      <c r="APE107" s="2"/>
      <c r="APF107" s="2"/>
      <c r="APG107" s="2"/>
      <c r="APH107" s="2"/>
      <c r="API107" s="2"/>
      <c r="APN107" s="2"/>
      <c r="APO107" s="2"/>
      <c r="APP107" s="2"/>
      <c r="APQ107" s="2"/>
      <c r="APR107" s="2"/>
      <c r="APS107" s="2"/>
      <c r="APT107" s="2"/>
      <c r="APU107" s="2"/>
      <c r="APY107" s="2"/>
      <c r="APZ107" s="2"/>
      <c r="AQA107" s="2"/>
      <c r="AQB107" s="2"/>
      <c r="AQC107" s="2"/>
      <c r="AQD107" s="2"/>
      <c r="AQE107" s="2"/>
      <c r="AQF107" s="2"/>
      <c r="AQG107" s="2"/>
      <c r="AQH107" s="2"/>
      <c r="AQI107" s="2"/>
      <c r="AQJ107" s="2"/>
      <c r="AQK107" s="2"/>
      <c r="AQL107" s="2"/>
      <c r="AQM107" s="2"/>
      <c r="AQN107" s="2"/>
      <c r="AQO107" s="2"/>
      <c r="AQT107" s="2"/>
      <c r="AQU107" s="2"/>
      <c r="AQV107" s="2"/>
      <c r="AQW107" s="2"/>
      <c r="AQX107" s="2"/>
      <c r="AQY107" s="2"/>
      <c r="AQZ107" s="2"/>
      <c r="ARA107" s="2"/>
      <c r="ARE107" s="2"/>
      <c r="ARF107" s="2"/>
      <c r="ARG107" s="2"/>
      <c r="ARH107" s="2"/>
      <c r="ARI107" s="2"/>
      <c r="ARJ107" s="2"/>
      <c r="ARK107" s="2"/>
      <c r="ARL107" s="2"/>
      <c r="ARM107" s="2"/>
      <c r="ARN107" s="2"/>
      <c r="ARO107" s="2"/>
      <c r="ARP107" s="2"/>
      <c r="ARQ107" s="2"/>
      <c r="ARR107" s="2"/>
      <c r="ARS107" s="2"/>
      <c r="ART107" s="2"/>
      <c r="ARU107" s="2"/>
      <c r="ARZ107" s="2"/>
      <c r="ASA107" s="2"/>
      <c r="ASB107" s="2"/>
      <c r="ASC107" s="2"/>
      <c r="ASD107" s="2"/>
      <c r="ASE107" s="2"/>
      <c r="ASF107" s="2"/>
      <c r="ASG107" s="2"/>
      <c r="ASK107" s="2"/>
      <c r="ASL107" s="2"/>
      <c r="ASM107" s="2"/>
      <c r="ASN107" s="2"/>
      <c r="ASO107" s="2"/>
      <c r="ASP107" s="2"/>
      <c r="ASQ107" s="2"/>
      <c r="ASR107" s="2"/>
      <c r="ASS107" s="2"/>
      <c r="AST107" s="2"/>
      <c r="ASU107" s="2"/>
      <c r="ASV107" s="2"/>
      <c r="ASW107" s="2"/>
      <c r="ASX107" s="2"/>
      <c r="ASY107" s="2"/>
      <c r="ASZ107" s="2"/>
      <c r="ATA107" s="2"/>
      <c r="ATF107" s="2"/>
      <c r="ATG107" s="2"/>
      <c r="ATH107" s="2"/>
      <c r="ATI107" s="2"/>
      <c r="ATJ107" s="2"/>
      <c r="ATK107" s="2"/>
      <c r="ATL107" s="2"/>
      <c r="ATM107" s="2"/>
      <c r="ATQ107" s="2"/>
      <c r="ATR107" s="2"/>
      <c r="ATS107" s="2"/>
      <c r="ATT107" s="2"/>
      <c r="ATU107" s="2"/>
      <c r="ATV107" s="2"/>
      <c r="ATW107" s="2"/>
      <c r="ATX107" s="2"/>
      <c r="ATY107" s="2"/>
      <c r="ATZ107" s="2"/>
      <c r="AUA107" s="2"/>
      <c r="AUB107" s="2"/>
      <c r="AUC107" s="2"/>
      <c r="AUD107" s="2"/>
      <c r="AUE107" s="2"/>
      <c r="AUF107" s="2"/>
      <c r="AUG107" s="2"/>
      <c r="AUL107" s="2"/>
      <c r="AUM107" s="2"/>
      <c r="AUN107" s="2"/>
      <c r="AUO107" s="2"/>
      <c r="AUP107" s="2"/>
      <c r="AUQ107" s="2"/>
      <c r="AUR107" s="2"/>
      <c r="AUS107" s="2"/>
      <c r="AUW107" s="2"/>
      <c r="AUX107" s="2"/>
      <c r="AUY107" s="2"/>
      <c r="AUZ107" s="2"/>
      <c r="AVA107" s="2"/>
      <c r="AVB107" s="2"/>
      <c r="AVC107" s="2"/>
      <c r="AVD107" s="2"/>
      <c r="AVE107" s="2"/>
      <c r="AVF107" s="2"/>
      <c r="AVG107" s="2"/>
      <c r="AVH107" s="2"/>
      <c r="AVI107" s="2"/>
      <c r="AVJ107" s="2"/>
      <c r="AVK107" s="2"/>
      <c r="AVL107" s="2"/>
      <c r="AVM107" s="2"/>
      <c r="AVR107" s="2"/>
      <c r="AVS107" s="2"/>
      <c r="AVT107" s="2"/>
      <c r="AVU107" s="2"/>
      <c r="AVV107" s="2"/>
      <c r="AVW107" s="2"/>
      <c r="AVX107" s="2"/>
      <c r="AVY107" s="2"/>
      <c r="AWC107" s="2"/>
      <c r="AWD107" s="2"/>
      <c r="AWE107" s="2"/>
      <c r="AWF107" s="2"/>
      <c r="AWG107" s="2"/>
      <c r="AWH107" s="2"/>
      <c r="AWI107" s="2"/>
      <c r="AWJ107" s="2"/>
      <c r="AWK107" s="2"/>
      <c r="AWL107" s="2"/>
      <c r="AWM107" s="2"/>
      <c r="AWN107" s="2"/>
      <c r="AWO107" s="2"/>
      <c r="AWP107" s="2"/>
      <c r="AWQ107" s="2"/>
      <c r="AWR107" s="2"/>
      <c r="AWS107" s="2"/>
      <c r="AWX107" s="2"/>
      <c r="AWY107" s="2"/>
      <c r="AWZ107" s="2"/>
      <c r="AXA107" s="2"/>
      <c r="AXB107" s="2"/>
      <c r="AXC107" s="2"/>
      <c r="AXD107" s="2"/>
      <c r="AXE107" s="2"/>
      <c r="AXI107" s="2"/>
      <c r="AXJ107" s="2"/>
      <c r="AXK107" s="2"/>
      <c r="AXL107" s="2"/>
      <c r="AXM107" s="2"/>
      <c r="AXN107" s="2"/>
      <c r="AXO107" s="2"/>
      <c r="AXP107" s="2"/>
      <c r="AXQ107" s="2"/>
      <c r="AXR107" s="2"/>
      <c r="AXS107" s="2"/>
      <c r="AXT107" s="2"/>
      <c r="AXU107" s="2"/>
      <c r="AXV107" s="2"/>
      <c r="AXW107" s="2"/>
      <c r="AXX107" s="2"/>
      <c r="AXY107" s="2"/>
      <c r="AYD107" s="2"/>
      <c r="AYE107" s="2"/>
      <c r="AYF107" s="2"/>
      <c r="AYG107" s="2"/>
      <c r="AYH107" s="2"/>
      <c r="AYI107" s="2"/>
      <c r="AYJ107" s="2"/>
      <c r="AYK107" s="2"/>
      <c r="AYO107" s="2"/>
      <c r="AYP107" s="2"/>
      <c r="AYQ107" s="2"/>
      <c r="AYR107" s="2"/>
      <c r="AYS107" s="2"/>
      <c r="AYT107" s="2"/>
      <c r="AYU107" s="2"/>
      <c r="AYV107" s="2"/>
      <c r="AYW107" s="2"/>
      <c r="AYX107" s="2"/>
      <c r="AYY107" s="2"/>
      <c r="AYZ107" s="2"/>
      <c r="AZA107" s="2"/>
      <c r="AZB107" s="2"/>
      <c r="AZC107" s="2"/>
      <c r="AZD107" s="2"/>
      <c r="AZE107" s="2"/>
      <c r="AZJ107" s="2"/>
      <c r="AZK107" s="2"/>
      <c r="AZL107" s="2"/>
      <c r="AZM107" s="2"/>
      <c r="AZN107" s="2"/>
      <c r="AZO107" s="2"/>
      <c r="AZP107" s="2"/>
      <c r="AZQ107" s="2"/>
      <c r="AZU107" s="2"/>
      <c r="AZV107" s="2"/>
      <c r="AZW107" s="2"/>
      <c r="AZX107" s="2"/>
      <c r="AZY107" s="2"/>
      <c r="AZZ107" s="2"/>
      <c r="BAA107" s="2"/>
      <c r="BAB107" s="2"/>
      <c r="BAC107" s="2"/>
      <c r="BAD107" s="2"/>
      <c r="BAE107" s="2"/>
      <c r="BAF107" s="2"/>
      <c r="BAG107" s="2"/>
      <c r="BAH107" s="2"/>
      <c r="BAI107" s="2"/>
      <c r="BAJ107" s="2"/>
      <c r="BAK107" s="2"/>
      <c r="BAP107" s="2"/>
      <c r="BAQ107" s="2"/>
      <c r="BAR107" s="2"/>
      <c r="BAS107" s="2"/>
      <c r="BAT107" s="2"/>
      <c r="BAU107" s="2"/>
      <c r="BAV107" s="2"/>
      <c r="BAW107" s="2"/>
      <c r="BBA107" s="2"/>
      <c r="BBB107" s="2"/>
      <c r="BBC107" s="2"/>
      <c r="BBD107" s="2"/>
      <c r="BBE107" s="2"/>
      <c r="BBF107" s="2"/>
      <c r="BBG107" s="2"/>
      <c r="BBH107" s="2"/>
      <c r="BBI107" s="2"/>
      <c r="BBJ107" s="2"/>
      <c r="BBK107" s="2"/>
      <c r="BBL107" s="2"/>
      <c r="BBM107" s="2"/>
      <c r="BBN107" s="2"/>
      <c r="BBO107" s="2"/>
      <c r="BBP107" s="2"/>
      <c r="BBQ107" s="2"/>
      <c r="BBV107" s="2"/>
      <c r="BBW107" s="2"/>
      <c r="BBX107" s="2"/>
      <c r="BBY107" s="2"/>
      <c r="BBZ107" s="2"/>
      <c r="BCA107" s="2"/>
      <c r="BCB107" s="2"/>
      <c r="BCC107" s="2"/>
      <c r="BCG107" s="2"/>
      <c r="BCH107" s="2"/>
      <c r="BCI107" s="2"/>
      <c r="BCJ107" s="2"/>
      <c r="BCK107" s="2"/>
      <c r="BCL107" s="2"/>
      <c r="BCM107" s="2"/>
      <c r="BCN107" s="2"/>
      <c r="BCO107" s="2"/>
      <c r="BCP107" s="2"/>
      <c r="BCQ107" s="2"/>
      <c r="BCR107" s="2"/>
      <c r="BCS107" s="2"/>
      <c r="BCT107" s="2"/>
      <c r="BCU107" s="2"/>
      <c r="BCV107" s="2"/>
      <c r="BCW107" s="2"/>
      <c r="BDB107" s="2"/>
      <c r="BDC107" s="2"/>
      <c r="BDD107" s="2"/>
      <c r="BDE107" s="2"/>
      <c r="BDF107" s="2"/>
      <c r="BDG107" s="2"/>
      <c r="BDH107" s="2"/>
      <c r="BDI107" s="2"/>
      <c r="BDM107" s="2"/>
      <c r="BDN107" s="2"/>
      <c r="BDO107" s="2"/>
      <c r="BDP107" s="2"/>
      <c r="BDQ107" s="2"/>
      <c r="BDR107" s="2"/>
      <c r="BDS107" s="2"/>
      <c r="BDT107" s="2"/>
      <c r="BDU107" s="2"/>
      <c r="BDV107" s="2"/>
      <c r="BDW107" s="2"/>
      <c r="BDX107" s="2"/>
      <c r="BDY107" s="2"/>
      <c r="BDZ107" s="2"/>
      <c r="BEA107" s="2"/>
      <c r="BEB107" s="2"/>
      <c r="BEC107" s="2"/>
      <c r="BEH107" s="2"/>
      <c r="BEI107" s="2"/>
      <c r="BEJ107" s="2"/>
      <c r="BEK107" s="2"/>
      <c r="BEL107" s="2"/>
      <c r="BEM107" s="2"/>
      <c r="BEN107" s="2"/>
      <c r="BEO107" s="2"/>
      <c r="BES107" s="2"/>
      <c r="BET107" s="2"/>
      <c r="BEU107" s="2"/>
      <c r="BEV107" s="2"/>
      <c r="BEW107" s="2"/>
      <c r="BEX107" s="2"/>
      <c r="BEY107" s="2"/>
      <c r="BEZ107" s="2"/>
      <c r="BFA107" s="2"/>
      <c r="BFB107" s="2"/>
      <c r="BFC107" s="2"/>
      <c r="BFD107" s="2"/>
      <c r="BFE107" s="2"/>
      <c r="BFF107" s="2"/>
      <c r="BFG107" s="2"/>
      <c r="BFH107" s="2"/>
      <c r="BFI107" s="2"/>
      <c r="BFN107" s="2"/>
      <c r="BFO107" s="2"/>
      <c r="BFP107" s="2"/>
      <c r="BFQ107" s="2"/>
      <c r="BFR107" s="2"/>
      <c r="BFS107" s="2"/>
      <c r="BFT107" s="2"/>
      <c r="BFU107" s="2"/>
      <c r="BFY107" s="2"/>
      <c r="BFZ107" s="2"/>
      <c r="BGA107" s="2"/>
      <c r="BGB107" s="2"/>
      <c r="BGC107" s="2"/>
      <c r="BGD107" s="2"/>
      <c r="BGE107" s="2"/>
      <c r="BGF107" s="2"/>
      <c r="BGG107" s="2"/>
      <c r="BGH107" s="2"/>
      <c r="BGI107" s="2"/>
      <c r="BGJ107" s="2"/>
      <c r="BGK107" s="2"/>
      <c r="BGL107" s="2"/>
      <c r="BGM107" s="2"/>
      <c r="BGN107" s="2"/>
      <c r="BGO107" s="2"/>
      <c r="BGT107" s="2"/>
      <c r="BGU107" s="2"/>
      <c r="BGV107" s="2"/>
      <c r="BGW107" s="2"/>
      <c r="BGX107" s="2"/>
      <c r="BGY107" s="2"/>
      <c r="BGZ107" s="2"/>
      <c r="BHA107" s="2"/>
      <c r="BHE107" s="2"/>
      <c r="BHF107" s="2"/>
      <c r="BHG107" s="2"/>
      <c r="BHH107" s="2"/>
      <c r="BHI107" s="2"/>
      <c r="BHJ107" s="2"/>
      <c r="BHK107" s="2"/>
      <c r="BHL107" s="2"/>
      <c r="BHM107" s="2"/>
      <c r="BHN107" s="2"/>
      <c r="BHO107" s="2"/>
      <c r="BHP107" s="2"/>
      <c r="BHQ107" s="2"/>
      <c r="BHR107" s="2"/>
      <c r="BHS107" s="2"/>
      <c r="BHT107" s="2"/>
      <c r="BHU107" s="2"/>
      <c r="BHZ107" s="2"/>
      <c r="BIA107" s="2"/>
      <c r="BIB107" s="2"/>
      <c r="BIC107" s="2"/>
      <c r="BID107" s="2"/>
      <c r="BIE107" s="2"/>
      <c r="BIF107" s="2"/>
      <c r="BIG107" s="2"/>
      <c r="BIK107" s="2"/>
      <c r="BIL107" s="2"/>
      <c r="BIM107" s="2"/>
      <c r="BIN107" s="2"/>
      <c r="BIO107" s="2"/>
      <c r="BIP107" s="2"/>
      <c r="BIQ107" s="2"/>
      <c r="BIR107" s="2"/>
      <c r="BIS107" s="2"/>
      <c r="BIT107" s="2"/>
      <c r="BIU107" s="2"/>
      <c r="BIV107" s="2"/>
      <c r="BIW107" s="2"/>
      <c r="BIX107" s="2"/>
      <c r="BIY107" s="2"/>
      <c r="BIZ107" s="2"/>
      <c r="BJA107" s="2"/>
      <c r="BJF107" s="2"/>
      <c r="BJG107" s="2"/>
      <c r="BJH107" s="2"/>
      <c r="BJI107" s="2"/>
      <c r="BJJ107" s="2"/>
      <c r="BJK107" s="2"/>
      <c r="BJL107" s="2"/>
      <c r="BJM107" s="2"/>
      <c r="BJQ107" s="2"/>
      <c r="BJR107" s="2"/>
      <c r="BJS107" s="2"/>
      <c r="BJT107" s="2"/>
      <c r="BJU107" s="2"/>
      <c r="BJV107" s="2"/>
      <c r="BJW107" s="2"/>
      <c r="BJX107" s="2"/>
      <c r="BJY107" s="2"/>
      <c r="BJZ107" s="2"/>
      <c r="BKA107" s="2"/>
      <c r="BKB107" s="2"/>
      <c r="BKC107" s="2"/>
      <c r="BKD107" s="2"/>
      <c r="BKE107" s="2"/>
      <c r="BKF107" s="2"/>
      <c r="BKG107" s="2"/>
      <c r="BKL107" s="2"/>
      <c r="BKM107" s="2"/>
      <c r="BKN107" s="2"/>
      <c r="BKO107" s="2"/>
      <c r="BKP107" s="2"/>
      <c r="BKQ107" s="2"/>
      <c r="BKR107" s="2"/>
      <c r="BKS107" s="2"/>
      <c r="BKW107" s="2"/>
      <c r="BKX107" s="2"/>
      <c r="BKY107" s="2"/>
      <c r="BKZ107" s="2"/>
      <c r="BLA107" s="2"/>
      <c r="BLB107" s="2"/>
      <c r="BLC107" s="2"/>
      <c r="BLD107" s="2"/>
      <c r="BLE107" s="2"/>
      <c r="BLF107" s="2"/>
      <c r="BLG107" s="2"/>
      <c r="BLH107" s="2"/>
      <c r="BLI107" s="2"/>
      <c r="BLJ107" s="2"/>
      <c r="BLK107" s="2"/>
      <c r="BLL107" s="2"/>
      <c r="BLM107" s="2"/>
      <c r="BLR107" s="2"/>
      <c r="BLS107" s="2"/>
      <c r="BLT107" s="2"/>
      <c r="BLU107" s="2"/>
      <c r="BLV107" s="2"/>
      <c r="BLW107" s="2"/>
      <c r="BLX107" s="2"/>
      <c r="BLY107" s="2"/>
      <c r="BMC107" s="2"/>
      <c r="BMD107" s="2"/>
      <c r="BME107" s="2"/>
      <c r="BMF107" s="2"/>
      <c r="BMG107" s="2"/>
      <c r="BMH107" s="2"/>
      <c r="BMI107" s="2"/>
      <c r="BMJ107" s="2"/>
      <c r="BMK107" s="2"/>
      <c r="BML107" s="2"/>
      <c r="BMM107" s="2"/>
      <c r="BMN107" s="2"/>
      <c r="BMO107" s="2"/>
      <c r="BMP107" s="2"/>
      <c r="BMQ107" s="2"/>
      <c r="BMR107" s="2"/>
      <c r="BMS107" s="2"/>
      <c r="BMX107" s="2"/>
      <c r="BMY107" s="2"/>
      <c r="BMZ107" s="2"/>
      <c r="BNA107" s="2"/>
      <c r="BNB107" s="2"/>
      <c r="BNC107" s="2"/>
      <c r="BND107" s="2"/>
      <c r="BNE107" s="2"/>
      <c r="BNI107" s="2"/>
      <c r="BNJ107" s="2"/>
      <c r="BNK107" s="2"/>
      <c r="BNL107" s="2"/>
      <c r="BNM107" s="2"/>
      <c r="BNN107" s="2"/>
      <c r="BNO107" s="2"/>
      <c r="BNP107" s="2"/>
      <c r="BNQ107" s="2"/>
      <c r="BNR107" s="2"/>
      <c r="BNS107" s="2"/>
      <c r="BNT107" s="2"/>
      <c r="BNU107" s="2"/>
      <c r="BNV107" s="2"/>
      <c r="BNW107" s="2"/>
      <c r="BNX107" s="2"/>
      <c r="BNY107" s="2"/>
      <c r="BOD107" s="2"/>
      <c r="BOE107" s="2"/>
      <c r="BOF107" s="2"/>
      <c r="BOG107" s="2"/>
      <c r="BOH107" s="2"/>
      <c r="BOI107" s="2"/>
      <c r="BOJ107" s="2"/>
      <c r="BOK107" s="2"/>
      <c r="BOO107" s="2"/>
      <c r="BOP107" s="2"/>
      <c r="BOQ107" s="2"/>
      <c r="BOR107" s="2"/>
      <c r="BOS107" s="2"/>
      <c r="BOT107" s="2"/>
      <c r="BOU107" s="2"/>
      <c r="BOV107" s="2"/>
      <c r="BOW107" s="2"/>
      <c r="BOX107" s="2"/>
      <c r="BOY107" s="2"/>
      <c r="BOZ107" s="2"/>
      <c r="BPA107" s="2"/>
      <c r="BPB107" s="2"/>
      <c r="BPC107" s="2"/>
      <c r="BPD107" s="2"/>
      <c r="BPE107" s="2"/>
      <c r="BPJ107" s="2"/>
      <c r="BPK107" s="2"/>
      <c r="BPL107" s="2"/>
      <c r="BPM107" s="2"/>
      <c r="BPN107" s="2"/>
      <c r="BPO107" s="2"/>
      <c r="BPP107" s="2"/>
      <c r="BPQ107" s="2"/>
      <c r="BPU107" s="2"/>
      <c r="BPV107" s="2"/>
      <c r="BPW107" s="2"/>
      <c r="BPX107" s="2"/>
      <c r="BPY107" s="2"/>
      <c r="BPZ107" s="2"/>
      <c r="BQA107" s="2"/>
      <c r="BQB107" s="2"/>
      <c r="BQC107" s="2"/>
      <c r="BQD107" s="2"/>
      <c r="BQE107" s="2"/>
      <c r="BQF107" s="2"/>
      <c r="BQG107" s="2"/>
      <c r="BQH107" s="2"/>
      <c r="BQI107" s="2"/>
      <c r="BQJ107" s="2"/>
      <c r="BQK107" s="2"/>
      <c r="BQP107" s="2"/>
      <c r="BQQ107" s="2"/>
      <c r="BQR107" s="2"/>
      <c r="BQS107" s="2"/>
      <c r="BQT107" s="2"/>
      <c r="BQU107" s="2"/>
      <c r="BQV107" s="2"/>
      <c r="BQW107" s="2"/>
      <c r="BRA107" s="2"/>
      <c r="BRB107" s="2"/>
      <c r="BRC107" s="2"/>
      <c r="BRD107" s="2"/>
      <c r="BRE107" s="2"/>
      <c r="BRF107" s="2"/>
      <c r="BRG107" s="2"/>
      <c r="BRH107" s="2"/>
      <c r="BRI107" s="2"/>
      <c r="BRJ107" s="2"/>
      <c r="BRK107" s="2"/>
      <c r="BRL107" s="2"/>
      <c r="BRM107" s="2"/>
      <c r="BRN107" s="2"/>
      <c r="BRO107" s="2"/>
      <c r="BRP107" s="2"/>
      <c r="BRQ107" s="2"/>
      <c r="BRV107" s="2"/>
      <c r="BRW107" s="2"/>
      <c r="BRX107" s="2"/>
      <c r="BRY107" s="2"/>
      <c r="BRZ107" s="2"/>
      <c r="BSA107" s="2"/>
      <c r="BSB107" s="2"/>
      <c r="BSC107" s="2"/>
      <c r="BSG107" s="2"/>
      <c r="BSH107" s="2"/>
      <c r="BSI107" s="2"/>
      <c r="BSJ107" s="2"/>
      <c r="BSK107" s="2"/>
      <c r="BSL107" s="2"/>
      <c r="BSM107" s="2"/>
      <c r="BSN107" s="2"/>
      <c r="BSO107" s="2"/>
      <c r="BSP107" s="2"/>
      <c r="BSQ107" s="2"/>
      <c r="BSR107" s="2"/>
      <c r="BSS107" s="2"/>
      <c r="BST107" s="2"/>
      <c r="BSU107" s="2"/>
      <c r="BSV107" s="2"/>
      <c r="BSW107" s="2"/>
      <c r="BTB107" s="2"/>
      <c r="BTC107" s="2"/>
      <c r="BTD107" s="2"/>
      <c r="BTE107" s="2"/>
      <c r="BTF107" s="2"/>
      <c r="BTG107" s="2"/>
      <c r="BTH107" s="2"/>
      <c r="BTI107" s="2"/>
      <c r="BTM107" s="2"/>
      <c r="BTN107" s="2"/>
      <c r="BTO107" s="2"/>
      <c r="BTP107" s="2"/>
      <c r="BTQ107" s="2"/>
      <c r="BTR107" s="2"/>
      <c r="BTS107" s="2"/>
      <c r="BTT107" s="2"/>
      <c r="BTU107" s="2"/>
      <c r="BTV107" s="2"/>
      <c r="BTW107" s="2"/>
      <c r="BTX107" s="2"/>
      <c r="BTY107" s="2"/>
      <c r="BTZ107" s="2"/>
      <c r="BUA107" s="2"/>
      <c r="BUB107" s="2"/>
      <c r="BUC107" s="2"/>
      <c r="BUH107" s="2"/>
      <c r="BUI107" s="2"/>
      <c r="BUJ107" s="2"/>
      <c r="BUK107" s="2"/>
      <c r="BUL107" s="2"/>
      <c r="BUM107" s="2"/>
      <c r="BUN107" s="2"/>
      <c r="BUO107" s="2"/>
      <c r="BUS107" s="2"/>
      <c r="BUT107" s="2"/>
      <c r="BUU107" s="2"/>
      <c r="BUV107" s="2"/>
      <c r="BUW107" s="2"/>
      <c r="BUX107" s="2"/>
      <c r="BUY107" s="2"/>
      <c r="BUZ107" s="2"/>
      <c r="BVA107" s="2"/>
      <c r="BVB107" s="2"/>
      <c r="BVC107" s="2"/>
      <c r="BVD107" s="2"/>
      <c r="BVE107" s="2"/>
      <c r="BVF107" s="2"/>
      <c r="BVG107" s="2"/>
      <c r="BVH107" s="2"/>
      <c r="BVI107" s="2"/>
      <c r="BVN107" s="2"/>
      <c r="BVO107" s="2"/>
      <c r="BVP107" s="2"/>
      <c r="BVQ107" s="2"/>
      <c r="BVR107" s="2"/>
      <c r="BVS107" s="2"/>
      <c r="BVT107" s="2"/>
      <c r="BVU107" s="2"/>
      <c r="BVY107" s="2"/>
      <c r="BVZ107" s="2"/>
      <c r="BWA107" s="2"/>
      <c r="BWB107" s="2"/>
      <c r="BWC107" s="2"/>
      <c r="BWD107" s="2"/>
      <c r="BWE107" s="2"/>
      <c r="BWF107" s="2"/>
      <c r="BWG107" s="2"/>
      <c r="BWH107" s="2"/>
      <c r="BWI107" s="2"/>
      <c r="BWJ107" s="2"/>
      <c r="BWK107" s="2"/>
      <c r="BWL107" s="2"/>
      <c r="BWM107" s="2"/>
      <c r="BWN107" s="2"/>
      <c r="BWO107" s="2"/>
      <c r="BWT107" s="2"/>
      <c r="BWU107" s="2"/>
      <c r="BWV107" s="2"/>
      <c r="BWW107" s="2"/>
      <c r="BWX107" s="2"/>
      <c r="BWY107" s="2"/>
      <c r="BWZ107" s="2"/>
      <c r="BXA107" s="2"/>
      <c r="BXE107" s="2"/>
      <c r="BXF107" s="2"/>
      <c r="BXG107" s="2"/>
      <c r="BXH107" s="2"/>
      <c r="BXI107" s="2"/>
      <c r="BXJ107" s="2"/>
      <c r="BXK107" s="2"/>
      <c r="BXL107" s="2"/>
      <c r="BXM107" s="2"/>
      <c r="BXN107" s="2"/>
      <c r="BXO107" s="2"/>
      <c r="BXP107" s="2"/>
      <c r="BXQ107" s="2"/>
      <c r="BXR107" s="2"/>
      <c r="BXS107" s="2"/>
      <c r="BXT107" s="2"/>
      <c r="BXU107" s="2"/>
      <c r="BXZ107" s="2"/>
      <c r="BYA107" s="2"/>
      <c r="BYB107" s="2"/>
      <c r="BYC107" s="2"/>
      <c r="BYD107" s="2"/>
      <c r="BYE107" s="2"/>
      <c r="BYF107" s="2"/>
      <c r="BYG107" s="2"/>
      <c r="BYK107" s="2"/>
      <c r="BYL107" s="2"/>
      <c r="BYM107" s="2"/>
      <c r="BYN107" s="2"/>
      <c r="BYO107" s="2"/>
      <c r="BYP107" s="2"/>
      <c r="BYQ107" s="2"/>
      <c r="BYR107" s="2"/>
      <c r="BYS107" s="2"/>
      <c r="BYT107" s="2"/>
      <c r="BYU107" s="2"/>
      <c r="BYV107" s="2"/>
      <c r="BYW107" s="2"/>
      <c r="BYX107" s="2"/>
      <c r="BYY107" s="2"/>
      <c r="BYZ107" s="2"/>
      <c r="BZA107" s="2"/>
      <c r="BZF107" s="2"/>
      <c r="BZG107" s="2"/>
      <c r="BZH107" s="2"/>
      <c r="BZI107" s="2"/>
      <c r="BZJ107" s="2"/>
      <c r="BZK107" s="2"/>
      <c r="BZL107" s="2"/>
      <c r="BZM107" s="2"/>
      <c r="BZQ107" s="2"/>
      <c r="BZR107" s="2"/>
      <c r="BZS107" s="2"/>
      <c r="BZT107" s="2"/>
      <c r="BZU107" s="2"/>
      <c r="BZV107" s="2"/>
      <c r="BZW107" s="2"/>
      <c r="BZX107" s="2"/>
      <c r="BZY107" s="2"/>
      <c r="BZZ107" s="2"/>
      <c r="CAA107" s="2"/>
      <c r="CAB107" s="2"/>
      <c r="CAC107" s="2"/>
      <c r="CAD107" s="2"/>
      <c r="CAE107" s="2"/>
      <c r="CAF107" s="2"/>
      <c r="CAG107" s="2"/>
      <c r="CAL107" s="2"/>
      <c r="CAM107" s="2"/>
      <c r="CAN107" s="2"/>
      <c r="CAO107" s="2"/>
      <c r="CAP107" s="2"/>
      <c r="CAQ107" s="2"/>
      <c r="CAR107" s="2"/>
      <c r="CAS107" s="2"/>
      <c r="CAW107" s="2"/>
      <c r="CAX107" s="2"/>
      <c r="CAY107" s="2"/>
      <c r="CAZ107" s="2"/>
      <c r="CBA107" s="2"/>
      <c r="CBB107" s="2"/>
      <c r="CBC107" s="2"/>
      <c r="CBD107" s="2"/>
      <c r="CBE107" s="2"/>
      <c r="CBF107" s="2"/>
      <c r="CBG107" s="2"/>
      <c r="CBH107" s="2"/>
      <c r="CBI107" s="2"/>
      <c r="CBJ107" s="2"/>
      <c r="CBK107" s="2"/>
      <c r="CBL107" s="2"/>
      <c r="CBM107" s="2"/>
      <c r="CBR107" s="2"/>
      <c r="CBS107" s="2"/>
      <c r="CBT107" s="2"/>
      <c r="CBU107" s="2"/>
      <c r="CBV107" s="2"/>
      <c r="CBW107" s="2"/>
      <c r="CBX107" s="2"/>
      <c r="CBY107" s="2"/>
      <c r="CCC107" s="2"/>
      <c r="CCD107" s="2"/>
      <c r="CCE107" s="2"/>
      <c r="CCF107" s="2"/>
      <c r="CCG107" s="2"/>
      <c r="CCH107" s="2"/>
      <c r="CCI107" s="2"/>
      <c r="CCJ107" s="2"/>
      <c r="CCK107" s="2"/>
      <c r="CCL107" s="2"/>
      <c r="CCM107" s="2"/>
      <c r="CCN107" s="2"/>
      <c r="CCO107" s="2"/>
      <c r="CCP107" s="2"/>
      <c r="CCQ107" s="2"/>
      <c r="CCR107" s="2"/>
      <c r="CCS107" s="2"/>
      <c r="CCX107" s="2"/>
      <c r="CCY107" s="2"/>
      <c r="CCZ107" s="2"/>
      <c r="CDA107" s="2"/>
      <c r="CDB107" s="2"/>
      <c r="CDC107" s="2"/>
      <c r="CDD107" s="2"/>
      <c r="CDE107" s="2"/>
      <c r="CDI107" s="2"/>
      <c r="CDJ107" s="2"/>
      <c r="CDK107" s="2"/>
      <c r="CDL107" s="2"/>
      <c r="CDM107" s="2"/>
      <c r="CDN107" s="2"/>
      <c r="CDO107" s="2"/>
      <c r="CDP107" s="2"/>
      <c r="CDQ107" s="2"/>
      <c r="CDR107" s="2"/>
      <c r="CDS107" s="2"/>
      <c r="CDT107" s="2"/>
      <c r="CDU107" s="2"/>
      <c r="CDV107" s="2"/>
      <c r="CDW107" s="2"/>
      <c r="CDX107" s="2"/>
      <c r="CDY107" s="2"/>
      <c r="CED107" s="2"/>
      <c r="CEE107" s="2"/>
      <c r="CEF107" s="2"/>
      <c r="CEG107" s="2"/>
      <c r="CEH107" s="2"/>
      <c r="CEI107" s="2"/>
      <c r="CEJ107" s="2"/>
      <c r="CEK107" s="2"/>
      <c r="CEO107" s="2"/>
      <c r="CEP107" s="2"/>
      <c r="CEQ107" s="2"/>
      <c r="CER107" s="2"/>
      <c r="CES107" s="2"/>
      <c r="CET107" s="2"/>
      <c r="CEU107" s="2"/>
      <c r="CEV107" s="2"/>
      <c r="CEW107" s="2"/>
      <c r="CEX107" s="2"/>
      <c r="CEY107" s="2"/>
      <c r="CEZ107" s="2"/>
      <c r="CFA107" s="2"/>
      <c r="CFB107" s="2"/>
      <c r="CFC107" s="2"/>
      <c r="CFD107" s="2"/>
      <c r="CFE107" s="2"/>
      <c r="CFJ107" s="2"/>
      <c r="CFK107" s="2"/>
      <c r="CFL107" s="2"/>
      <c r="CFM107" s="2"/>
      <c r="CFN107" s="2"/>
      <c r="CFO107" s="2"/>
      <c r="CFP107" s="2"/>
      <c r="CFQ107" s="2"/>
      <c r="CFU107" s="2"/>
      <c r="CFV107" s="2"/>
      <c r="CFW107" s="2"/>
      <c r="CFX107" s="2"/>
      <c r="CFY107" s="2"/>
      <c r="CFZ107" s="2"/>
      <c r="CGA107" s="2"/>
      <c r="CGB107" s="2"/>
      <c r="CGC107" s="2"/>
      <c r="CGD107" s="2"/>
      <c r="CGE107" s="2"/>
      <c r="CGF107" s="2"/>
      <c r="CGG107" s="2"/>
      <c r="CGH107" s="2"/>
      <c r="CGI107" s="2"/>
      <c r="CGJ107" s="2"/>
      <c r="CGK107" s="2"/>
      <c r="CGP107" s="2"/>
      <c r="CGQ107" s="2"/>
      <c r="CGR107" s="2"/>
      <c r="CGS107" s="2"/>
      <c r="CGT107" s="2"/>
      <c r="CGU107" s="2"/>
      <c r="CGV107" s="2"/>
      <c r="CGW107" s="2"/>
      <c r="CHA107" s="2"/>
      <c r="CHB107" s="2"/>
      <c r="CHC107" s="2"/>
      <c r="CHD107" s="2"/>
      <c r="CHE107" s="2"/>
      <c r="CHF107" s="2"/>
      <c r="CHG107" s="2"/>
      <c r="CHH107" s="2"/>
      <c r="CHI107" s="2"/>
      <c r="CHJ107" s="2"/>
      <c r="CHK107" s="2"/>
      <c r="CHL107" s="2"/>
      <c r="CHM107" s="2"/>
      <c r="CHN107" s="2"/>
      <c r="CHO107" s="2"/>
      <c r="CHP107" s="2"/>
      <c r="CHQ107" s="2"/>
      <c r="CHV107" s="2"/>
      <c r="CHW107" s="2"/>
      <c r="CHX107" s="2"/>
      <c r="CHY107" s="2"/>
      <c r="CHZ107" s="2"/>
      <c r="CIA107" s="2"/>
      <c r="CIB107" s="2"/>
      <c r="CIC107" s="2"/>
      <c r="CIG107" s="2"/>
      <c r="CIH107" s="2"/>
      <c r="CII107" s="2"/>
      <c r="CIJ107" s="2"/>
      <c r="CIK107" s="2"/>
      <c r="CIL107" s="2"/>
      <c r="CIM107" s="2"/>
      <c r="CIN107" s="2"/>
      <c r="CIO107" s="2"/>
      <c r="CIP107" s="2"/>
      <c r="CIQ107" s="2"/>
      <c r="CIR107" s="2"/>
      <c r="CIS107" s="2"/>
      <c r="CIT107" s="2"/>
      <c r="CIU107" s="2"/>
      <c r="CIV107" s="2"/>
      <c r="CIW107" s="2"/>
      <c r="CJB107" s="2"/>
      <c r="CJC107" s="2"/>
      <c r="CJD107" s="2"/>
      <c r="CJE107" s="2"/>
      <c r="CJF107" s="2"/>
      <c r="CJG107" s="2"/>
      <c r="CJH107" s="2"/>
      <c r="CJI107" s="2"/>
      <c r="CJM107" s="2"/>
      <c r="CJN107" s="2"/>
      <c r="CJO107" s="2"/>
      <c r="CJP107" s="2"/>
      <c r="CJQ107" s="2"/>
      <c r="CJR107" s="2"/>
      <c r="CJS107" s="2"/>
      <c r="CJT107" s="2"/>
      <c r="CJU107" s="2"/>
      <c r="CJV107" s="2"/>
      <c r="CJW107" s="2"/>
      <c r="CJX107" s="2"/>
      <c r="CJY107" s="2"/>
      <c r="CJZ107" s="2"/>
      <c r="CKA107" s="2"/>
      <c r="CKB107" s="2"/>
      <c r="CKC107" s="2"/>
      <c r="CKH107" s="2"/>
      <c r="CKI107" s="2"/>
      <c r="CKJ107" s="2"/>
      <c r="CKK107" s="2"/>
      <c r="CKL107" s="2"/>
      <c r="CKM107" s="2"/>
      <c r="CKN107" s="2"/>
      <c r="CKO107" s="2"/>
      <c r="CKS107" s="2"/>
      <c r="CKT107" s="2"/>
      <c r="CKU107" s="2"/>
      <c r="CKV107" s="2"/>
      <c r="CKW107" s="2"/>
      <c r="CKX107" s="2"/>
      <c r="CKY107" s="2"/>
      <c r="CKZ107" s="2"/>
      <c r="CLA107" s="2"/>
      <c r="CLB107" s="2"/>
      <c r="CLC107" s="2"/>
      <c r="CLD107" s="2"/>
      <c r="CLE107" s="2"/>
      <c r="CLF107" s="2"/>
      <c r="CLG107" s="2"/>
      <c r="CLH107" s="2"/>
      <c r="CLI107" s="2"/>
      <c r="CLN107" s="2"/>
      <c r="CLO107" s="2"/>
      <c r="CLP107" s="2"/>
      <c r="CLQ107" s="2"/>
      <c r="CLR107" s="2"/>
      <c r="CLS107" s="2"/>
      <c r="CLT107" s="2"/>
      <c r="CLU107" s="2"/>
      <c r="CLY107" s="2"/>
      <c r="CLZ107" s="2"/>
      <c r="CMA107" s="2"/>
      <c r="CMB107" s="2"/>
      <c r="CMC107" s="2"/>
      <c r="CMD107" s="2"/>
      <c r="CME107" s="2"/>
      <c r="CMF107" s="2"/>
      <c r="CMG107" s="2"/>
      <c r="CMH107" s="2"/>
      <c r="CMI107" s="2"/>
      <c r="CMJ107" s="2"/>
      <c r="CMK107" s="2"/>
      <c r="CML107" s="2"/>
      <c r="CMM107" s="2"/>
      <c r="CMN107" s="2"/>
      <c r="CMO107" s="2"/>
      <c r="CMT107" s="2"/>
      <c r="CMU107" s="2"/>
      <c r="CMV107" s="2"/>
      <c r="CMW107" s="2"/>
      <c r="CMX107" s="2"/>
      <c r="CMY107" s="2"/>
      <c r="CMZ107" s="2"/>
      <c r="CNA107" s="2"/>
      <c r="CNE107" s="2"/>
      <c r="CNF107" s="2"/>
      <c r="CNG107" s="2"/>
      <c r="CNH107" s="2"/>
      <c r="CNI107" s="2"/>
      <c r="CNJ107" s="2"/>
      <c r="CNK107" s="2"/>
      <c r="CNL107" s="2"/>
      <c r="CNM107" s="2"/>
      <c r="CNN107" s="2"/>
      <c r="CNO107" s="2"/>
      <c r="CNP107" s="2"/>
      <c r="CNQ107" s="2"/>
      <c r="CNR107" s="2"/>
      <c r="CNS107" s="2"/>
      <c r="CNT107" s="2"/>
      <c r="CNU107" s="2"/>
      <c r="CNZ107" s="2"/>
      <c r="COA107" s="2"/>
      <c r="COB107" s="2"/>
      <c r="COC107" s="2"/>
      <c r="COD107" s="2"/>
      <c r="COE107" s="2"/>
      <c r="COF107" s="2"/>
      <c r="COG107" s="2"/>
      <c r="COK107" s="2"/>
      <c r="COL107" s="2"/>
      <c r="COM107" s="2"/>
      <c r="CON107" s="2"/>
      <c r="COO107" s="2"/>
      <c r="COP107" s="2"/>
      <c r="COQ107" s="2"/>
      <c r="COR107" s="2"/>
      <c r="COS107" s="2"/>
      <c r="COT107" s="2"/>
      <c r="COU107" s="2"/>
      <c r="COV107" s="2"/>
      <c r="COW107" s="2"/>
      <c r="COX107" s="2"/>
      <c r="COY107" s="2"/>
      <c r="COZ107" s="2"/>
      <c r="CPA107" s="2"/>
      <c r="CPF107" s="2"/>
      <c r="CPG107" s="2"/>
      <c r="CPH107" s="2"/>
      <c r="CPI107" s="2"/>
      <c r="CPJ107" s="2"/>
      <c r="CPK107" s="2"/>
      <c r="CPL107" s="2"/>
      <c r="CPM107" s="2"/>
      <c r="CPQ107" s="2"/>
      <c r="CPR107" s="2"/>
      <c r="CPS107" s="2"/>
      <c r="CPT107" s="2"/>
      <c r="CPU107" s="2"/>
      <c r="CPV107" s="2"/>
      <c r="CPW107" s="2"/>
      <c r="CPX107" s="2"/>
      <c r="CPY107" s="2"/>
      <c r="CPZ107" s="2"/>
      <c r="CQA107" s="2"/>
      <c r="CQB107" s="2"/>
      <c r="CQC107" s="2"/>
      <c r="CQD107" s="2"/>
      <c r="CQE107" s="2"/>
      <c r="CQF107" s="2"/>
      <c r="CQG107" s="2"/>
      <c r="CQL107" s="2"/>
      <c r="CQM107" s="2"/>
      <c r="CQN107" s="2"/>
      <c r="CQO107" s="2"/>
      <c r="CQP107" s="2"/>
      <c r="CQQ107" s="2"/>
      <c r="CQR107" s="2"/>
      <c r="CQS107" s="2"/>
      <c r="CQW107" s="2"/>
      <c r="CQX107" s="2"/>
      <c r="CQY107" s="2"/>
      <c r="CQZ107" s="2"/>
      <c r="CRA107" s="2"/>
      <c r="CRB107" s="2"/>
      <c r="CRC107" s="2"/>
      <c r="CRD107" s="2"/>
      <c r="CRE107" s="2"/>
      <c r="CRF107" s="2"/>
      <c r="CRG107" s="2"/>
      <c r="CRH107" s="2"/>
      <c r="CRI107" s="2"/>
      <c r="CRJ107" s="2"/>
      <c r="CRK107" s="2"/>
      <c r="CRL107" s="2"/>
      <c r="CRM107" s="2"/>
      <c r="CRR107" s="2"/>
      <c r="CRS107" s="2"/>
      <c r="CRT107" s="2"/>
      <c r="CRU107" s="2"/>
      <c r="CRV107" s="2"/>
      <c r="CRW107" s="2"/>
      <c r="CRX107" s="2"/>
      <c r="CRY107" s="2"/>
      <c r="CSC107" s="2"/>
      <c r="CSD107" s="2"/>
      <c r="CSE107" s="2"/>
      <c r="CSF107" s="2"/>
      <c r="CSG107" s="2"/>
      <c r="CSH107" s="2"/>
      <c r="CSI107" s="2"/>
      <c r="CSJ107" s="2"/>
      <c r="CSK107" s="2"/>
      <c r="CSL107" s="2"/>
      <c r="CSM107" s="2"/>
      <c r="CSN107" s="2"/>
      <c r="CSO107" s="2"/>
      <c r="CSP107" s="2"/>
      <c r="CSQ107" s="2"/>
      <c r="CSR107" s="2"/>
      <c r="CSS107" s="2"/>
      <c r="CSX107" s="2"/>
      <c r="CSY107" s="2"/>
      <c r="CSZ107" s="2"/>
      <c r="CTA107" s="2"/>
      <c r="CTB107" s="2"/>
      <c r="CTC107" s="2"/>
      <c r="CTD107" s="2"/>
      <c r="CTE107" s="2"/>
      <c r="CTI107" s="2"/>
      <c r="CTJ107" s="2"/>
      <c r="CTK107" s="2"/>
      <c r="CTL107" s="2"/>
      <c r="CTM107" s="2"/>
      <c r="CTN107" s="2"/>
      <c r="CTO107" s="2"/>
      <c r="CTP107" s="2"/>
      <c r="CTQ107" s="2"/>
      <c r="CTR107" s="2"/>
      <c r="CTS107" s="2"/>
      <c r="CTT107" s="2"/>
      <c r="CTU107" s="2"/>
      <c r="CTV107" s="2"/>
      <c r="CTW107" s="2"/>
      <c r="CTX107" s="2"/>
      <c r="CTY107" s="2"/>
      <c r="CUD107" s="2"/>
      <c r="CUE107" s="2"/>
      <c r="CUF107" s="2"/>
      <c r="CUG107" s="2"/>
      <c r="CUH107" s="2"/>
      <c r="CUI107" s="2"/>
      <c r="CUJ107" s="2"/>
      <c r="CUK107" s="2"/>
      <c r="CUO107" s="2"/>
      <c r="CUP107" s="2"/>
      <c r="CUQ107" s="2"/>
      <c r="CUR107" s="2"/>
      <c r="CUS107" s="2"/>
      <c r="CUT107" s="2"/>
      <c r="CUU107" s="2"/>
      <c r="CUV107" s="2"/>
      <c r="CUW107" s="2"/>
      <c r="CUX107" s="2"/>
      <c r="CUY107" s="2"/>
      <c r="CUZ107" s="2"/>
      <c r="CVA107" s="2"/>
      <c r="CVB107" s="2"/>
      <c r="CVC107" s="2"/>
      <c r="CVD107" s="2"/>
      <c r="CVE107" s="2"/>
      <c r="CVJ107" s="2"/>
      <c r="CVK107" s="2"/>
      <c r="CVL107" s="2"/>
      <c r="CVM107" s="2"/>
      <c r="CVN107" s="2"/>
      <c r="CVO107" s="2"/>
      <c r="CVP107" s="2"/>
      <c r="CVQ107" s="2"/>
      <c r="CVU107" s="2"/>
      <c r="CVV107" s="2"/>
      <c r="CVW107" s="2"/>
      <c r="CVX107" s="2"/>
      <c r="CVY107" s="2"/>
      <c r="CVZ107" s="2"/>
      <c r="CWA107" s="2"/>
      <c r="CWB107" s="2"/>
      <c r="CWC107" s="2"/>
      <c r="CWD107" s="2"/>
      <c r="CWE107" s="2"/>
      <c r="CWF107" s="2"/>
      <c r="CWG107" s="2"/>
      <c r="CWH107" s="2"/>
      <c r="CWI107" s="2"/>
      <c r="CWJ107" s="2"/>
      <c r="CWK107" s="2"/>
      <c r="CWP107" s="2"/>
      <c r="CWQ107" s="2"/>
      <c r="CWR107" s="2"/>
      <c r="CWS107" s="2"/>
      <c r="CWT107" s="2"/>
      <c r="CWU107" s="2"/>
      <c r="CWV107" s="2"/>
      <c r="CWW107" s="2"/>
      <c r="CXA107" s="2"/>
      <c r="CXB107" s="2"/>
      <c r="CXC107" s="2"/>
      <c r="CXD107" s="2"/>
      <c r="CXE107" s="2"/>
      <c r="CXF107" s="2"/>
      <c r="CXG107" s="2"/>
      <c r="CXH107" s="2"/>
      <c r="CXI107" s="2"/>
      <c r="CXJ107" s="2"/>
      <c r="CXK107" s="2"/>
      <c r="CXL107" s="2"/>
      <c r="CXM107" s="2"/>
      <c r="CXN107" s="2"/>
      <c r="CXO107" s="2"/>
      <c r="CXP107" s="2"/>
      <c r="CXQ107" s="2"/>
      <c r="CXV107" s="2"/>
      <c r="CXW107" s="2"/>
      <c r="CXX107" s="2"/>
      <c r="CXY107" s="2"/>
      <c r="CXZ107" s="2"/>
      <c r="CYA107" s="2"/>
      <c r="CYB107" s="2"/>
      <c r="CYC107" s="2"/>
      <c r="CYG107" s="2"/>
      <c r="CYH107" s="2"/>
      <c r="CYI107" s="2"/>
      <c r="CYJ107" s="2"/>
      <c r="CYK107" s="2"/>
      <c r="CYL107" s="2"/>
      <c r="CYM107" s="2"/>
      <c r="CYN107" s="2"/>
      <c r="CYO107" s="2"/>
      <c r="CYP107" s="2"/>
      <c r="CYQ107" s="2"/>
      <c r="CYR107" s="2"/>
      <c r="CYS107" s="2"/>
      <c r="CYT107" s="2"/>
      <c r="CYU107" s="2"/>
      <c r="CYV107" s="2"/>
      <c r="CYW107" s="2"/>
      <c r="CZB107" s="2"/>
      <c r="CZC107" s="2"/>
      <c r="CZD107" s="2"/>
      <c r="CZE107" s="2"/>
      <c r="CZF107" s="2"/>
      <c r="CZG107" s="2"/>
      <c r="CZH107" s="2"/>
      <c r="CZI107" s="2"/>
      <c r="CZM107" s="2"/>
      <c r="CZN107" s="2"/>
      <c r="CZO107" s="2"/>
      <c r="CZP107" s="2"/>
      <c r="CZQ107" s="2"/>
      <c r="CZR107" s="2"/>
      <c r="CZS107" s="2"/>
      <c r="CZT107" s="2"/>
      <c r="CZU107" s="2"/>
      <c r="CZV107" s="2"/>
      <c r="CZW107" s="2"/>
      <c r="CZX107" s="2"/>
      <c r="CZY107" s="2"/>
      <c r="CZZ107" s="2"/>
      <c r="DAA107" s="2"/>
      <c r="DAB107" s="2"/>
      <c r="DAC107" s="2"/>
      <c r="DAH107" s="2"/>
      <c r="DAI107" s="2"/>
      <c r="DAJ107" s="2"/>
      <c r="DAK107" s="2"/>
      <c r="DAL107" s="2"/>
      <c r="DAM107" s="2"/>
      <c r="DAN107" s="2"/>
      <c r="DAO107" s="2"/>
      <c r="DAS107" s="2"/>
      <c r="DAT107" s="2"/>
      <c r="DAU107" s="2"/>
      <c r="DAV107" s="2"/>
      <c r="DAW107" s="2"/>
      <c r="DAX107" s="2"/>
      <c r="DAY107" s="2"/>
      <c r="DAZ107" s="2"/>
      <c r="DBA107" s="2"/>
      <c r="DBB107" s="2"/>
      <c r="DBC107" s="2"/>
      <c r="DBD107" s="2"/>
      <c r="DBE107" s="2"/>
      <c r="DBF107" s="2"/>
      <c r="DBG107" s="2"/>
      <c r="DBH107" s="2"/>
      <c r="DBI107" s="2"/>
      <c r="DBN107" s="2"/>
      <c r="DBO107" s="2"/>
      <c r="DBP107" s="2"/>
      <c r="DBQ107" s="2"/>
      <c r="DBR107" s="2"/>
      <c r="DBS107" s="2"/>
      <c r="DBT107" s="2"/>
      <c r="DBU107" s="2"/>
      <c r="DBY107" s="2"/>
      <c r="DBZ107" s="2"/>
      <c r="DCA107" s="2"/>
      <c r="DCB107" s="2"/>
      <c r="DCC107" s="2"/>
      <c r="DCD107" s="2"/>
      <c r="DCE107" s="2"/>
      <c r="DCF107" s="2"/>
      <c r="DCG107" s="2"/>
      <c r="DCH107" s="2"/>
      <c r="DCI107" s="2"/>
      <c r="DCJ107" s="2"/>
      <c r="DCK107" s="2"/>
      <c r="DCL107" s="2"/>
      <c r="DCM107" s="2"/>
      <c r="DCN107" s="2"/>
      <c r="DCO107" s="2"/>
      <c r="DCT107" s="2"/>
      <c r="DCU107" s="2"/>
      <c r="DCV107" s="2"/>
      <c r="DCW107" s="2"/>
      <c r="DCX107" s="2"/>
      <c r="DCY107" s="2"/>
      <c r="DCZ107" s="2"/>
      <c r="DDA107" s="2"/>
      <c r="DDE107" s="2"/>
      <c r="DDF107" s="2"/>
      <c r="DDG107" s="2"/>
      <c r="DDH107" s="2"/>
      <c r="DDI107" s="2"/>
      <c r="DDJ107" s="2"/>
      <c r="DDK107" s="2"/>
      <c r="DDL107" s="2"/>
      <c r="DDM107" s="2"/>
      <c r="DDN107" s="2"/>
      <c r="DDO107" s="2"/>
      <c r="DDP107" s="2"/>
      <c r="DDQ107" s="2"/>
      <c r="DDR107" s="2"/>
      <c r="DDS107" s="2"/>
      <c r="DDT107" s="2"/>
      <c r="DDU107" s="2"/>
      <c r="DDZ107" s="2"/>
      <c r="DEA107" s="2"/>
      <c r="DEB107" s="2"/>
      <c r="DEC107" s="2"/>
      <c r="DED107" s="2"/>
      <c r="DEE107" s="2"/>
      <c r="DEF107" s="2"/>
      <c r="DEG107" s="2"/>
      <c r="DEK107" s="2"/>
      <c r="DEL107" s="2"/>
      <c r="DEM107" s="2"/>
      <c r="DEN107" s="2"/>
      <c r="DEO107" s="2"/>
      <c r="DEP107" s="2"/>
      <c r="DEQ107" s="2"/>
      <c r="DER107" s="2"/>
      <c r="DES107" s="2"/>
      <c r="DET107" s="2"/>
      <c r="DEU107" s="2"/>
      <c r="DEV107" s="2"/>
      <c r="DEW107" s="2"/>
      <c r="DEX107" s="2"/>
      <c r="DEY107" s="2"/>
      <c r="DEZ107" s="2"/>
      <c r="DFA107" s="2"/>
      <c r="DFF107" s="2"/>
      <c r="DFG107" s="2"/>
      <c r="DFH107" s="2"/>
      <c r="DFI107" s="2"/>
      <c r="DFJ107" s="2"/>
      <c r="DFK107" s="2"/>
      <c r="DFL107" s="2"/>
      <c r="DFM107" s="2"/>
      <c r="DFQ107" s="2"/>
      <c r="DFR107" s="2"/>
      <c r="DFS107" s="2"/>
      <c r="DFT107" s="2"/>
      <c r="DFU107" s="2"/>
      <c r="DFV107" s="2"/>
      <c r="DFW107" s="2"/>
      <c r="DFX107" s="2"/>
      <c r="DFY107" s="2"/>
      <c r="DFZ107" s="2"/>
      <c r="DGA107" s="2"/>
      <c r="DGB107" s="2"/>
      <c r="DGC107" s="2"/>
      <c r="DGD107" s="2"/>
      <c r="DGE107" s="2"/>
      <c r="DGF107" s="2"/>
      <c r="DGG107" s="2"/>
      <c r="DGL107" s="2"/>
      <c r="DGM107" s="2"/>
      <c r="DGN107" s="2"/>
      <c r="DGO107" s="2"/>
      <c r="DGP107" s="2"/>
      <c r="DGQ107" s="2"/>
      <c r="DGR107" s="2"/>
      <c r="DGS107" s="2"/>
      <c r="DGW107" s="2"/>
      <c r="DGX107" s="2"/>
      <c r="DGY107" s="2"/>
      <c r="DGZ107" s="2"/>
      <c r="DHA107" s="2"/>
      <c r="DHB107" s="2"/>
      <c r="DHC107" s="2"/>
      <c r="DHD107" s="2"/>
      <c r="DHE107" s="2"/>
      <c r="DHF107" s="2"/>
      <c r="DHG107" s="2"/>
      <c r="DHH107" s="2"/>
      <c r="DHI107" s="2"/>
      <c r="DHJ107" s="2"/>
      <c r="DHK107" s="2"/>
      <c r="DHL107" s="2"/>
      <c r="DHM107" s="2"/>
      <c r="DHR107" s="2"/>
      <c r="DHS107" s="2"/>
      <c r="DHT107" s="2"/>
      <c r="DHU107" s="2"/>
      <c r="DHV107" s="2"/>
      <c r="DHW107" s="2"/>
      <c r="DHX107" s="2"/>
      <c r="DHY107" s="2"/>
      <c r="DIC107" s="2"/>
      <c r="DID107" s="2"/>
      <c r="DIE107" s="2"/>
      <c r="DIF107" s="2"/>
      <c r="DIG107" s="2"/>
      <c r="DIH107" s="2"/>
      <c r="DII107" s="2"/>
      <c r="DIJ107" s="2"/>
      <c r="DIK107" s="2"/>
      <c r="DIL107" s="2"/>
      <c r="DIM107" s="2"/>
      <c r="DIN107" s="2"/>
      <c r="DIO107" s="2"/>
      <c r="DIP107" s="2"/>
      <c r="DIQ107" s="2"/>
      <c r="DIR107" s="2"/>
      <c r="DIS107" s="2"/>
      <c r="DIX107" s="2"/>
      <c r="DIY107" s="2"/>
      <c r="DIZ107" s="2"/>
      <c r="DJA107" s="2"/>
      <c r="DJB107" s="2"/>
      <c r="DJC107" s="2"/>
      <c r="DJD107" s="2"/>
      <c r="DJE107" s="2"/>
      <c r="DJI107" s="2"/>
      <c r="DJJ107" s="2"/>
      <c r="DJK107" s="2"/>
      <c r="DJL107" s="2"/>
      <c r="DJM107" s="2"/>
      <c r="DJN107" s="2"/>
      <c r="DJO107" s="2"/>
      <c r="DJP107" s="2"/>
      <c r="DJQ107" s="2"/>
      <c r="DJR107" s="2"/>
      <c r="DJS107" s="2"/>
      <c r="DJT107" s="2"/>
      <c r="DJU107" s="2"/>
      <c r="DJV107" s="2"/>
      <c r="DJW107" s="2"/>
      <c r="DJX107" s="2"/>
      <c r="DJY107" s="2"/>
      <c r="DKD107" s="2"/>
      <c r="DKE107" s="2"/>
      <c r="DKF107" s="2"/>
      <c r="DKG107" s="2"/>
      <c r="DKH107" s="2"/>
      <c r="DKI107" s="2"/>
      <c r="DKJ107" s="2"/>
      <c r="DKK107" s="2"/>
      <c r="DKO107" s="2"/>
      <c r="DKP107" s="2"/>
      <c r="DKQ107" s="2"/>
      <c r="DKR107" s="2"/>
      <c r="DKS107" s="2"/>
      <c r="DKT107" s="2"/>
      <c r="DKU107" s="2"/>
      <c r="DKV107" s="2"/>
      <c r="DKW107" s="2"/>
      <c r="DKX107" s="2"/>
      <c r="DKY107" s="2"/>
      <c r="DKZ107" s="2"/>
      <c r="DLA107" s="2"/>
      <c r="DLB107" s="2"/>
      <c r="DLC107" s="2"/>
      <c r="DLD107" s="2"/>
      <c r="DLE107" s="2"/>
      <c r="DLJ107" s="2"/>
      <c r="DLK107" s="2"/>
      <c r="DLL107" s="2"/>
      <c r="DLM107" s="2"/>
      <c r="DLN107" s="2"/>
      <c r="DLO107" s="2"/>
      <c r="DLP107" s="2"/>
      <c r="DLQ107" s="2"/>
      <c r="DLU107" s="2"/>
      <c r="DLV107" s="2"/>
      <c r="DLW107" s="2"/>
      <c r="DLX107" s="2"/>
      <c r="DLY107" s="2"/>
      <c r="DLZ107" s="2"/>
      <c r="DMA107" s="2"/>
      <c r="DMB107" s="2"/>
      <c r="DMC107" s="2"/>
      <c r="DMD107" s="2"/>
      <c r="DME107" s="2"/>
      <c r="DMF107" s="2"/>
      <c r="DMG107" s="2"/>
      <c r="DMH107" s="2"/>
      <c r="DMI107" s="2"/>
      <c r="DMJ107" s="2"/>
      <c r="DMK107" s="2"/>
      <c r="DMP107" s="2"/>
      <c r="DMQ107" s="2"/>
      <c r="DMR107" s="2"/>
      <c r="DMS107" s="2"/>
      <c r="DMT107" s="2"/>
      <c r="DMU107" s="2"/>
      <c r="DMV107" s="2"/>
      <c r="DMW107" s="2"/>
      <c r="DNA107" s="2"/>
      <c r="DNB107" s="2"/>
      <c r="DNC107" s="2"/>
      <c r="DND107" s="2"/>
      <c r="DNE107" s="2"/>
      <c r="DNF107" s="2"/>
      <c r="DNG107" s="2"/>
      <c r="DNH107" s="2"/>
      <c r="DNI107" s="2"/>
      <c r="DNJ107" s="2"/>
      <c r="DNK107" s="2"/>
      <c r="DNL107" s="2"/>
      <c r="DNM107" s="2"/>
      <c r="DNN107" s="2"/>
      <c r="DNO107" s="2"/>
      <c r="DNP107" s="2"/>
      <c r="DNQ107" s="2"/>
      <c r="DNV107" s="2"/>
      <c r="DNW107" s="2"/>
      <c r="DNX107" s="2"/>
      <c r="DNY107" s="2"/>
      <c r="DNZ107" s="2"/>
      <c r="DOA107" s="2"/>
      <c r="DOB107" s="2"/>
      <c r="DOC107" s="2"/>
      <c r="DOG107" s="2"/>
      <c r="DOH107" s="2"/>
      <c r="DOI107" s="2"/>
      <c r="DOJ107" s="2"/>
      <c r="DOK107" s="2"/>
      <c r="DOL107" s="2"/>
      <c r="DOM107" s="2"/>
      <c r="DON107" s="2"/>
      <c r="DOO107" s="2"/>
      <c r="DOP107" s="2"/>
      <c r="DOQ107" s="2"/>
      <c r="DOR107" s="2"/>
      <c r="DOS107" s="2"/>
      <c r="DOT107" s="2"/>
      <c r="DOU107" s="2"/>
      <c r="DOV107" s="2"/>
      <c r="DOW107" s="2"/>
      <c r="DPB107" s="2"/>
      <c r="DPC107" s="2"/>
      <c r="DPD107" s="2"/>
      <c r="DPE107" s="2"/>
      <c r="DPF107" s="2"/>
      <c r="DPG107" s="2"/>
      <c r="DPH107" s="2"/>
      <c r="DPI107" s="2"/>
      <c r="DPM107" s="2"/>
      <c r="DPN107" s="2"/>
      <c r="DPO107" s="2"/>
      <c r="DPP107" s="2"/>
      <c r="DPQ107" s="2"/>
      <c r="DPR107" s="2"/>
      <c r="DPS107" s="2"/>
      <c r="DPT107" s="2"/>
      <c r="DPU107" s="2"/>
      <c r="DPV107" s="2"/>
      <c r="DPW107" s="2"/>
      <c r="DPX107" s="2"/>
      <c r="DPY107" s="2"/>
      <c r="DPZ107" s="2"/>
      <c r="DQA107" s="2"/>
      <c r="DQB107" s="2"/>
      <c r="DQC107" s="2"/>
      <c r="DQH107" s="2"/>
      <c r="DQI107" s="2"/>
      <c r="DQJ107" s="2"/>
      <c r="DQK107" s="2"/>
      <c r="DQL107" s="2"/>
      <c r="DQM107" s="2"/>
      <c r="DQN107" s="2"/>
      <c r="DQO107" s="2"/>
      <c r="DQS107" s="2"/>
      <c r="DQT107" s="2"/>
      <c r="DQU107" s="2"/>
      <c r="DQV107" s="2"/>
      <c r="DQW107" s="2"/>
      <c r="DQX107" s="2"/>
      <c r="DQY107" s="2"/>
      <c r="DQZ107" s="2"/>
      <c r="DRA107" s="2"/>
      <c r="DRB107" s="2"/>
      <c r="DRC107" s="2"/>
      <c r="DRD107" s="2"/>
      <c r="DRE107" s="2"/>
      <c r="DRF107" s="2"/>
      <c r="DRG107" s="2"/>
      <c r="DRH107" s="2"/>
      <c r="DRI107" s="2"/>
      <c r="DRN107" s="2"/>
      <c r="DRO107" s="2"/>
      <c r="DRP107" s="2"/>
      <c r="DRQ107" s="2"/>
      <c r="DRR107" s="2"/>
      <c r="DRS107" s="2"/>
      <c r="DRT107" s="2"/>
      <c r="DRU107" s="2"/>
      <c r="DRY107" s="2"/>
      <c r="DRZ107" s="2"/>
      <c r="DSA107" s="2"/>
      <c r="DSB107" s="2"/>
      <c r="DSC107" s="2"/>
      <c r="DSD107" s="2"/>
      <c r="DSE107" s="2"/>
      <c r="DSF107" s="2"/>
      <c r="DSG107" s="2"/>
      <c r="DSH107" s="2"/>
      <c r="DSI107" s="2"/>
      <c r="DSJ107" s="2"/>
      <c r="DSK107" s="2"/>
      <c r="DSL107" s="2"/>
      <c r="DSM107" s="2"/>
      <c r="DSN107" s="2"/>
      <c r="DSO107" s="2"/>
      <c r="DST107" s="2"/>
      <c r="DSU107" s="2"/>
      <c r="DSV107" s="2"/>
      <c r="DSW107" s="2"/>
      <c r="DSX107" s="2"/>
      <c r="DSY107" s="2"/>
      <c r="DSZ107" s="2"/>
      <c r="DTA107" s="2"/>
      <c r="DTE107" s="2"/>
      <c r="DTF107" s="2"/>
      <c r="DTG107" s="2"/>
      <c r="DTH107" s="2"/>
      <c r="DTI107" s="2"/>
      <c r="DTJ107" s="2"/>
      <c r="DTK107" s="2"/>
      <c r="DTL107" s="2"/>
      <c r="DTM107" s="2"/>
      <c r="DTN107" s="2"/>
      <c r="DTO107" s="2"/>
      <c r="DTP107" s="2"/>
      <c r="DTQ107" s="2"/>
      <c r="DTR107" s="2"/>
      <c r="DTS107" s="2"/>
      <c r="DTT107" s="2"/>
      <c r="DTU107" s="2"/>
      <c r="DTZ107" s="2"/>
      <c r="DUA107" s="2"/>
      <c r="DUB107" s="2"/>
      <c r="DUC107" s="2"/>
      <c r="DUD107" s="2"/>
      <c r="DUE107" s="2"/>
      <c r="DUF107" s="2"/>
      <c r="DUG107" s="2"/>
      <c r="DUK107" s="2"/>
      <c r="DUL107" s="2"/>
      <c r="DUM107" s="2"/>
      <c r="DUN107" s="2"/>
      <c r="DUO107" s="2"/>
      <c r="DUP107" s="2"/>
      <c r="DUQ107" s="2"/>
      <c r="DUR107" s="2"/>
      <c r="DUS107" s="2"/>
      <c r="DUT107" s="2"/>
      <c r="DUU107" s="2"/>
      <c r="DUV107" s="2"/>
      <c r="DUW107" s="2"/>
      <c r="DUX107" s="2"/>
      <c r="DUY107" s="2"/>
      <c r="DUZ107" s="2"/>
      <c r="DVA107" s="2"/>
      <c r="DVF107" s="2"/>
      <c r="DVG107" s="2"/>
      <c r="DVH107" s="2"/>
      <c r="DVI107" s="2"/>
      <c r="DVJ107" s="2"/>
      <c r="DVK107" s="2"/>
      <c r="DVL107" s="2"/>
      <c r="DVM107" s="2"/>
      <c r="DVQ107" s="2"/>
      <c r="DVR107" s="2"/>
      <c r="DVS107" s="2"/>
      <c r="DVT107" s="2"/>
      <c r="DVU107" s="2"/>
      <c r="DVV107" s="2"/>
      <c r="DVW107" s="2"/>
      <c r="DVX107" s="2"/>
      <c r="DVY107" s="2"/>
      <c r="DVZ107" s="2"/>
      <c r="DWA107" s="2"/>
      <c r="DWB107" s="2"/>
      <c r="DWC107" s="2"/>
      <c r="DWD107" s="2"/>
      <c r="DWE107" s="2"/>
      <c r="DWF107" s="2"/>
      <c r="DWG107" s="2"/>
      <c r="DWL107" s="2"/>
      <c r="DWM107" s="2"/>
      <c r="DWN107" s="2"/>
      <c r="DWO107" s="2"/>
      <c r="DWP107" s="2"/>
      <c r="DWQ107" s="2"/>
      <c r="DWR107" s="2"/>
      <c r="DWS107" s="2"/>
      <c r="DWW107" s="2"/>
      <c r="DWX107" s="2"/>
      <c r="DWY107" s="2"/>
      <c r="DWZ107" s="2"/>
      <c r="DXA107" s="2"/>
      <c r="DXB107" s="2"/>
      <c r="DXC107" s="2"/>
      <c r="DXD107" s="2"/>
      <c r="DXE107" s="2"/>
      <c r="DXF107" s="2"/>
      <c r="DXG107" s="2"/>
      <c r="DXH107" s="2"/>
      <c r="DXI107" s="2"/>
      <c r="DXJ107" s="2"/>
      <c r="DXK107" s="2"/>
      <c r="DXL107" s="2"/>
      <c r="DXM107" s="2"/>
      <c r="DXR107" s="2"/>
      <c r="DXS107" s="2"/>
      <c r="DXT107" s="2"/>
      <c r="DXU107" s="2"/>
      <c r="DXV107" s="2"/>
      <c r="DXW107" s="2"/>
      <c r="DXX107" s="2"/>
      <c r="DXY107" s="2"/>
      <c r="DYC107" s="2"/>
      <c r="DYD107" s="2"/>
      <c r="DYE107" s="2"/>
      <c r="DYF107" s="2"/>
      <c r="DYG107" s="2"/>
      <c r="DYH107" s="2"/>
      <c r="DYI107" s="2"/>
      <c r="DYJ107" s="2"/>
      <c r="DYK107" s="2"/>
      <c r="DYL107" s="2"/>
      <c r="DYM107" s="2"/>
      <c r="DYN107" s="2"/>
      <c r="DYO107" s="2"/>
      <c r="DYP107" s="2"/>
      <c r="DYQ107" s="2"/>
      <c r="DYR107" s="2"/>
      <c r="DYS107" s="2"/>
      <c r="DYX107" s="2"/>
      <c r="DYY107" s="2"/>
      <c r="DYZ107" s="2"/>
      <c r="DZA107" s="2"/>
      <c r="DZB107" s="2"/>
      <c r="DZC107" s="2"/>
      <c r="DZD107" s="2"/>
      <c r="DZE107" s="2"/>
      <c r="DZI107" s="2"/>
      <c r="DZJ107" s="2"/>
      <c r="DZK107" s="2"/>
      <c r="DZL107" s="2"/>
      <c r="DZM107" s="2"/>
      <c r="DZN107" s="2"/>
      <c r="DZO107" s="2"/>
      <c r="DZP107" s="2"/>
      <c r="DZQ107" s="2"/>
      <c r="DZR107" s="2"/>
      <c r="DZS107" s="2"/>
      <c r="DZT107" s="2"/>
      <c r="DZU107" s="2"/>
      <c r="DZV107" s="2"/>
      <c r="DZW107" s="2"/>
      <c r="DZX107" s="2"/>
      <c r="DZY107" s="2"/>
      <c r="EAD107" s="2"/>
      <c r="EAE107" s="2"/>
      <c r="EAF107" s="2"/>
      <c r="EAG107" s="2"/>
      <c r="EAH107" s="2"/>
      <c r="EAI107" s="2"/>
      <c r="EAJ107" s="2"/>
      <c r="EAK107" s="2"/>
      <c r="EAO107" s="2"/>
      <c r="EAP107" s="2"/>
      <c r="EAQ107" s="2"/>
      <c r="EAR107" s="2"/>
      <c r="EAS107" s="2"/>
      <c r="EAT107" s="2"/>
      <c r="EAU107" s="2"/>
      <c r="EAV107" s="2"/>
      <c r="EAW107" s="2"/>
      <c r="EAX107" s="2"/>
      <c r="EAY107" s="2"/>
      <c r="EAZ107" s="2"/>
      <c r="EBA107" s="2"/>
      <c r="EBB107" s="2"/>
      <c r="EBC107" s="2"/>
      <c r="EBD107" s="2"/>
      <c r="EBE107" s="2"/>
      <c r="EBJ107" s="2"/>
      <c r="EBK107" s="2"/>
      <c r="EBL107" s="2"/>
      <c r="EBM107" s="2"/>
      <c r="EBN107" s="2"/>
      <c r="EBO107" s="2"/>
      <c r="EBP107" s="2"/>
      <c r="EBQ107" s="2"/>
      <c r="EBU107" s="2"/>
      <c r="EBV107" s="2"/>
      <c r="EBW107" s="2"/>
      <c r="EBX107" s="2"/>
      <c r="EBY107" s="2"/>
      <c r="EBZ107" s="2"/>
      <c r="ECA107" s="2"/>
      <c r="ECB107" s="2"/>
      <c r="ECC107" s="2"/>
      <c r="ECD107" s="2"/>
      <c r="ECE107" s="2"/>
      <c r="ECF107" s="2"/>
      <c r="ECG107" s="2"/>
      <c r="ECH107" s="2"/>
      <c r="ECI107" s="2"/>
      <c r="ECJ107" s="2"/>
      <c r="ECK107" s="2"/>
      <c r="ECP107" s="2"/>
      <c r="ECQ107" s="2"/>
      <c r="ECR107" s="2"/>
      <c r="ECS107" s="2"/>
      <c r="ECT107" s="2"/>
      <c r="ECU107" s="2"/>
      <c r="ECV107" s="2"/>
      <c r="ECW107" s="2"/>
      <c r="EDA107" s="2"/>
      <c r="EDB107" s="2"/>
      <c r="EDC107" s="2"/>
      <c r="EDD107" s="2"/>
      <c r="EDE107" s="2"/>
      <c r="EDF107" s="2"/>
      <c r="EDG107" s="2"/>
      <c r="EDH107" s="2"/>
      <c r="EDI107" s="2"/>
      <c r="EDJ107" s="2"/>
      <c r="EDK107" s="2"/>
      <c r="EDL107" s="2"/>
      <c r="EDM107" s="2"/>
      <c r="EDN107" s="2"/>
      <c r="EDO107" s="2"/>
      <c r="EDP107" s="2"/>
      <c r="EDQ107" s="2"/>
      <c r="EDV107" s="2"/>
      <c r="EDW107" s="2"/>
      <c r="EDX107" s="2"/>
      <c r="EDY107" s="2"/>
      <c r="EDZ107" s="2"/>
      <c r="EEA107" s="2"/>
      <c r="EEB107" s="2"/>
      <c r="EEC107" s="2"/>
      <c r="EEG107" s="2"/>
      <c r="EEH107" s="2"/>
      <c r="EEI107" s="2"/>
      <c r="EEJ107" s="2"/>
      <c r="EEK107" s="2"/>
      <c r="EEL107" s="2"/>
      <c r="EEM107" s="2"/>
      <c r="EEN107" s="2"/>
      <c r="EEO107" s="2"/>
      <c r="EEP107" s="2"/>
      <c r="EEQ107" s="2"/>
      <c r="EER107" s="2"/>
      <c r="EES107" s="2"/>
      <c r="EET107" s="2"/>
      <c r="EEU107" s="2"/>
      <c r="EEV107" s="2"/>
      <c r="EEW107" s="2"/>
      <c r="EFB107" s="2"/>
      <c r="EFC107" s="2"/>
      <c r="EFD107" s="2"/>
      <c r="EFE107" s="2"/>
      <c r="EFF107" s="2"/>
      <c r="EFG107" s="2"/>
      <c r="EFH107" s="2"/>
      <c r="EFI107" s="2"/>
      <c r="EFM107" s="2"/>
      <c r="EFN107" s="2"/>
      <c r="EFO107" s="2"/>
      <c r="EFP107" s="2"/>
      <c r="EFQ107" s="2"/>
      <c r="EFR107" s="2"/>
      <c r="EFS107" s="2"/>
      <c r="EFT107" s="2"/>
      <c r="EFU107" s="2"/>
      <c r="EFV107" s="2"/>
      <c r="EFW107" s="2"/>
      <c r="EFX107" s="2"/>
      <c r="EFY107" s="2"/>
      <c r="EFZ107" s="2"/>
      <c r="EGA107" s="2"/>
      <c r="EGB107" s="2"/>
      <c r="EGC107" s="2"/>
      <c r="EGH107" s="2"/>
      <c r="EGI107" s="2"/>
      <c r="EGJ107" s="2"/>
      <c r="EGK107" s="2"/>
      <c r="EGL107" s="2"/>
      <c r="EGM107" s="2"/>
      <c r="EGN107" s="2"/>
      <c r="EGO107" s="2"/>
      <c r="EGS107" s="2"/>
      <c r="EGT107" s="2"/>
      <c r="EGU107" s="2"/>
      <c r="EGV107" s="2"/>
      <c r="EGW107" s="2"/>
      <c r="EGX107" s="2"/>
      <c r="EGY107" s="2"/>
      <c r="EGZ107" s="2"/>
      <c r="EHA107" s="2"/>
      <c r="EHB107" s="2"/>
      <c r="EHC107" s="2"/>
      <c r="EHD107" s="2"/>
      <c r="EHE107" s="2"/>
      <c r="EHF107" s="2"/>
      <c r="EHG107" s="2"/>
      <c r="EHH107" s="2"/>
      <c r="EHI107" s="2"/>
      <c r="EHN107" s="2"/>
      <c r="EHO107" s="2"/>
      <c r="EHP107" s="2"/>
      <c r="EHQ107" s="2"/>
      <c r="EHR107" s="2"/>
      <c r="EHS107" s="2"/>
      <c r="EHT107" s="2"/>
      <c r="EHU107" s="2"/>
      <c r="EHY107" s="2"/>
      <c r="EHZ107" s="2"/>
      <c r="EIA107" s="2"/>
      <c r="EIB107" s="2"/>
      <c r="EIC107" s="2"/>
      <c r="EID107" s="2"/>
      <c r="EIE107" s="2"/>
      <c r="EIF107" s="2"/>
      <c r="EIG107" s="2"/>
      <c r="EIH107" s="2"/>
      <c r="EII107" s="2"/>
      <c r="EIJ107" s="2"/>
      <c r="EIK107" s="2"/>
      <c r="EIL107" s="2"/>
      <c r="EIM107" s="2"/>
      <c r="EIN107" s="2"/>
      <c r="EIO107" s="2"/>
      <c r="EIT107" s="2"/>
      <c r="EIU107" s="2"/>
      <c r="EIV107" s="2"/>
      <c r="EIW107" s="2"/>
      <c r="EIX107" s="2"/>
      <c r="EIY107" s="2"/>
      <c r="EIZ107" s="2"/>
      <c r="EJA107" s="2"/>
      <c r="EJE107" s="2"/>
      <c r="EJF107" s="2"/>
      <c r="EJG107" s="2"/>
      <c r="EJH107" s="2"/>
      <c r="EJI107" s="2"/>
      <c r="EJJ107" s="2"/>
      <c r="EJK107" s="2"/>
      <c r="EJL107" s="2"/>
      <c r="EJM107" s="2"/>
      <c r="EJN107" s="2"/>
      <c r="EJO107" s="2"/>
      <c r="EJP107" s="2"/>
      <c r="EJQ107" s="2"/>
      <c r="EJR107" s="2"/>
      <c r="EJS107" s="2"/>
      <c r="EJT107" s="2"/>
      <c r="EJU107" s="2"/>
      <c r="EJZ107" s="2"/>
      <c r="EKA107" s="2"/>
      <c r="EKB107" s="2"/>
      <c r="EKC107" s="2"/>
      <c r="EKD107" s="2"/>
      <c r="EKE107" s="2"/>
      <c r="EKF107" s="2"/>
      <c r="EKG107" s="2"/>
      <c r="EKK107" s="2"/>
      <c r="EKL107" s="2"/>
      <c r="EKM107" s="2"/>
      <c r="EKN107" s="2"/>
      <c r="EKO107" s="2"/>
      <c r="EKP107" s="2"/>
      <c r="EKQ107" s="2"/>
      <c r="EKR107" s="2"/>
      <c r="EKS107" s="2"/>
      <c r="EKT107" s="2"/>
      <c r="EKU107" s="2"/>
      <c r="EKV107" s="2"/>
      <c r="EKW107" s="2"/>
      <c r="EKX107" s="2"/>
      <c r="EKY107" s="2"/>
      <c r="EKZ107" s="2"/>
      <c r="ELA107" s="2"/>
      <c r="ELF107" s="2"/>
      <c r="ELG107" s="2"/>
      <c r="ELH107" s="2"/>
      <c r="ELI107" s="2"/>
      <c r="ELJ107" s="2"/>
      <c r="ELK107" s="2"/>
      <c r="ELL107" s="2"/>
      <c r="ELM107" s="2"/>
      <c r="ELQ107" s="2"/>
      <c r="ELR107" s="2"/>
      <c r="ELS107" s="2"/>
      <c r="ELT107" s="2"/>
      <c r="ELU107" s="2"/>
      <c r="ELV107" s="2"/>
      <c r="ELW107" s="2"/>
      <c r="ELX107" s="2"/>
      <c r="ELY107" s="2"/>
      <c r="ELZ107" s="2"/>
      <c r="EMA107" s="2"/>
      <c r="EMB107" s="2"/>
      <c r="EMC107" s="2"/>
      <c r="EMD107" s="2"/>
      <c r="EME107" s="2"/>
      <c r="EMF107" s="2"/>
      <c r="EMG107" s="2"/>
      <c r="EML107" s="2"/>
      <c r="EMM107" s="2"/>
      <c r="EMN107" s="2"/>
      <c r="EMO107" s="2"/>
      <c r="EMP107" s="2"/>
      <c r="EMQ107" s="2"/>
      <c r="EMR107" s="2"/>
      <c r="EMS107" s="2"/>
      <c r="EMW107" s="2"/>
      <c r="EMX107" s="2"/>
      <c r="EMY107" s="2"/>
      <c r="EMZ107" s="2"/>
      <c r="ENA107" s="2"/>
      <c r="ENB107" s="2"/>
      <c r="ENC107" s="2"/>
      <c r="END107" s="2"/>
      <c r="ENE107" s="2"/>
      <c r="ENF107" s="2"/>
      <c r="ENG107" s="2"/>
      <c r="ENH107" s="2"/>
      <c r="ENI107" s="2"/>
      <c r="ENJ107" s="2"/>
      <c r="ENK107" s="2"/>
      <c r="ENL107" s="2"/>
      <c r="ENM107" s="2"/>
      <c r="ENR107" s="2"/>
      <c r="ENS107" s="2"/>
      <c r="ENT107" s="2"/>
      <c r="ENU107" s="2"/>
      <c r="ENV107" s="2"/>
      <c r="ENW107" s="2"/>
      <c r="ENX107" s="2"/>
      <c r="ENY107" s="2"/>
      <c r="EOC107" s="2"/>
      <c r="EOD107" s="2"/>
      <c r="EOE107" s="2"/>
      <c r="EOF107" s="2"/>
      <c r="EOG107" s="2"/>
      <c r="EOH107" s="2"/>
      <c r="EOI107" s="2"/>
      <c r="EOJ107" s="2"/>
      <c r="EOK107" s="2"/>
      <c r="EOL107" s="2"/>
      <c r="EOM107" s="2"/>
      <c r="EON107" s="2"/>
      <c r="EOO107" s="2"/>
      <c r="EOP107" s="2"/>
      <c r="EOQ107" s="2"/>
      <c r="EOR107" s="2"/>
      <c r="EOS107" s="2"/>
      <c r="EOX107" s="2"/>
      <c r="EOY107" s="2"/>
      <c r="EOZ107" s="2"/>
      <c r="EPA107" s="2"/>
      <c r="EPB107" s="2"/>
      <c r="EPC107" s="2"/>
      <c r="EPD107" s="2"/>
      <c r="EPE107" s="2"/>
      <c r="EPI107" s="2"/>
      <c r="EPJ107" s="2"/>
      <c r="EPK107" s="2"/>
      <c r="EPL107" s="2"/>
      <c r="EPM107" s="2"/>
      <c r="EPN107" s="2"/>
      <c r="EPO107" s="2"/>
      <c r="EPP107" s="2"/>
      <c r="EPQ107" s="2"/>
      <c r="EPR107" s="2"/>
      <c r="EPS107" s="2"/>
      <c r="EPT107" s="2"/>
      <c r="EPU107" s="2"/>
      <c r="EPV107" s="2"/>
      <c r="EPW107" s="2"/>
      <c r="EPX107" s="2"/>
      <c r="EPY107" s="2"/>
      <c r="EQD107" s="2"/>
      <c r="EQE107" s="2"/>
      <c r="EQF107" s="2"/>
      <c r="EQG107" s="2"/>
      <c r="EQH107" s="2"/>
      <c r="EQI107" s="2"/>
      <c r="EQJ107" s="2"/>
      <c r="EQK107" s="2"/>
      <c r="EQO107" s="2"/>
      <c r="EQP107" s="2"/>
      <c r="EQQ107" s="2"/>
      <c r="EQR107" s="2"/>
      <c r="EQS107" s="2"/>
      <c r="EQT107" s="2"/>
      <c r="EQU107" s="2"/>
      <c r="EQV107" s="2"/>
      <c r="EQW107" s="2"/>
      <c r="EQX107" s="2"/>
      <c r="EQY107" s="2"/>
      <c r="EQZ107" s="2"/>
      <c r="ERA107" s="2"/>
      <c r="ERB107" s="2"/>
      <c r="ERC107" s="2"/>
      <c r="ERD107" s="2"/>
      <c r="ERE107" s="2"/>
      <c r="ERJ107" s="2"/>
      <c r="ERK107" s="2"/>
      <c r="ERL107" s="2"/>
      <c r="ERM107" s="2"/>
      <c r="ERN107" s="2"/>
      <c r="ERO107" s="2"/>
      <c r="ERP107" s="2"/>
      <c r="ERQ107" s="2"/>
      <c r="ERU107" s="2"/>
      <c r="ERV107" s="2"/>
      <c r="ERW107" s="2"/>
      <c r="ERX107" s="2"/>
      <c r="ERY107" s="2"/>
      <c r="ERZ107" s="2"/>
      <c r="ESA107" s="2"/>
      <c r="ESB107" s="2"/>
      <c r="ESC107" s="2"/>
      <c r="ESD107" s="2"/>
      <c r="ESE107" s="2"/>
      <c r="ESF107" s="2"/>
      <c r="ESG107" s="2"/>
      <c r="ESH107" s="2"/>
      <c r="ESI107" s="2"/>
      <c r="ESJ107" s="2"/>
      <c r="ESK107" s="2"/>
      <c r="ESP107" s="2"/>
      <c r="ESQ107" s="2"/>
      <c r="ESR107" s="2"/>
      <c r="ESS107" s="2"/>
      <c r="EST107" s="2"/>
      <c r="ESU107" s="2"/>
      <c r="ESV107" s="2"/>
      <c r="ESW107" s="2"/>
      <c r="ETA107" s="2"/>
      <c r="ETB107" s="2"/>
      <c r="ETC107" s="2"/>
      <c r="ETD107" s="2"/>
      <c r="ETE107" s="2"/>
      <c r="ETF107" s="2"/>
      <c r="ETG107" s="2"/>
      <c r="ETH107" s="2"/>
      <c r="ETI107" s="2"/>
      <c r="ETJ107" s="2"/>
      <c r="ETK107" s="2"/>
      <c r="ETL107" s="2"/>
      <c r="ETM107" s="2"/>
      <c r="ETN107" s="2"/>
      <c r="ETO107" s="2"/>
      <c r="ETP107" s="2"/>
      <c r="ETQ107" s="2"/>
      <c r="ETV107" s="2"/>
      <c r="ETW107" s="2"/>
      <c r="ETX107" s="2"/>
      <c r="ETY107" s="2"/>
      <c r="ETZ107" s="2"/>
      <c r="EUA107" s="2"/>
      <c r="EUB107" s="2"/>
      <c r="EUC107" s="2"/>
      <c r="EUG107" s="2"/>
      <c r="EUH107" s="2"/>
      <c r="EUI107" s="2"/>
      <c r="EUJ107" s="2"/>
      <c r="EUK107" s="2"/>
      <c r="EUL107" s="2"/>
      <c r="EUM107" s="2"/>
      <c r="EUN107" s="2"/>
      <c r="EUO107" s="2"/>
      <c r="EUP107" s="2"/>
      <c r="EUQ107" s="2"/>
      <c r="EUR107" s="2"/>
      <c r="EUS107" s="2"/>
      <c r="EUT107" s="2"/>
      <c r="EUU107" s="2"/>
      <c r="EUV107" s="2"/>
      <c r="EUW107" s="2"/>
      <c r="EVB107" s="2"/>
      <c r="EVC107" s="2"/>
      <c r="EVD107" s="2"/>
      <c r="EVE107" s="2"/>
      <c r="EVF107" s="2"/>
      <c r="EVG107" s="2"/>
      <c r="EVH107" s="2"/>
      <c r="EVI107" s="2"/>
      <c r="EVM107" s="2"/>
      <c r="EVN107" s="2"/>
      <c r="EVO107" s="2"/>
      <c r="EVP107" s="2"/>
      <c r="EVQ107" s="2"/>
      <c r="EVR107" s="2"/>
      <c r="EVS107" s="2"/>
      <c r="EVT107" s="2"/>
      <c r="EVU107" s="2"/>
      <c r="EVV107" s="2"/>
      <c r="EVW107" s="2"/>
      <c r="EVX107" s="2"/>
      <c r="EVY107" s="2"/>
      <c r="EVZ107" s="2"/>
      <c r="EWA107" s="2"/>
      <c r="EWB107" s="2"/>
      <c r="EWC107" s="2"/>
      <c r="EWH107" s="2"/>
      <c r="EWI107" s="2"/>
      <c r="EWJ107" s="2"/>
      <c r="EWK107" s="2"/>
      <c r="EWL107" s="2"/>
      <c r="EWM107" s="2"/>
      <c r="EWN107" s="2"/>
      <c r="EWO107" s="2"/>
      <c r="EWS107" s="2"/>
      <c r="EWT107" s="2"/>
      <c r="EWU107" s="2"/>
      <c r="EWV107" s="2"/>
      <c r="EWW107" s="2"/>
      <c r="EWX107" s="2"/>
      <c r="EWY107" s="2"/>
      <c r="EWZ107" s="2"/>
      <c r="EXA107" s="2"/>
      <c r="EXB107" s="2"/>
      <c r="EXC107" s="2"/>
      <c r="EXD107" s="2"/>
      <c r="EXE107" s="2"/>
      <c r="EXF107" s="2"/>
      <c r="EXG107" s="2"/>
      <c r="EXH107" s="2"/>
      <c r="EXI107" s="2"/>
      <c r="EXN107" s="2"/>
      <c r="EXO107" s="2"/>
      <c r="EXP107" s="2"/>
      <c r="EXQ107" s="2"/>
      <c r="EXR107" s="2"/>
      <c r="EXS107" s="2"/>
      <c r="EXT107" s="2"/>
      <c r="EXU107" s="2"/>
      <c r="EXY107" s="2"/>
      <c r="EXZ107" s="2"/>
      <c r="EYA107" s="2"/>
      <c r="EYB107" s="2"/>
      <c r="EYC107" s="2"/>
      <c r="EYD107" s="2"/>
      <c r="EYE107" s="2"/>
      <c r="EYF107" s="2"/>
      <c r="EYG107" s="2"/>
      <c r="EYH107" s="2"/>
      <c r="EYI107" s="2"/>
      <c r="EYJ107" s="2"/>
      <c r="EYK107" s="2"/>
      <c r="EYL107" s="2"/>
      <c r="EYM107" s="2"/>
      <c r="EYN107" s="2"/>
      <c r="EYO107" s="2"/>
      <c r="EYT107" s="2"/>
      <c r="EYU107" s="2"/>
      <c r="EYV107" s="2"/>
      <c r="EYW107" s="2"/>
      <c r="EYX107" s="2"/>
      <c r="EYY107" s="2"/>
      <c r="EYZ107" s="2"/>
      <c r="EZA107" s="2"/>
      <c r="EZE107" s="2"/>
      <c r="EZF107" s="2"/>
      <c r="EZG107" s="2"/>
      <c r="EZH107" s="2"/>
      <c r="EZI107" s="2"/>
      <c r="EZJ107" s="2"/>
      <c r="EZK107" s="2"/>
      <c r="EZL107" s="2"/>
      <c r="EZM107" s="2"/>
      <c r="EZN107" s="2"/>
      <c r="EZO107" s="2"/>
      <c r="EZP107" s="2"/>
      <c r="EZQ107" s="2"/>
      <c r="EZR107" s="2"/>
      <c r="EZS107" s="2"/>
      <c r="EZT107" s="2"/>
      <c r="EZU107" s="2"/>
      <c r="EZZ107" s="2"/>
      <c r="FAA107" s="2"/>
      <c r="FAB107" s="2"/>
      <c r="FAC107" s="2"/>
      <c r="FAD107" s="2"/>
      <c r="FAE107" s="2"/>
      <c r="FAF107" s="2"/>
      <c r="FAG107" s="2"/>
      <c r="FAK107" s="2"/>
      <c r="FAL107" s="2"/>
      <c r="FAM107" s="2"/>
      <c r="FAN107" s="2"/>
      <c r="FAO107" s="2"/>
      <c r="FAP107" s="2"/>
      <c r="FAQ107" s="2"/>
      <c r="FAR107" s="2"/>
      <c r="FAS107" s="2"/>
      <c r="FAT107" s="2"/>
      <c r="FAU107" s="2"/>
      <c r="FAV107" s="2"/>
      <c r="FAW107" s="2"/>
      <c r="FAX107" s="2"/>
      <c r="FAY107" s="2"/>
      <c r="FAZ107" s="2"/>
      <c r="FBA107" s="2"/>
      <c r="FBF107" s="2"/>
      <c r="FBG107" s="2"/>
      <c r="FBH107" s="2"/>
      <c r="FBI107" s="2"/>
      <c r="FBJ107" s="2"/>
      <c r="FBK107" s="2"/>
      <c r="FBL107" s="2"/>
      <c r="FBM107" s="2"/>
      <c r="FBQ107" s="2"/>
      <c r="FBR107" s="2"/>
      <c r="FBS107" s="2"/>
      <c r="FBT107" s="2"/>
      <c r="FBU107" s="2"/>
      <c r="FBV107" s="2"/>
      <c r="FBW107" s="2"/>
      <c r="FBX107" s="2"/>
      <c r="FBY107" s="2"/>
      <c r="FBZ107" s="2"/>
      <c r="FCA107" s="2"/>
      <c r="FCB107" s="2"/>
      <c r="FCC107" s="2"/>
      <c r="FCD107" s="2"/>
      <c r="FCE107" s="2"/>
      <c r="FCF107" s="2"/>
      <c r="FCG107" s="2"/>
      <c r="FCL107" s="2"/>
      <c r="FCM107" s="2"/>
      <c r="FCN107" s="2"/>
      <c r="FCO107" s="2"/>
      <c r="FCP107" s="2"/>
      <c r="FCQ107" s="2"/>
      <c r="FCR107" s="2"/>
      <c r="FCS107" s="2"/>
      <c r="FCW107" s="2"/>
      <c r="FCX107" s="2"/>
      <c r="FCY107" s="2"/>
      <c r="FCZ107" s="2"/>
      <c r="FDA107" s="2"/>
      <c r="FDB107" s="2"/>
      <c r="FDC107" s="2"/>
      <c r="FDD107" s="2"/>
      <c r="FDE107" s="2"/>
      <c r="FDF107" s="2"/>
      <c r="FDG107" s="2"/>
      <c r="FDH107" s="2"/>
      <c r="FDI107" s="2"/>
      <c r="FDJ107" s="2"/>
      <c r="FDK107" s="2"/>
      <c r="FDL107" s="2"/>
      <c r="FDM107" s="2"/>
      <c r="FDR107" s="2"/>
      <c r="FDS107" s="2"/>
      <c r="FDT107" s="2"/>
      <c r="FDU107" s="2"/>
      <c r="FDV107" s="2"/>
      <c r="FDW107" s="2"/>
      <c r="FDX107" s="2"/>
      <c r="FDY107" s="2"/>
      <c r="FEC107" s="2"/>
      <c r="FED107" s="2"/>
      <c r="FEE107" s="2"/>
      <c r="FEF107" s="2"/>
      <c r="FEG107" s="2"/>
      <c r="FEH107" s="2"/>
      <c r="FEI107" s="2"/>
      <c r="FEJ107" s="2"/>
      <c r="FEK107" s="2"/>
      <c r="FEL107" s="2"/>
      <c r="FEM107" s="2"/>
      <c r="FEN107" s="2"/>
      <c r="FEO107" s="2"/>
      <c r="FEP107" s="2"/>
      <c r="FEQ107" s="2"/>
      <c r="FER107" s="2"/>
      <c r="FES107" s="2"/>
      <c r="FEX107" s="2"/>
      <c r="FEY107" s="2"/>
      <c r="FEZ107" s="2"/>
      <c r="FFA107" s="2"/>
      <c r="FFB107" s="2"/>
      <c r="FFC107" s="2"/>
      <c r="FFD107" s="2"/>
      <c r="FFE107" s="2"/>
      <c r="FFI107" s="2"/>
      <c r="FFJ107" s="2"/>
      <c r="FFK107" s="2"/>
      <c r="FFL107" s="2"/>
      <c r="FFM107" s="2"/>
      <c r="FFN107" s="2"/>
      <c r="FFO107" s="2"/>
      <c r="FFP107" s="2"/>
      <c r="FFQ107" s="2"/>
      <c r="FFR107" s="2"/>
      <c r="FFS107" s="2"/>
      <c r="FFT107" s="2"/>
      <c r="FFU107" s="2"/>
      <c r="FFV107" s="2"/>
      <c r="FFW107" s="2"/>
      <c r="FFX107" s="2"/>
      <c r="FFY107" s="2"/>
      <c r="FGD107" s="2"/>
      <c r="FGE107" s="2"/>
      <c r="FGF107" s="2"/>
      <c r="FGG107" s="2"/>
      <c r="FGH107" s="2"/>
      <c r="FGI107" s="2"/>
      <c r="FGJ107" s="2"/>
      <c r="FGK107" s="2"/>
      <c r="FGO107" s="2"/>
      <c r="FGP107" s="2"/>
      <c r="FGQ107" s="2"/>
      <c r="FGR107" s="2"/>
      <c r="FGS107" s="2"/>
      <c r="FGT107" s="2"/>
      <c r="FGU107" s="2"/>
      <c r="FGV107" s="2"/>
      <c r="FGW107" s="2"/>
      <c r="FGX107" s="2"/>
      <c r="FGY107" s="2"/>
      <c r="FGZ107" s="2"/>
      <c r="FHA107" s="2"/>
      <c r="FHB107" s="2"/>
      <c r="FHC107" s="2"/>
      <c r="FHD107" s="2"/>
      <c r="FHE107" s="2"/>
      <c r="FHJ107" s="2"/>
      <c r="FHK107" s="2"/>
      <c r="FHL107" s="2"/>
      <c r="FHM107" s="2"/>
      <c r="FHN107" s="2"/>
      <c r="FHO107" s="2"/>
      <c r="FHP107" s="2"/>
      <c r="FHQ107" s="2"/>
      <c r="FHU107" s="2"/>
      <c r="FHV107" s="2"/>
      <c r="FHW107" s="2"/>
      <c r="FHX107" s="2"/>
      <c r="FHY107" s="2"/>
      <c r="FHZ107" s="2"/>
      <c r="FIA107" s="2"/>
      <c r="FIB107" s="2"/>
      <c r="FIC107" s="2"/>
      <c r="FID107" s="2"/>
      <c r="FIE107" s="2"/>
      <c r="FIF107" s="2"/>
      <c r="FIG107" s="2"/>
      <c r="FIH107" s="2"/>
      <c r="FII107" s="2"/>
      <c r="FIJ107" s="2"/>
      <c r="FIK107" s="2"/>
      <c r="FIP107" s="2"/>
      <c r="FIQ107" s="2"/>
      <c r="FIR107" s="2"/>
      <c r="FIS107" s="2"/>
      <c r="FIT107" s="2"/>
      <c r="FIU107" s="2"/>
      <c r="FIV107" s="2"/>
      <c r="FIW107" s="2"/>
      <c r="FJA107" s="2"/>
      <c r="FJB107" s="2"/>
      <c r="FJC107" s="2"/>
      <c r="FJD107" s="2"/>
      <c r="FJE107" s="2"/>
      <c r="FJF107" s="2"/>
      <c r="FJG107" s="2"/>
      <c r="FJH107" s="2"/>
      <c r="FJI107" s="2"/>
      <c r="FJJ107" s="2"/>
      <c r="FJK107" s="2"/>
      <c r="FJL107" s="2"/>
      <c r="FJM107" s="2"/>
      <c r="FJN107" s="2"/>
      <c r="FJO107" s="2"/>
      <c r="FJP107" s="2"/>
      <c r="FJQ107" s="2"/>
      <c r="FJV107" s="2"/>
      <c r="FJW107" s="2"/>
      <c r="FJX107" s="2"/>
      <c r="FJY107" s="2"/>
      <c r="FJZ107" s="2"/>
      <c r="FKA107" s="2"/>
      <c r="FKB107" s="2"/>
      <c r="FKC107" s="2"/>
      <c r="FKG107" s="2"/>
      <c r="FKH107" s="2"/>
      <c r="FKI107" s="2"/>
      <c r="FKJ107" s="2"/>
      <c r="FKK107" s="2"/>
      <c r="FKL107" s="2"/>
      <c r="FKM107" s="2"/>
      <c r="FKN107" s="2"/>
      <c r="FKO107" s="2"/>
      <c r="FKP107" s="2"/>
      <c r="FKQ107" s="2"/>
      <c r="FKR107" s="2"/>
      <c r="FKS107" s="2"/>
      <c r="FKT107" s="2"/>
      <c r="FKU107" s="2"/>
      <c r="FKV107" s="2"/>
      <c r="FKW107" s="2"/>
      <c r="FLB107" s="2"/>
      <c r="FLC107" s="2"/>
      <c r="FLD107" s="2"/>
      <c r="FLE107" s="2"/>
      <c r="FLF107" s="2"/>
      <c r="FLG107" s="2"/>
      <c r="FLH107" s="2"/>
      <c r="FLI107" s="2"/>
      <c r="FLM107" s="2"/>
      <c r="FLN107" s="2"/>
      <c r="FLO107" s="2"/>
      <c r="FLP107" s="2"/>
      <c r="FLQ107" s="2"/>
      <c r="FLR107" s="2"/>
      <c r="FLS107" s="2"/>
      <c r="FLT107" s="2"/>
      <c r="FLU107" s="2"/>
      <c r="FLV107" s="2"/>
      <c r="FLW107" s="2"/>
      <c r="FLX107" s="2"/>
      <c r="FLY107" s="2"/>
      <c r="FLZ107" s="2"/>
      <c r="FMA107" s="2"/>
      <c r="FMB107" s="2"/>
      <c r="FMC107" s="2"/>
      <c r="FMH107" s="2"/>
      <c r="FMI107" s="2"/>
      <c r="FMJ107" s="2"/>
      <c r="FMK107" s="2"/>
      <c r="FML107" s="2"/>
      <c r="FMM107" s="2"/>
      <c r="FMN107" s="2"/>
      <c r="FMO107" s="2"/>
      <c r="FMS107" s="2"/>
      <c r="FMT107" s="2"/>
      <c r="FMU107" s="2"/>
      <c r="FMV107" s="2"/>
      <c r="FMW107" s="2"/>
      <c r="FMX107" s="2"/>
      <c r="FMY107" s="2"/>
      <c r="FMZ107" s="2"/>
      <c r="FNA107" s="2"/>
      <c r="FNB107" s="2"/>
      <c r="FNC107" s="2"/>
      <c r="FND107" s="2"/>
      <c r="FNE107" s="2"/>
      <c r="FNF107" s="2"/>
      <c r="FNG107" s="2"/>
      <c r="FNH107" s="2"/>
      <c r="FNI107" s="2"/>
      <c r="FNN107" s="2"/>
      <c r="FNO107" s="2"/>
      <c r="FNP107" s="2"/>
      <c r="FNQ107" s="2"/>
      <c r="FNR107" s="2"/>
      <c r="FNS107" s="2"/>
      <c r="FNT107" s="2"/>
      <c r="FNU107" s="2"/>
      <c r="FNY107" s="2"/>
      <c r="FNZ107" s="2"/>
      <c r="FOA107" s="2"/>
      <c r="FOB107" s="2"/>
      <c r="FOC107" s="2"/>
      <c r="FOD107" s="2"/>
      <c r="FOE107" s="2"/>
      <c r="FOF107" s="2"/>
      <c r="FOG107" s="2"/>
      <c r="FOH107" s="2"/>
      <c r="FOI107" s="2"/>
      <c r="FOJ107" s="2"/>
      <c r="FOK107" s="2"/>
      <c r="FOL107" s="2"/>
      <c r="FOM107" s="2"/>
      <c r="FON107" s="2"/>
      <c r="FOO107" s="2"/>
      <c r="FOT107" s="2"/>
      <c r="FOU107" s="2"/>
      <c r="FOV107" s="2"/>
      <c r="FOW107" s="2"/>
      <c r="FOX107" s="2"/>
      <c r="FOY107" s="2"/>
      <c r="FOZ107" s="2"/>
      <c r="FPA107" s="2"/>
      <c r="FPE107" s="2"/>
      <c r="FPF107" s="2"/>
      <c r="FPG107" s="2"/>
      <c r="FPH107" s="2"/>
      <c r="FPI107" s="2"/>
      <c r="FPJ107" s="2"/>
      <c r="FPK107" s="2"/>
      <c r="FPL107" s="2"/>
      <c r="FPM107" s="2"/>
      <c r="FPN107" s="2"/>
      <c r="FPO107" s="2"/>
      <c r="FPP107" s="2"/>
      <c r="FPQ107" s="2"/>
      <c r="FPR107" s="2"/>
      <c r="FPS107" s="2"/>
      <c r="FPT107" s="2"/>
      <c r="FPU107" s="2"/>
      <c r="FPZ107" s="2"/>
      <c r="FQA107" s="2"/>
      <c r="FQB107" s="2"/>
      <c r="FQC107" s="2"/>
      <c r="FQD107" s="2"/>
      <c r="FQE107" s="2"/>
      <c r="FQF107" s="2"/>
      <c r="FQG107" s="2"/>
      <c r="FQK107" s="2"/>
      <c r="FQL107" s="2"/>
      <c r="FQM107" s="2"/>
      <c r="FQN107" s="2"/>
      <c r="FQO107" s="2"/>
      <c r="FQP107" s="2"/>
      <c r="FQQ107" s="2"/>
      <c r="FQR107" s="2"/>
      <c r="FQS107" s="2"/>
      <c r="FQT107" s="2"/>
      <c r="FQU107" s="2"/>
      <c r="FQV107" s="2"/>
      <c r="FQW107" s="2"/>
      <c r="FQX107" s="2"/>
      <c r="FQY107" s="2"/>
      <c r="FQZ107" s="2"/>
      <c r="FRA107" s="2"/>
      <c r="FRF107" s="2"/>
      <c r="FRG107" s="2"/>
      <c r="FRH107" s="2"/>
      <c r="FRI107" s="2"/>
      <c r="FRJ107" s="2"/>
      <c r="FRK107" s="2"/>
      <c r="FRL107" s="2"/>
      <c r="FRM107" s="2"/>
      <c r="FRQ107" s="2"/>
      <c r="FRR107" s="2"/>
      <c r="FRS107" s="2"/>
      <c r="FRT107" s="2"/>
      <c r="FRU107" s="2"/>
      <c r="FRV107" s="2"/>
      <c r="FRW107" s="2"/>
      <c r="FRX107" s="2"/>
      <c r="FRY107" s="2"/>
      <c r="FRZ107" s="2"/>
      <c r="FSA107" s="2"/>
      <c r="FSB107" s="2"/>
      <c r="FSC107" s="2"/>
      <c r="FSD107" s="2"/>
      <c r="FSE107" s="2"/>
      <c r="FSF107" s="2"/>
      <c r="FSG107" s="2"/>
      <c r="FSL107" s="2"/>
      <c r="FSM107" s="2"/>
      <c r="FSN107" s="2"/>
      <c r="FSO107" s="2"/>
      <c r="FSP107" s="2"/>
      <c r="FSQ107" s="2"/>
      <c r="FSR107" s="2"/>
      <c r="FSS107" s="2"/>
      <c r="FSW107" s="2"/>
      <c r="FSX107" s="2"/>
      <c r="FSY107" s="2"/>
      <c r="FSZ107" s="2"/>
      <c r="FTA107" s="2"/>
      <c r="FTB107" s="2"/>
      <c r="FTC107" s="2"/>
      <c r="FTD107" s="2"/>
      <c r="FTE107" s="2"/>
      <c r="FTF107" s="2"/>
      <c r="FTG107" s="2"/>
      <c r="FTH107" s="2"/>
      <c r="FTI107" s="2"/>
      <c r="FTJ107" s="2"/>
      <c r="FTK107" s="2"/>
      <c r="FTL107" s="2"/>
      <c r="FTM107" s="2"/>
      <c r="FTR107" s="2"/>
      <c r="FTS107" s="2"/>
      <c r="FTT107" s="2"/>
      <c r="FTU107" s="2"/>
      <c r="FTV107" s="2"/>
      <c r="FTW107" s="2"/>
      <c r="FTX107" s="2"/>
      <c r="FTY107" s="2"/>
      <c r="FUC107" s="2"/>
      <c r="FUD107" s="2"/>
      <c r="FUE107" s="2"/>
      <c r="FUF107" s="2"/>
      <c r="FUG107" s="2"/>
      <c r="FUH107" s="2"/>
      <c r="FUI107" s="2"/>
      <c r="FUJ107" s="2"/>
      <c r="FUK107" s="2"/>
      <c r="FUL107" s="2"/>
      <c r="FUM107" s="2"/>
      <c r="FUN107" s="2"/>
      <c r="FUO107" s="2"/>
      <c r="FUP107" s="2"/>
      <c r="FUQ107" s="2"/>
      <c r="FUR107" s="2"/>
      <c r="FUS107" s="2"/>
      <c r="FUX107" s="2"/>
      <c r="FUY107" s="2"/>
      <c r="FUZ107" s="2"/>
      <c r="FVA107" s="2"/>
      <c r="FVB107" s="2"/>
      <c r="FVC107" s="2"/>
      <c r="FVD107" s="2"/>
      <c r="FVE107" s="2"/>
      <c r="FVI107" s="2"/>
      <c r="FVJ107" s="2"/>
      <c r="FVK107" s="2"/>
      <c r="FVL107" s="2"/>
      <c r="FVM107" s="2"/>
      <c r="FVN107" s="2"/>
      <c r="FVO107" s="2"/>
      <c r="FVP107" s="2"/>
      <c r="FVQ107" s="2"/>
      <c r="FVR107" s="2"/>
      <c r="FVS107" s="2"/>
      <c r="FVT107" s="2"/>
      <c r="FVU107" s="2"/>
      <c r="FVV107" s="2"/>
      <c r="FVW107" s="2"/>
      <c r="FVX107" s="2"/>
      <c r="FVY107" s="2"/>
      <c r="FWD107" s="2"/>
      <c r="FWE107" s="2"/>
      <c r="FWF107" s="2"/>
      <c r="FWG107" s="2"/>
      <c r="FWH107" s="2"/>
      <c r="FWI107" s="2"/>
      <c r="FWJ107" s="2"/>
      <c r="FWK107" s="2"/>
      <c r="FWO107" s="2"/>
      <c r="FWP107" s="2"/>
      <c r="FWQ107" s="2"/>
      <c r="FWR107" s="2"/>
      <c r="FWS107" s="2"/>
      <c r="FWT107" s="2"/>
      <c r="FWU107" s="2"/>
      <c r="FWV107" s="2"/>
      <c r="FWW107" s="2"/>
      <c r="FWX107" s="2"/>
      <c r="FWY107" s="2"/>
      <c r="FWZ107" s="2"/>
      <c r="FXA107" s="2"/>
      <c r="FXB107" s="2"/>
      <c r="FXC107" s="2"/>
      <c r="FXD107" s="2"/>
      <c r="FXE107" s="2"/>
      <c r="FXJ107" s="2"/>
      <c r="FXK107" s="2"/>
      <c r="FXL107" s="2"/>
      <c r="FXM107" s="2"/>
      <c r="FXN107" s="2"/>
      <c r="FXO107" s="2"/>
      <c r="FXP107" s="2"/>
      <c r="FXQ107" s="2"/>
      <c r="FXU107" s="2"/>
      <c r="FXV107" s="2"/>
      <c r="FXW107" s="2"/>
      <c r="FXX107" s="2"/>
      <c r="FXY107" s="2"/>
      <c r="FXZ107" s="2"/>
      <c r="FYA107" s="2"/>
      <c r="FYB107" s="2"/>
      <c r="FYC107" s="2"/>
      <c r="FYD107" s="2"/>
      <c r="FYE107" s="2"/>
      <c r="FYF107" s="2"/>
      <c r="FYG107" s="2"/>
      <c r="FYH107" s="2"/>
      <c r="FYI107" s="2"/>
      <c r="FYJ107" s="2"/>
      <c r="FYK107" s="2"/>
      <c r="FYP107" s="2"/>
      <c r="FYQ107" s="2"/>
      <c r="FYR107" s="2"/>
      <c r="FYS107" s="2"/>
      <c r="FYT107" s="2"/>
      <c r="FYU107" s="2"/>
      <c r="FYV107" s="2"/>
      <c r="FYW107" s="2"/>
      <c r="FZA107" s="2"/>
      <c r="FZB107" s="2"/>
      <c r="FZC107" s="2"/>
      <c r="FZD107" s="2"/>
      <c r="FZE107" s="2"/>
      <c r="FZF107" s="2"/>
      <c r="FZG107" s="2"/>
      <c r="FZH107" s="2"/>
      <c r="FZI107" s="2"/>
      <c r="FZJ107" s="2"/>
      <c r="FZK107" s="2"/>
      <c r="FZL107" s="2"/>
      <c r="FZM107" s="2"/>
      <c r="FZN107" s="2"/>
      <c r="FZO107" s="2"/>
      <c r="FZP107" s="2"/>
      <c r="FZQ107" s="2"/>
      <c r="FZV107" s="2"/>
      <c r="FZW107" s="2"/>
      <c r="FZX107" s="2"/>
      <c r="FZY107" s="2"/>
      <c r="FZZ107" s="2"/>
      <c r="GAA107" s="2"/>
      <c r="GAB107" s="2"/>
      <c r="GAC107" s="2"/>
      <c r="GAG107" s="2"/>
      <c r="GAH107" s="2"/>
      <c r="GAI107" s="2"/>
      <c r="GAJ107" s="2"/>
      <c r="GAK107" s="2"/>
      <c r="GAL107" s="2"/>
      <c r="GAM107" s="2"/>
      <c r="GAN107" s="2"/>
      <c r="GAO107" s="2"/>
      <c r="GAP107" s="2"/>
      <c r="GAQ107" s="2"/>
      <c r="GAR107" s="2"/>
      <c r="GAS107" s="2"/>
      <c r="GAT107" s="2"/>
      <c r="GAU107" s="2"/>
      <c r="GAV107" s="2"/>
      <c r="GAW107" s="2"/>
      <c r="GBB107" s="2"/>
      <c r="GBC107" s="2"/>
      <c r="GBD107" s="2"/>
      <c r="GBE107" s="2"/>
      <c r="GBF107" s="2"/>
      <c r="GBG107" s="2"/>
      <c r="GBH107" s="2"/>
      <c r="GBI107" s="2"/>
      <c r="GBM107" s="2"/>
      <c r="GBN107" s="2"/>
      <c r="GBO107" s="2"/>
      <c r="GBP107" s="2"/>
      <c r="GBQ107" s="2"/>
      <c r="GBR107" s="2"/>
      <c r="GBS107" s="2"/>
      <c r="GBT107" s="2"/>
      <c r="GBU107" s="2"/>
      <c r="GBV107" s="2"/>
      <c r="GBW107" s="2"/>
      <c r="GBX107" s="2"/>
      <c r="GBY107" s="2"/>
      <c r="GBZ107" s="2"/>
      <c r="GCA107" s="2"/>
      <c r="GCB107" s="2"/>
      <c r="GCC107" s="2"/>
      <c r="GCH107" s="2"/>
      <c r="GCI107" s="2"/>
      <c r="GCJ107" s="2"/>
      <c r="GCK107" s="2"/>
      <c r="GCL107" s="2"/>
      <c r="GCM107" s="2"/>
      <c r="GCN107" s="2"/>
      <c r="GCO107" s="2"/>
      <c r="GCS107" s="2"/>
      <c r="GCT107" s="2"/>
      <c r="GCU107" s="2"/>
      <c r="GCV107" s="2"/>
      <c r="GCW107" s="2"/>
      <c r="GCX107" s="2"/>
      <c r="GCY107" s="2"/>
      <c r="GCZ107" s="2"/>
      <c r="GDA107" s="2"/>
      <c r="GDB107" s="2"/>
      <c r="GDC107" s="2"/>
      <c r="GDD107" s="2"/>
      <c r="GDE107" s="2"/>
      <c r="GDF107" s="2"/>
      <c r="GDG107" s="2"/>
      <c r="GDH107" s="2"/>
      <c r="GDI107" s="2"/>
      <c r="GDN107" s="2"/>
      <c r="GDO107" s="2"/>
      <c r="GDP107" s="2"/>
      <c r="GDQ107" s="2"/>
      <c r="GDR107" s="2"/>
      <c r="GDS107" s="2"/>
      <c r="GDT107" s="2"/>
      <c r="GDU107" s="2"/>
      <c r="GDY107" s="2"/>
      <c r="GDZ107" s="2"/>
      <c r="GEA107" s="2"/>
      <c r="GEB107" s="2"/>
      <c r="GEC107" s="2"/>
      <c r="GED107" s="2"/>
      <c r="GEE107" s="2"/>
      <c r="GEF107" s="2"/>
      <c r="GEG107" s="2"/>
      <c r="GEH107" s="2"/>
      <c r="GEI107" s="2"/>
      <c r="GEJ107" s="2"/>
      <c r="GEK107" s="2"/>
      <c r="GEL107" s="2"/>
      <c r="GEM107" s="2"/>
      <c r="GEN107" s="2"/>
      <c r="GEO107" s="2"/>
      <c r="GET107" s="2"/>
      <c r="GEU107" s="2"/>
      <c r="GEV107" s="2"/>
      <c r="GEW107" s="2"/>
      <c r="GEX107" s="2"/>
      <c r="GEY107" s="2"/>
      <c r="GEZ107" s="2"/>
      <c r="GFA107" s="2"/>
      <c r="GFE107" s="2"/>
      <c r="GFF107" s="2"/>
      <c r="GFG107" s="2"/>
      <c r="GFH107" s="2"/>
      <c r="GFI107" s="2"/>
      <c r="GFJ107" s="2"/>
      <c r="GFK107" s="2"/>
      <c r="GFL107" s="2"/>
      <c r="GFM107" s="2"/>
      <c r="GFN107" s="2"/>
      <c r="GFO107" s="2"/>
      <c r="GFP107" s="2"/>
      <c r="GFQ107" s="2"/>
      <c r="GFR107" s="2"/>
      <c r="GFS107" s="2"/>
      <c r="GFT107" s="2"/>
      <c r="GFU107" s="2"/>
      <c r="GFZ107" s="2"/>
      <c r="GGA107" s="2"/>
      <c r="GGB107" s="2"/>
      <c r="GGC107" s="2"/>
      <c r="GGD107" s="2"/>
      <c r="GGE107" s="2"/>
      <c r="GGF107" s="2"/>
      <c r="GGG107" s="2"/>
      <c r="GGK107" s="2"/>
      <c r="GGL107" s="2"/>
      <c r="GGM107" s="2"/>
      <c r="GGN107" s="2"/>
      <c r="GGO107" s="2"/>
      <c r="GGP107" s="2"/>
      <c r="GGQ107" s="2"/>
      <c r="GGR107" s="2"/>
      <c r="GGS107" s="2"/>
      <c r="GGT107" s="2"/>
      <c r="GGU107" s="2"/>
      <c r="GGV107" s="2"/>
      <c r="GGW107" s="2"/>
      <c r="GGX107" s="2"/>
      <c r="GGY107" s="2"/>
      <c r="GGZ107" s="2"/>
      <c r="GHA107" s="2"/>
      <c r="GHF107" s="2"/>
      <c r="GHG107" s="2"/>
      <c r="GHH107" s="2"/>
      <c r="GHI107" s="2"/>
      <c r="GHJ107" s="2"/>
      <c r="GHK107" s="2"/>
      <c r="GHL107" s="2"/>
      <c r="GHM107" s="2"/>
      <c r="GHQ107" s="2"/>
      <c r="GHR107" s="2"/>
      <c r="GHS107" s="2"/>
      <c r="GHT107" s="2"/>
      <c r="GHU107" s="2"/>
      <c r="GHV107" s="2"/>
      <c r="GHW107" s="2"/>
      <c r="GHX107" s="2"/>
      <c r="GHY107" s="2"/>
      <c r="GHZ107" s="2"/>
      <c r="GIA107" s="2"/>
      <c r="GIB107" s="2"/>
      <c r="GIC107" s="2"/>
      <c r="GID107" s="2"/>
      <c r="GIE107" s="2"/>
      <c r="GIF107" s="2"/>
      <c r="GIG107" s="2"/>
      <c r="GIL107" s="2"/>
      <c r="GIM107" s="2"/>
      <c r="GIN107" s="2"/>
      <c r="GIO107" s="2"/>
      <c r="GIP107" s="2"/>
      <c r="GIQ107" s="2"/>
      <c r="GIR107" s="2"/>
      <c r="GIS107" s="2"/>
      <c r="GIW107" s="2"/>
      <c r="GIX107" s="2"/>
      <c r="GIY107" s="2"/>
      <c r="GIZ107" s="2"/>
      <c r="GJA107" s="2"/>
      <c r="GJB107" s="2"/>
      <c r="GJC107" s="2"/>
      <c r="GJD107" s="2"/>
      <c r="GJE107" s="2"/>
      <c r="GJF107" s="2"/>
      <c r="GJG107" s="2"/>
      <c r="GJH107" s="2"/>
      <c r="GJI107" s="2"/>
      <c r="GJJ107" s="2"/>
      <c r="GJK107" s="2"/>
      <c r="GJL107" s="2"/>
      <c r="GJM107" s="2"/>
      <c r="GJR107" s="2"/>
      <c r="GJS107" s="2"/>
      <c r="GJT107" s="2"/>
      <c r="GJU107" s="2"/>
      <c r="GJV107" s="2"/>
      <c r="GJW107" s="2"/>
      <c r="GJX107" s="2"/>
      <c r="GJY107" s="2"/>
      <c r="GKC107" s="2"/>
      <c r="GKD107" s="2"/>
      <c r="GKE107" s="2"/>
      <c r="GKF107" s="2"/>
      <c r="GKG107" s="2"/>
      <c r="GKH107" s="2"/>
      <c r="GKI107" s="2"/>
      <c r="GKJ107" s="2"/>
      <c r="GKK107" s="2"/>
      <c r="GKL107" s="2"/>
      <c r="GKM107" s="2"/>
      <c r="GKN107" s="2"/>
      <c r="GKO107" s="2"/>
      <c r="GKP107" s="2"/>
      <c r="GKQ107" s="2"/>
      <c r="GKR107" s="2"/>
      <c r="GKS107" s="2"/>
      <c r="GKX107" s="2"/>
      <c r="GKY107" s="2"/>
      <c r="GKZ107" s="2"/>
      <c r="GLA107" s="2"/>
      <c r="GLB107" s="2"/>
      <c r="GLC107" s="2"/>
      <c r="GLD107" s="2"/>
      <c r="GLE107" s="2"/>
      <c r="GLI107" s="2"/>
      <c r="GLJ107" s="2"/>
      <c r="GLK107" s="2"/>
      <c r="GLL107" s="2"/>
      <c r="GLM107" s="2"/>
      <c r="GLN107" s="2"/>
      <c r="GLO107" s="2"/>
      <c r="GLP107" s="2"/>
      <c r="GLQ107" s="2"/>
      <c r="GLR107" s="2"/>
      <c r="GLS107" s="2"/>
      <c r="GLT107" s="2"/>
      <c r="GLU107" s="2"/>
      <c r="GLV107" s="2"/>
      <c r="GLW107" s="2"/>
      <c r="GLX107" s="2"/>
      <c r="GLY107" s="2"/>
      <c r="GMD107" s="2"/>
      <c r="GME107" s="2"/>
      <c r="GMF107" s="2"/>
      <c r="GMG107" s="2"/>
      <c r="GMH107" s="2"/>
      <c r="GMI107" s="2"/>
      <c r="GMJ107" s="2"/>
      <c r="GMK107" s="2"/>
      <c r="GMO107" s="2"/>
      <c r="GMP107" s="2"/>
      <c r="GMQ107" s="2"/>
      <c r="GMR107" s="2"/>
      <c r="GMS107" s="2"/>
      <c r="GMT107" s="2"/>
      <c r="GMU107" s="2"/>
      <c r="GMV107" s="2"/>
      <c r="GMW107" s="2"/>
      <c r="GMX107" s="2"/>
      <c r="GMY107" s="2"/>
      <c r="GMZ107" s="2"/>
      <c r="GNA107" s="2"/>
      <c r="GNB107" s="2"/>
      <c r="GNC107" s="2"/>
      <c r="GND107" s="2"/>
      <c r="GNE107" s="2"/>
      <c r="GNJ107" s="2"/>
      <c r="GNK107" s="2"/>
      <c r="GNL107" s="2"/>
      <c r="GNM107" s="2"/>
      <c r="GNN107" s="2"/>
      <c r="GNO107" s="2"/>
      <c r="GNP107" s="2"/>
      <c r="GNQ107" s="2"/>
      <c r="GNU107" s="2"/>
      <c r="GNV107" s="2"/>
      <c r="GNW107" s="2"/>
      <c r="GNX107" s="2"/>
      <c r="GNY107" s="2"/>
      <c r="GNZ107" s="2"/>
      <c r="GOA107" s="2"/>
      <c r="GOB107" s="2"/>
      <c r="GOC107" s="2"/>
      <c r="GOD107" s="2"/>
      <c r="GOE107" s="2"/>
      <c r="GOF107" s="2"/>
      <c r="GOG107" s="2"/>
      <c r="GOH107" s="2"/>
      <c r="GOI107" s="2"/>
      <c r="GOJ107" s="2"/>
      <c r="GOK107" s="2"/>
      <c r="GOP107" s="2"/>
      <c r="GOQ107" s="2"/>
      <c r="GOR107" s="2"/>
      <c r="GOS107" s="2"/>
      <c r="GOT107" s="2"/>
      <c r="GOU107" s="2"/>
      <c r="GOV107" s="2"/>
      <c r="GOW107" s="2"/>
      <c r="GPA107" s="2"/>
      <c r="GPB107" s="2"/>
      <c r="GPC107" s="2"/>
      <c r="GPD107" s="2"/>
      <c r="GPE107" s="2"/>
      <c r="GPF107" s="2"/>
      <c r="GPG107" s="2"/>
      <c r="GPH107" s="2"/>
      <c r="GPI107" s="2"/>
      <c r="GPJ107" s="2"/>
      <c r="GPK107" s="2"/>
      <c r="GPL107" s="2"/>
      <c r="GPM107" s="2"/>
      <c r="GPN107" s="2"/>
      <c r="GPO107" s="2"/>
      <c r="GPP107" s="2"/>
      <c r="GPQ107" s="2"/>
      <c r="GPV107" s="2"/>
      <c r="GPW107" s="2"/>
      <c r="GPX107" s="2"/>
      <c r="GPY107" s="2"/>
      <c r="GPZ107" s="2"/>
      <c r="GQA107" s="2"/>
      <c r="GQB107" s="2"/>
      <c r="GQC107" s="2"/>
      <c r="GQG107" s="2"/>
      <c r="GQH107" s="2"/>
      <c r="GQI107" s="2"/>
      <c r="GQJ107" s="2"/>
      <c r="GQK107" s="2"/>
      <c r="GQL107" s="2"/>
      <c r="GQM107" s="2"/>
      <c r="GQN107" s="2"/>
      <c r="GQO107" s="2"/>
      <c r="GQP107" s="2"/>
      <c r="GQQ107" s="2"/>
      <c r="GQR107" s="2"/>
      <c r="GQS107" s="2"/>
      <c r="GQT107" s="2"/>
      <c r="GQU107" s="2"/>
      <c r="GQV107" s="2"/>
      <c r="GQW107" s="2"/>
      <c r="GRB107" s="2"/>
      <c r="GRC107" s="2"/>
      <c r="GRD107" s="2"/>
      <c r="GRE107" s="2"/>
      <c r="GRF107" s="2"/>
      <c r="GRG107" s="2"/>
      <c r="GRH107" s="2"/>
      <c r="GRI107" s="2"/>
      <c r="GRM107" s="2"/>
      <c r="GRN107" s="2"/>
      <c r="GRO107" s="2"/>
      <c r="GRP107" s="2"/>
      <c r="GRQ107" s="2"/>
      <c r="GRR107" s="2"/>
      <c r="GRS107" s="2"/>
      <c r="GRT107" s="2"/>
      <c r="GRU107" s="2"/>
      <c r="GRV107" s="2"/>
      <c r="GRW107" s="2"/>
      <c r="GRX107" s="2"/>
      <c r="GRY107" s="2"/>
      <c r="GRZ107" s="2"/>
      <c r="GSA107" s="2"/>
      <c r="GSB107" s="2"/>
      <c r="GSC107" s="2"/>
      <c r="GSH107" s="2"/>
      <c r="GSI107" s="2"/>
      <c r="GSJ107" s="2"/>
      <c r="GSK107" s="2"/>
      <c r="GSL107" s="2"/>
      <c r="GSM107" s="2"/>
      <c r="GSN107" s="2"/>
      <c r="GSO107" s="2"/>
      <c r="GSS107" s="2"/>
      <c r="GST107" s="2"/>
      <c r="GSU107" s="2"/>
      <c r="GSV107" s="2"/>
      <c r="GSW107" s="2"/>
      <c r="GSX107" s="2"/>
      <c r="GSY107" s="2"/>
      <c r="GSZ107" s="2"/>
      <c r="GTA107" s="2"/>
      <c r="GTB107" s="2"/>
      <c r="GTC107" s="2"/>
      <c r="GTD107" s="2"/>
      <c r="GTE107" s="2"/>
      <c r="GTF107" s="2"/>
      <c r="GTG107" s="2"/>
      <c r="GTH107" s="2"/>
      <c r="GTI107" s="2"/>
      <c r="GTN107" s="2"/>
      <c r="GTO107" s="2"/>
      <c r="GTP107" s="2"/>
      <c r="GTQ107" s="2"/>
      <c r="GTR107" s="2"/>
      <c r="GTS107" s="2"/>
      <c r="GTT107" s="2"/>
      <c r="GTU107" s="2"/>
      <c r="GTY107" s="2"/>
      <c r="GTZ107" s="2"/>
      <c r="GUA107" s="2"/>
      <c r="GUB107" s="2"/>
      <c r="GUC107" s="2"/>
      <c r="GUD107" s="2"/>
      <c r="GUE107" s="2"/>
      <c r="GUF107" s="2"/>
      <c r="GUG107" s="2"/>
      <c r="GUH107" s="2"/>
      <c r="GUI107" s="2"/>
      <c r="GUJ107" s="2"/>
      <c r="GUK107" s="2"/>
      <c r="GUL107" s="2"/>
      <c r="GUM107" s="2"/>
      <c r="GUN107" s="2"/>
      <c r="GUO107" s="2"/>
      <c r="GUT107" s="2"/>
      <c r="GUU107" s="2"/>
      <c r="GUV107" s="2"/>
      <c r="GUW107" s="2"/>
      <c r="GUX107" s="2"/>
      <c r="GUY107" s="2"/>
      <c r="GUZ107" s="2"/>
      <c r="GVA107" s="2"/>
      <c r="GVE107" s="2"/>
      <c r="GVF107" s="2"/>
      <c r="GVG107" s="2"/>
      <c r="GVH107" s="2"/>
      <c r="GVI107" s="2"/>
      <c r="GVJ107" s="2"/>
      <c r="GVK107" s="2"/>
      <c r="GVL107" s="2"/>
      <c r="GVM107" s="2"/>
      <c r="GVN107" s="2"/>
      <c r="GVO107" s="2"/>
      <c r="GVP107" s="2"/>
      <c r="GVQ107" s="2"/>
      <c r="GVR107" s="2"/>
      <c r="GVS107" s="2"/>
      <c r="GVT107" s="2"/>
      <c r="GVU107" s="2"/>
      <c r="GVZ107" s="2"/>
      <c r="GWA107" s="2"/>
      <c r="GWB107" s="2"/>
      <c r="GWC107" s="2"/>
      <c r="GWD107" s="2"/>
      <c r="GWE107" s="2"/>
      <c r="GWF107" s="2"/>
      <c r="GWG107" s="2"/>
      <c r="GWK107" s="2"/>
      <c r="GWL107" s="2"/>
      <c r="GWM107" s="2"/>
      <c r="GWN107" s="2"/>
      <c r="GWO107" s="2"/>
      <c r="GWP107" s="2"/>
      <c r="GWQ107" s="2"/>
      <c r="GWR107" s="2"/>
      <c r="GWS107" s="2"/>
      <c r="GWT107" s="2"/>
      <c r="GWU107" s="2"/>
      <c r="GWV107" s="2"/>
      <c r="GWW107" s="2"/>
      <c r="GWX107" s="2"/>
      <c r="GWY107" s="2"/>
      <c r="GWZ107" s="2"/>
      <c r="GXA107" s="2"/>
      <c r="GXF107" s="2"/>
      <c r="GXG107" s="2"/>
      <c r="GXH107" s="2"/>
      <c r="GXI107" s="2"/>
      <c r="GXJ107" s="2"/>
      <c r="GXK107" s="2"/>
      <c r="GXL107" s="2"/>
      <c r="GXM107" s="2"/>
      <c r="GXQ107" s="2"/>
      <c r="GXR107" s="2"/>
      <c r="GXS107" s="2"/>
      <c r="GXT107" s="2"/>
      <c r="GXU107" s="2"/>
      <c r="GXV107" s="2"/>
      <c r="GXW107" s="2"/>
      <c r="GXX107" s="2"/>
      <c r="GXY107" s="2"/>
      <c r="GXZ107" s="2"/>
      <c r="GYA107" s="2"/>
      <c r="GYB107" s="2"/>
      <c r="GYC107" s="2"/>
      <c r="GYD107" s="2"/>
      <c r="GYE107" s="2"/>
      <c r="GYF107" s="2"/>
      <c r="GYG107" s="2"/>
      <c r="GYL107" s="2"/>
      <c r="GYM107" s="2"/>
      <c r="GYN107" s="2"/>
      <c r="GYO107" s="2"/>
      <c r="GYP107" s="2"/>
      <c r="GYQ107" s="2"/>
      <c r="GYR107" s="2"/>
      <c r="GYS107" s="2"/>
      <c r="GYW107" s="2"/>
      <c r="GYX107" s="2"/>
      <c r="GYY107" s="2"/>
      <c r="GYZ107" s="2"/>
      <c r="GZA107" s="2"/>
      <c r="GZB107" s="2"/>
      <c r="GZC107" s="2"/>
      <c r="GZD107" s="2"/>
      <c r="GZE107" s="2"/>
      <c r="GZF107" s="2"/>
      <c r="GZG107" s="2"/>
      <c r="GZH107" s="2"/>
      <c r="GZI107" s="2"/>
      <c r="GZJ107" s="2"/>
      <c r="GZK107" s="2"/>
      <c r="GZL107" s="2"/>
      <c r="GZM107" s="2"/>
      <c r="GZR107" s="2"/>
      <c r="GZS107" s="2"/>
      <c r="GZT107" s="2"/>
      <c r="GZU107" s="2"/>
      <c r="GZV107" s="2"/>
      <c r="GZW107" s="2"/>
      <c r="GZX107" s="2"/>
      <c r="GZY107" s="2"/>
      <c r="HAC107" s="2"/>
      <c r="HAD107" s="2"/>
      <c r="HAE107" s="2"/>
      <c r="HAF107" s="2"/>
      <c r="HAG107" s="2"/>
      <c r="HAH107" s="2"/>
      <c r="HAI107" s="2"/>
      <c r="HAJ107" s="2"/>
      <c r="HAK107" s="2"/>
      <c r="HAL107" s="2"/>
      <c r="HAM107" s="2"/>
      <c r="HAN107" s="2"/>
      <c r="HAO107" s="2"/>
      <c r="HAP107" s="2"/>
      <c r="HAQ107" s="2"/>
      <c r="HAR107" s="2"/>
      <c r="HAS107" s="2"/>
      <c r="HAX107" s="2"/>
      <c r="HAY107" s="2"/>
      <c r="HAZ107" s="2"/>
      <c r="HBA107" s="2"/>
      <c r="HBB107" s="2"/>
      <c r="HBC107" s="2"/>
      <c r="HBD107" s="2"/>
      <c r="HBE107" s="2"/>
      <c r="HBI107" s="2"/>
      <c r="HBJ107" s="2"/>
      <c r="HBK107" s="2"/>
      <c r="HBL107" s="2"/>
      <c r="HBM107" s="2"/>
      <c r="HBN107" s="2"/>
      <c r="HBO107" s="2"/>
      <c r="HBP107" s="2"/>
      <c r="HBQ107" s="2"/>
      <c r="HBR107" s="2"/>
      <c r="HBS107" s="2"/>
      <c r="HBT107" s="2"/>
      <c r="HBU107" s="2"/>
      <c r="HBV107" s="2"/>
      <c r="HBW107" s="2"/>
      <c r="HBX107" s="2"/>
      <c r="HBY107" s="2"/>
      <c r="HCD107" s="2"/>
      <c r="HCE107" s="2"/>
      <c r="HCF107" s="2"/>
      <c r="HCG107" s="2"/>
      <c r="HCH107" s="2"/>
      <c r="HCI107" s="2"/>
      <c r="HCJ107" s="2"/>
      <c r="HCK107" s="2"/>
      <c r="HCO107" s="2"/>
      <c r="HCP107" s="2"/>
      <c r="HCQ107" s="2"/>
      <c r="HCR107" s="2"/>
      <c r="HCS107" s="2"/>
      <c r="HCT107" s="2"/>
      <c r="HCU107" s="2"/>
      <c r="HCV107" s="2"/>
      <c r="HCW107" s="2"/>
      <c r="HCX107" s="2"/>
      <c r="HCY107" s="2"/>
      <c r="HCZ107" s="2"/>
      <c r="HDA107" s="2"/>
      <c r="HDB107" s="2"/>
      <c r="HDC107" s="2"/>
      <c r="HDD107" s="2"/>
      <c r="HDE107" s="2"/>
      <c r="HDJ107" s="2"/>
      <c r="HDK107" s="2"/>
      <c r="HDL107" s="2"/>
      <c r="HDM107" s="2"/>
      <c r="HDN107" s="2"/>
      <c r="HDO107" s="2"/>
      <c r="HDP107" s="2"/>
      <c r="HDQ107" s="2"/>
      <c r="HDU107" s="2"/>
      <c r="HDV107" s="2"/>
      <c r="HDW107" s="2"/>
      <c r="HDX107" s="2"/>
      <c r="HDY107" s="2"/>
      <c r="HDZ107" s="2"/>
      <c r="HEA107" s="2"/>
      <c r="HEB107" s="2"/>
      <c r="HEC107" s="2"/>
      <c r="HED107" s="2"/>
      <c r="HEE107" s="2"/>
      <c r="HEF107" s="2"/>
      <c r="HEG107" s="2"/>
      <c r="HEH107" s="2"/>
      <c r="HEI107" s="2"/>
      <c r="HEJ107" s="2"/>
      <c r="HEK107" s="2"/>
      <c r="HEP107" s="2"/>
      <c r="HEQ107" s="2"/>
      <c r="HER107" s="2"/>
      <c r="HES107" s="2"/>
      <c r="HET107" s="2"/>
      <c r="HEU107" s="2"/>
      <c r="HEV107" s="2"/>
      <c r="HEW107" s="2"/>
      <c r="HFA107" s="2"/>
      <c r="HFB107" s="2"/>
      <c r="HFC107" s="2"/>
      <c r="HFD107" s="2"/>
      <c r="HFE107" s="2"/>
      <c r="HFF107" s="2"/>
      <c r="HFG107" s="2"/>
      <c r="HFH107" s="2"/>
      <c r="HFI107" s="2"/>
      <c r="HFJ107" s="2"/>
      <c r="HFK107" s="2"/>
      <c r="HFL107" s="2"/>
      <c r="HFM107" s="2"/>
      <c r="HFN107" s="2"/>
      <c r="HFO107" s="2"/>
      <c r="HFP107" s="2"/>
      <c r="HFQ107" s="2"/>
      <c r="HFV107" s="2"/>
      <c r="HFW107" s="2"/>
      <c r="HFX107" s="2"/>
      <c r="HFY107" s="2"/>
      <c r="HFZ107" s="2"/>
      <c r="HGA107" s="2"/>
      <c r="HGB107" s="2"/>
      <c r="HGC107" s="2"/>
      <c r="HGG107" s="2"/>
      <c r="HGH107" s="2"/>
      <c r="HGI107" s="2"/>
      <c r="HGJ107" s="2"/>
      <c r="HGK107" s="2"/>
      <c r="HGL107" s="2"/>
      <c r="HGM107" s="2"/>
      <c r="HGN107" s="2"/>
      <c r="HGO107" s="2"/>
      <c r="HGP107" s="2"/>
      <c r="HGQ107" s="2"/>
      <c r="HGR107" s="2"/>
      <c r="HGS107" s="2"/>
      <c r="HGT107" s="2"/>
      <c r="HGU107" s="2"/>
      <c r="HGV107" s="2"/>
      <c r="HGW107" s="2"/>
      <c r="HHB107" s="2"/>
      <c r="HHC107" s="2"/>
      <c r="HHD107" s="2"/>
      <c r="HHE107" s="2"/>
      <c r="HHF107" s="2"/>
      <c r="HHG107" s="2"/>
      <c r="HHH107" s="2"/>
      <c r="HHI107" s="2"/>
      <c r="HHM107" s="2"/>
      <c r="HHN107" s="2"/>
      <c r="HHO107" s="2"/>
      <c r="HHP107" s="2"/>
      <c r="HHQ107" s="2"/>
      <c r="HHR107" s="2"/>
      <c r="HHS107" s="2"/>
      <c r="HHT107" s="2"/>
      <c r="HHU107" s="2"/>
      <c r="HHV107" s="2"/>
      <c r="HHW107" s="2"/>
      <c r="HHX107" s="2"/>
      <c r="HHY107" s="2"/>
      <c r="HHZ107" s="2"/>
      <c r="HIA107" s="2"/>
      <c r="HIB107" s="2"/>
      <c r="HIC107" s="2"/>
      <c r="HIH107" s="2"/>
      <c r="HII107" s="2"/>
      <c r="HIJ107" s="2"/>
      <c r="HIK107" s="2"/>
      <c r="HIL107" s="2"/>
      <c r="HIM107" s="2"/>
      <c r="HIN107" s="2"/>
      <c r="HIO107" s="2"/>
      <c r="HIS107" s="2"/>
      <c r="HIT107" s="2"/>
      <c r="HIU107" s="2"/>
      <c r="HIV107" s="2"/>
      <c r="HIW107" s="2"/>
      <c r="HIX107" s="2"/>
      <c r="HIY107" s="2"/>
      <c r="HIZ107" s="2"/>
      <c r="HJA107" s="2"/>
      <c r="HJB107" s="2"/>
      <c r="HJC107" s="2"/>
      <c r="HJD107" s="2"/>
      <c r="HJE107" s="2"/>
      <c r="HJF107" s="2"/>
      <c r="HJG107" s="2"/>
      <c r="HJH107" s="2"/>
      <c r="HJI107" s="2"/>
      <c r="HJN107" s="2"/>
      <c r="HJO107" s="2"/>
      <c r="HJP107" s="2"/>
      <c r="HJQ107" s="2"/>
      <c r="HJR107" s="2"/>
      <c r="HJS107" s="2"/>
      <c r="HJT107" s="2"/>
      <c r="HJU107" s="2"/>
      <c r="HJY107" s="2"/>
      <c r="HJZ107" s="2"/>
      <c r="HKA107" s="2"/>
      <c r="HKB107" s="2"/>
      <c r="HKC107" s="2"/>
      <c r="HKD107" s="2"/>
      <c r="HKE107" s="2"/>
      <c r="HKF107" s="2"/>
      <c r="HKG107" s="2"/>
      <c r="HKH107" s="2"/>
      <c r="HKI107" s="2"/>
      <c r="HKJ107" s="2"/>
      <c r="HKK107" s="2"/>
      <c r="HKL107" s="2"/>
      <c r="HKM107" s="2"/>
      <c r="HKN107" s="2"/>
      <c r="HKO107" s="2"/>
      <c r="HKT107" s="2"/>
      <c r="HKU107" s="2"/>
      <c r="HKV107" s="2"/>
      <c r="HKW107" s="2"/>
      <c r="HKX107" s="2"/>
      <c r="HKY107" s="2"/>
      <c r="HKZ107" s="2"/>
      <c r="HLA107" s="2"/>
      <c r="HLE107" s="2"/>
      <c r="HLF107" s="2"/>
      <c r="HLG107" s="2"/>
      <c r="HLH107" s="2"/>
      <c r="HLI107" s="2"/>
      <c r="HLJ107" s="2"/>
      <c r="HLK107" s="2"/>
      <c r="HLL107" s="2"/>
      <c r="HLM107" s="2"/>
      <c r="HLN107" s="2"/>
      <c r="HLO107" s="2"/>
      <c r="HLP107" s="2"/>
      <c r="HLQ107" s="2"/>
      <c r="HLR107" s="2"/>
      <c r="HLS107" s="2"/>
      <c r="HLT107" s="2"/>
      <c r="HLU107" s="2"/>
      <c r="HLZ107" s="2"/>
      <c r="HMA107" s="2"/>
      <c r="HMB107" s="2"/>
      <c r="HMC107" s="2"/>
      <c r="HMD107" s="2"/>
      <c r="HME107" s="2"/>
      <c r="HMF107" s="2"/>
      <c r="HMG107" s="2"/>
      <c r="HMK107" s="2"/>
      <c r="HML107" s="2"/>
      <c r="HMM107" s="2"/>
      <c r="HMN107" s="2"/>
      <c r="HMO107" s="2"/>
      <c r="HMP107" s="2"/>
      <c r="HMQ107" s="2"/>
      <c r="HMR107" s="2"/>
      <c r="HMS107" s="2"/>
      <c r="HMT107" s="2"/>
      <c r="HMU107" s="2"/>
      <c r="HMV107" s="2"/>
      <c r="HMW107" s="2"/>
      <c r="HMX107" s="2"/>
      <c r="HMY107" s="2"/>
      <c r="HMZ107" s="2"/>
      <c r="HNA107" s="2"/>
      <c r="HNF107" s="2"/>
      <c r="HNG107" s="2"/>
      <c r="HNH107" s="2"/>
      <c r="HNI107" s="2"/>
      <c r="HNJ107" s="2"/>
      <c r="HNK107" s="2"/>
      <c r="HNL107" s="2"/>
      <c r="HNM107" s="2"/>
      <c r="HNQ107" s="2"/>
      <c r="HNR107" s="2"/>
      <c r="HNS107" s="2"/>
      <c r="HNT107" s="2"/>
      <c r="HNU107" s="2"/>
      <c r="HNV107" s="2"/>
      <c r="HNW107" s="2"/>
      <c r="HNX107" s="2"/>
      <c r="HNY107" s="2"/>
      <c r="HNZ107" s="2"/>
      <c r="HOA107" s="2"/>
      <c r="HOB107" s="2"/>
      <c r="HOC107" s="2"/>
      <c r="HOD107" s="2"/>
      <c r="HOE107" s="2"/>
      <c r="HOF107" s="2"/>
      <c r="HOG107" s="2"/>
      <c r="HOL107" s="2"/>
      <c r="HOM107" s="2"/>
      <c r="HON107" s="2"/>
      <c r="HOO107" s="2"/>
      <c r="HOP107" s="2"/>
      <c r="HOQ107" s="2"/>
      <c r="HOR107" s="2"/>
      <c r="HOS107" s="2"/>
      <c r="HOW107" s="2"/>
      <c r="HOX107" s="2"/>
      <c r="HOY107" s="2"/>
      <c r="HOZ107" s="2"/>
      <c r="HPA107" s="2"/>
      <c r="HPB107" s="2"/>
      <c r="HPC107" s="2"/>
      <c r="HPD107" s="2"/>
      <c r="HPE107" s="2"/>
      <c r="HPF107" s="2"/>
      <c r="HPG107" s="2"/>
      <c r="HPH107" s="2"/>
      <c r="HPI107" s="2"/>
      <c r="HPJ107" s="2"/>
      <c r="HPK107" s="2"/>
      <c r="HPL107" s="2"/>
      <c r="HPM107" s="2"/>
      <c r="HPR107" s="2"/>
      <c r="HPS107" s="2"/>
      <c r="HPT107" s="2"/>
      <c r="HPU107" s="2"/>
      <c r="HPV107" s="2"/>
      <c r="HPW107" s="2"/>
      <c r="HPX107" s="2"/>
      <c r="HPY107" s="2"/>
      <c r="HQC107" s="2"/>
      <c r="HQD107" s="2"/>
      <c r="HQE107" s="2"/>
      <c r="HQF107" s="2"/>
      <c r="HQG107" s="2"/>
      <c r="HQH107" s="2"/>
      <c r="HQI107" s="2"/>
      <c r="HQJ107" s="2"/>
      <c r="HQK107" s="2"/>
      <c r="HQL107" s="2"/>
      <c r="HQM107" s="2"/>
      <c r="HQN107" s="2"/>
      <c r="HQO107" s="2"/>
      <c r="HQP107" s="2"/>
      <c r="HQQ107" s="2"/>
      <c r="HQR107" s="2"/>
      <c r="HQS107" s="2"/>
      <c r="HQX107" s="2"/>
      <c r="HQY107" s="2"/>
      <c r="HQZ107" s="2"/>
      <c r="HRA107" s="2"/>
      <c r="HRB107" s="2"/>
      <c r="HRC107" s="2"/>
      <c r="HRD107" s="2"/>
      <c r="HRE107" s="2"/>
      <c r="HRI107" s="2"/>
      <c r="HRJ107" s="2"/>
      <c r="HRK107" s="2"/>
      <c r="HRL107" s="2"/>
      <c r="HRM107" s="2"/>
      <c r="HRN107" s="2"/>
      <c r="HRO107" s="2"/>
      <c r="HRP107" s="2"/>
      <c r="HRQ107" s="2"/>
      <c r="HRR107" s="2"/>
      <c r="HRS107" s="2"/>
      <c r="HRT107" s="2"/>
      <c r="HRU107" s="2"/>
      <c r="HRV107" s="2"/>
      <c r="HRW107" s="2"/>
      <c r="HRX107" s="2"/>
      <c r="HRY107" s="2"/>
      <c r="HSD107" s="2"/>
      <c r="HSE107" s="2"/>
      <c r="HSF107" s="2"/>
      <c r="HSG107" s="2"/>
      <c r="HSH107" s="2"/>
      <c r="HSI107" s="2"/>
      <c r="HSJ107" s="2"/>
      <c r="HSK107" s="2"/>
      <c r="HSO107" s="2"/>
      <c r="HSP107" s="2"/>
      <c r="HSQ107" s="2"/>
      <c r="HSR107" s="2"/>
      <c r="HSS107" s="2"/>
      <c r="HST107" s="2"/>
      <c r="HSU107" s="2"/>
      <c r="HSV107" s="2"/>
      <c r="HSW107" s="2"/>
      <c r="HSX107" s="2"/>
      <c r="HSY107" s="2"/>
      <c r="HSZ107" s="2"/>
      <c r="HTA107" s="2"/>
      <c r="HTB107" s="2"/>
      <c r="HTC107" s="2"/>
      <c r="HTD107" s="2"/>
      <c r="HTE107" s="2"/>
      <c r="HTJ107" s="2"/>
      <c r="HTK107" s="2"/>
      <c r="HTL107" s="2"/>
      <c r="HTM107" s="2"/>
      <c r="HTN107" s="2"/>
      <c r="HTO107" s="2"/>
      <c r="HTP107" s="2"/>
      <c r="HTQ107" s="2"/>
      <c r="HTU107" s="2"/>
      <c r="HTV107" s="2"/>
      <c r="HTW107" s="2"/>
      <c r="HTX107" s="2"/>
      <c r="HTY107" s="2"/>
      <c r="HTZ107" s="2"/>
      <c r="HUA107" s="2"/>
      <c r="HUB107" s="2"/>
      <c r="HUC107" s="2"/>
      <c r="HUD107" s="2"/>
      <c r="HUE107" s="2"/>
      <c r="HUF107" s="2"/>
      <c r="HUG107" s="2"/>
      <c r="HUH107" s="2"/>
      <c r="HUI107" s="2"/>
      <c r="HUJ107" s="2"/>
      <c r="HUK107" s="2"/>
      <c r="HUP107" s="2"/>
      <c r="HUQ107" s="2"/>
      <c r="HUR107" s="2"/>
      <c r="HUS107" s="2"/>
      <c r="HUT107" s="2"/>
      <c r="HUU107" s="2"/>
      <c r="HUV107" s="2"/>
      <c r="HUW107" s="2"/>
      <c r="HVA107" s="2"/>
      <c r="HVB107" s="2"/>
      <c r="HVC107" s="2"/>
      <c r="HVD107" s="2"/>
      <c r="HVE107" s="2"/>
      <c r="HVF107" s="2"/>
      <c r="HVG107" s="2"/>
      <c r="HVH107" s="2"/>
      <c r="HVI107" s="2"/>
      <c r="HVJ107" s="2"/>
      <c r="HVK107" s="2"/>
      <c r="HVL107" s="2"/>
      <c r="HVM107" s="2"/>
      <c r="HVN107" s="2"/>
      <c r="HVO107" s="2"/>
      <c r="HVP107" s="2"/>
      <c r="HVQ107" s="2"/>
      <c r="HVV107" s="2"/>
      <c r="HVW107" s="2"/>
      <c r="HVX107" s="2"/>
      <c r="HVY107" s="2"/>
      <c r="HVZ107" s="2"/>
      <c r="HWA107" s="2"/>
      <c r="HWB107" s="2"/>
      <c r="HWC107" s="2"/>
      <c r="HWG107" s="2"/>
      <c r="HWH107" s="2"/>
      <c r="HWI107" s="2"/>
      <c r="HWJ107" s="2"/>
      <c r="HWK107" s="2"/>
      <c r="HWL107" s="2"/>
      <c r="HWM107" s="2"/>
      <c r="HWN107" s="2"/>
      <c r="HWO107" s="2"/>
      <c r="HWP107" s="2"/>
      <c r="HWQ107" s="2"/>
      <c r="HWR107" s="2"/>
      <c r="HWS107" s="2"/>
      <c r="HWT107" s="2"/>
      <c r="HWU107" s="2"/>
      <c r="HWV107" s="2"/>
      <c r="HWW107" s="2"/>
      <c r="HXB107" s="2"/>
      <c r="HXC107" s="2"/>
      <c r="HXD107" s="2"/>
      <c r="HXE107" s="2"/>
      <c r="HXF107" s="2"/>
      <c r="HXG107" s="2"/>
      <c r="HXH107" s="2"/>
      <c r="HXI107" s="2"/>
      <c r="HXM107" s="2"/>
      <c r="HXN107" s="2"/>
      <c r="HXO107" s="2"/>
      <c r="HXP107" s="2"/>
      <c r="HXQ107" s="2"/>
      <c r="HXR107" s="2"/>
      <c r="HXS107" s="2"/>
      <c r="HXT107" s="2"/>
      <c r="HXU107" s="2"/>
      <c r="HXV107" s="2"/>
      <c r="HXW107" s="2"/>
      <c r="HXX107" s="2"/>
      <c r="HXY107" s="2"/>
      <c r="HXZ107" s="2"/>
      <c r="HYA107" s="2"/>
      <c r="HYB107" s="2"/>
      <c r="HYC107" s="2"/>
      <c r="HYH107" s="2"/>
      <c r="HYI107" s="2"/>
      <c r="HYJ107" s="2"/>
      <c r="HYK107" s="2"/>
      <c r="HYL107" s="2"/>
      <c r="HYM107" s="2"/>
      <c r="HYN107" s="2"/>
      <c r="HYO107" s="2"/>
      <c r="HYS107" s="2"/>
      <c r="HYT107" s="2"/>
      <c r="HYU107" s="2"/>
      <c r="HYV107" s="2"/>
      <c r="HYW107" s="2"/>
      <c r="HYX107" s="2"/>
      <c r="HYY107" s="2"/>
      <c r="HYZ107" s="2"/>
      <c r="HZA107" s="2"/>
      <c r="HZB107" s="2"/>
      <c r="HZC107" s="2"/>
      <c r="HZD107" s="2"/>
      <c r="HZE107" s="2"/>
      <c r="HZF107" s="2"/>
      <c r="HZG107" s="2"/>
      <c r="HZH107" s="2"/>
      <c r="HZI107" s="2"/>
      <c r="HZN107" s="2"/>
      <c r="HZO107" s="2"/>
      <c r="HZP107" s="2"/>
      <c r="HZQ107" s="2"/>
      <c r="HZR107" s="2"/>
      <c r="HZS107" s="2"/>
      <c r="HZT107" s="2"/>
      <c r="HZU107" s="2"/>
      <c r="HZY107" s="2"/>
      <c r="HZZ107" s="2"/>
      <c r="IAA107" s="2"/>
      <c r="IAB107" s="2"/>
      <c r="IAC107" s="2"/>
      <c r="IAD107" s="2"/>
      <c r="IAE107" s="2"/>
      <c r="IAF107" s="2"/>
      <c r="IAG107" s="2"/>
      <c r="IAH107" s="2"/>
      <c r="IAI107" s="2"/>
      <c r="IAJ107" s="2"/>
      <c r="IAK107" s="2"/>
      <c r="IAL107" s="2"/>
      <c r="IAM107" s="2"/>
      <c r="IAN107" s="2"/>
      <c r="IAO107" s="2"/>
      <c r="IAT107" s="2"/>
      <c r="IAU107" s="2"/>
      <c r="IAV107" s="2"/>
      <c r="IAW107" s="2"/>
      <c r="IAX107" s="2"/>
      <c r="IAY107" s="2"/>
      <c r="IAZ107" s="2"/>
      <c r="IBA107" s="2"/>
      <c r="IBE107" s="2"/>
      <c r="IBF107" s="2"/>
      <c r="IBG107" s="2"/>
      <c r="IBH107" s="2"/>
      <c r="IBI107" s="2"/>
      <c r="IBJ107" s="2"/>
      <c r="IBK107" s="2"/>
      <c r="IBL107" s="2"/>
      <c r="IBM107" s="2"/>
      <c r="IBN107" s="2"/>
      <c r="IBO107" s="2"/>
      <c r="IBP107" s="2"/>
      <c r="IBQ107" s="2"/>
      <c r="IBR107" s="2"/>
      <c r="IBS107" s="2"/>
      <c r="IBT107" s="2"/>
      <c r="IBU107" s="2"/>
      <c r="IBZ107" s="2"/>
      <c r="ICA107" s="2"/>
      <c r="ICB107" s="2"/>
      <c r="ICC107" s="2"/>
      <c r="ICD107" s="2"/>
      <c r="ICE107" s="2"/>
      <c r="ICF107" s="2"/>
      <c r="ICG107" s="2"/>
      <c r="ICK107" s="2"/>
      <c r="ICL107" s="2"/>
      <c r="ICM107" s="2"/>
      <c r="ICN107" s="2"/>
      <c r="ICO107" s="2"/>
      <c r="ICP107" s="2"/>
      <c r="ICQ107" s="2"/>
      <c r="ICR107" s="2"/>
      <c r="ICS107" s="2"/>
      <c r="ICT107" s="2"/>
      <c r="ICU107" s="2"/>
      <c r="ICV107" s="2"/>
      <c r="ICW107" s="2"/>
      <c r="ICX107" s="2"/>
      <c r="ICY107" s="2"/>
      <c r="ICZ107" s="2"/>
      <c r="IDA107" s="2"/>
      <c r="IDF107" s="2"/>
      <c r="IDG107" s="2"/>
      <c r="IDH107" s="2"/>
      <c r="IDI107" s="2"/>
      <c r="IDJ107" s="2"/>
      <c r="IDK107" s="2"/>
      <c r="IDL107" s="2"/>
      <c r="IDM107" s="2"/>
      <c r="IDQ107" s="2"/>
      <c r="IDR107" s="2"/>
      <c r="IDS107" s="2"/>
      <c r="IDT107" s="2"/>
      <c r="IDU107" s="2"/>
      <c r="IDV107" s="2"/>
      <c r="IDW107" s="2"/>
      <c r="IDX107" s="2"/>
      <c r="IDY107" s="2"/>
      <c r="IDZ107" s="2"/>
      <c r="IEA107" s="2"/>
      <c r="IEB107" s="2"/>
      <c r="IEC107" s="2"/>
      <c r="IED107" s="2"/>
      <c r="IEE107" s="2"/>
      <c r="IEF107" s="2"/>
      <c r="IEG107" s="2"/>
      <c r="IEL107" s="2"/>
      <c r="IEM107" s="2"/>
      <c r="IEN107" s="2"/>
      <c r="IEO107" s="2"/>
      <c r="IEP107" s="2"/>
      <c r="IEQ107" s="2"/>
      <c r="IER107" s="2"/>
      <c r="IES107" s="2"/>
      <c r="IEW107" s="2"/>
      <c r="IEX107" s="2"/>
      <c r="IEY107" s="2"/>
      <c r="IEZ107" s="2"/>
      <c r="IFA107" s="2"/>
      <c r="IFB107" s="2"/>
      <c r="IFC107" s="2"/>
      <c r="IFD107" s="2"/>
      <c r="IFE107" s="2"/>
      <c r="IFF107" s="2"/>
      <c r="IFG107" s="2"/>
      <c r="IFH107" s="2"/>
      <c r="IFI107" s="2"/>
      <c r="IFJ107" s="2"/>
      <c r="IFK107" s="2"/>
      <c r="IFL107" s="2"/>
      <c r="IFM107" s="2"/>
      <c r="IFR107" s="2"/>
      <c r="IFS107" s="2"/>
      <c r="IFT107" s="2"/>
      <c r="IFU107" s="2"/>
      <c r="IFV107" s="2"/>
      <c r="IFW107" s="2"/>
      <c r="IFX107" s="2"/>
      <c r="IFY107" s="2"/>
      <c r="IGC107" s="2"/>
      <c r="IGD107" s="2"/>
      <c r="IGE107" s="2"/>
      <c r="IGF107" s="2"/>
      <c r="IGG107" s="2"/>
      <c r="IGH107" s="2"/>
      <c r="IGI107" s="2"/>
      <c r="IGJ107" s="2"/>
      <c r="IGK107" s="2"/>
      <c r="IGL107" s="2"/>
      <c r="IGM107" s="2"/>
      <c r="IGN107" s="2"/>
      <c r="IGO107" s="2"/>
      <c r="IGP107" s="2"/>
      <c r="IGQ107" s="2"/>
      <c r="IGR107" s="2"/>
      <c r="IGS107" s="2"/>
      <c r="IGX107" s="2"/>
      <c r="IGY107" s="2"/>
      <c r="IGZ107" s="2"/>
      <c r="IHA107" s="2"/>
      <c r="IHB107" s="2"/>
      <c r="IHC107" s="2"/>
      <c r="IHD107" s="2"/>
      <c r="IHE107" s="2"/>
      <c r="IHI107" s="2"/>
      <c r="IHJ107" s="2"/>
      <c r="IHK107" s="2"/>
      <c r="IHL107" s="2"/>
      <c r="IHM107" s="2"/>
      <c r="IHN107" s="2"/>
      <c r="IHO107" s="2"/>
      <c r="IHP107" s="2"/>
      <c r="IHQ107" s="2"/>
      <c r="IHR107" s="2"/>
      <c r="IHS107" s="2"/>
      <c r="IHT107" s="2"/>
      <c r="IHU107" s="2"/>
      <c r="IHV107" s="2"/>
      <c r="IHW107" s="2"/>
      <c r="IHX107" s="2"/>
      <c r="IHY107" s="2"/>
      <c r="IID107" s="2"/>
      <c r="IIE107" s="2"/>
      <c r="IIF107" s="2"/>
      <c r="IIG107" s="2"/>
      <c r="IIH107" s="2"/>
      <c r="III107" s="2"/>
      <c r="IIJ107" s="2"/>
      <c r="IIK107" s="2"/>
      <c r="IIO107" s="2"/>
      <c r="IIP107" s="2"/>
      <c r="IIQ107" s="2"/>
      <c r="IIR107" s="2"/>
      <c r="IIS107" s="2"/>
      <c r="IIT107" s="2"/>
      <c r="IIU107" s="2"/>
      <c r="IIV107" s="2"/>
      <c r="IIW107" s="2"/>
      <c r="IIX107" s="2"/>
      <c r="IIY107" s="2"/>
      <c r="IIZ107" s="2"/>
      <c r="IJA107" s="2"/>
      <c r="IJB107" s="2"/>
      <c r="IJC107" s="2"/>
      <c r="IJD107" s="2"/>
      <c r="IJE107" s="2"/>
      <c r="IJJ107" s="2"/>
      <c r="IJK107" s="2"/>
      <c r="IJL107" s="2"/>
      <c r="IJM107" s="2"/>
      <c r="IJN107" s="2"/>
      <c r="IJO107" s="2"/>
      <c r="IJP107" s="2"/>
      <c r="IJQ107" s="2"/>
      <c r="IJU107" s="2"/>
      <c r="IJV107" s="2"/>
      <c r="IJW107" s="2"/>
      <c r="IJX107" s="2"/>
      <c r="IJY107" s="2"/>
      <c r="IJZ107" s="2"/>
      <c r="IKA107" s="2"/>
      <c r="IKB107" s="2"/>
      <c r="IKC107" s="2"/>
      <c r="IKD107" s="2"/>
      <c r="IKE107" s="2"/>
      <c r="IKF107" s="2"/>
      <c r="IKG107" s="2"/>
      <c r="IKH107" s="2"/>
      <c r="IKI107" s="2"/>
      <c r="IKJ107" s="2"/>
      <c r="IKK107" s="2"/>
      <c r="IKP107" s="2"/>
      <c r="IKQ107" s="2"/>
      <c r="IKR107" s="2"/>
      <c r="IKS107" s="2"/>
      <c r="IKT107" s="2"/>
      <c r="IKU107" s="2"/>
      <c r="IKV107" s="2"/>
      <c r="IKW107" s="2"/>
      <c r="ILA107" s="2"/>
      <c r="ILB107" s="2"/>
      <c r="ILC107" s="2"/>
      <c r="ILD107" s="2"/>
      <c r="ILE107" s="2"/>
      <c r="ILF107" s="2"/>
      <c r="ILG107" s="2"/>
      <c r="ILH107" s="2"/>
      <c r="ILI107" s="2"/>
      <c r="ILJ107" s="2"/>
      <c r="ILK107" s="2"/>
      <c r="ILL107" s="2"/>
      <c r="ILM107" s="2"/>
      <c r="ILN107" s="2"/>
      <c r="ILO107" s="2"/>
      <c r="ILP107" s="2"/>
      <c r="ILQ107" s="2"/>
      <c r="ILV107" s="2"/>
      <c r="ILW107" s="2"/>
      <c r="ILX107" s="2"/>
      <c r="ILY107" s="2"/>
      <c r="ILZ107" s="2"/>
      <c r="IMA107" s="2"/>
      <c r="IMB107" s="2"/>
      <c r="IMC107" s="2"/>
      <c r="IMG107" s="2"/>
      <c r="IMH107" s="2"/>
      <c r="IMI107" s="2"/>
      <c r="IMJ107" s="2"/>
      <c r="IMK107" s="2"/>
      <c r="IML107" s="2"/>
      <c r="IMM107" s="2"/>
      <c r="IMN107" s="2"/>
      <c r="IMO107" s="2"/>
      <c r="IMP107" s="2"/>
      <c r="IMQ107" s="2"/>
      <c r="IMR107" s="2"/>
      <c r="IMS107" s="2"/>
      <c r="IMT107" s="2"/>
      <c r="IMU107" s="2"/>
      <c r="IMV107" s="2"/>
      <c r="IMW107" s="2"/>
      <c r="INB107" s="2"/>
      <c r="INC107" s="2"/>
      <c r="IND107" s="2"/>
      <c r="INE107" s="2"/>
      <c r="INF107" s="2"/>
      <c r="ING107" s="2"/>
      <c r="INH107" s="2"/>
      <c r="INI107" s="2"/>
      <c r="INM107" s="2"/>
      <c r="INN107" s="2"/>
      <c r="INO107" s="2"/>
      <c r="INP107" s="2"/>
      <c r="INQ107" s="2"/>
      <c r="INR107" s="2"/>
      <c r="INS107" s="2"/>
      <c r="INT107" s="2"/>
      <c r="INU107" s="2"/>
      <c r="INV107" s="2"/>
      <c r="INW107" s="2"/>
      <c r="INX107" s="2"/>
      <c r="INY107" s="2"/>
      <c r="INZ107" s="2"/>
      <c r="IOA107" s="2"/>
      <c r="IOB107" s="2"/>
      <c r="IOC107" s="2"/>
      <c r="IOH107" s="2"/>
      <c r="IOI107" s="2"/>
      <c r="IOJ107" s="2"/>
      <c r="IOK107" s="2"/>
      <c r="IOL107" s="2"/>
      <c r="IOM107" s="2"/>
      <c r="ION107" s="2"/>
      <c r="IOO107" s="2"/>
      <c r="IOS107" s="2"/>
      <c r="IOT107" s="2"/>
      <c r="IOU107" s="2"/>
      <c r="IOV107" s="2"/>
      <c r="IOW107" s="2"/>
      <c r="IOX107" s="2"/>
      <c r="IOY107" s="2"/>
      <c r="IOZ107" s="2"/>
      <c r="IPA107" s="2"/>
      <c r="IPB107" s="2"/>
      <c r="IPC107" s="2"/>
      <c r="IPD107" s="2"/>
      <c r="IPE107" s="2"/>
      <c r="IPF107" s="2"/>
      <c r="IPG107" s="2"/>
      <c r="IPH107" s="2"/>
      <c r="IPI107" s="2"/>
      <c r="IPN107" s="2"/>
      <c r="IPO107" s="2"/>
      <c r="IPP107" s="2"/>
      <c r="IPQ107" s="2"/>
      <c r="IPR107" s="2"/>
      <c r="IPS107" s="2"/>
      <c r="IPT107" s="2"/>
      <c r="IPU107" s="2"/>
      <c r="IPY107" s="2"/>
      <c r="IPZ107" s="2"/>
      <c r="IQA107" s="2"/>
      <c r="IQB107" s="2"/>
      <c r="IQC107" s="2"/>
      <c r="IQD107" s="2"/>
      <c r="IQE107" s="2"/>
      <c r="IQF107" s="2"/>
      <c r="IQG107" s="2"/>
      <c r="IQH107" s="2"/>
      <c r="IQI107" s="2"/>
      <c r="IQJ107" s="2"/>
      <c r="IQK107" s="2"/>
      <c r="IQL107" s="2"/>
      <c r="IQM107" s="2"/>
      <c r="IQN107" s="2"/>
      <c r="IQO107" s="2"/>
      <c r="IQT107" s="2"/>
      <c r="IQU107" s="2"/>
      <c r="IQV107" s="2"/>
      <c r="IQW107" s="2"/>
      <c r="IQX107" s="2"/>
      <c r="IQY107" s="2"/>
      <c r="IQZ107" s="2"/>
      <c r="IRA107" s="2"/>
      <c r="IRE107" s="2"/>
      <c r="IRF107" s="2"/>
      <c r="IRG107" s="2"/>
      <c r="IRH107" s="2"/>
      <c r="IRI107" s="2"/>
      <c r="IRJ107" s="2"/>
      <c r="IRK107" s="2"/>
      <c r="IRL107" s="2"/>
      <c r="IRM107" s="2"/>
      <c r="IRN107" s="2"/>
      <c r="IRO107" s="2"/>
      <c r="IRP107" s="2"/>
      <c r="IRQ107" s="2"/>
      <c r="IRR107" s="2"/>
      <c r="IRS107" s="2"/>
      <c r="IRT107" s="2"/>
      <c r="IRU107" s="2"/>
      <c r="IRZ107" s="2"/>
      <c r="ISA107" s="2"/>
      <c r="ISB107" s="2"/>
      <c r="ISC107" s="2"/>
      <c r="ISD107" s="2"/>
      <c r="ISE107" s="2"/>
      <c r="ISF107" s="2"/>
      <c r="ISG107" s="2"/>
      <c r="ISK107" s="2"/>
      <c r="ISL107" s="2"/>
      <c r="ISM107" s="2"/>
      <c r="ISN107" s="2"/>
      <c r="ISO107" s="2"/>
      <c r="ISP107" s="2"/>
      <c r="ISQ107" s="2"/>
      <c r="ISR107" s="2"/>
      <c r="ISS107" s="2"/>
      <c r="IST107" s="2"/>
      <c r="ISU107" s="2"/>
      <c r="ISV107" s="2"/>
      <c r="ISW107" s="2"/>
      <c r="ISX107" s="2"/>
      <c r="ISY107" s="2"/>
      <c r="ISZ107" s="2"/>
      <c r="ITA107" s="2"/>
      <c r="ITF107" s="2"/>
      <c r="ITG107" s="2"/>
      <c r="ITH107" s="2"/>
      <c r="ITI107" s="2"/>
      <c r="ITJ107" s="2"/>
      <c r="ITK107" s="2"/>
      <c r="ITL107" s="2"/>
      <c r="ITM107" s="2"/>
      <c r="ITQ107" s="2"/>
      <c r="ITR107" s="2"/>
      <c r="ITS107" s="2"/>
      <c r="ITT107" s="2"/>
      <c r="ITU107" s="2"/>
      <c r="ITV107" s="2"/>
      <c r="ITW107" s="2"/>
      <c r="ITX107" s="2"/>
      <c r="ITY107" s="2"/>
      <c r="ITZ107" s="2"/>
      <c r="IUA107" s="2"/>
      <c r="IUB107" s="2"/>
      <c r="IUC107" s="2"/>
      <c r="IUD107" s="2"/>
      <c r="IUE107" s="2"/>
      <c r="IUF107" s="2"/>
      <c r="IUG107" s="2"/>
      <c r="IUL107" s="2"/>
      <c r="IUM107" s="2"/>
      <c r="IUN107" s="2"/>
      <c r="IUO107" s="2"/>
      <c r="IUP107" s="2"/>
      <c r="IUQ107" s="2"/>
      <c r="IUR107" s="2"/>
      <c r="IUS107" s="2"/>
      <c r="IUW107" s="2"/>
      <c r="IUX107" s="2"/>
      <c r="IUY107" s="2"/>
      <c r="IUZ107" s="2"/>
      <c r="IVA107" s="2"/>
      <c r="IVB107" s="2"/>
      <c r="IVC107" s="2"/>
      <c r="IVD107" s="2"/>
      <c r="IVE107" s="2"/>
      <c r="IVF107" s="2"/>
      <c r="IVG107" s="2"/>
      <c r="IVH107" s="2"/>
      <c r="IVI107" s="2"/>
      <c r="IVJ107" s="2"/>
      <c r="IVK107" s="2"/>
      <c r="IVL107" s="2"/>
      <c r="IVM107" s="2"/>
      <c r="IVR107" s="2"/>
      <c r="IVS107" s="2"/>
      <c r="IVT107" s="2"/>
      <c r="IVU107" s="2"/>
      <c r="IVV107" s="2"/>
      <c r="IVW107" s="2"/>
      <c r="IVX107" s="2"/>
      <c r="IVY107" s="2"/>
      <c r="IWC107" s="2"/>
      <c r="IWD107" s="2"/>
      <c r="IWE107" s="2"/>
      <c r="IWF107" s="2"/>
      <c r="IWG107" s="2"/>
      <c r="IWH107" s="2"/>
      <c r="IWI107" s="2"/>
      <c r="IWJ107" s="2"/>
      <c r="IWK107" s="2"/>
      <c r="IWL107" s="2"/>
      <c r="IWM107" s="2"/>
      <c r="IWN107" s="2"/>
      <c r="IWO107" s="2"/>
      <c r="IWP107" s="2"/>
      <c r="IWQ107" s="2"/>
      <c r="IWR107" s="2"/>
      <c r="IWS107" s="2"/>
      <c r="IWX107" s="2"/>
      <c r="IWY107" s="2"/>
      <c r="IWZ107" s="2"/>
      <c r="IXA107" s="2"/>
      <c r="IXB107" s="2"/>
      <c r="IXC107" s="2"/>
      <c r="IXD107" s="2"/>
      <c r="IXE107" s="2"/>
      <c r="IXI107" s="2"/>
      <c r="IXJ107" s="2"/>
      <c r="IXK107" s="2"/>
      <c r="IXL107" s="2"/>
      <c r="IXM107" s="2"/>
      <c r="IXN107" s="2"/>
      <c r="IXO107" s="2"/>
      <c r="IXP107" s="2"/>
      <c r="IXQ107" s="2"/>
      <c r="IXR107" s="2"/>
      <c r="IXS107" s="2"/>
      <c r="IXT107" s="2"/>
      <c r="IXU107" s="2"/>
      <c r="IXV107" s="2"/>
      <c r="IXW107" s="2"/>
      <c r="IXX107" s="2"/>
      <c r="IXY107" s="2"/>
      <c r="IYD107" s="2"/>
      <c r="IYE107" s="2"/>
      <c r="IYF107" s="2"/>
      <c r="IYG107" s="2"/>
      <c r="IYH107" s="2"/>
      <c r="IYI107" s="2"/>
      <c r="IYJ107" s="2"/>
      <c r="IYK107" s="2"/>
      <c r="IYO107" s="2"/>
      <c r="IYP107" s="2"/>
      <c r="IYQ107" s="2"/>
      <c r="IYR107" s="2"/>
      <c r="IYS107" s="2"/>
      <c r="IYT107" s="2"/>
      <c r="IYU107" s="2"/>
      <c r="IYV107" s="2"/>
      <c r="IYW107" s="2"/>
      <c r="IYX107" s="2"/>
      <c r="IYY107" s="2"/>
      <c r="IYZ107" s="2"/>
      <c r="IZA107" s="2"/>
      <c r="IZB107" s="2"/>
      <c r="IZC107" s="2"/>
      <c r="IZD107" s="2"/>
      <c r="IZE107" s="2"/>
      <c r="IZJ107" s="2"/>
      <c r="IZK107" s="2"/>
      <c r="IZL107" s="2"/>
      <c r="IZM107" s="2"/>
      <c r="IZN107" s="2"/>
      <c r="IZO107" s="2"/>
      <c r="IZP107" s="2"/>
      <c r="IZQ107" s="2"/>
      <c r="IZU107" s="2"/>
      <c r="IZV107" s="2"/>
      <c r="IZW107" s="2"/>
      <c r="IZX107" s="2"/>
      <c r="IZY107" s="2"/>
      <c r="IZZ107" s="2"/>
      <c r="JAA107" s="2"/>
      <c r="JAB107" s="2"/>
      <c r="JAC107" s="2"/>
      <c r="JAD107" s="2"/>
      <c r="JAE107" s="2"/>
      <c r="JAF107" s="2"/>
      <c r="JAG107" s="2"/>
      <c r="JAH107" s="2"/>
      <c r="JAI107" s="2"/>
      <c r="JAJ107" s="2"/>
      <c r="JAK107" s="2"/>
      <c r="JAP107" s="2"/>
      <c r="JAQ107" s="2"/>
      <c r="JAR107" s="2"/>
      <c r="JAS107" s="2"/>
      <c r="JAT107" s="2"/>
      <c r="JAU107" s="2"/>
      <c r="JAV107" s="2"/>
      <c r="JAW107" s="2"/>
      <c r="JBA107" s="2"/>
      <c r="JBB107" s="2"/>
      <c r="JBC107" s="2"/>
      <c r="JBD107" s="2"/>
      <c r="JBE107" s="2"/>
      <c r="JBF107" s="2"/>
      <c r="JBG107" s="2"/>
      <c r="JBH107" s="2"/>
      <c r="JBI107" s="2"/>
      <c r="JBJ107" s="2"/>
      <c r="JBK107" s="2"/>
      <c r="JBL107" s="2"/>
      <c r="JBM107" s="2"/>
      <c r="JBN107" s="2"/>
      <c r="JBO107" s="2"/>
      <c r="JBP107" s="2"/>
      <c r="JBQ107" s="2"/>
      <c r="JBV107" s="2"/>
      <c r="JBW107" s="2"/>
      <c r="JBX107" s="2"/>
      <c r="JBY107" s="2"/>
      <c r="JBZ107" s="2"/>
      <c r="JCA107" s="2"/>
      <c r="JCB107" s="2"/>
      <c r="JCC107" s="2"/>
      <c r="JCG107" s="2"/>
      <c r="JCH107" s="2"/>
      <c r="JCI107" s="2"/>
      <c r="JCJ107" s="2"/>
      <c r="JCK107" s="2"/>
      <c r="JCL107" s="2"/>
      <c r="JCM107" s="2"/>
      <c r="JCN107" s="2"/>
      <c r="JCO107" s="2"/>
      <c r="JCP107" s="2"/>
      <c r="JCQ107" s="2"/>
      <c r="JCR107" s="2"/>
      <c r="JCS107" s="2"/>
      <c r="JCT107" s="2"/>
      <c r="JCU107" s="2"/>
      <c r="JCV107" s="2"/>
      <c r="JCW107" s="2"/>
      <c r="JDB107" s="2"/>
      <c r="JDC107" s="2"/>
      <c r="JDD107" s="2"/>
      <c r="JDE107" s="2"/>
      <c r="JDF107" s="2"/>
      <c r="JDG107" s="2"/>
      <c r="JDH107" s="2"/>
      <c r="JDI107" s="2"/>
      <c r="JDM107" s="2"/>
      <c r="JDN107" s="2"/>
      <c r="JDO107" s="2"/>
      <c r="JDP107" s="2"/>
      <c r="JDQ107" s="2"/>
      <c r="JDR107" s="2"/>
      <c r="JDS107" s="2"/>
      <c r="JDT107" s="2"/>
      <c r="JDU107" s="2"/>
      <c r="JDV107" s="2"/>
      <c r="JDW107" s="2"/>
      <c r="JDX107" s="2"/>
      <c r="JDY107" s="2"/>
      <c r="JDZ107" s="2"/>
      <c r="JEA107" s="2"/>
      <c r="JEB107" s="2"/>
      <c r="JEC107" s="2"/>
      <c r="JEH107" s="2"/>
      <c r="JEI107" s="2"/>
      <c r="JEJ107" s="2"/>
      <c r="JEK107" s="2"/>
      <c r="JEL107" s="2"/>
      <c r="JEM107" s="2"/>
      <c r="JEN107" s="2"/>
      <c r="JEO107" s="2"/>
      <c r="JES107" s="2"/>
      <c r="JET107" s="2"/>
      <c r="JEU107" s="2"/>
      <c r="JEV107" s="2"/>
      <c r="JEW107" s="2"/>
      <c r="JEX107" s="2"/>
      <c r="JEY107" s="2"/>
      <c r="JEZ107" s="2"/>
      <c r="JFA107" s="2"/>
      <c r="JFB107" s="2"/>
      <c r="JFC107" s="2"/>
      <c r="JFD107" s="2"/>
      <c r="JFE107" s="2"/>
      <c r="JFF107" s="2"/>
      <c r="JFG107" s="2"/>
      <c r="JFH107" s="2"/>
      <c r="JFI107" s="2"/>
      <c r="JFN107" s="2"/>
      <c r="JFO107" s="2"/>
      <c r="JFP107" s="2"/>
      <c r="JFQ107" s="2"/>
      <c r="JFR107" s="2"/>
      <c r="JFS107" s="2"/>
      <c r="JFT107" s="2"/>
      <c r="JFU107" s="2"/>
      <c r="JFY107" s="2"/>
      <c r="JFZ107" s="2"/>
      <c r="JGA107" s="2"/>
      <c r="JGB107" s="2"/>
      <c r="JGC107" s="2"/>
      <c r="JGD107" s="2"/>
      <c r="JGE107" s="2"/>
      <c r="JGF107" s="2"/>
      <c r="JGG107" s="2"/>
      <c r="JGH107" s="2"/>
      <c r="JGI107" s="2"/>
      <c r="JGJ107" s="2"/>
      <c r="JGK107" s="2"/>
      <c r="JGL107" s="2"/>
      <c r="JGM107" s="2"/>
      <c r="JGN107" s="2"/>
      <c r="JGO107" s="2"/>
      <c r="JGT107" s="2"/>
      <c r="JGU107" s="2"/>
      <c r="JGV107" s="2"/>
      <c r="JGW107" s="2"/>
      <c r="JGX107" s="2"/>
      <c r="JGY107" s="2"/>
      <c r="JGZ107" s="2"/>
      <c r="JHA107" s="2"/>
      <c r="JHE107" s="2"/>
      <c r="JHF107" s="2"/>
      <c r="JHG107" s="2"/>
      <c r="JHH107" s="2"/>
      <c r="JHI107" s="2"/>
      <c r="JHJ107" s="2"/>
      <c r="JHK107" s="2"/>
      <c r="JHL107" s="2"/>
      <c r="JHM107" s="2"/>
      <c r="JHN107" s="2"/>
      <c r="JHO107" s="2"/>
      <c r="JHP107" s="2"/>
      <c r="JHQ107" s="2"/>
      <c r="JHR107" s="2"/>
      <c r="JHS107" s="2"/>
      <c r="JHT107" s="2"/>
      <c r="JHU107" s="2"/>
      <c r="JHZ107" s="2"/>
      <c r="JIA107" s="2"/>
      <c r="JIB107" s="2"/>
      <c r="JIC107" s="2"/>
      <c r="JID107" s="2"/>
      <c r="JIE107" s="2"/>
      <c r="JIF107" s="2"/>
      <c r="JIG107" s="2"/>
      <c r="JIK107" s="2"/>
      <c r="JIL107" s="2"/>
      <c r="JIM107" s="2"/>
      <c r="JIN107" s="2"/>
      <c r="JIO107" s="2"/>
      <c r="JIP107" s="2"/>
      <c r="JIQ107" s="2"/>
      <c r="JIR107" s="2"/>
      <c r="JIS107" s="2"/>
      <c r="JIT107" s="2"/>
      <c r="JIU107" s="2"/>
      <c r="JIV107" s="2"/>
      <c r="JIW107" s="2"/>
      <c r="JIX107" s="2"/>
      <c r="JIY107" s="2"/>
      <c r="JIZ107" s="2"/>
      <c r="JJA107" s="2"/>
      <c r="JJF107" s="2"/>
      <c r="JJG107" s="2"/>
      <c r="JJH107" s="2"/>
      <c r="JJI107" s="2"/>
      <c r="JJJ107" s="2"/>
      <c r="JJK107" s="2"/>
      <c r="JJL107" s="2"/>
      <c r="JJM107" s="2"/>
      <c r="JJQ107" s="2"/>
      <c r="JJR107" s="2"/>
      <c r="JJS107" s="2"/>
      <c r="JJT107" s="2"/>
      <c r="JJU107" s="2"/>
      <c r="JJV107" s="2"/>
      <c r="JJW107" s="2"/>
      <c r="JJX107" s="2"/>
      <c r="JJY107" s="2"/>
      <c r="JJZ107" s="2"/>
      <c r="JKA107" s="2"/>
      <c r="JKB107" s="2"/>
      <c r="JKC107" s="2"/>
      <c r="JKD107" s="2"/>
      <c r="JKE107" s="2"/>
      <c r="JKF107" s="2"/>
      <c r="JKG107" s="2"/>
      <c r="JKL107" s="2"/>
      <c r="JKM107" s="2"/>
      <c r="JKN107" s="2"/>
      <c r="JKO107" s="2"/>
      <c r="JKP107" s="2"/>
      <c r="JKQ107" s="2"/>
      <c r="JKR107" s="2"/>
      <c r="JKS107" s="2"/>
      <c r="JKW107" s="2"/>
      <c r="JKX107" s="2"/>
      <c r="JKY107" s="2"/>
      <c r="JKZ107" s="2"/>
      <c r="JLA107" s="2"/>
      <c r="JLB107" s="2"/>
      <c r="JLC107" s="2"/>
      <c r="JLD107" s="2"/>
      <c r="JLE107" s="2"/>
      <c r="JLF107" s="2"/>
      <c r="JLG107" s="2"/>
      <c r="JLH107" s="2"/>
      <c r="JLI107" s="2"/>
      <c r="JLJ107" s="2"/>
      <c r="JLK107" s="2"/>
      <c r="JLL107" s="2"/>
      <c r="JLM107" s="2"/>
      <c r="JLR107" s="2"/>
      <c r="JLS107" s="2"/>
      <c r="JLT107" s="2"/>
      <c r="JLU107" s="2"/>
      <c r="JLV107" s="2"/>
      <c r="JLW107" s="2"/>
      <c r="JLX107" s="2"/>
      <c r="JLY107" s="2"/>
      <c r="JMC107" s="2"/>
      <c r="JMD107" s="2"/>
      <c r="JME107" s="2"/>
      <c r="JMF107" s="2"/>
      <c r="JMG107" s="2"/>
      <c r="JMH107" s="2"/>
      <c r="JMI107" s="2"/>
      <c r="JMJ107" s="2"/>
      <c r="JMK107" s="2"/>
      <c r="JML107" s="2"/>
      <c r="JMM107" s="2"/>
      <c r="JMN107" s="2"/>
      <c r="JMO107" s="2"/>
      <c r="JMP107" s="2"/>
      <c r="JMQ107" s="2"/>
      <c r="JMR107" s="2"/>
      <c r="JMS107" s="2"/>
      <c r="JMX107" s="2"/>
      <c r="JMY107" s="2"/>
      <c r="JMZ107" s="2"/>
      <c r="JNA107" s="2"/>
      <c r="JNB107" s="2"/>
      <c r="JNC107" s="2"/>
      <c r="JND107" s="2"/>
      <c r="JNE107" s="2"/>
      <c r="JNI107" s="2"/>
      <c r="JNJ107" s="2"/>
      <c r="JNK107" s="2"/>
      <c r="JNL107" s="2"/>
      <c r="JNM107" s="2"/>
      <c r="JNN107" s="2"/>
      <c r="JNO107" s="2"/>
      <c r="JNP107" s="2"/>
      <c r="JNQ107" s="2"/>
      <c r="JNR107" s="2"/>
      <c r="JNS107" s="2"/>
      <c r="JNT107" s="2"/>
      <c r="JNU107" s="2"/>
      <c r="JNV107" s="2"/>
      <c r="JNW107" s="2"/>
      <c r="JNX107" s="2"/>
      <c r="JNY107" s="2"/>
      <c r="JOD107" s="2"/>
      <c r="JOE107" s="2"/>
      <c r="JOF107" s="2"/>
      <c r="JOG107" s="2"/>
      <c r="JOH107" s="2"/>
      <c r="JOI107" s="2"/>
      <c r="JOJ107" s="2"/>
      <c r="JOK107" s="2"/>
      <c r="JOO107" s="2"/>
      <c r="JOP107" s="2"/>
      <c r="JOQ107" s="2"/>
      <c r="JOR107" s="2"/>
      <c r="JOS107" s="2"/>
      <c r="JOT107" s="2"/>
      <c r="JOU107" s="2"/>
      <c r="JOV107" s="2"/>
      <c r="JOW107" s="2"/>
      <c r="JOX107" s="2"/>
      <c r="JOY107" s="2"/>
      <c r="JOZ107" s="2"/>
      <c r="JPA107" s="2"/>
      <c r="JPB107" s="2"/>
      <c r="JPC107" s="2"/>
      <c r="JPD107" s="2"/>
      <c r="JPE107" s="2"/>
      <c r="JPJ107" s="2"/>
      <c r="JPK107" s="2"/>
      <c r="JPL107" s="2"/>
      <c r="JPM107" s="2"/>
      <c r="JPN107" s="2"/>
      <c r="JPO107" s="2"/>
      <c r="JPP107" s="2"/>
      <c r="JPQ107" s="2"/>
      <c r="JPU107" s="2"/>
      <c r="JPV107" s="2"/>
      <c r="JPW107" s="2"/>
      <c r="JPX107" s="2"/>
      <c r="JPY107" s="2"/>
      <c r="JPZ107" s="2"/>
      <c r="JQA107" s="2"/>
      <c r="JQB107" s="2"/>
      <c r="JQC107" s="2"/>
      <c r="JQD107" s="2"/>
      <c r="JQE107" s="2"/>
      <c r="JQF107" s="2"/>
      <c r="JQG107" s="2"/>
      <c r="JQH107" s="2"/>
      <c r="JQI107" s="2"/>
      <c r="JQJ107" s="2"/>
      <c r="JQK107" s="2"/>
      <c r="JQP107" s="2"/>
      <c r="JQQ107" s="2"/>
      <c r="JQR107" s="2"/>
      <c r="JQS107" s="2"/>
      <c r="JQT107" s="2"/>
      <c r="JQU107" s="2"/>
      <c r="JQV107" s="2"/>
      <c r="JQW107" s="2"/>
      <c r="JRA107" s="2"/>
      <c r="JRB107" s="2"/>
      <c r="JRC107" s="2"/>
      <c r="JRD107" s="2"/>
      <c r="JRE107" s="2"/>
      <c r="JRF107" s="2"/>
      <c r="JRG107" s="2"/>
      <c r="JRH107" s="2"/>
      <c r="JRI107" s="2"/>
      <c r="JRJ107" s="2"/>
      <c r="JRK107" s="2"/>
      <c r="JRL107" s="2"/>
      <c r="JRM107" s="2"/>
      <c r="JRN107" s="2"/>
      <c r="JRO107" s="2"/>
      <c r="JRP107" s="2"/>
      <c r="JRQ107" s="2"/>
      <c r="JRV107" s="2"/>
      <c r="JRW107" s="2"/>
      <c r="JRX107" s="2"/>
      <c r="JRY107" s="2"/>
      <c r="JRZ107" s="2"/>
      <c r="JSA107" s="2"/>
      <c r="JSB107" s="2"/>
      <c r="JSC107" s="2"/>
      <c r="JSG107" s="2"/>
      <c r="JSH107" s="2"/>
      <c r="JSI107" s="2"/>
      <c r="JSJ107" s="2"/>
      <c r="JSK107" s="2"/>
      <c r="JSL107" s="2"/>
      <c r="JSM107" s="2"/>
      <c r="JSN107" s="2"/>
      <c r="JSO107" s="2"/>
      <c r="JSP107" s="2"/>
      <c r="JSQ107" s="2"/>
      <c r="JSR107" s="2"/>
      <c r="JSS107" s="2"/>
      <c r="JST107" s="2"/>
      <c r="JSU107" s="2"/>
      <c r="JSV107" s="2"/>
      <c r="JSW107" s="2"/>
      <c r="JTB107" s="2"/>
      <c r="JTC107" s="2"/>
      <c r="JTD107" s="2"/>
      <c r="JTE107" s="2"/>
      <c r="JTF107" s="2"/>
      <c r="JTG107" s="2"/>
      <c r="JTH107" s="2"/>
      <c r="JTI107" s="2"/>
      <c r="JTM107" s="2"/>
      <c r="JTN107" s="2"/>
      <c r="JTO107" s="2"/>
      <c r="JTP107" s="2"/>
      <c r="JTQ107" s="2"/>
      <c r="JTR107" s="2"/>
      <c r="JTS107" s="2"/>
      <c r="JTT107" s="2"/>
      <c r="JTU107" s="2"/>
      <c r="JTV107" s="2"/>
      <c r="JTW107" s="2"/>
      <c r="JTX107" s="2"/>
      <c r="JTY107" s="2"/>
      <c r="JTZ107" s="2"/>
      <c r="JUA107" s="2"/>
      <c r="JUB107" s="2"/>
      <c r="JUC107" s="2"/>
      <c r="JUH107" s="2"/>
      <c r="JUI107" s="2"/>
      <c r="JUJ107" s="2"/>
      <c r="JUK107" s="2"/>
      <c r="JUL107" s="2"/>
      <c r="JUM107" s="2"/>
      <c r="JUN107" s="2"/>
      <c r="JUO107" s="2"/>
      <c r="JUS107" s="2"/>
      <c r="JUT107" s="2"/>
      <c r="JUU107" s="2"/>
      <c r="JUV107" s="2"/>
      <c r="JUW107" s="2"/>
      <c r="JUX107" s="2"/>
      <c r="JUY107" s="2"/>
      <c r="JUZ107" s="2"/>
      <c r="JVA107" s="2"/>
      <c r="JVB107" s="2"/>
      <c r="JVC107" s="2"/>
      <c r="JVD107" s="2"/>
      <c r="JVE107" s="2"/>
      <c r="JVF107" s="2"/>
      <c r="JVG107" s="2"/>
      <c r="JVH107" s="2"/>
      <c r="JVI107" s="2"/>
      <c r="JVN107" s="2"/>
      <c r="JVO107" s="2"/>
      <c r="JVP107" s="2"/>
      <c r="JVQ107" s="2"/>
      <c r="JVR107" s="2"/>
      <c r="JVS107" s="2"/>
      <c r="JVT107" s="2"/>
      <c r="JVU107" s="2"/>
      <c r="JVY107" s="2"/>
      <c r="JVZ107" s="2"/>
      <c r="JWA107" s="2"/>
      <c r="JWB107" s="2"/>
      <c r="JWC107" s="2"/>
      <c r="JWD107" s="2"/>
      <c r="JWE107" s="2"/>
      <c r="JWF107" s="2"/>
      <c r="JWG107" s="2"/>
      <c r="JWH107" s="2"/>
      <c r="JWI107" s="2"/>
      <c r="JWJ107" s="2"/>
      <c r="JWK107" s="2"/>
      <c r="JWL107" s="2"/>
      <c r="JWM107" s="2"/>
      <c r="JWN107" s="2"/>
      <c r="JWO107" s="2"/>
      <c r="JWT107" s="2"/>
      <c r="JWU107" s="2"/>
      <c r="JWV107" s="2"/>
      <c r="JWW107" s="2"/>
      <c r="JWX107" s="2"/>
      <c r="JWY107" s="2"/>
      <c r="JWZ107" s="2"/>
      <c r="JXA107" s="2"/>
      <c r="JXE107" s="2"/>
      <c r="JXF107" s="2"/>
      <c r="JXG107" s="2"/>
      <c r="JXH107" s="2"/>
      <c r="JXI107" s="2"/>
      <c r="JXJ107" s="2"/>
      <c r="JXK107" s="2"/>
      <c r="JXL107" s="2"/>
      <c r="JXM107" s="2"/>
      <c r="JXN107" s="2"/>
      <c r="JXO107" s="2"/>
      <c r="JXP107" s="2"/>
      <c r="JXQ107" s="2"/>
      <c r="JXR107" s="2"/>
      <c r="JXS107" s="2"/>
      <c r="JXT107" s="2"/>
      <c r="JXU107" s="2"/>
      <c r="JXZ107" s="2"/>
      <c r="JYA107" s="2"/>
      <c r="JYB107" s="2"/>
      <c r="JYC107" s="2"/>
      <c r="JYD107" s="2"/>
      <c r="JYE107" s="2"/>
      <c r="JYF107" s="2"/>
      <c r="JYG107" s="2"/>
      <c r="JYK107" s="2"/>
      <c r="JYL107" s="2"/>
      <c r="JYM107" s="2"/>
      <c r="JYN107" s="2"/>
      <c r="JYO107" s="2"/>
      <c r="JYP107" s="2"/>
      <c r="JYQ107" s="2"/>
      <c r="JYR107" s="2"/>
      <c r="JYS107" s="2"/>
      <c r="JYT107" s="2"/>
      <c r="JYU107" s="2"/>
      <c r="JYV107" s="2"/>
      <c r="JYW107" s="2"/>
      <c r="JYX107" s="2"/>
      <c r="JYY107" s="2"/>
      <c r="JYZ107" s="2"/>
      <c r="JZA107" s="2"/>
      <c r="JZF107" s="2"/>
      <c r="JZG107" s="2"/>
      <c r="JZH107" s="2"/>
      <c r="JZI107" s="2"/>
      <c r="JZJ107" s="2"/>
      <c r="JZK107" s="2"/>
      <c r="JZL107" s="2"/>
      <c r="JZM107" s="2"/>
      <c r="JZQ107" s="2"/>
      <c r="JZR107" s="2"/>
      <c r="JZS107" s="2"/>
      <c r="JZT107" s="2"/>
      <c r="JZU107" s="2"/>
      <c r="JZV107" s="2"/>
      <c r="JZW107" s="2"/>
      <c r="JZX107" s="2"/>
      <c r="JZY107" s="2"/>
      <c r="JZZ107" s="2"/>
      <c r="KAA107" s="2"/>
      <c r="KAB107" s="2"/>
      <c r="KAC107" s="2"/>
      <c r="KAD107" s="2"/>
      <c r="KAE107" s="2"/>
      <c r="KAF107" s="2"/>
      <c r="KAG107" s="2"/>
      <c r="KAL107" s="2"/>
      <c r="KAM107" s="2"/>
      <c r="KAN107" s="2"/>
      <c r="KAO107" s="2"/>
      <c r="KAP107" s="2"/>
      <c r="KAQ107" s="2"/>
      <c r="KAR107" s="2"/>
      <c r="KAS107" s="2"/>
      <c r="KAW107" s="2"/>
      <c r="KAX107" s="2"/>
      <c r="KAY107" s="2"/>
      <c r="KAZ107" s="2"/>
      <c r="KBA107" s="2"/>
      <c r="KBB107" s="2"/>
      <c r="KBC107" s="2"/>
      <c r="KBD107" s="2"/>
      <c r="KBE107" s="2"/>
      <c r="KBF107" s="2"/>
      <c r="KBG107" s="2"/>
      <c r="KBH107" s="2"/>
      <c r="KBI107" s="2"/>
      <c r="KBJ107" s="2"/>
      <c r="KBK107" s="2"/>
      <c r="KBL107" s="2"/>
      <c r="KBM107" s="2"/>
      <c r="KBR107" s="2"/>
      <c r="KBS107" s="2"/>
      <c r="KBT107" s="2"/>
      <c r="KBU107" s="2"/>
      <c r="KBV107" s="2"/>
      <c r="KBW107" s="2"/>
      <c r="KBX107" s="2"/>
      <c r="KBY107" s="2"/>
      <c r="KCC107" s="2"/>
      <c r="KCD107" s="2"/>
      <c r="KCE107" s="2"/>
      <c r="KCF107" s="2"/>
      <c r="KCG107" s="2"/>
      <c r="KCH107" s="2"/>
      <c r="KCI107" s="2"/>
      <c r="KCJ107" s="2"/>
      <c r="KCK107" s="2"/>
      <c r="KCL107" s="2"/>
      <c r="KCM107" s="2"/>
      <c r="KCN107" s="2"/>
      <c r="KCO107" s="2"/>
      <c r="KCP107" s="2"/>
      <c r="KCQ107" s="2"/>
      <c r="KCR107" s="2"/>
      <c r="KCS107" s="2"/>
      <c r="KCX107" s="2"/>
      <c r="KCY107" s="2"/>
      <c r="KCZ107" s="2"/>
      <c r="KDA107" s="2"/>
      <c r="KDB107" s="2"/>
      <c r="KDC107" s="2"/>
      <c r="KDD107" s="2"/>
      <c r="KDE107" s="2"/>
      <c r="KDI107" s="2"/>
      <c r="KDJ107" s="2"/>
      <c r="KDK107" s="2"/>
      <c r="KDL107" s="2"/>
      <c r="KDM107" s="2"/>
      <c r="KDN107" s="2"/>
      <c r="KDO107" s="2"/>
      <c r="KDP107" s="2"/>
      <c r="KDQ107" s="2"/>
      <c r="KDR107" s="2"/>
      <c r="KDS107" s="2"/>
      <c r="KDT107" s="2"/>
      <c r="KDU107" s="2"/>
      <c r="KDV107" s="2"/>
      <c r="KDW107" s="2"/>
      <c r="KDX107" s="2"/>
      <c r="KDY107" s="2"/>
      <c r="KED107" s="2"/>
      <c r="KEE107" s="2"/>
      <c r="KEF107" s="2"/>
      <c r="KEG107" s="2"/>
      <c r="KEH107" s="2"/>
      <c r="KEI107" s="2"/>
      <c r="KEJ107" s="2"/>
      <c r="KEK107" s="2"/>
      <c r="KEO107" s="2"/>
      <c r="KEP107" s="2"/>
      <c r="KEQ107" s="2"/>
      <c r="KER107" s="2"/>
      <c r="KES107" s="2"/>
      <c r="KET107" s="2"/>
      <c r="KEU107" s="2"/>
      <c r="KEV107" s="2"/>
      <c r="KEW107" s="2"/>
      <c r="KEX107" s="2"/>
      <c r="KEY107" s="2"/>
      <c r="KEZ107" s="2"/>
      <c r="KFA107" s="2"/>
      <c r="KFB107" s="2"/>
      <c r="KFC107" s="2"/>
      <c r="KFD107" s="2"/>
      <c r="KFE107" s="2"/>
      <c r="KFJ107" s="2"/>
      <c r="KFK107" s="2"/>
      <c r="KFL107" s="2"/>
      <c r="KFM107" s="2"/>
      <c r="KFN107" s="2"/>
      <c r="KFO107" s="2"/>
      <c r="KFP107" s="2"/>
      <c r="KFQ107" s="2"/>
      <c r="KFU107" s="2"/>
      <c r="KFV107" s="2"/>
      <c r="KFW107" s="2"/>
      <c r="KFX107" s="2"/>
      <c r="KFY107" s="2"/>
      <c r="KFZ107" s="2"/>
      <c r="KGA107" s="2"/>
      <c r="KGB107" s="2"/>
      <c r="KGC107" s="2"/>
      <c r="KGD107" s="2"/>
      <c r="KGE107" s="2"/>
      <c r="KGF107" s="2"/>
      <c r="KGG107" s="2"/>
      <c r="KGH107" s="2"/>
      <c r="KGI107" s="2"/>
      <c r="KGJ107" s="2"/>
      <c r="KGK107" s="2"/>
      <c r="KGP107" s="2"/>
      <c r="KGQ107" s="2"/>
      <c r="KGR107" s="2"/>
      <c r="KGS107" s="2"/>
      <c r="KGT107" s="2"/>
      <c r="KGU107" s="2"/>
      <c r="KGV107" s="2"/>
      <c r="KGW107" s="2"/>
      <c r="KHA107" s="2"/>
      <c r="KHB107" s="2"/>
      <c r="KHC107" s="2"/>
      <c r="KHD107" s="2"/>
      <c r="KHE107" s="2"/>
      <c r="KHF107" s="2"/>
      <c r="KHG107" s="2"/>
      <c r="KHH107" s="2"/>
      <c r="KHI107" s="2"/>
      <c r="KHJ107" s="2"/>
      <c r="KHK107" s="2"/>
      <c r="KHL107" s="2"/>
      <c r="KHM107" s="2"/>
      <c r="KHN107" s="2"/>
      <c r="KHO107" s="2"/>
      <c r="KHP107" s="2"/>
      <c r="KHQ107" s="2"/>
      <c r="KHV107" s="2"/>
      <c r="KHW107" s="2"/>
      <c r="KHX107" s="2"/>
      <c r="KHY107" s="2"/>
      <c r="KHZ107" s="2"/>
      <c r="KIA107" s="2"/>
      <c r="KIB107" s="2"/>
      <c r="KIC107" s="2"/>
      <c r="KIG107" s="2"/>
      <c r="KIH107" s="2"/>
      <c r="KII107" s="2"/>
      <c r="KIJ107" s="2"/>
      <c r="KIK107" s="2"/>
      <c r="KIL107" s="2"/>
      <c r="KIM107" s="2"/>
      <c r="KIN107" s="2"/>
      <c r="KIO107" s="2"/>
      <c r="KIP107" s="2"/>
      <c r="KIQ107" s="2"/>
      <c r="KIR107" s="2"/>
      <c r="KIS107" s="2"/>
      <c r="KIT107" s="2"/>
      <c r="KIU107" s="2"/>
      <c r="KIV107" s="2"/>
      <c r="KIW107" s="2"/>
      <c r="KJB107" s="2"/>
      <c r="KJC107" s="2"/>
      <c r="KJD107" s="2"/>
      <c r="KJE107" s="2"/>
      <c r="KJF107" s="2"/>
      <c r="KJG107" s="2"/>
      <c r="KJH107" s="2"/>
      <c r="KJI107" s="2"/>
      <c r="KJM107" s="2"/>
      <c r="KJN107" s="2"/>
      <c r="KJO107" s="2"/>
      <c r="KJP107" s="2"/>
      <c r="KJQ107" s="2"/>
      <c r="KJR107" s="2"/>
      <c r="KJS107" s="2"/>
      <c r="KJT107" s="2"/>
      <c r="KJU107" s="2"/>
      <c r="KJV107" s="2"/>
      <c r="KJW107" s="2"/>
      <c r="KJX107" s="2"/>
      <c r="KJY107" s="2"/>
      <c r="KJZ107" s="2"/>
      <c r="KKA107" s="2"/>
      <c r="KKB107" s="2"/>
      <c r="KKC107" s="2"/>
      <c r="KKH107" s="2"/>
      <c r="KKI107" s="2"/>
      <c r="KKJ107" s="2"/>
      <c r="KKK107" s="2"/>
      <c r="KKL107" s="2"/>
      <c r="KKM107" s="2"/>
      <c r="KKN107" s="2"/>
      <c r="KKO107" s="2"/>
      <c r="KKS107" s="2"/>
      <c r="KKT107" s="2"/>
      <c r="KKU107" s="2"/>
      <c r="KKV107" s="2"/>
      <c r="KKW107" s="2"/>
      <c r="KKX107" s="2"/>
      <c r="KKY107" s="2"/>
      <c r="KKZ107" s="2"/>
      <c r="KLA107" s="2"/>
      <c r="KLB107" s="2"/>
      <c r="KLC107" s="2"/>
      <c r="KLD107" s="2"/>
      <c r="KLE107" s="2"/>
      <c r="KLF107" s="2"/>
      <c r="KLG107" s="2"/>
      <c r="KLH107" s="2"/>
      <c r="KLI107" s="2"/>
      <c r="KLN107" s="2"/>
      <c r="KLO107" s="2"/>
      <c r="KLP107" s="2"/>
      <c r="KLQ107" s="2"/>
      <c r="KLR107" s="2"/>
      <c r="KLS107" s="2"/>
      <c r="KLT107" s="2"/>
      <c r="KLU107" s="2"/>
      <c r="KLY107" s="2"/>
      <c r="KLZ107" s="2"/>
      <c r="KMA107" s="2"/>
      <c r="KMB107" s="2"/>
      <c r="KMC107" s="2"/>
      <c r="KMD107" s="2"/>
      <c r="KME107" s="2"/>
      <c r="KMF107" s="2"/>
      <c r="KMG107" s="2"/>
      <c r="KMH107" s="2"/>
      <c r="KMI107" s="2"/>
      <c r="KMJ107" s="2"/>
      <c r="KMK107" s="2"/>
      <c r="KML107" s="2"/>
      <c r="KMM107" s="2"/>
      <c r="KMN107" s="2"/>
      <c r="KMO107" s="2"/>
      <c r="KMT107" s="2"/>
      <c r="KMU107" s="2"/>
      <c r="KMV107" s="2"/>
      <c r="KMW107" s="2"/>
      <c r="KMX107" s="2"/>
      <c r="KMY107" s="2"/>
      <c r="KMZ107" s="2"/>
      <c r="KNA107" s="2"/>
      <c r="KNE107" s="2"/>
      <c r="KNF107" s="2"/>
      <c r="KNG107" s="2"/>
      <c r="KNH107" s="2"/>
      <c r="KNI107" s="2"/>
      <c r="KNJ107" s="2"/>
      <c r="KNK107" s="2"/>
      <c r="KNL107" s="2"/>
      <c r="KNM107" s="2"/>
      <c r="KNN107" s="2"/>
      <c r="KNO107" s="2"/>
      <c r="KNP107" s="2"/>
      <c r="KNQ107" s="2"/>
      <c r="KNR107" s="2"/>
      <c r="KNS107" s="2"/>
      <c r="KNT107" s="2"/>
      <c r="KNU107" s="2"/>
      <c r="KNZ107" s="2"/>
      <c r="KOA107" s="2"/>
      <c r="KOB107" s="2"/>
      <c r="KOC107" s="2"/>
      <c r="KOD107" s="2"/>
      <c r="KOE107" s="2"/>
      <c r="KOF107" s="2"/>
      <c r="KOG107" s="2"/>
      <c r="KOK107" s="2"/>
      <c r="KOL107" s="2"/>
      <c r="KOM107" s="2"/>
      <c r="KON107" s="2"/>
      <c r="KOO107" s="2"/>
      <c r="KOP107" s="2"/>
      <c r="KOQ107" s="2"/>
      <c r="KOR107" s="2"/>
      <c r="KOS107" s="2"/>
      <c r="KOT107" s="2"/>
      <c r="KOU107" s="2"/>
      <c r="KOV107" s="2"/>
      <c r="KOW107" s="2"/>
      <c r="KOX107" s="2"/>
      <c r="KOY107" s="2"/>
      <c r="KOZ107" s="2"/>
      <c r="KPA107" s="2"/>
      <c r="KPF107" s="2"/>
      <c r="KPG107" s="2"/>
      <c r="KPH107" s="2"/>
      <c r="KPI107" s="2"/>
      <c r="KPJ107" s="2"/>
      <c r="KPK107" s="2"/>
      <c r="KPL107" s="2"/>
      <c r="KPM107" s="2"/>
      <c r="KPQ107" s="2"/>
      <c r="KPR107" s="2"/>
      <c r="KPS107" s="2"/>
      <c r="KPT107" s="2"/>
      <c r="KPU107" s="2"/>
      <c r="KPV107" s="2"/>
      <c r="KPW107" s="2"/>
      <c r="KPX107" s="2"/>
      <c r="KPY107" s="2"/>
      <c r="KPZ107" s="2"/>
      <c r="KQA107" s="2"/>
      <c r="KQB107" s="2"/>
      <c r="KQC107" s="2"/>
      <c r="KQD107" s="2"/>
      <c r="KQE107" s="2"/>
      <c r="KQF107" s="2"/>
      <c r="KQG107" s="2"/>
      <c r="KQL107" s="2"/>
      <c r="KQM107" s="2"/>
      <c r="KQN107" s="2"/>
      <c r="KQO107" s="2"/>
      <c r="KQP107" s="2"/>
      <c r="KQQ107" s="2"/>
      <c r="KQR107" s="2"/>
      <c r="KQS107" s="2"/>
      <c r="KQW107" s="2"/>
      <c r="KQX107" s="2"/>
      <c r="KQY107" s="2"/>
      <c r="KQZ107" s="2"/>
      <c r="KRA107" s="2"/>
      <c r="KRB107" s="2"/>
      <c r="KRC107" s="2"/>
      <c r="KRD107" s="2"/>
      <c r="KRE107" s="2"/>
      <c r="KRF107" s="2"/>
      <c r="KRG107" s="2"/>
      <c r="KRH107" s="2"/>
      <c r="KRI107" s="2"/>
      <c r="KRJ107" s="2"/>
      <c r="KRK107" s="2"/>
      <c r="KRL107" s="2"/>
      <c r="KRM107" s="2"/>
      <c r="KRR107" s="2"/>
      <c r="KRS107" s="2"/>
      <c r="KRT107" s="2"/>
      <c r="KRU107" s="2"/>
      <c r="KRV107" s="2"/>
      <c r="KRW107" s="2"/>
      <c r="KRX107" s="2"/>
      <c r="KRY107" s="2"/>
      <c r="KSC107" s="2"/>
      <c r="KSD107" s="2"/>
      <c r="KSE107" s="2"/>
      <c r="KSF107" s="2"/>
      <c r="KSG107" s="2"/>
      <c r="KSH107" s="2"/>
      <c r="KSI107" s="2"/>
      <c r="KSJ107" s="2"/>
      <c r="KSK107" s="2"/>
      <c r="KSL107" s="2"/>
      <c r="KSM107" s="2"/>
      <c r="KSN107" s="2"/>
      <c r="KSO107" s="2"/>
      <c r="KSP107" s="2"/>
      <c r="KSQ107" s="2"/>
      <c r="KSR107" s="2"/>
      <c r="KSS107" s="2"/>
      <c r="KSX107" s="2"/>
      <c r="KSY107" s="2"/>
      <c r="KSZ107" s="2"/>
      <c r="KTA107" s="2"/>
      <c r="KTB107" s="2"/>
      <c r="KTC107" s="2"/>
      <c r="KTD107" s="2"/>
      <c r="KTE107" s="2"/>
      <c r="KTI107" s="2"/>
      <c r="KTJ107" s="2"/>
      <c r="KTK107" s="2"/>
      <c r="KTL107" s="2"/>
      <c r="KTM107" s="2"/>
      <c r="KTN107" s="2"/>
      <c r="KTO107" s="2"/>
      <c r="KTP107" s="2"/>
      <c r="KTQ107" s="2"/>
      <c r="KTR107" s="2"/>
      <c r="KTS107" s="2"/>
      <c r="KTT107" s="2"/>
      <c r="KTU107" s="2"/>
      <c r="KTV107" s="2"/>
      <c r="KTW107" s="2"/>
      <c r="KTX107" s="2"/>
      <c r="KTY107" s="2"/>
      <c r="KUD107" s="2"/>
      <c r="KUE107" s="2"/>
      <c r="KUF107" s="2"/>
      <c r="KUG107" s="2"/>
      <c r="KUH107" s="2"/>
      <c r="KUI107" s="2"/>
      <c r="KUJ107" s="2"/>
      <c r="KUK107" s="2"/>
      <c r="KUO107" s="2"/>
      <c r="KUP107" s="2"/>
      <c r="KUQ107" s="2"/>
      <c r="KUR107" s="2"/>
      <c r="KUS107" s="2"/>
      <c r="KUT107" s="2"/>
      <c r="KUU107" s="2"/>
      <c r="KUV107" s="2"/>
      <c r="KUW107" s="2"/>
      <c r="KUX107" s="2"/>
      <c r="KUY107" s="2"/>
      <c r="KUZ107" s="2"/>
      <c r="KVA107" s="2"/>
      <c r="KVB107" s="2"/>
      <c r="KVC107" s="2"/>
      <c r="KVD107" s="2"/>
      <c r="KVE107" s="2"/>
      <c r="KVJ107" s="2"/>
      <c r="KVK107" s="2"/>
      <c r="KVL107" s="2"/>
      <c r="KVM107" s="2"/>
      <c r="KVN107" s="2"/>
      <c r="KVO107" s="2"/>
      <c r="KVP107" s="2"/>
      <c r="KVQ107" s="2"/>
      <c r="KVU107" s="2"/>
      <c r="KVV107" s="2"/>
      <c r="KVW107" s="2"/>
      <c r="KVX107" s="2"/>
      <c r="KVY107" s="2"/>
      <c r="KVZ107" s="2"/>
      <c r="KWA107" s="2"/>
      <c r="KWB107" s="2"/>
      <c r="KWC107" s="2"/>
      <c r="KWD107" s="2"/>
      <c r="KWE107" s="2"/>
      <c r="KWF107" s="2"/>
      <c r="KWG107" s="2"/>
      <c r="KWH107" s="2"/>
      <c r="KWI107" s="2"/>
      <c r="KWJ107" s="2"/>
      <c r="KWK107" s="2"/>
      <c r="KWP107" s="2"/>
      <c r="KWQ107" s="2"/>
      <c r="KWR107" s="2"/>
      <c r="KWS107" s="2"/>
      <c r="KWT107" s="2"/>
      <c r="KWU107" s="2"/>
      <c r="KWV107" s="2"/>
      <c r="KWW107" s="2"/>
      <c r="KXA107" s="2"/>
      <c r="KXB107" s="2"/>
      <c r="KXC107" s="2"/>
      <c r="KXD107" s="2"/>
      <c r="KXE107" s="2"/>
      <c r="KXF107" s="2"/>
      <c r="KXG107" s="2"/>
      <c r="KXH107" s="2"/>
      <c r="KXI107" s="2"/>
      <c r="KXJ107" s="2"/>
      <c r="KXK107" s="2"/>
      <c r="KXL107" s="2"/>
      <c r="KXM107" s="2"/>
      <c r="KXN107" s="2"/>
      <c r="KXO107" s="2"/>
      <c r="KXP107" s="2"/>
      <c r="KXQ107" s="2"/>
      <c r="KXV107" s="2"/>
      <c r="KXW107" s="2"/>
      <c r="KXX107" s="2"/>
      <c r="KXY107" s="2"/>
      <c r="KXZ107" s="2"/>
      <c r="KYA107" s="2"/>
      <c r="KYB107" s="2"/>
      <c r="KYC107" s="2"/>
      <c r="KYG107" s="2"/>
      <c r="KYH107" s="2"/>
      <c r="KYI107" s="2"/>
      <c r="KYJ107" s="2"/>
      <c r="KYK107" s="2"/>
      <c r="KYL107" s="2"/>
      <c r="KYM107" s="2"/>
      <c r="KYN107" s="2"/>
      <c r="KYO107" s="2"/>
      <c r="KYP107" s="2"/>
      <c r="KYQ107" s="2"/>
      <c r="KYR107" s="2"/>
      <c r="KYS107" s="2"/>
      <c r="KYT107" s="2"/>
      <c r="KYU107" s="2"/>
      <c r="KYV107" s="2"/>
      <c r="KYW107" s="2"/>
      <c r="KZB107" s="2"/>
      <c r="KZC107" s="2"/>
      <c r="KZD107" s="2"/>
      <c r="KZE107" s="2"/>
      <c r="KZF107" s="2"/>
      <c r="KZG107" s="2"/>
      <c r="KZH107" s="2"/>
      <c r="KZI107" s="2"/>
      <c r="KZM107" s="2"/>
      <c r="KZN107" s="2"/>
      <c r="KZO107" s="2"/>
      <c r="KZP107" s="2"/>
      <c r="KZQ107" s="2"/>
      <c r="KZR107" s="2"/>
      <c r="KZS107" s="2"/>
      <c r="KZT107" s="2"/>
      <c r="KZU107" s="2"/>
      <c r="KZV107" s="2"/>
      <c r="KZW107" s="2"/>
      <c r="KZX107" s="2"/>
      <c r="KZY107" s="2"/>
      <c r="KZZ107" s="2"/>
      <c r="LAA107" s="2"/>
      <c r="LAB107" s="2"/>
      <c r="LAC107" s="2"/>
      <c r="LAH107" s="2"/>
      <c r="LAI107" s="2"/>
      <c r="LAJ107" s="2"/>
      <c r="LAK107" s="2"/>
      <c r="LAL107" s="2"/>
      <c r="LAM107" s="2"/>
      <c r="LAN107" s="2"/>
      <c r="LAO107" s="2"/>
      <c r="LAS107" s="2"/>
      <c r="LAT107" s="2"/>
      <c r="LAU107" s="2"/>
      <c r="LAV107" s="2"/>
      <c r="LAW107" s="2"/>
      <c r="LAX107" s="2"/>
      <c r="LAY107" s="2"/>
      <c r="LAZ107" s="2"/>
      <c r="LBA107" s="2"/>
      <c r="LBB107" s="2"/>
      <c r="LBC107" s="2"/>
      <c r="LBD107" s="2"/>
      <c r="LBE107" s="2"/>
      <c r="LBF107" s="2"/>
      <c r="LBG107" s="2"/>
      <c r="LBH107" s="2"/>
      <c r="LBI107" s="2"/>
      <c r="LBN107" s="2"/>
      <c r="LBO107" s="2"/>
      <c r="LBP107" s="2"/>
      <c r="LBQ107" s="2"/>
      <c r="LBR107" s="2"/>
      <c r="LBS107" s="2"/>
      <c r="LBT107" s="2"/>
      <c r="LBU107" s="2"/>
      <c r="LBY107" s="2"/>
      <c r="LBZ107" s="2"/>
      <c r="LCA107" s="2"/>
      <c r="LCB107" s="2"/>
      <c r="LCC107" s="2"/>
      <c r="LCD107" s="2"/>
      <c r="LCE107" s="2"/>
      <c r="LCF107" s="2"/>
      <c r="LCG107" s="2"/>
      <c r="LCH107" s="2"/>
      <c r="LCI107" s="2"/>
      <c r="LCJ107" s="2"/>
      <c r="LCK107" s="2"/>
      <c r="LCL107" s="2"/>
      <c r="LCM107" s="2"/>
      <c r="LCN107" s="2"/>
      <c r="LCO107" s="2"/>
      <c r="LCT107" s="2"/>
      <c r="LCU107" s="2"/>
      <c r="LCV107" s="2"/>
      <c r="LCW107" s="2"/>
      <c r="LCX107" s="2"/>
      <c r="LCY107" s="2"/>
      <c r="LCZ107" s="2"/>
      <c r="LDA107" s="2"/>
      <c r="LDE107" s="2"/>
      <c r="LDF107" s="2"/>
      <c r="LDG107" s="2"/>
      <c r="LDH107" s="2"/>
      <c r="LDI107" s="2"/>
      <c r="LDJ107" s="2"/>
      <c r="LDK107" s="2"/>
      <c r="LDL107" s="2"/>
      <c r="LDM107" s="2"/>
      <c r="LDN107" s="2"/>
      <c r="LDO107" s="2"/>
      <c r="LDP107" s="2"/>
      <c r="LDQ107" s="2"/>
      <c r="LDR107" s="2"/>
      <c r="LDS107" s="2"/>
      <c r="LDT107" s="2"/>
      <c r="LDU107" s="2"/>
      <c r="LDZ107" s="2"/>
      <c r="LEA107" s="2"/>
      <c r="LEB107" s="2"/>
      <c r="LEC107" s="2"/>
      <c r="LED107" s="2"/>
      <c r="LEE107" s="2"/>
      <c r="LEF107" s="2"/>
      <c r="LEG107" s="2"/>
      <c r="LEK107" s="2"/>
      <c r="LEL107" s="2"/>
      <c r="LEM107" s="2"/>
      <c r="LEN107" s="2"/>
      <c r="LEO107" s="2"/>
      <c r="LEP107" s="2"/>
      <c r="LEQ107" s="2"/>
      <c r="LER107" s="2"/>
      <c r="LES107" s="2"/>
      <c r="LET107" s="2"/>
      <c r="LEU107" s="2"/>
      <c r="LEV107" s="2"/>
      <c r="LEW107" s="2"/>
      <c r="LEX107" s="2"/>
      <c r="LEY107" s="2"/>
      <c r="LEZ107" s="2"/>
      <c r="LFA107" s="2"/>
      <c r="LFF107" s="2"/>
      <c r="LFG107" s="2"/>
      <c r="LFH107" s="2"/>
      <c r="LFI107" s="2"/>
      <c r="LFJ107" s="2"/>
      <c r="LFK107" s="2"/>
      <c r="LFL107" s="2"/>
      <c r="LFM107" s="2"/>
      <c r="LFQ107" s="2"/>
      <c r="LFR107" s="2"/>
      <c r="LFS107" s="2"/>
      <c r="LFT107" s="2"/>
      <c r="LFU107" s="2"/>
      <c r="LFV107" s="2"/>
      <c r="LFW107" s="2"/>
      <c r="LFX107" s="2"/>
      <c r="LFY107" s="2"/>
      <c r="LFZ107" s="2"/>
      <c r="LGA107" s="2"/>
      <c r="LGB107" s="2"/>
      <c r="LGC107" s="2"/>
      <c r="LGD107" s="2"/>
      <c r="LGE107" s="2"/>
      <c r="LGF107" s="2"/>
      <c r="LGG107" s="2"/>
      <c r="LGL107" s="2"/>
      <c r="LGM107" s="2"/>
      <c r="LGN107" s="2"/>
      <c r="LGO107" s="2"/>
      <c r="LGP107" s="2"/>
      <c r="LGQ107" s="2"/>
      <c r="LGR107" s="2"/>
      <c r="LGS107" s="2"/>
      <c r="LGW107" s="2"/>
      <c r="LGX107" s="2"/>
      <c r="LGY107" s="2"/>
      <c r="LGZ107" s="2"/>
      <c r="LHA107" s="2"/>
      <c r="LHB107" s="2"/>
      <c r="LHC107" s="2"/>
      <c r="LHD107" s="2"/>
      <c r="LHE107" s="2"/>
      <c r="LHF107" s="2"/>
      <c r="LHG107" s="2"/>
      <c r="LHH107" s="2"/>
      <c r="LHI107" s="2"/>
      <c r="LHJ107" s="2"/>
      <c r="LHK107" s="2"/>
      <c r="LHL107" s="2"/>
      <c r="LHM107" s="2"/>
      <c r="LHR107" s="2"/>
      <c r="LHS107" s="2"/>
      <c r="LHT107" s="2"/>
      <c r="LHU107" s="2"/>
      <c r="LHV107" s="2"/>
      <c r="LHW107" s="2"/>
      <c r="LHX107" s="2"/>
      <c r="LHY107" s="2"/>
      <c r="LIC107" s="2"/>
      <c r="LID107" s="2"/>
      <c r="LIE107" s="2"/>
      <c r="LIF107" s="2"/>
      <c r="LIG107" s="2"/>
      <c r="LIH107" s="2"/>
      <c r="LII107" s="2"/>
      <c r="LIJ107" s="2"/>
      <c r="LIK107" s="2"/>
      <c r="LIL107" s="2"/>
      <c r="LIM107" s="2"/>
      <c r="LIN107" s="2"/>
      <c r="LIO107" s="2"/>
      <c r="LIP107" s="2"/>
      <c r="LIQ107" s="2"/>
      <c r="LIR107" s="2"/>
      <c r="LIS107" s="2"/>
      <c r="LIX107" s="2"/>
      <c r="LIY107" s="2"/>
      <c r="LIZ107" s="2"/>
      <c r="LJA107" s="2"/>
      <c r="LJB107" s="2"/>
      <c r="LJC107" s="2"/>
      <c r="LJD107" s="2"/>
      <c r="LJE107" s="2"/>
      <c r="LJI107" s="2"/>
      <c r="LJJ107" s="2"/>
      <c r="LJK107" s="2"/>
      <c r="LJL107" s="2"/>
      <c r="LJM107" s="2"/>
      <c r="LJN107" s="2"/>
      <c r="LJO107" s="2"/>
      <c r="LJP107" s="2"/>
      <c r="LJQ107" s="2"/>
      <c r="LJR107" s="2"/>
      <c r="LJS107" s="2"/>
      <c r="LJT107" s="2"/>
      <c r="LJU107" s="2"/>
      <c r="LJV107" s="2"/>
      <c r="LJW107" s="2"/>
      <c r="LJX107" s="2"/>
      <c r="LJY107" s="2"/>
      <c r="LKD107" s="2"/>
      <c r="LKE107" s="2"/>
      <c r="LKF107" s="2"/>
      <c r="LKG107" s="2"/>
      <c r="LKH107" s="2"/>
      <c r="LKI107" s="2"/>
      <c r="LKJ107" s="2"/>
      <c r="LKK107" s="2"/>
      <c r="LKO107" s="2"/>
      <c r="LKP107" s="2"/>
      <c r="LKQ107" s="2"/>
      <c r="LKR107" s="2"/>
      <c r="LKS107" s="2"/>
      <c r="LKT107" s="2"/>
      <c r="LKU107" s="2"/>
      <c r="LKV107" s="2"/>
      <c r="LKW107" s="2"/>
      <c r="LKX107" s="2"/>
      <c r="LKY107" s="2"/>
      <c r="LKZ107" s="2"/>
      <c r="LLA107" s="2"/>
      <c r="LLB107" s="2"/>
      <c r="LLC107" s="2"/>
      <c r="LLD107" s="2"/>
      <c r="LLE107" s="2"/>
      <c r="LLJ107" s="2"/>
      <c r="LLK107" s="2"/>
      <c r="LLL107" s="2"/>
      <c r="LLM107" s="2"/>
      <c r="LLN107" s="2"/>
      <c r="LLO107" s="2"/>
      <c r="LLP107" s="2"/>
      <c r="LLQ107" s="2"/>
      <c r="LLU107" s="2"/>
      <c r="LLV107" s="2"/>
      <c r="LLW107" s="2"/>
      <c r="LLX107" s="2"/>
      <c r="LLY107" s="2"/>
      <c r="LLZ107" s="2"/>
      <c r="LMA107" s="2"/>
      <c r="LMB107" s="2"/>
      <c r="LMC107" s="2"/>
      <c r="LMD107" s="2"/>
      <c r="LME107" s="2"/>
      <c r="LMF107" s="2"/>
      <c r="LMG107" s="2"/>
      <c r="LMH107" s="2"/>
      <c r="LMI107" s="2"/>
      <c r="LMJ107" s="2"/>
      <c r="LMK107" s="2"/>
      <c r="LMP107" s="2"/>
      <c r="LMQ107" s="2"/>
      <c r="LMR107" s="2"/>
      <c r="LMS107" s="2"/>
      <c r="LMT107" s="2"/>
      <c r="LMU107" s="2"/>
      <c r="LMV107" s="2"/>
      <c r="LMW107" s="2"/>
      <c r="LNA107" s="2"/>
      <c r="LNB107" s="2"/>
      <c r="LNC107" s="2"/>
      <c r="LND107" s="2"/>
      <c r="LNE107" s="2"/>
      <c r="LNF107" s="2"/>
      <c r="LNG107" s="2"/>
      <c r="LNH107" s="2"/>
      <c r="LNI107" s="2"/>
      <c r="LNJ107" s="2"/>
      <c r="LNK107" s="2"/>
      <c r="LNL107" s="2"/>
      <c r="LNM107" s="2"/>
      <c r="LNN107" s="2"/>
      <c r="LNO107" s="2"/>
      <c r="LNP107" s="2"/>
      <c r="LNQ107" s="2"/>
      <c r="LNV107" s="2"/>
      <c r="LNW107" s="2"/>
      <c r="LNX107" s="2"/>
      <c r="LNY107" s="2"/>
      <c r="LNZ107" s="2"/>
      <c r="LOA107" s="2"/>
      <c r="LOB107" s="2"/>
      <c r="LOC107" s="2"/>
      <c r="LOG107" s="2"/>
      <c r="LOH107" s="2"/>
      <c r="LOI107" s="2"/>
      <c r="LOJ107" s="2"/>
      <c r="LOK107" s="2"/>
      <c r="LOL107" s="2"/>
      <c r="LOM107" s="2"/>
      <c r="LON107" s="2"/>
      <c r="LOO107" s="2"/>
      <c r="LOP107" s="2"/>
      <c r="LOQ107" s="2"/>
      <c r="LOR107" s="2"/>
      <c r="LOS107" s="2"/>
      <c r="LOT107" s="2"/>
      <c r="LOU107" s="2"/>
      <c r="LOV107" s="2"/>
      <c r="LOW107" s="2"/>
      <c r="LPB107" s="2"/>
      <c r="LPC107" s="2"/>
      <c r="LPD107" s="2"/>
      <c r="LPE107" s="2"/>
      <c r="LPF107" s="2"/>
      <c r="LPG107" s="2"/>
      <c r="LPH107" s="2"/>
      <c r="LPI107" s="2"/>
      <c r="LPM107" s="2"/>
      <c r="LPN107" s="2"/>
      <c r="LPO107" s="2"/>
      <c r="LPP107" s="2"/>
      <c r="LPQ107" s="2"/>
      <c r="LPR107" s="2"/>
      <c r="LPS107" s="2"/>
      <c r="LPT107" s="2"/>
      <c r="LPU107" s="2"/>
      <c r="LPV107" s="2"/>
      <c r="LPW107" s="2"/>
      <c r="LPX107" s="2"/>
      <c r="LPY107" s="2"/>
      <c r="LPZ107" s="2"/>
      <c r="LQA107" s="2"/>
      <c r="LQB107" s="2"/>
      <c r="LQC107" s="2"/>
      <c r="LQH107" s="2"/>
      <c r="LQI107" s="2"/>
      <c r="LQJ107" s="2"/>
      <c r="LQK107" s="2"/>
      <c r="LQL107" s="2"/>
      <c r="LQM107" s="2"/>
      <c r="LQN107" s="2"/>
      <c r="LQO107" s="2"/>
      <c r="LQS107" s="2"/>
      <c r="LQT107" s="2"/>
      <c r="LQU107" s="2"/>
      <c r="LQV107" s="2"/>
      <c r="LQW107" s="2"/>
      <c r="LQX107" s="2"/>
      <c r="LQY107" s="2"/>
      <c r="LQZ107" s="2"/>
      <c r="LRA107" s="2"/>
      <c r="LRB107" s="2"/>
      <c r="LRC107" s="2"/>
      <c r="LRD107" s="2"/>
      <c r="LRE107" s="2"/>
      <c r="LRF107" s="2"/>
      <c r="LRG107" s="2"/>
      <c r="LRH107" s="2"/>
      <c r="LRI107" s="2"/>
      <c r="LRN107" s="2"/>
      <c r="LRO107" s="2"/>
      <c r="LRP107" s="2"/>
      <c r="LRQ107" s="2"/>
      <c r="LRR107" s="2"/>
      <c r="LRS107" s="2"/>
      <c r="LRT107" s="2"/>
      <c r="LRU107" s="2"/>
      <c r="LRY107" s="2"/>
      <c r="LRZ107" s="2"/>
      <c r="LSA107" s="2"/>
      <c r="LSB107" s="2"/>
      <c r="LSC107" s="2"/>
      <c r="LSD107" s="2"/>
      <c r="LSE107" s="2"/>
      <c r="LSF107" s="2"/>
      <c r="LSG107" s="2"/>
      <c r="LSH107" s="2"/>
      <c r="LSI107" s="2"/>
      <c r="LSJ107" s="2"/>
      <c r="LSK107" s="2"/>
      <c r="LSL107" s="2"/>
      <c r="LSM107" s="2"/>
      <c r="LSN107" s="2"/>
      <c r="LSO107" s="2"/>
      <c r="LST107" s="2"/>
      <c r="LSU107" s="2"/>
      <c r="LSV107" s="2"/>
      <c r="LSW107" s="2"/>
      <c r="LSX107" s="2"/>
      <c r="LSY107" s="2"/>
      <c r="LSZ107" s="2"/>
      <c r="LTA107" s="2"/>
      <c r="LTE107" s="2"/>
      <c r="LTF107" s="2"/>
      <c r="LTG107" s="2"/>
      <c r="LTH107" s="2"/>
      <c r="LTI107" s="2"/>
      <c r="LTJ107" s="2"/>
      <c r="LTK107" s="2"/>
      <c r="LTL107" s="2"/>
      <c r="LTM107" s="2"/>
      <c r="LTN107" s="2"/>
      <c r="LTO107" s="2"/>
      <c r="LTP107" s="2"/>
      <c r="LTQ107" s="2"/>
      <c r="LTR107" s="2"/>
      <c r="LTS107" s="2"/>
      <c r="LTT107" s="2"/>
      <c r="LTU107" s="2"/>
      <c r="LTZ107" s="2"/>
      <c r="LUA107" s="2"/>
      <c r="LUB107" s="2"/>
      <c r="LUC107" s="2"/>
      <c r="LUD107" s="2"/>
      <c r="LUE107" s="2"/>
      <c r="LUF107" s="2"/>
      <c r="LUG107" s="2"/>
      <c r="LUK107" s="2"/>
      <c r="LUL107" s="2"/>
      <c r="LUM107" s="2"/>
      <c r="LUN107" s="2"/>
      <c r="LUO107" s="2"/>
      <c r="LUP107" s="2"/>
      <c r="LUQ107" s="2"/>
      <c r="LUR107" s="2"/>
      <c r="LUS107" s="2"/>
      <c r="LUT107" s="2"/>
      <c r="LUU107" s="2"/>
      <c r="LUV107" s="2"/>
      <c r="LUW107" s="2"/>
      <c r="LUX107" s="2"/>
      <c r="LUY107" s="2"/>
      <c r="LUZ107" s="2"/>
      <c r="LVA107" s="2"/>
      <c r="LVF107" s="2"/>
      <c r="LVG107" s="2"/>
      <c r="LVH107" s="2"/>
      <c r="LVI107" s="2"/>
      <c r="LVJ107" s="2"/>
      <c r="LVK107" s="2"/>
      <c r="LVL107" s="2"/>
      <c r="LVM107" s="2"/>
      <c r="LVQ107" s="2"/>
      <c r="LVR107" s="2"/>
      <c r="LVS107" s="2"/>
      <c r="LVT107" s="2"/>
      <c r="LVU107" s="2"/>
      <c r="LVV107" s="2"/>
      <c r="LVW107" s="2"/>
      <c r="LVX107" s="2"/>
      <c r="LVY107" s="2"/>
      <c r="LVZ107" s="2"/>
      <c r="LWA107" s="2"/>
      <c r="LWB107" s="2"/>
      <c r="LWC107" s="2"/>
      <c r="LWD107" s="2"/>
      <c r="LWE107" s="2"/>
      <c r="LWF107" s="2"/>
      <c r="LWG107" s="2"/>
      <c r="LWL107" s="2"/>
      <c r="LWM107" s="2"/>
      <c r="LWN107" s="2"/>
      <c r="LWO107" s="2"/>
      <c r="LWP107" s="2"/>
      <c r="LWQ107" s="2"/>
      <c r="LWR107" s="2"/>
      <c r="LWS107" s="2"/>
      <c r="LWW107" s="2"/>
      <c r="LWX107" s="2"/>
      <c r="LWY107" s="2"/>
      <c r="LWZ107" s="2"/>
      <c r="LXA107" s="2"/>
      <c r="LXB107" s="2"/>
      <c r="LXC107" s="2"/>
      <c r="LXD107" s="2"/>
      <c r="LXE107" s="2"/>
      <c r="LXF107" s="2"/>
      <c r="LXG107" s="2"/>
      <c r="LXH107" s="2"/>
      <c r="LXI107" s="2"/>
      <c r="LXJ107" s="2"/>
      <c r="LXK107" s="2"/>
      <c r="LXL107" s="2"/>
      <c r="LXM107" s="2"/>
      <c r="LXR107" s="2"/>
      <c r="LXS107" s="2"/>
      <c r="LXT107" s="2"/>
      <c r="LXU107" s="2"/>
      <c r="LXV107" s="2"/>
      <c r="LXW107" s="2"/>
      <c r="LXX107" s="2"/>
      <c r="LXY107" s="2"/>
      <c r="LYC107" s="2"/>
      <c r="LYD107" s="2"/>
      <c r="LYE107" s="2"/>
      <c r="LYF107" s="2"/>
      <c r="LYG107" s="2"/>
      <c r="LYH107" s="2"/>
      <c r="LYI107" s="2"/>
      <c r="LYJ107" s="2"/>
      <c r="LYK107" s="2"/>
      <c r="LYL107" s="2"/>
      <c r="LYM107" s="2"/>
      <c r="LYN107" s="2"/>
      <c r="LYO107" s="2"/>
      <c r="LYP107" s="2"/>
      <c r="LYQ107" s="2"/>
      <c r="LYR107" s="2"/>
      <c r="LYS107" s="2"/>
      <c r="LYX107" s="2"/>
      <c r="LYY107" s="2"/>
      <c r="LYZ107" s="2"/>
      <c r="LZA107" s="2"/>
      <c r="LZB107" s="2"/>
      <c r="LZC107" s="2"/>
      <c r="LZD107" s="2"/>
      <c r="LZE107" s="2"/>
      <c r="LZI107" s="2"/>
      <c r="LZJ107" s="2"/>
      <c r="LZK107" s="2"/>
      <c r="LZL107" s="2"/>
      <c r="LZM107" s="2"/>
      <c r="LZN107" s="2"/>
      <c r="LZO107" s="2"/>
      <c r="LZP107" s="2"/>
      <c r="LZQ107" s="2"/>
      <c r="LZR107" s="2"/>
      <c r="LZS107" s="2"/>
      <c r="LZT107" s="2"/>
      <c r="LZU107" s="2"/>
      <c r="LZV107" s="2"/>
      <c r="LZW107" s="2"/>
      <c r="LZX107" s="2"/>
      <c r="LZY107" s="2"/>
      <c r="MAD107" s="2"/>
      <c r="MAE107" s="2"/>
      <c r="MAF107" s="2"/>
      <c r="MAG107" s="2"/>
      <c r="MAH107" s="2"/>
      <c r="MAI107" s="2"/>
      <c r="MAJ107" s="2"/>
      <c r="MAK107" s="2"/>
      <c r="MAO107" s="2"/>
      <c r="MAP107" s="2"/>
      <c r="MAQ107" s="2"/>
      <c r="MAR107" s="2"/>
      <c r="MAS107" s="2"/>
      <c r="MAT107" s="2"/>
      <c r="MAU107" s="2"/>
      <c r="MAV107" s="2"/>
      <c r="MAW107" s="2"/>
      <c r="MAX107" s="2"/>
      <c r="MAY107" s="2"/>
      <c r="MAZ107" s="2"/>
      <c r="MBA107" s="2"/>
      <c r="MBB107" s="2"/>
      <c r="MBC107" s="2"/>
      <c r="MBD107" s="2"/>
      <c r="MBE107" s="2"/>
      <c r="MBJ107" s="2"/>
      <c r="MBK107" s="2"/>
      <c r="MBL107" s="2"/>
      <c r="MBM107" s="2"/>
      <c r="MBN107" s="2"/>
      <c r="MBO107" s="2"/>
      <c r="MBP107" s="2"/>
      <c r="MBQ107" s="2"/>
      <c r="MBU107" s="2"/>
      <c r="MBV107" s="2"/>
      <c r="MBW107" s="2"/>
      <c r="MBX107" s="2"/>
      <c r="MBY107" s="2"/>
      <c r="MBZ107" s="2"/>
      <c r="MCA107" s="2"/>
      <c r="MCB107" s="2"/>
      <c r="MCC107" s="2"/>
      <c r="MCD107" s="2"/>
      <c r="MCE107" s="2"/>
      <c r="MCF107" s="2"/>
      <c r="MCG107" s="2"/>
      <c r="MCH107" s="2"/>
      <c r="MCI107" s="2"/>
      <c r="MCJ107" s="2"/>
      <c r="MCK107" s="2"/>
      <c r="MCP107" s="2"/>
      <c r="MCQ107" s="2"/>
      <c r="MCR107" s="2"/>
      <c r="MCS107" s="2"/>
      <c r="MCT107" s="2"/>
      <c r="MCU107" s="2"/>
      <c r="MCV107" s="2"/>
      <c r="MCW107" s="2"/>
      <c r="MDA107" s="2"/>
      <c r="MDB107" s="2"/>
      <c r="MDC107" s="2"/>
      <c r="MDD107" s="2"/>
      <c r="MDE107" s="2"/>
      <c r="MDF107" s="2"/>
      <c r="MDG107" s="2"/>
      <c r="MDH107" s="2"/>
      <c r="MDI107" s="2"/>
      <c r="MDJ107" s="2"/>
      <c r="MDK107" s="2"/>
      <c r="MDL107" s="2"/>
      <c r="MDM107" s="2"/>
      <c r="MDN107" s="2"/>
      <c r="MDO107" s="2"/>
      <c r="MDP107" s="2"/>
      <c r="MDQ107" s="2"/>
      <c r="MDV107" s="2"/>
      <c r="MDW107" s="2"/>
      <c r="MDX107" s="2"/>
      <c r="MDY107" s="2"/>
      <c r="MDZ107" s="2"/>
      <c r="MEA107" s="2"/>
      <c r="MEB107" s="2"/>
      <c r="MEC107" s="2"/>
      <c r="MEG107" s="2"/>
      <c r="MEH107" s="2"/>
      <c r="MEI107" s="2"/>
      <c r="MEJ107" s="2"/>
      <c r="MEK107" s="2"/>
      <c r="MEL107" s="2"/>
      <c r="MEM107" s="2"/>
      <c r="MEN107" s="2"/>
      <c r="MEO107" s="2"/>
      <c r="MEP107" s="2"/>
      <c r="MEQ107" s="2"/>
      <c r="MER107" s="2"/>
      <c r="MES107" s="2"/>
      <c r="MET107" s="2"/>
      <c r="MEU107" s="2"/>
      <c r="MEV107" s="2"/>
      <c r="MEW107" s="2"/>
      <c r="MFB107" s="2"/>
      <c r="MFC107" s="2"/>
      <c r="MFD107" s="2"/>
      <c r="MFE107" s="2"/>
      <c r="MFF107" s="2"/>
      <c r="MFG107" s="2"/>
      <c r="MFH107" s="2"/>
      <c r="MFI107" s="2"/>
      <c r="MFM107" s="2"/>
      <c r="MFN107" s="2"/>
      <c r="MFO107" s="2"/>
      <c r="MFP107" s="2"/>
      <c r="MFQ107" s="2"/>
      <c r="MFR107" s="2"/>
      <c r="MFS107" s="2"/>
      <c r="MFT107" s="2"/>
      <c r="MFU107" s="2"/>
      <c r="MFV107" s="2"/>
      <c r="MFW107" s="2"/>
      <c r="MFX107" s="2"/>
      <c r="MFY107" s="2"/>
      <c r="MFZ107" s="2"/>
      <c r="MGA107" s="2"/>
      <c r="MGB107" s="2"/>
      <c r="MGC107" s="2"/>
      <c r="MGH107" s="2"/>
      <c r="MGI107" s="2"/>
      <c r="MGJ107" s="2"/>
      <c r="MGK107" s="2"/>
      <c r="MGL107" s="2"/>
      <c r="MGM107" s="2"/>
      <c r="MGN107" s="2"/>
      <c r="MGO107" s="2"/>
      <c r="MGS107" s="2"/>
      <c r="MGT107" s="2"/>
      <c r="MGU107" s="2"/>
      <c r="MGV107" s="2"/>
      <c r="MGW107" s="2"/>
      <c r="MGX107" s="2"/>
      <c r="MGY107" s="2"/>
      <c r="MGZ107" s="2"/>
      <c r="MHA107" s="2"/>
      <c r="MHB107" s="2"/>
      <c r="MHC107" s="2"/>
      <c r="MHD107" s="2"/>
      <c r="MHE107" s="2"/>
      <c r="MHF107" s="2"/>
      <c r="MHG107" s="2"/>
      <c r="MHH107" s="2"/>
      <c r="MHI107" s="2"/>
      <c r="MHN107" s="2"/>
      <c r="MHO107" s="2"/>
      <c r="MHP107" s="2"/>
      <c r="MHQ107" s="2"/>
      <c r="MHR107" s="2"/>
      <c r="MHS107" s="2"/>
      <c r="MHT107" s="2"/>
      <c r="MHU107" s="2"/>
      <c r="MHY107" s="2"/>
      <c r="MHZ107" s="2"/>
      <c r="MIA107" s="2"/>
      <c r="MIB107" s="2"/>
      <c r="MIC107" s="2"/>
      <c r="MID107" s="2"/>
      <c r="MIE107" s="2"/>
      <c r="MIF107" s="2"/>
      <c r="MIG107" s="2"/>
      <c r="MIH107" s="2"/>
      <c r="MII107" s="2"/>
      <c r="MIJ107" s="2"/>
      <c r="MIK107" s="2"/>
      <c r="MIL107" s="2"/>
      <c r="MIM107" s="2"/>
      <c r="MIN107" s="2"/>
      <c r="MIO107" s="2"/>
      <c r="MIT107" s="2"/>
      <c r="MIU107" s="2"/>
      <c r="MIV107" s="2"/>
      <c r="MIW107" s="2"/>
      <c r="MIX107" s="2"/>
      <c r="MIY107" s="2"/>
      <c r="MIZ107" s="2"/>
      <c r="MJA107" s="2"/>
      <c r="MJE107" s="2"/>
      <c r="MJF107" s="2"/>
      <c r="MJG107" s="2"/>
      <c r="MJH107" s="2"/>
      <c r="MJI107" s="2"/>
      <c r="MJJ107" s="2"/>
      <c r="MJK107" s="2"/>
      <c r="MJL107" s="2"/>
      <c r="MJM107" s="2"/>
      <c r="MJN107" s="2"/>
      <c r="MJO107" s="2"/>
      <c r="MJP107" s="2"/>
      <c r="MJQ107" s="2"/>
      <c r="MJR107" s="2"/>
      <c r="MJS107" s="2"/>
      <c r="MJT107" s="2"/>
      <c r="MJU107" s="2"/>
      <c r="MJZ107" s="2"/>
      <c r="MKA107" s="2"/>
      <c r="MKB107" s="2"/>
      <c r="MKC107" s="2"/>
      <c r="MKD107" s="2"/>
      <c r="MKE107" s="2"/>
      <c r="MKF107" s="2"/>
      <c r="MKG107" s="2"/>
      <c r="MKK107" s="2"/>
      <c r="MKL107" s="2"/>
      <c r="MKM107" s="2"/>
      <c r="MKN107" s="2"/>
      <c r="MKO107" s="2"/>
      <c r="MKP107" s="2"/>
      <c r="MKQ107" s="2"/>
      <c r="MKR107" s="2"/>
      <c r="MKS107" s="2"/>
      <c r="MKT107" s="2"/>
      <c r="MKU107" s="2"/>
      <c r="MKV107" s="2"/>
      <c r="MKW107" s="2"/>
      <c r="MKX107" s="2"/>
      <c r="MKY107" s="2"/>
      <c r="MKZ107" s="2"/>
      <c r="MLA107" s="2"/>
      <c r="MLF107" s="2"/>
      <c r="MLG107" s="2"/>
      <c r="MLH107" s="2"/>
      <c r="MLI107" s="2"/>
      <c r="MLJ107" s="2"/>
      <c r="MLK107" s="2"/>
      <c r="MLL107" s="2"/>
      <c r="MLM107" s="2"/>
      <c r="MLQ107" s="2"/>
      <c r="MLR107" s="2"/>
      <c r="MLS107" s="2"/>
      <c r="MLT107" s="2"/>
      <c r="MLU107" s="2"/>
      <c r="MLV107" s="2"/>
      <c r="MLW107" s="2"/>
      <c r="MLX107" s="2"/>
      <c r="MLY107" s="2"/>
      <c r="MLZ107" s="2"/>
      <c r="MMA107" s="2"/>
      <c r="MMB107" s="2"/>
      <c r="MMC107" s="2"/>
      <c r="MMD107" s="2"/>
      <c r="MME107" s="2"/>
      <c r="MMF107" s="2"/>
      <c r="MMG107" s="2"/>
      <c r="MML107" s="2"/>
      <c r="MMM107" s="2"/>
      <c r="MMN107" s="2"/>
      <c r="MMO107" s="2"/>
      <c r="MMP107" s="2"/>
      <c r="MMQ107" s="2"/>
      <c r="MMR107" s="2"/>
      <c r="MMS107" s="2"/>
      <c r="MMW107" s="2"/>
      <c r="MMX107" s="2"/>
      <c r="MMY107" s="2"/>
      <c r="MMZ107" s="2"/>
      <c r="MNA107" s="2"/>
      <c r="MNB107" s="2"/>
      <c r="MNC107" s="2"/>
      <c r="MND107" s="2"/>
      <c r="MNE107" s="2"/>
      <c r="MNF107" s="2"/>
      <c r="MNG107" s="2"/>
      <c r="MNH107" s="2"/>
      <c r="MNI107" s="2"/>
      <c r="MNJ107" s="2"/>
      <c r="MNK107" s="2"/>
      <c r="MNL107" s="2"/>
      <c r="MNM107" s="2"/>
      <c r="MNR107" s="2"/>
      <c r="MNS107" s="2"/>
      <c r="MNT107" s="2"/>
      <c r="MNU107" s="2"/>
      <c r="MNV107" s="2"/>
      <c r="MNW107" s="2"/>
      <c r="MNX107" s="2"/>
      <c r="MNY107" s="2"/>
      <c r="MOC107" s="2"/>
      <c r="MOD107" s="2"/>
      <c r="MOE107" s="2"/>
      <c r="MOF107" s="2"/>
      <c r="MOG107" s="2"/>
      <c r="MOH107" s="2"/>
      <c r="MOI107" s="2"/>
      <c r="MOJ107" s="2"/>
      <c r="MOK107" s="2"/>
      <c r="MOL107" s="2"/>
      <c r="MOM107" s="2"/>
      <c r="MON107" s="2"/>
      <c r="MOO107" s="2"/>
      <c r="MOP107" s="2"/>
      <c r="MOQ107" s="2"/>
      <c r="MOR107" s="2"/>
      <c r="MOS107" s="2"/>
      <c r="MOX107" s="2"/>
      <c r="MOY107" s="2"/>
      <c r="MOZ107" s="2"/>
      <c r="MPA107" s="2"/>
      <c r="MPB107" s="2"/>
      <c r="MPC107" s="2"/>
      <c r="MPD107" s="2"/>
      <c r="MPE107" s="2"/>
      <c r="MPI107" s="2"/>
      <c r="MPJ107" s="2"/>
      <c r="MPK107" s="2"/>
      <c r="MPL107" s="2"/>
      <c r="MPM107" s="2"/>
      <c r="MPN107" s="2"/>
      <c r="MPO107" s="2"/>
      <c r="MPP107" s="2"/>
      <c r="MPQ107" s="2"/>
      <c r="MPR107" s="2"/>
      <c r="MPS107" s="2"/>
      <c r="MPT107" s="2"/>
      <c r="MPU107" s="2"/>
      <c r="MPV107" s="2"/>
      <c r="MPW107" s="2"/>
      <c r="MPX107" s="2"/>
      <c r="MPY107" s="2"/>
      <c r="MQD107" s="2"/>
      <c r="MQE107" s="2"/>
      <c r="MQF107" s="2"/>
      <c r="MQG107" s="2"/>
      <c r="MQH107" s="2"/>
      <c r="MQI107" s="2"/>
      <c r="MQJ107" s="2"/>
      <c r="MQK107" s="2"/>
      <c r="MQO107" s="2"/>
      <c r="MQP107" s="2"/>
      <c r="MQQ107" s="2"/>
      <c r="MQR107" s="2"/>
      <c r="MQS107" s="2"/>
      <c r="MQT107" s="2"/>
      <c r="MQU107" s="2"/>
      <c r="MQV107" s="2"/>
      <c r="MQW107" s="2"/>
      <c r="MQX107" s="2"/>
      <c r="MQY107" s="2"/>
      <c r="MQZ107" s="2"/>
      <c r="MRA107" s="2"/>
      <c r="MRB107" s="2"/>
      <c r="MRC107" s="2"/>
      <c r="MRD107" s="2"/>
      <c r="MRE107" s="2"/>
      <c r="MRJ107" s="2"/>
      <c r="MRK107" s="2"/>
      <c r="MRL107" s="2"/>
      <c r="MRM107" s="2"/>
      <c r="MRN107" s="2"/>
      <c r="MRO107" s="2"/>
      <c r="MRP107" s="2"/>
      <c r="MRQ107" s="2"/>
      <c r="MRU107" s="2"/>
      <c r="MRV107" s="2"/>
      <c r="MRW107" s="2"/>
      <c r="MRX107" s="2"/>
      <c r="MRY107" s="2"/>
      <c r="MRZ107" s="2"/>
      <c r="MSA107" s="2"/>
      <c r="MSB107" s="2"/>
      <c r="MSC107" s="2"/>
      <c r="MSD107" s="2"/>
      <c r="MSE107" s="2"/>
      <c r="MSF107" s="2"/>
      <c r="MSG107" s="2"/>
      <c r="MSH107" s="2"/>
      <c r="MSI107" s="2"/>
      <c r="MSJ107" s="2"/>
      <c r="MSK107" s="2"/>
      <c r="MSP107" s="2"/>
      <c r="MSQ107" s="2"/>
      <c r="MSR107" s="2"/>
      <c r="MSS107" s="2"/>
      <c r="MST107" s="2"/>
      <c r="MSU107" s="2"/>
      <c r="MSV107" s="2"/>
      <c r="MSW107" s="2"/>
      <c r="MTA107" s="2"/>
      <c r="MTB107" s="2"/>
      <c r="MTC107" s="2"/>
      <c r="MTD107" s="2"/>
      <c r="MTE107" s="2"/>
      <c r="MTF107" s="2"/>
      <c r="MTG107" s="2"/>
      <c r="MTH107" s="2"/>
      <c r="MTI107" s="2"/>
      <c r="MTJ107" s="2"/>
      <c r="MTK107" s="2"/>
      <c r="MTL107" s="2"/>
      <c r="MTM107" s="2"/>
      <c r="MTN107" s="2"/>
      <c r="MTO107" s="2"/>
      <c r="MTP107" s="2"/>
      <c r="MTQ107" s="2"/>
      <c r="MTV107" s="2"/>
      <c r="MTW107" s="2"/>
      <c r="MTX107" s="2"/>
      <c r="MTY107" s="2"/>
      <c r="MTZ107" s="2"/>
      <c r="MUA107" s="2"/>
      <c r="MUB107" s="2"/>
      <c r="MUC107" s="2"/>
      <c r="MUG107" s="2"/>
      <c r="MUH107" s="2"/>
      <c r="MUI107" s="2"/>
      <c r="MUJ107" s="2"/>
      <c r="MUK107" s="2"/>
      <c r="MUL107" s="2"/>
      <c r="MUM107" s="2"/>
      <c r="MUN107" s="2"/>
      <c r="MUO107" s="2"/>
      <c r="MUP107" s="2"/>
      <c r="MUQ107" s="2"/>
      <c r="MUR107" s="2"/>
      <c r="MUS107" s="2"/>
      <c r="MUT107" s="2"/>
      <c r="MUU107" s="2"/>
      <c r="MUV107" s="2"/>
      <c r="MUW107" s="2"/>
      <c r="MVB107" s="2"/>
      <c r="MVC107" s="2"/>
      <c r="MVD107" s="2"/>
      <c r="MVE107" s="2"/>
      <c r="MVF107" s="2"/>
      <c r="MVG107" s="2"/>
      <c r="MVH107" s="2"/>
      <c r="MVI107" s="2"/>
      <c r="MVM107" s="2"/>
      <c r="MVN107" s="2"/>
      <c r="MVO107" s="2"/>
      <c r="MVP107" s="2"/>
      <c r="MVQ107" s="2"/>
      <c r="MVR107" s="2"/>
      <c r="MVS107" s="2"/>
      <c r="MVT107" s="2"/>
      <c r="MVU107" s="2"/>
      <c r="MVV107" s="2"/>
      <c r="MVW107" s="2"/>
      <c r="MVX107" s="2"/>
      <c r="MVY107" s="2"/>
      <c r="MVZ107" s="2"/>
      <c r="MWA107" s="2"/>
      <c r="MWB107" s="2"/>
      <c r="MWC107" s="2"/>
      <c r="MWH107" s="2"/>
      <c r="MWI107" s="2"/>
      <c r="MWJ107" s="2"/>
      <c r="MWK107" s="2"/>
      <c r="MWL107" s="2"/>
      <c r="MWM107" s="2"/>
      <c r="MWN107" s="2"/>
      <c r="MWO107" s="2"/>
      <c r="MWS107" s="2"/>
      <c r="MWT107" s="2"/>
      <c r="MWU107" s="2"/>
      <c r="MWV107" s="2"/>
      <c r="MWW107" s="2"/>
      <c r="MWX107" s="2"/>
      <c r="MWY107" s="2"/>
      <c r="MWZ107" s="2"/>
      <c r="MXA107" s="2"/>
      <c r="MXB107" s="2"/>
      <c r="MXC107" s="2"/>
      <c r="MXD107" s="2"/>
      <c r="MXE107" s="2"/>
      <c r="MXF107" s="2"/>
      <c r="MXG107" s="2"/>
      <c r="MXH107" s="2"/>
      <c r="MXI107" s="2"/>
      <c r="MXN107" s="2"/>
      <c r="MXO107" s="2"/>
      <c r="MXP107" s="2"/>
      <c r="MXQ107" s="2"/>
      <c r="MXR107" s="2"/>
      <c r="MXS107" s="2"/>
      <c r="MXT107" s="2"/>
      <c r="MXU107" s="2"/>
      <c r="MXY107" s="2"/>
      <c r="MXZ107" s="2"/>
      <c r="MYA107" s="2"/>
      <c r="MYB107" s="2"/>
      <c r="MYC107" s="2"/>
      <c r="MYD107" s="2"/>
      <c r="MYE107" s="2"/>
      <c r="MYF107" s="2"/>
      <c r="MYG107" s="2"/>
      <c r="MYH107" s="2"/>
      <c r="MYI107" s="2"/>
      <c r="MYJ107" s="2"/>
      <c r="MYK107" s="2"/>
      <c r="MYL107" s="2"/>
      <c r="MYM107" s="2"/>
      <c r="MYN107" s="2"/>
      <c r="MYO107" s="2"/>
      <c r="MYT107" s="2"/>
      <c r="MYU107" s="2"/>
      <c r="MYV107" s="2"/>
      <c r="MYW107" s="2"/>
      <c r="MYX107" s="2"/>
      <c r="MYY107" s="2"/>
      <c r="MYZ107" s="2"/>
      <c r="MZA107" s="2"/>
      <c r="MZE107" s="2"/>
      <c r="MZF107" s="2"/>
      <c r="MZG107" s="2"/>
      <c r="MZH107" s="2"/>
      <c r="MZI107" s="2"/>
      <c r="MZJ107" s="2"/>
      <c r="MZK107" s="2"/>
      <c r="MZL107" s="2"/>
      <c r="MZM107" s="2"/>
      <c r="MZN107" s="2"/>
      <c r="MZO107" s="2"/>
      <c r="MZP107" s="2"/>
      <c r="MZQ107" s="2"/>
      <c r="MZR107" s="2"/>
      <c r="MZS107" s="2"/>
      <c r="MZT107" s="2"/>
      <c r="MZU107" s="2"/>
      <c r="MZZ107" s="2"/>
      <c r="NAA107" s="2"/>
      <c r="NAB107" s="2"/>
      <c r="NAC107" s="2"/>
      <c r="NAD107" s="2"/>
      <c r="NAE107" s="2"/>
      <c r="NAF107" s="2"/>
      <c r="NAG107" s="2"/>
      <c r="NAK107" s="2"/>
      <c r="NAL107" s="2"/>
      <c r="NAM107" s="2"/>
      <c r="NAN107" s="2"/>
      <c r="NAO107" s="2"/>
      <c r="NAP107" s="2"/>
      <c r="NAQ107" s="2"/>
      <c r="NAR107" s="2"/>
      <c r="NAS107" s="2"/>
      <c r="NAT107" s="2"/>
      <c r="NAU107" s="2"/>
      <c r="NAV107" s="2"/>
      <c r="NAW107" s="2"/>
      <c r="NAX107" s="2"/>
      <c r="NAY107" s="2"/>
      <c r="NAZ107" s="2"/>
      <c r="NBA107" s="2"/>
      <c r="NBF107" s="2"/>
      <c r="NBG107" s="2"/>
      <c r="NBH107" s="2"/>
      <c r="NBI107" s="2"/>
      <c r="NBJ107" s="2"/>
      <c r="NBK107" s="2"/>
      <c r="NBL107" s="2"/>
      <c r="NBM107" s="2"/>
      <c r="NBQ107" s="2"/>
      <c r="NBR107" s="2"/>
      <c r="NBS107" s="2"/>
      <c r="NBT107" s="2"/>
      <c r="NBU107" s="2"/>
      <c r="NBV107" s="2"/>
      <c r="NBW107" s="2"/>
      <c r="NBX107" s="2"/>
      <c r="NBY107" s="2"/>
      <c r="NBZ107" s="2"/>
      <c r="NCA107" s="2"/>
      <c r="NCB107" s="2"/>
      <c r="NCC107" s="2"/>
      <c r="NCD107" s="2"/>
      <c r="NCE107" s="2"/>
      <c r="NCF107" s="2"/>
      <c r="NCG107" s="2"/>
      <c r="NCL107" s="2"/>
      <c r="NCM107" s="2"/>
      <c r="NCN107" s="2"/>
      <c r="NCO107" s="2"/>
      <c r="NCP107" s="2"/>
      <c r="NCQ107" s="2"/>
      <c r="NCR107" s="2"/>
      <c r="NCS107" s="2"/>
      <c r="NCW107" s="2"/>
      <c r="NCX107" s="2"/>
      <c r="NCY107" s="2"/>
      <c r="NCZ107" s="2"/>
      <c r="NDA107" s="2"/>
      <c r="NDB107" s="2"/>
      <c r="NDC107" s="2"/>
      <c r="NDD107" s="2"/>
      <c r="NDE107" s="2"/>
      <c r="NDF107" s="2"/>
      <c r="NDG107" s="2"/>
      <c r="NDH107" s="2"/>
      <c r="NDI107" s="2"/>
      <c r="NDJ107" s="2"/>
      <c r="NDK107" s="2"/>
      <c r="NDL107" s="2"/>
      <c r="NDM107" s="2"/>
      <c r="NDR107" s="2"/>
      <c r="NDS107" s="2"/>
      <c r="NDT107" s="2"/>
      <c r="NDU107" s="2"/>
      <c r="NDV107" s="2"/>
      <c r="NDW107" s="2"/>
      <c r="NDX107" s="2"/>
      <c r="NDY107" s="2"/>
      <c r="NEC107" s="2"/>
      <c r="NED107" s="2"/>
      <c r="NEE107" s="2"/>
      <c r="NEF107" s="2"/>
      <c r="NEG107" s="2"/>
      <c r="NEH107" s="2"/>
      <c r="NEI107" s="2"/>
      <c r="NEJ107" s="2"/>
      <c r="NEK107" s="2"/>
      <c r="NEL107" s="2"/>
      <c r="NEM107" s="2"/>
      <c r="NEN107" s="2"/>
      <c r="NEO107" s="2"/>
      <c r="NEP107" s="2"/>
      <c r="NEQ107" s="2"/>
      <c r="NER107" s="2"/>
      <c r="NES107" s="2"/>
      <c r="NEX107" s="2"/>
      <c r="NEY107" s="2"/>
      <c r="NEZ107" s="2"/>
      <c r="NFA107" s="2"/>
      <c r="NFB107" s="2"/>
      <c r="NFC107" s="2"/>
      <c r="NFD107" s="2"/>
      <c r="NFE107" s="2"/>
      <c r="NFI107" s="2"/>
      <c r="NFJ107" s="2"/>
      <c r="NFK107" s="2"/>
      <c r="NFL107" s="2"/>
      <c r="NFM107" s="2"/>
      <c r="NFN107" s="2"/>
      <c r="NFO107" s="2"/>
      <c r="NFP107" s="2"/>
      <c r="NFQ107" s="2"/>
      <c r="NFR107" s="2"/>
      <c r="NFS107" s="2"/>
      <c r="NFT107" s="2"/>
      <c r="NFU107" s="2"/>
      <c r="NFV107" s="2"/>
      <c r="NFW107" s="2"/>
      <c r="NFX107" s="2"/>
      <c r="NFY107" s="2"/>
      <c r="NGD107" s="2"/>
      <c r="NGE107" s="2"/>
      <c r="NGF107" s="2"/>
      <c r="NGG107" s="2"/>
      <c r="NGH107" s="2"/>
      <c r="NGI107" s="2"/>
      <c r="NGJ107" s="2"/>
      <c r="NGK107" s="2"/>
      <c r="NGO107" s="2"/>
      <c r="NGP107" s="2"/>
      <c r="NGQ107" s="2"/>
      <c r="NGR107" s="2"/>
      <c r="NGS107" s="2"/>
      <c r="NGT107" s="2"/>
      <c r="NGU107" s="2"/>
      <c r="NGV107" s="2"/>
      <c r="NGW107" s="2"/>
      <c r="NGX107" s="2"/>
      <c r="NGY107" s="2"/>
      <c r="NGZ107" s="2"/>
      <c r="NHA107" s="2"/>
      <c r="NHB107" s="2"/>
      <c r="NHC107" s="2"/>
      <c r="NHD107" s="2"/>
      <c r="NHE107" s="2"/>
      <c r="NHJ107" s="2"/>
      <c r="NHK107" s="2"/>
      <c r="NHL107" s="2"/>
      <c r="NHM107" s="2"/>
      <c r="NHN107" s="2"/>
      <c r="NHO107" s="2"/>
      <c r="NHP107" s="2"/>
      <c r="NHQ107" s="2"/>
      <c r="NHU107" s="2"/>
      <c r="NHV107" s="2"/>
      <c r="NHW107" s="2"/>
      <c r="NHX107" s="2"/>
      <c r="NHY107" s="2"/>
      <c r="NHZ107" s="2"/>
      <c r="NIA107" s="2"/>
      <c r="NIB107" s="2"/>
      <c r="NIC107" s="2"/>
      <c r="NID107" s="2"/>
      <c r="NIE107" s="2"/>
      <c r="NIF107" s="2"/>
      <c r="NIG107" s="2"/>
      <c r="NIH107" s="2"/>
      <c r="NII107" s="2"/>
      <c r="NIJ107" s="2"/>
      <c r="NIK107" s="2"/>
      <c r="NIP107" s="2"/>
      <c r="NIQ107" s="2"/>
      <c r="NIR107" s="2"/>
      <c r="NIS107" s="2"/>
      <c r="NIT107" s="2"/>
      <c r="NIU107" s="2"/>
      <c r="NIV107" s="2"/>
      <c r="NIW107" s="2"/>
      <c r="NJA107" s="2"/>
      <c r="NJB107" s="2"/>
      <c r="NJC107" s="2"/>
      <c r="NJD107" s="2"/>
      <c r="NJE107" s="2"/>
      <c r="NJF107" s="2"/>
      <c r="NJG107" s="2"/>
      <c r="NJH107" s="2"/>
      <c r="NJI107" s="2"/>
      <c r="NJJ107" s="2"/>
      <c r="NJK107" s="2"/>
      <c r="NJL107" s="2"/>
      <c r="NJM107" s="2"/>
      <c r="NJN107" s="2"/>
      <c r="NJO107" s="2"/>
      <c r="NJP107" s="2"/>
      <c r="NJQ107" s="2"/>
      <c r="NJV107" s="2"/>
      <c r="NJW107" s="2"/>
      <c r="NJX107" s="2"/>
      <c r="NJY107" s="2"/>
      <c r="NJZ107" s="2"/>
      <c r="NKA107" s="2"/>
      <c r="NKB107" s="2"/>
      <c r="NKC107" s="2"/>
      <c r="NKG107" s="2"/>
      <c r="NKH107" s="2"/>
      <c r="NKI107" s="2"/>
      <c r="NKJ107" s="2"/>
      <c r="NKK107" s="2"/>
      <c r="NKL107" s="2"/>
      <c r="NKM107" s="2"/>
      <c r="NKN107" s="2"/>
      <c r="NKO107" s="2"/>
      <c r="NKP107" s="2"/>
      <c r="NKQ107" s="2"/>
      <c r="NKR107" s="2"/>
      <c r="NKS107" s="2"/>
      <c r="NKT107" s="2"/>
      <c r="NKU107" s="2"/>
      <c r="NKV107" s="2"/>
      <c r="NKW107" s="2"/>
      <c r="NLB107" s="2"/>
      <c r="NLC107" s="2"/>
      <c r="NLD107" s="2"/>
      <c r="NLE107" s="2"/>
      <c r="NLF107" s="2"/>
      <c r="NLG107" s="2"/>
      <c r="NLH107" s="2"/>
      <c r="NLI107" s="2"/>
      <c r="NLM107" s="2"/>
      <c r="NLN107" s="2"/>
      <c r="NLO107" s="2"/>
      <c r="NLP107" s="2"/>
      <c r="NLQ107" s="2"/>
      <c r="NLR107" s="2"/>
      <c r="NLS107" s="2"/>
      <c r="NLT107" s="2"/>
      <c r="NLU107" s="2"/>
      <c r="NLV107" s="2"/>
      <c r="NLW107" s="2"/>
      <c r="NLX107" s="2"/>
      <c r="NLY107" s="2"/>
      <c r="NLZ107" s="2"/>
      <c r="NMA107" s="2"/>
      <c r="NMB107" s="2"/>
      <c r="NMC107" s="2"/>
      <c r="NMH107" s="2"/>
      <c r="NMI107" s="2"/>
      <c r="NMJ107" s="2"/>
      <c r="NMK107" s="2"/>
      <c r="NML107" s="2"/>
      <c r="NMM107" s="2"/>
      <c r="NMN107" s="2"/>
      <c r="NMO107" s="2"/>
      <c r="NMS107" s="2"/>
      <c r="NMT107" s="2"/>
      <c r="NMU107" s="2"/>
      <c r="NMV107" s="2"/>
      <c r="NMW107" s="2"/>
      <c r="NMX107" s="2"/>
      <c r="NMY107" s="2"/>
      <c r="NMZ107" s="2"/>
      <c r="NNA107" s="2"/>
      <c r="NNB107" s="2"/>
      <c r="NNC107" s="2"/>
      <c r="NND107" s="2"/>
      <c r="NNE107" s="2"/>
      <c r="NNF107" s="2"/>
      <c r="NNG107" s="2"/>
      <c r="NNH107" s="2"/>
      <c r="NNI107" s="2"/>
      <c r="NNN107" s="2"/>
      <c r="NNO107" s="2"/>
      <c r="NNP107" s="2"/>
      <c r="NNQ107" s="2"/>
      <c r="NNR107" s="2"/>
      <c r="NNS107" s="2"/>
      <c r="NNT107" s="2"/>
      <c r="NNU107" s="2"/>
      <c r="NNY107" s="2"/>
      <c r="NNZ107" s="2"/>
      <c r="NOA107" s="2"/>
      <c r="NOB107" s="2"/>
      <c r="NOC107" s="2"/>
      <c r="NOD107" s="2"/>
      <c r="NOE107" s="2"/>
      <c r="NOF107" s="2"/>
      <c r="NOG107" s="2"/>
      <c r="NOH107" s="2"/>
      <c r="NOI107" s="2"/>
      <c r="NOJ107" s="2"/>
      <c r="NOK107" s="2"/>
      <c r="NOL107" s="2"/>
      <c r="NOM107" s="2"/>
      <c r="NON107" s="2"/>
      <c r="NOO107" s="2"/>
      <c r="NOT107" s="2"/>
      <c r="NOU107" s="2"/>
      <c r="NOV107" s="2"/>
      <c r="NOW107" s="2"/>
      <c r="NOX107" s="2"/>
      <c r="NOY107" s="2"/>
      <c r="NOZ107" s="2"/>
      <c r="NPA107" s="2"/>
      <c r="NPE107" s="2"/>
      <c r="NPF107" s="2"/>
      <c r="NPG107" s="2"/>
      <c r="NPH107" s="2"/>
      <c r="NPI107" s="2"/>
      <c r="NPJ107" s="2"/>
      <c r="NPK107" s="2"/>
      <c r="NPL107" s="2"/>
      <c r="NPM107" s="2"/>
      <c r="NPN107" s="2"/>
      <c r="NPO107" s="2"/>
      <c r="NPP107" s="2"/>
      <c r="NPQ107" s="2"/>
      <c r="NPR107" s="2"/>
      <c r="NPS107" s="2"/>
      <c r="NPT107" s="2"/>
      <c r="NPU107" s="2"/>
      <c r="NPZ107" s="2"/>
      <c r="NQA107" s="2"/>
      <c r="NQB107" s="2"/>
      <c r="NQC107" s="2"/>
      <c r="NQD107" s="2"/>
      <c r="NQE107" s="2"/>
      <c r="NQF107" s="2"/>
      <c r="NQG107" s="2"/>
      <c r="NQK107" s="2"/>
      <c r="NQL107" s="2"/>
      <c r="NQM107" s="2"/>
      <c r="NQN107" s="2"/>
      <c r="NQO107" s="2"/>
      <c r="NQP107" s="2"/>
      <c r="NQQ107" s="2"/>
      <c r="NQR107" s="2"/>
      <c r="NQS107" s="2"/>
      <c r="NQT107" s="2"/>
      <c r="NQU107" s="2"/>
      <c r="NQV107" s="2"/>
      <c r="NQW107" s="2"/>
      <c r="NQX107" s="2"/>
      <c r="NQY107" s="2"/>
      <c r="NQZ107" s="2"/>
      <c r="NRA107" s="2"/>
      <c r="NRF107" s="2"/>
      <c r="NRG107" s="2"/>
      <c r="NRH107" s="2"/>
      <c r="NRI107" s="2"/>
      <c r="NRJ107" s="2"/>
      <c r="NRK107" s="2"/>
      <c r="NRL107" s="2"/>
      <c r="NRM107" s="2"/>
      <c r="NRQ107" s="2"/>
      <c r="NRR107" s="2"/>
      <c r="NRS107" s="2"/>
      <c r="NRT107" s="2"/>
      <c r="NRU107" s="2"/>
      <c r="NRV107" s="2"/>
      <c r="NRW107" s="2"/>
      <c r="NRX107" s="2"/>
      <c r="NRY107" s="2"/>
      <c r="NRZ107" s="2"/>
      <c r="NSA107" s="2"/>
      <c r="NSB107" s="2"/>
      <c r="NSC107" s="2"/>
      <c r="NSD107" s="2"/>
      <c r="NSE107" s="2"/>
      <c r="NSF107" s="2"/>
      <c r="NSG107" s="2"/>
      <c r="NSL107" s="2"/>
      <c r="NSM107" s="2"/>
      <c r="NSN107" s="2"/>
      <c r="NSO107" s="2"/>
      <c r="NSP107" s="2"/>
      <c r="NSQ107" s="2"/>
      <c r="NSR107" s="2"/>
      <c r="NSS107" s="2"/>
      <c r="NSW107" s="2"/>
      <c r="NSX107" s="2"/>
      <c r="NSY107" s="2"/>
      <c r="NSZ107" s="2"/>
      <c r="NTA107" s="2"/>
      <c r="NTB107" s="2"/>
      <c r="NTC107" s="2"/>
      <c r="NTD107" s="2"/>
      <c r="NTE107" s="2"/>
      <c r="NTF107" s="2"/>
      <c r="NTG107" s="2"/>
      <c r="NTH107" s="2"/>
      <c r="NTI107" s="2"/>
      <c r="NTJ107" s="2"/>
      <c r="NTK107" s="2"/>
      <c r="NTL107" s="2"/>
      <c r="NTM107" s="2"/>
      <c r="NTR107" s="2"/>
      <c r="NTS107" s="2"/>
      <c r="NTT107" s="2"/>
      <c r="NTU107" s="2"/>
      <c r="NTV107" s="2"/>
      <c r="NTW107" s="2"/>
      <c r="NTX107" s="2"/>
      <c r="NTY107" s="2"/>
      <c r="NUC107" s="2"/>
      <c r="NUD107" s="2"/>
      <c r="NUE107" s="2"/>
      <c r="NUF107" s="2"/>
      <c r="NUG107" s="2"/>
      <c r="NUH107" s="2"/>
      <c r="NUI107" s="2"/>
      <c r="NUJ107" s="2"/>
      <c r="NUK107" s="2"/>
      <c r="NUL107" s="2"/>
      <c r="NUM107" s="2"/>
      <c r="NUN107" s="2"/>
      <c r="NUO107" s="2"/>
      <c r="NUP107" s="2"/>
      <c r="NUQ107" s="2"/>
      <c r="NUR107" s="2"/>
      <c r="NUS107" s="2"/>
      <c r="NUX107" s="2"/>
      <c r="NUY107" s="2"/>
      <c r="NUZ107" s="2"/>
      <c r="NVA107" s="2"/>
      <c r="NVB107" s="2"/>
      <c r="NVC107" s="2"/>
      <c r="NVD107" s="2"/>
      <c r="NVE107" s="2"/>
      <c r="NVI107" s="2"/>
      <c r="NVJ107" s="2"/>
      <c r="NVK107" s="2"/>
      <c r="NVL107" s="2"/>
      <c r="NVM107" s="2"/>
      <c r="NVN107" s="2"/>
      <c r="NVO107" s="2"/>
      <c r="NVP107" s="2"/>
      <c r="NVQ107" s="2"/>
      <c r="NVR107" s="2"/>
      <c r="NVS107" s="2"/>
      <c r="NVT107" s="2"/>
      <c r="NVU107" s="2"/>
      <c r="NVV107" s="2"/>
      <c r="NVW107" s="2"/>
      <c r="NVX107" s="2"/>
      <c r="NVY107" s="2"/>
      <c r="NWD107" s="2"/>
      <c r="NWE107" s="2"/>
      <c r="NWF107" s="2"/>
      <c r="NWG107" s="2"/>
      <c r="NWH107" s="2"/>
      <c r="NWI107" s="2"/>
      <c r="NWJ107" s="2"/>
      <c r="NWK107" s="2"/>
      <c r="NWO107" s="2"/>
      <c r="NWP107" s="2"/>
      <c r="NWQ107" s="2"/>
      <c r="NWR107" s="2"/>
      <c r="NWS107" s="2"/>
      <c r="NWT107" s="2"/>
      <c r="NWU107" s="2"/>
      <c r="NWV107" s="2"/>
      <c r="NWW107" s="2"/>
      <c r="NWX107" s="2"/>
      <c r="NWY107" s="2"/>
      <c r="NWZ107" s="2"/>
      <c r="NXA107" s="2"/>
      <c r="NXB107" s="2"/>
      <c r="NXC107" s="2"/>
      <c r="NXD107" s="2"/>
      <c r="NXE107" s="2"/>
      <c r="NXJ107" s="2"/>
      <c r="NXK107" s="2"/>
      <c r="NXL107" s="2"/>
      <c r="NXM107" s="2"/>
      <c r="NXN107" s="2"/>
      <c r="NXO107" s="2"/>
      <c r="NXP107" s="2"/>
      <c r="NXQ107" s="2"/>
      <c r="NXU107" s="2"/>
      <c r="NXV107" s="2"/>
      <c r="NXW107" s="2"/>
      <c r="NXX107" s="2"/>
      <c r="NXY107" s="2"/>
      <c r="NXZ107" s="2"/>
      <c r="NYA107" s="2"/>
      <c r="NYB107" s="2"/>
      <c r="NYC107" s="2"/>
      <c r="NYD107" s="2"/>
      <c r="NYE107" s="2"/>
      <c r="NYF107" s="2"/>
      <c r="NYG107" s="2"/>
      <c r="NYH107" s="2"/>
      <c r="NYI107" s="2"/>
      <c r="NYJ107" s="2"/>
      <c r="NYK107" s="2"/>
      <c r="NYP107" s="2"/>
      <c r="NYQ107" s="2"/>
      <c r="NYR107" s="2"/>
      <c r="NYS107" s="2"/>
      <c r="NYT107" s="2"/>
      <c r="NYU107" s="2"/>
      <c r="NYV107" s="2"/>
      <c r="NYW107" s="2"/>
      <c r="NZA107" s="2"/>
      <c r="NZB107" s="2"/>
      <c r="NZC107" s="2"/>
      <c r="NZD107" s="2"/>
      <c r="NZE107" s="2"/>
      <c r="NZF107" s="2"/>
      <c r="NZG107" s="2"/>
      <c r="NZH107" s="2"/>
      <c r="NZI107" s="2"/>
      <c r="NZJ107" s="2"/>
      <c r="NZK107" s="2"/>
      <c r="NZL107" s="2"/>
      <c r="NZM107" s="2"/>
      <c r="NZN107" s="2"/>
      <c r="NZO107" s="2"/>
      <c r="NZP107" s="2"/>
      <c r="NZQ107" s="2"/>
      <c r="NZV107" s="2"/>
      <c r="NZW107" s="2"/>
      <c r="NZX107" s="2"/>
      <c r="NZY107" s="2"/>
      <c r="NZZ107" s="2"/>
      <c r="OAA107" s="2"/>
      <c r="OAB107" s="2"/>
      <c r="OAC107" s="2"/>
      <c r="OAG107" s="2"/>
      <c r="OAH107" s="2"/>
      <c r="OAI107" s="2"/>
      <c r="OAJ107" s="2"/>
      <c r="OAK107" s="2"/>
      <c r="OAL107" s="2"/>
      <c r="OAM107" s="2"/>
      <c r="OAN107" s="2"/>
      <c r="OAO107" s="2"/>
      <c r="OAP107" s="2"/>
      <c r="OAQ107" s="2"/>
      <c r="OAR107" s="2"/>
      <c r="OAS107" s="2"/>
      <c r="OAT107" s="2"/>
      <c r="OAU107" s="2"/>
      <c r="OAV107" s="2"/>
      <c r="OAW107" s="2"/>
      <c r="OBB107" s="2"/>
      <c r="OBC107" s="2"/>
      <c r="OBD107" s="2"/>
      <c r="OBE107" s="2"/>
      <c r="OBF107" s="2"/>
      <c r="OBG107" s="2"/>
      <c r="OBH107" s="2"/>
      <c r="OBI107" s="2"/>
      <c r="OBM107" s="2"/>
      <c r="OBN107" s="2"/>
      <c r="OBO107" s="2"/>
      <c r="OBP107" s="2"/>
      <c r="OBQ107" s="2"/>
      <c r="OBR107" s="2"/>
      <c r="OBS107" s="2"/>
      <c r="OBT107" s="2"/>
      <c r="OBU107" s="2"/>
      <c r="OBV107" s="2"/>
      <c r="OBW107" s="2"/>
      <c r="OBX107" s="2"/>
      <c r="OBY107" s="2"/>
      <c r="OBZ107" s="2"/>
      <c r="OCA107" s="2"/>
      <c r="OCB107" s="2"/>
      <c r="OCC107" s="2"/>
      <c r="OCH107" s="2"/>
      <c r="OCI107" s="2"/>
      <c r="OCJ107" s="2"/>
      <c r="OCK107" s="2"/>
      <c r="OCL107" s="2"/>
      <c r="OCM107" s="2"/>
      <c r="OCN107" s="2"/>
      <c r="OCO107" s="2"/>
      <c r="OCS107" s="2"/>
      <c r="OCT107" s="2"/>
      <c r="OCU107" s="2"/>
      <c r="OCV107" s="2"/>
      <c r="OCW107" s="2"/>
      <c r="OCX107" s="2"/>
      <c r="OCY107" s="2"/>
      <c r="OCZ107" s="2"/>
      <c r="ODA107" s="2"/>
      <c r="ODB107" s="2"/>
      <c r="ODC107" s="2"/>
      <c r="ODD107" s="2"/>
      <c r="ODE107" s="2"/>
      <c r="ODF107" s="2"/>
      <c r="ODG107" s="2"/>
      <c r="ODH107" s="2"/>
      <c r="ODI107" s="2"/>
      <c r="ODN107" s="2"/>
      <c r="ODO107" s="2"/>
      <c r="ODP107" s="2"/>
      <c r="ODQ107" s="2"/>
      <c r="ODR107" s="2"/>
      <c r="ODS107" s="2"/>
      <c r="ODT107" s="2"/>
      <c r="ODU107" s="2"/>
      <c r="ODY107" s="2"/>
      <c r="ODZ107" s="2"/>
      <c r="OEA107" s="2"/>
      <c r="OEB107" s="2"/>
      <c r="OEC107" s="2"/>
      <c r="OED107" s="2"/>
      <c r="OEE107" s="2"/>
      <c r="OEF107" s="2"/>
      <c r="OEG107" s="2"/>
      <c r="OEH107" s="2"/>
      <c r="OEI107" s="2"/>
      <c r="OEJ107" s="2"/>
      <c r="OEK107" s="2"/>
      <c r="OEL107" s="2"/>
      <c r="OEM107" s="2"/>
      <c r="OEN107" s="2"/>
      <c r="OEO107" s="2"/>
      <c r="OET107" s="2"/>
      <c r="OEU107" s="2"/>
      <c r="OEV107" s="2"/>
      <c r="OEW107" s="2"/>
      <c r="OEX107" s="2"/>
      <c r="OEY107" s="2"/>
      <c r="OEZ107" s="2"/>
      <c r="OFA107" s="2"/>
      <c r="OFE107" s="2"/>
      <c r="OFF107" s="2"/>
      <c r="OFG107" s="2"/>
      <c r="OFH107" s="2"/>
      <c r="OFI107" s="2"/>
      <c r="OFJ107" s="2"/>
      <c r="OFK107" s="2"/>
      <c r="OFL107" s="2"/>
      <c r="OFM107" s="2"/>
      <c r="OFN107" s="2"/>
      <c r="OFO107" s="2"/>
      <c r="OFP107" s="2"/>
      <c r="OFQ107" s="2"/>
      <c r="OFR107" s="2"/>
      <c r="OFS107" s="2"/>
      <c r="OFT107" s="2"/>
      <c r="OFU107" s="2"/>
      <c r="OFZ107" s="2"/>
      <c r="OGA107" s="2"/>
      <c r="OGB107" s="2"/>
      <c r="OGC107" s="2"/>
      <c r="OGD107" s="2"/>
      <c r="OGE107" s="2"/>
      <c r="OGF107" s="2"/>
      <c r="OGG107" s="2"/>
      <c r="OGK107" s="2"/>
      <c r="OGL107" s="2"/>
      <c r="OGM107" s="2"/>
      <c r="OGN107" s="2"/>
      <c r="OGO107" s="2"/>
      <c r="OGP107" s="2"/>
      <c r="OGQ107" s="2"/>
      <c r="OGR107" s="2"/>
      <c r="OGS107" s="2"/>
      <c r="OGT107" s="2"/>
      <c r="OGU107" s="2"/>
      <c r="OGV107" s="2"/>
      <c r="OGW107" s="2"/>
      <c r="OGX107" s="2"/>
      <c r="OGY107" s="2"/>
      <c r="OGZ107" s="2"/>
      <c r="OHA107" s="2"/>
      <c r="OHF107" s="2"/>
      <c r="OHG107" s="2"/>
      <c r="OHH107" s="2"/>
      <c r="OHI107" s="2"/>
      <c r="OHJ107" s="2"/>
      <c r="OHK107" s="2"/>
      <c r="OHL107" s="2"/>
      <c r="OHM107" s="2"/>
      <c r="OHQ107" s="2"/>
      <c r="OHR107" s="2"/>
      <c r="OHS107" s="2"/>
      <c r="OHT107" s="2"/>
      <c r="OHU107" s="2"/>
      <c r="OHV107" s="2"/>
      <c r="OHW107" s="2"/>
      <c r="OHX107" s="2"/>
      <c r="OHY107" s="2"/>
      <c r="OHZ107" s="2"/>
      <c r="OIA107" s="2"/>
      <c r="OIB107" s="2"/>
      <c r="OIC107" s="2"/>
      <c r="OID107" s="2"/>
      <c r="OIE107" s="2"/>
      <c r="OIF107" s="2"/>
      <c r="OIG107" s="2"/>
      <c r="OIL107" s="2"/>
      <c r="OIM107" s="2"/>
      <c r="OIN107" s="2"/>
      <c r="OIO107" s="2"/>
      <c r="OIP107" s="2"/>
      <c r="OIQ107" s="2"/>
      <c r="OIR107" s="2"/>
      <c r="OIS107" s="2"/>
      <c r="OIW107" s="2"/>
      <c r="OIX107" s="2"/>
      <c r="OIY107" s="2"/>
      <c r="OIZ107" s="2"/>
      <c r="OJA107" s="2"/>
      <c r="OJB107" s="2"/>
      <c r="OJC107" s="2"/>
      <c r="OJD107" s="2"/>
      <c r="OJE107" s="2"/>
      <c r="OJF107" s="2"/>
      <c r="OJG107" s="2"/>
      <c r="OJH107" s="2"/>
      <c r="OJI107" s="2"/>
      <c r="OJJ107" s="2"/>
      <c r="OJK107" s="2"/>
      <c r="OJL107" s="2"/>
      <c r="OJM107" s="2"/>
      <c r="OJR107" s="2"/>
      <c r="OJS107" s="2"/>
      <c r="OJT107" s="2"/>
      <c r="OJU107" s="2"/>
      <c r="OJV107" s="2"/>
      <c r="OJW107" s="2"/>
      <c r="OJX107" s="2"/>
      <c r="OJY107" s="2"/>
      <c r="OKC107" s="2"/>
      <c r="OKD107" s="2"/>
      <c r="OKE107" s="2"/>
      <c r="OKF107" s="2"/>
      <c r="OKG107" s="2"/>
      <c r="OKH107" s="2"/>
      <c r="OKI107" s="2"/>
      <c r="OKJ107" s="2"/>
      <c r="OKK107" s="2"/>
      <c r="OKL107" s="2"/>
      <c r="OKM107" s="2"/>
      <c r="OKN107" s="2"/>
      <c r="OKO107" s="2"/>
      <c r="OKP107" s="2"/>
      <c r="OKQ107" s="2"/>
      <c r="OKR107" s="2"/>
      <c r="OKS107" s="2"/>
      <c r="OKX107" s="2"/>
      <c r="OKY107" s="2"/>
      <c r="OKZ107" s="2"/>
      <c r="OLA107" s="2"/>
      <c r="OLB107" s="2"/>
      <c r="OLC107" s="2"/>
      <c r="OLD107" s="2"/>
      <c r="OLE107" s="2"/>
      <c r="OLI107" s="2"/>
      <c r="OLJ107" s="2"/>
      <c r="OLK107" s="2"/>
      <c r="OLL107" s="2"/>
      <c r="OLM107" s="2"/>
      <c r="OLN107" s="2"/>
      <c r="OLO107" s="2"/>
      <c r="OLP107" s="2"/>
      <c r="OLQ107" s="2"/>
      <c r="OLR107" s="2"/>
      <c r="OLS107" s="2"/>
      <c r="OLT107" s="2"/>
      <c r="OLU107" s="2"/>
      <c r="OLV107" s="2"/>
      <c r="OLW107" s="2"/>
      <c r="OLX107" s="2"/>
      <c r="OLY107" s="2"/>
      <c r="OMD107" s="2"/>
      <c r="OME107" s="2"/>
      <c r="OMF107" s="2"/>
      <c r="OMG107" s="2"/>
      <c r="OMH107" s="2"/>
      <c r="OMI107" s="2"/>
      <c r="OMJ107" s="2"/>
      <c r="OMK107" s="2"/>
      <c r="OMO107" s="2"/>
      <c r="OMP107" s="2"/>
      <c r="OMQ107" s="2"/>
      <c r="OMR107" s="2"/>
      <c r="OMS107" s="2"/>
      <c r="OMT107" s="2"/>
      <c r="OMU107" s="2"/>
      <c r="OMV107" s="2"/>
      <c r="OMW107" s="2"/>
      <c r="OMX107" s="2"/>
      <c r="OMY107" s="2"/>
      <c r="OMZ107" s="2"/>
      <c r="ONA107" s="2"/>
      <c r="ONB107" s="2"/>
      <c r="ONC107" s="2"/>
      <c r="OND107" s="2"/>
      <c r="ONE107" s="2"/>
      <c r="ONJ107" s="2"/>
      <c r="ONK107" s="2"/>
      <c r="ONL107" s="2"/>
      <c r="ONM107" s="2"/>
      <c r="ONN107" s="2"/>
      <c r="ONO107" s="2"/>
      <c r="ONP107" s="2"/>
      <c r="ONQ107" s="2"/>
      <c r="ONU107" s="2"/>
      <c r="ONV107" s="2"/>
      <c r="ONW107" s="2"/>
      <c r="ONX107" s="2"/>
      <c r="ONY107" s="2"/>
      <c r="ONZ107" s="2"/>
      <c r="OOA107" s="2"/>
      <c r="OOB107" s="2"/>
      <c r="OOC107" s="2"/>
      <c r="OOD107" s="2"/>
      <c r="OOE107" s="2"/>
      <c r="OOF107" s="2"/>
      <c r="OOG107" s="2"/>
      <c r="OOH107" s="2"/>
      <c r="OOI107" s="2"/>
      <c r="OOJ107" s="2"/>
      <c r="OOK107" s="2"/>
      <c r="OOP107" s="2"/>
      <c r="OOQ107" s="2"/>
      <c r="OOR107" s="2"/>
      <c r="OOS107" s="2"/>
      <c r="OOT107" s="2"/>
      <c r="OOU107" s="2"/>
      <c r="OOV107" s="2"/>
      <c r="OOW107" s="2"/>
      <c r="OPA107" s="2"/>
      <c r="OPB107" s="2"/>
      <c r="OPC107" s="2"/>
      <c r="OPD107" s="2"/>
      <c r="OPE107" s="2"/>
      <c r="OPF107" s="2"/>
      <c r="OPG107" s="2"/>
      <c r="OPH107" s="2"/>
      <c r="OPI107" s="2"/>
      <c r="OPJ107" s="2"/>
      <c r="OPK107" s="2"/>
      <c r="OPL107" s="2"/>
      <c r="OPM107" s="2"/>
      <c r="OPN107" s="2"/>
      <c r="OPO107" s="2"/>
      <c r="OPP107" s="2"/>
      <c r="OPQ107" s="2"/>
      <c r="OPV107" s="2"/>
      <c r="OPW107" s="2"/>
      <c r="OPX107" s="2"/>
      <c r="OPY107" s="2"/>
      <c r="OPZ107" s="2"/>
      <c r="OQA107" s="2"/>
      <c r="OQB107" s="2"/>
      <c r="OQC107" s="2"/>
      <c r="OQG107" s="2"/>
      <c r="OQH107" s="2"/>
      <c r="OQI107" s="2"/>
      <c r="OQJ107" s="2"/>
      <c r="OQK107" s="2"/>
      <c r="OQL107" s="2"/>
      <c r="OQM107" s="2"/>
      <c r="OQN107" s="2"/>
      <c r="OQO107" s="2"/>
      <c r="OQP107" s="2"/>
      <c r="OQQ107" s="2"/>
      <c r="OQR107" s="2"/>
      <c r="OQS107" s="2"/>
      <c r="OQT107" s="2"/>
      <c r="OQU107" s="2"/>
      <c r="OQV107" s="2"/>
      <c r="OQW107" s="2"/>
      <c r="ORB107" s="2"/>
      <c r="ORC107" s="2"/>
      <c r="ORD107" s="2"/>
      <c r="ORE107" s="2"/>
      <c r="ORF107" s="2"/>
      <c r="ORG107" s="2"/>
      <c r="ORH107" s="2"/>
      <c r="ORI107" s="2"/>
      <c r="ORM107" s="2"/>
      <c r="ORN107" s="2"/>
      <c r="ORO107" s="2"/>
      <c r="ORP107" s="2"/>
      <c r="ORQ107" s="2"/>
      <c r="ORR107" s="2"/>
      <c r="ORS107" s="2"/>
      <c r="ORT107" s="2"/>
      <c r="ORU107" s="2"/>
      <c r="ORV107" s="2"/>
      <c r="ORW107" s="2"/>
      <c r="ORX107" s="2"/>
      <c r="ORY107" s="2"/>
      <c r="ORZ107" s="2"/>
      <c r="OSA107" s="2"/>
      <c r="OSB107" s="2"/>
      <c r="OSC107" s="2"/>
      <c r="OSH107" s="2"/>
      <c r="OSI107" s="2"/>
      <c r="OSJ107" s="2"/>
      <c r="OSK107" s="2"/>
      <c r="OSL107" s="2"/>
      <c r="OSM107" s="2"/>
      <c r="OSN107" s="2"/>
      <c r="OSO107" s="2"/>
      <c r="OSS107" s="2"/>
      <c r="OST107" s="2"/>
      <c r="OSU107" s="2"/>
      <c r="OSV107" s="2"/>
      <c r="OSW107" s="2"/>
      <c r="OSX107" s="2"/>
      <c r="OSY107" s="2"/>
      <c r="OSZ107" s="2"/>
      <c r="OTA107" s="2"/>
      <c r="OTB107" s="2"/>
      <c r="OTC107" s="2"/>
      <c r="OTD107" s="2"/>
      <c r="OTE107" s="2"/>
      <c r="OTF107" s="2"/>
      <c r="OTG107" s="2"/>
      <c r="OTH107" s="2"/>
      <c r="OTI107" s="2"/>
      <c r="OTN107" s="2"/>
      <c r="OTO107" s="2"/>
      <c r="OTP107" s="2"/>
      <c r="OTQ107" s="2"/>
      <c r="OTR107" s="2"/>
      <c r="OTS107" s="2"/>
      <c r="OTT107" s="2"/>
      <c r="OTU107" s="2"/>
      <c r="OTY107" s="2"/>
      <c r="OTZ107" s="2"/>
      <c r="OUA107" s="2"/>
      <c r="OUB107" s="2"/>
      <c r="OUC107" s="2"/>
      <c r="OUD107" s="2"/>
      <c r="OUE107" s="2"/>
      <c r="OUF107" s="2"/>
      <c r="OUG107" s="2"/>
      <c r="OUH107" s="2"/>
      <c r="OUI107" s="2"/>
      <c r="OUJ107" s="2"/>
      <c r="OUK107" s="2"/>
      <c r="OUL107" s="2"/>
      <c r="OUM107" s="2"/>
      <c r="OUN107" s="2"/>
      <c r="OUO107" s="2"/>
      <c r="OUT107" s="2"/>
      <c r="OUU107" s="2"/>
      <c r="OUV107" s="2"/>
      <c r="OUW107" s="2"/>
      <c r="OUX107" s="2"/>
      <c r="OUY107" s="2"/>
      <c r="OUZ107" s="2"/>
      <c r="OVA107" s="2"/>
      <c r="OVE107" s="2"/>
      <c r="OVF107" s="2"/>
      <c r="OVG107" s="2"/>
      <c r="OVH107" s="2"/>
      <c r="OVI107" s="2"/>
      <c r="OVJ107" s="2"/>
      <c r="OVK107" s="2"/>
      <c r="OVL107" s="2"/>
      <c r="OVM107" s="2"/>
      <c r="OVN107" s="2"/>
      <c r="OVO107" s="2"/>
      <c r="OVP107" s="2"/>
      <c r="OVQ107" s="2"/>
      <c r="OVR107" s="2"/>
      <c r="OVS107" s="2"/>
      <c r="OVT107" s="2"/>
      <c r="OVU107" s="2"/>
      <c r="OVZ107" s="2"/>
      <c r="OWA107" s="2"/>
      <c r="OWB107" s="2"/>
      <c r="OWC107" s="2"/>
      <c r="OWD107" s="2"/>
      <c r="OWE107" s="2"/>
      <c r="OWF107" s="2"/>
      <c r="OWG107" s="2"/>
      <c r="OWK107" s="2"/>
      <c r="OWL107" s="2"/>
      <c r="OWM107" s="2"/>
      <c r="OWN107" s="2"/>
      <c r="OWO107" s="2"/>
      <c r="OWP107" s="2"/>
      <c r="OWQ107" s="2"/>
      <c r="OWR107" s="2"/>
      <c r="OWS107" s="2"/>
      <c r="OWT107" s="2"/>
      <c r="OWU107" s="2"/>
      <c r="OWV107" s="2"/>
      <c r="OWW107" s="2"/>
      <c r="OWX107" s="2"/>
      <c r="OWY107" s="2"/>
      <c r="OWZ107" s="2"/>
      <c r="OXA107" s="2"/>
      <c r="OXF107" s="2"/>
      <c r="OXG107" s="2"/>
      <c r="OXH107" s="2"/>
      <c r="OXI107" s="2"/>
      <c r="OXJ107" s="2"/>
      <c r="OXK107" s="2"/>
      <c r="OXL107" s="2"/>
      <c r="OXM107" s="2"/>
      <c r="OXQ107" s="2"/>
      <c r="OXR107" s="2"/>
      <c r="OXS107" s="2"/>
      <c r="OXT107" s="2"/>
      <c r="OXU107" s="2"/>
      <c r="OXV107" s="2"/>
      <c r="OXW107" s="2"/>
      <c r="OXX107" s="2"/>
      <c r="OXY107" s="2"/>
      <c r="OXZ107" s="2"/>
      <c r="OYA107" s="2"/>
      <c r="OYB107" s="2"/>
      <c r="OYC107" s="2"/>
      <c r="OYD107" s="2"/>
      <c r="OYE107" s="2"/>
      <c r="OYF107" s="2"/>
      <c r="OYG107" s="2"/>
      <c r="OYL107" s="2"/>
      <c r="OYM107" s="2"/>
      <c r="OYN107" s="2"/>
      <c r="OYO107" s="2"/>
      <c r="OYP107" s="2"/>
      <c r="OYQ107" s="2"/>
      <c r="OYR107" s="2"/>
      <c r="OYS107" s="2"/>
      <c r="OYW107" s="2"/>
      <c r="OYX107" s="2"/>
      <c r="OYY107" s="2"/>
      <c r="OYZ107" s="2"/>
      <c r="OZA107" s="2"/>
      <c r="OZB107" s="2"/>
      <c r="OZC107" s="2"/>
      <c r="OZD107" s="2"/>
      <c r="OZE107" s="2"/>
      <c r="OZF107" s="2"/>
      <c r="OZG107" s="2"/>
      <c r="OZH107" s="2"/>
      <c r="OZI107" s="2"/>
      <c r="OZJ107" s="2"/>
      <c r="OZK107" s="2"/>
      <c r="OZL107" s="2"/>
      <c r="OZM107" s="2"/>
      <c r="OZR107" s="2"/>
      <c r="OZS107" s="2"/>
      <c r="OZT107" s="2"/>
      <c r="OZU107" s="2"/>
      <c r="OZV107" s="2"/>
      <c r="OZW107" s="2"/>
      <c r="OZX107" s="2"/>
      <c r="OZY107" s="2"/>
      <c r="PAC107" s="2"/>
      <c r="PAD107" s="2"/>
      <c r="PAE107" s="2"/>
      <c r="PAF107" s="2"/>
      <c r="PAG107" s="2"/>
      <c r="PAH107" s="2"/>
      <c r="PAI107" s="2"/>
      <c r="PAJ107" s="2"/>
      <c r="PAK107" s="2"/>
      <c r="PAL107" s="2"/>
      <c r="PAM107" s="2"/>
      <c r="PAN107" s="2"/>
      <c r="PAO107" s="2"/>
      <c r="PAP107" s="2"/>
      <c r="PAQ107" s="2"/>
      <c r="PAR107" s="2"/>
      <c r="PAS107" s="2"/>
      <c r="PAX107" s="2"/>
      <c r="PAY107" s="2"/>
      <c r="PAZ107" s="2"/>
      <c r="PBA107" s="2"/>
      <c r="PBB107" s="2"/>
      <c r="PBC107" s="2"/>
      <c r="PBD107" s="2"/>
      <c r="PBE107" s="2"/>
      <c r="PBI107" s="2"/>
      <c r="PBJ107" s="2"/>
      <c r="PBK107" s="2"/>
      <c r="PBL107" s="2"/>
      <c r="PBM107" s="2"/>
      <c r="PBN107" s="2"/>
      <c r="PBO107" s="2"/>
      <c r="PBP107" s="2"/>
      <c r="PBQ107" s="2"/>
      <c r="PBR107" s="2"/>
      <c r="PBS107" s="2"/>
      <c r="PBT107" s="2"/>
      <c r="PBU107" s="2"/>
      <c r="PBV107" s="2"/>
      <c r="PBW107" s="2"/>
      <c r="PBX107" s="2"/>
      <c r="PBY107" s="2"/>
      <c r="PCD107" s="2"/>
      <c r="PCE107" s="2"/>
      <c r="PCF107" s="2"/>
      <c r="PCG107" s="2"/>
      <c r="PCH107" s="2"/>
      <c r="PCI107" s="2"/>
      <c r="PCJ107" s="2"/>
      <c r="PCK107" s="2"/>
      <c r="PCO107" s="2"/>
      <c r="PCP107" s="2"/>
      <c r="PCQ107" s="2"/>
      <c r="PCR107" s="2"/>
      <c r="PCS107" s="2"/>
      <c r="PCT107" s="2"/>
      <c r="PCU107" s="2"/>
      <c r="PCV107" s="2"/>
      <c r="PCW107" s="2"/>
      <c r="PCX107" s="2"/>
      <c r="PCY107" s="2"/>
      <c r="PCZ107" s="2"/>
      <c r="PDA107" s="2"/>
      <c r="PDB107" s="2"/>
      <c r="PDC107" s="2"/>
      <c r="PDD107" s="2"/>
      <c r="PDE107" s="2"/>
      <c r="PDJ107" s="2"/>
      <c r="PDK107" s="2"/>
      <c r="PDL107" s="2"/>
      <c r="PDM107" s="2"/>
      <c r="PDN107" s="2"/>
      <c r="PDO107" s="2"/>
      <c r="PDP107" s="2"/>
      <c r="PDQ107" s="2"/>
      <c r="PDU107" s="2"/>
      <c r="PDV107" s="2"/>
      <c r="PDW107" s="2"/>
      <c r="PDX107" s="2"/>
      <c r="PDY107" s="2"/>
      <c r="PDZ107" s="2"/>
      <c r="PEA107" s="2"/>
      <c r="PEB107" s="2"/>
      <c r="PEC107" s="2"/>
      <c r="PED107" s="2"/>
      <c r="PEE107" s="2"/>
      <c r="PEF107" s="2"/>
      <c r="PEG107" s="2"/>
      <c r="PEH107" s="2"/>
      <c r="PEI107" s="2"/>
      <c r="PEJ107" s="2"/>
      <c r="PEK107" s="2"/>
      <c r="PEP107" s="2"/>
      <c r="PEQ107" s="2"/>
      <c r="PER107" s="2"/>
      <c r="PES107" s="2"/>
      <c r="PET107" s="2"/>
      <c r="PEU107" s="2"/>
      <c r="PEV107" s="2"/>
      <c r="PEW107" s="2"/>
      <c r="PFA107" s="2"/>
      <c r="PFB107" s="2"/>
      <c r="PFC107" s="2"/>
      <c r="PFD107" s="2"/>
      <c r="PFE107" s="2"/>
      <c r="PFF107" s="2"/>
      <c r="PFG107" s="2"/>
      <c r="PFH107" s="2"/>
      <c r="PFI107" s="2"/>
      <c r="PFJ107" s="2"/>
      <c r="PFK107" s="2"/>
      <c r="PFL107" s="2"/>
      <c r="PFM107" s="2"/>
      <c r="PFN107" s="2"/>
      <c r="PFO107" s="2"/>
      <c r="PFP107" s="2"/>
      <c r="PFQ107" s="2"/>
      <c r="PFV107" s="2"/>
      <c r="PFW107" s="2"/>
      <c r="PFX107" s="2"/>
      <c r="PFY107" s="2"/>
      <c r="PFZ107" s="2"/>
      <c r="PGA107" s="2"/>
      <c r="PGB107" s="2"/>
      <c r="PGC107" s="2"/>
      <c r="PGG107" s="2"/>
      <c r="PGH107" s="2"/>
      <c r="PGI107" s="2"/>
      <c r="PGJ107" s="2"/>
      <c r="PGK107" s="2"/>
      <c r="PGL107" s="2"/>
      <c r="PGM107" s="2"/>
      <c r="PGN107" s="2"/>
      <c r="PGO107" s="2"/>
      <c r="PGP107" s="2"/>
      <c r="PGQ107" s="2"/>
      <c r="PGR107" s="2"/>
      <c r="PGS107" s="2"/>
      <c r="PGT107" s="2"/>
      <c r="PGU107" s="2"/>
      <c r="PGV107" s="2"/>
      <c r="PGW107" s="2"/>
      <c r="PHB107" s="2"/>
      <c r="PHC107" s="2"/>
      <c r="PHD107" s="2"/>
      <c r="PHE107" s="2"/>
      <c r="PHF107" s="2"/>
      <c r="PHG107" s="2"/>
      <c r="PHH107" s="2"/>
      <c r="PHI107" s="2"/>
      <c r="PHM107" s="2"/>
      <c r="PHN107" s="2"/>
      <c r="PHO107" s="2"/>
      <c r="PHP107" s="2"/>
      <c r="PHQ107" s="2"/>
      <c r="PHR107" s="2"/>
      <c r="PHS107" s="2"/>
      <c r="PHT107" s="2"/>
      <c r="PHU107" s="2"/>
      <c r="PHV107" s="2"/>
      <c r="PHW107" s="2"/>
      <c r="PHX107" s="2"/>
      <c r="PHY107" s="2"/>
      <c r="PHZ107" s="2"/>
      <c r="PIA107" s="2"/>
      <c r="PIB107" s="2"/>
      <c r="PIC107" s="2"/>
      <c r="PIH107" s="2"/>
      <c r="PII107" s="2"/>
      <c r="PIJ107" s="2"/>
      <c r="PIK107" s="2"/>
      <c r="PIL107" s="2"/>
      <c r="PIM107" s="2"/>
      <c r="PIN107" s="2"/>
      <c r="PIO107" s="2"/>
      <c r="PIS107" s="2"/>
      <c r="PIT107" s="2"/>
      <c r="PIU107" s="2"/>
      <c r="PIV107" s="2"/>
      <c r="PIW107" s="2"/>
      <c r="PIX107" s="2"/>
      <c r="PIY107" s="2"/>
      <c r="PIZ107" s="2"/>
      <c r="PJA107" s="2"/>
      <c r="PJB107" s="2"/>
      <c r="PJC107" s="2"/>
      <c r="PJD107" s="2"/>
      <c r="PJE107" s="2"/>
      <c r="PJF107" s="2"/>
      <c r="PJG107" s="2"/>
      <c r="PJH107" s="2"/>
      <c r="PJI107" s="2"/>
      <c r="PJN107" s="2"/>
      <c r="PJO107" s="2"/>
      <c r="PJP107" s="2"/>
      <c r="PJQ107" s="2"/>
      <c r="PJR107" s="2"/>
      <c r="PJS107" s="2"/>
      <c r="PJT107" s="2"/>
      <c r="PJU107" s="2"/>
      <c r="PJY107" s="2"/>
      <c r="PJZ107" s="2"/>
      <c r="PKA107" s="2"/>
      <c r="PKB107" s="2"/>
      <c r="PKC107" s="2"/>
      <c r="PKD107" s="2"/>
      <c r="PKE107" s="2"/>
      <c r="PKF107" s="2"/>
      <c r="PKG107" s="2"/>
      <c r="PKH107" s="2"/>
      <c r="PKI107" s="2"/>
      <c r="PKJ107" s="2"/>
      <c r="PKK107" s="2"/>
      <c r="PKL107" s="2"/>
      <c r="PKM107" s="2"/>
      <c r="PKN107" s="2"/>
      <c r="PKO107" s="2"/>
      <c r="PKT107" s="2"/>
      <c r="PKU107" s="2"/>
      <c r="PKV107" s="2"/>
      <c r="PKW107" s="2"/>
      <c r="PKX107" s="2"/>
      <c r="PKY107" s="2"/>
      <c r="PKZ107" s="2"/>
      <c r="PLA107" s="2"/>
      <c r="PLE107" s="2"/>
      <c r="PLF107" s="2"/>
      <c r="PLG107" s="2"/>
      <c r="PLH107" s="2"/>
      <c r="PLI107" s="2"/>
      <c r="PLJ107" s="2"/>
      <c r="PLK107" s="2"/>
      <c r="PLL107" s="2"/>
      <c r="PLM107" s="2"/>
      <c r="PLN107" s="2"/>
      <c r="PLO107" s="2"/>
      <c r="PLP107" s="2"/>
      <c r="PLQ107" s="2"/>
      <c r="PLR107" s="2"/>
      <c r="PLS107" s="2"/>
      <c r="PLT107" s="2"/>
      <c r="PLU107" s="2"/>
      <c r="PLZ107" s="2"/>
      <c r="PMA107" s="2"/>
      <c r="PMB107" s="2"/>
      <c r="PMC107" s="2"/>
      <c r="PMD107" s="2"/>
      <c r="PME107" s="2"/>
      <c r="PMF107" s="2"/>
      <c r="PMG107" s="2"/>
      <c r="PMK107" s="2"/>
      <c r="PML107" s="2"/>
      <c r="PMM107" s="2"/>
      <c r="PMN107" s="2"/>
      <c r="PMO107" s="2"/>
      <c r="PMP107" s="2"/>
      <c r="PMQ107" s="2"/>
      <c r="PMR107" s="2"/>
      <c r="PMS107" s="2"/>
      <c r="PMT107" s="2"/>
      <c r="PMU107" s="2"/>
      <c r="PMV107" s="2"/>
      <c r="PMW107" s="2"/>
      <c r="PMX107" s="2"/>
      <c r="PMY107" s="2"/>
      <c r="PMZ107" s="2"/>
      <c r="PNA107" s="2"/>
      <c r="PNF107" s="2"/>
      <c r="PNG107" s="2"/>
      <c r="PNH107" s="2"/>
      <c r="PNI107" s="2"/>
      <c r="PNJ107" s="2"/>
      <c r="PNK107" s="2"/>
      <c r="PNL107" s="2"/>
      <c r="PNM107" s="2"/>
      <c r="PNQ107" s="2"/>
      <c r="PNR107" s="2"/>
      <c r="PNS107" s="2"/>
      <c r="PNT107" s="2"/>
      <c r="PNU107" s="2"/>
      <c r="PNV107" s="2"/>
      <c r="PNW107" s="2"/>
      <c r="PNX107" s="2"/>
      <c r="PNY107" s="2"/>
      <c r="PNZ107" s="2"/>
      <c r="POA107" s="2"/>
      <c r="POB107" s="2"/>
      <c r="POC107" s="2"/>
      <c r="POD107" s="2"/>
      <c r="POE107" s="2"/>
      <c r="POF107" s="2"/>
      <c r="POG107" s="2"/>
      <c r="POL107" s="2"/>
      <c r="POM107" s="2"/>
      <c r="PON107" s="2"/>
      <c r="POO107" s="2"/>
      <c r="POP107" s="2"/>
      <c r="POQ107" s="2"/>
      <c r="POR107" s="2"/>
      <c r="POS107" s="2"/>
      <c r="POW107" s="2"/>
      <c r="POX107" s="2"/>
      <c r="POY107" s="2"/>
      <c r="POZ107" s="2"/>
      <c r="PPA107" s="2"/>
      <c r="PPB107" s="2"/>
      <c r="PPC107" s="2"/>
      <c r="PPD107" s="2"/>
      <c r="PPE107" s="2"/>
      <c r="PPF107" s="2"/>
      <c r="PPG107" s="2"/>
      <c r="PPH107" s="2"/>
      <c r="PPI107" s="2"/>
      <c r="PPJ107" s="2"/>
      <c r="PPK107" s="2"/>
      <c r="PPL107" s="2"/>
      <c r="PPM107" s="2"/>
      <c r="PPR107" s="2"/>
      <c r="PPS107" s="2"/>
      <c r="PPT107" s="2"/>
      <c r="PPU107" s="2"/>
      <c r="PPV107" s="2"/>
      <c r="PPW107" s="2"/>
      <c r="PPX107" s="2"/>
      <c r="PPY107" s="2"/>
      <c r="PQC107" s="2"/>
      <c r="PQD107" s="2"/>
      <c r="PQE107" s="2"/>
      <c r="PQF107" s="2"/>
      <c r="PQG107" s="2"/>
      <c r="PQH107" s="2"/>
      <c r="PQI107" s="2"/>
      <c r="PQJ107" s="2"/>
      <c r="PQK107" s="2"/>
      <c r="PQL107" s="2"/>
      <c r="PQM107" s="2"/>
      <c r="PQN107" s="2"/>
      <c r="PQO107" s="2"/>
      <c r="PQP107" s="2"/>
      <c r="PQQ107" s="2"/>
      <c r="PQR107" s="2"/>
      <c r="PQS107" s="2"/>
      <c r="PQX107" s="2"/>
      <c r="PQY107" s="2"/>
      <c r="PQZ107" s="2"/>
      <c r="PRA107" s="2"/>
      <c r="PRB107" s="2"/>
      <c r="PRC107" s="2"/>
      <c r="PRD107" s="2"/>
      <c r="PRE107" s="2"/>
      <c r="PRI107" s="2"/>
      <c r="PRJ107" s="2"/>
      <c r="PRK107" s="2"/>
      <c r="PRL107" s="2"/>
      <c r="PRM107" s="2"/>
      <c r="PRN107" s="2"/>
      <c r="PRO107" s="2"/>
      <c r="PRP107" s="2"/>
      <c r="PRQ107" s="2"/>
      <c r="PRR107" s="2"/>
      <c r="PRS107" s="2"/>
      <c r="PRT107" s="2"/>
      <c r="PRU107" s="2"/>
      <c r="PRV107" s="2"/>
      <c r="PRW107" s="2"/>
      <c r="PRX107" s="2"/>
      <c r="PRY107" s="2"/>
      <c r="PSD107" s="2"/>
      <c r="PSE107" s="2"/>
      <c r="PSF107" s="2"/>
      <c r="PSG107" s="2"/>
      <c r="PSH107" s="2"/>
      <c r="PSI107" s="2"/>
      <c r="PSJ107" s="2"/>
      <c r="PSK107" s="2"/>
      <c r="PSO107" s="2"/>
      <c r="PSP107" s="2"/>
      <c r="PSQ107" s="2"/>
      <c r="PSR107" s="2"/>
      <c r="PSS107" s="2"/>
      <c r="PST107" s="2"/>
      <c r="PSU107" s="2"/>
      <c r="PSV107" s="2"/>
      <c r="PSW107" s="2"/>
      <c r="PSX107" s="2"/>
      <c r="PSY107" s="2"/>
      <c r="PSZ107" s="2"/>
      <c r="PTA107" s="2"/>
      <c r="PTB107" s="2"/>
      <c r="PTC107" s="2"/>
      <c r="PTD107" s="2"/>
      <c r="PTE107" s="2"/>
      <c r="PTJ107" s="2"/>
      <c r="PTK107" s="2"/>
      <c r="PTL107" s="2"/>
      <c r="PTM107" s="2"/>
      <c r="PTN107" s="2"/>
      <c r="PTO107" s="2"/>
      <c r="PTP107" s="2"/>
      <c r="PTQ107" s="2"/>
      <c r="PTU107" s="2"/>
      <c r="PTV107" s="2"/>
      <c r="PTW107" s="2"/>
      <c r="PTX107" s="2"/>
      <c r="PTY107" s="2"/>
      <c r="PTZ107" s="2"/>
      <c r="PUA107" s="2"/>
      <c r="PUB107" s="2"/>
      <c r="PUC107" s="2"/>
      <c r="PUD107" s="2"/>
      <c r="PUE107" s="2"/>
      <c r="PUF107" s="2"/>
      <c r="PUG107" s="2"/>
      <c r="PUH107" s="2"/>
      <c r="PUI107" s="2"/>
      <c r="PUJ107" s="2"/>
      <c r="PUK107" s="2"/>
      <c r="PUP107" s="2"/>
      <c r="PUQ107" s="2"/>
      <c r="PUR107" s="2"/>
      <c r="PUS107" s="2"/>
      <c r="PUT107" s="2"/>
      <c r="PUU107" s="2"/>
      <c r="PUV107" s="2"/>
      <c r="PUW107" s="2"/>
      <c r="PVA107" s="2"/>
      <c r="PVB107" s="2"/>
      <c r="PVC107" s="2"/>
      <c r="PVD107" s="2"/>
      <c r="PVE107" s="2"/>
      <c r="PVF107" s="2"/>
      <c r="PVG107" s="2"/>
      <c r="PVH107" s="2"/>
      <c r="PVI107" s="2"/>
      <c r="PVJ107" s="2"/>
      <c r="PVK107" s="2"/>
      <c r="PVL107" s="2"/>
      <c r="PVM107" s="2"/>
      <c r="PVN107" s="2"/>
      <c r="PVO107" s="2"/>
      <c r="PVP107" s="2"/>
      <c r="PVQ107" s="2"/>
      <c r="PVV107" s="2"/>
      <c r="PVW107" s="2"/>
      <c r="PVX107" s="2"/>
      <c r="PVY107" s="2"/>
      <c r="PVZ107" s="2"/>
      <c r="PWA107" s="2"/>
      <c r="PWB107" s="2"/>
      <c r="PWC107" s="2"/>
      <c r="PWG107" s="2"/>
      <c r="PWH107" s="2"/>
      <c r="PWI107" s="2"/>
      <c r="PWJ107" s="2"/>
      <c r="PWK107" s="2"/>
      <c r="PWL107" s="2"/>
      <c r="PWM107" s="2"/>
      <c r="PWN107" s="2"/>
      <c r="PWO107" s="2"/>
      <c r="PWP107" s="2"/>
      <c r="PWQ107" s="2"/>
      <c r="PWR107" s="2"/>
      <c r="PWS107" s="2"/>
      <c r="PWT107" s="2"/>
      <c r="PWU107" s="2"/>
      <c r="PWV107" s="2"/>
      <c r="PWW107" s="2"/>
      <c r="PXB107" s="2"/>
      <c r="PXC107" s="2"/>
      <c r="PXD107" s="2"/>
      <c r="PXE107" s="2"/>
      <c r="PXF107" s="2"/>
      <c r="PXG107" s="2"/>
      <c r="PXH107" s="2"/>
      <c r="PXI107" s="2"/>
      <c r="PXM107" s="2"/>
      <c r="PXN107" s="2"/>
      <c r="PXO107" s="2"/>
      <c r="PXP107" s="2"/>
      <c r="PXQ107" s="2"/>
      <c r="PXR107" s="2"/>
      <c r="PXS107" s="2"/>
      <c r="PXT107" s="2"/>
      <c r="PXU107" s="2"/>
      <c r="PXV107" s="2"/>
      <c r="PXW107" s="2"/>
      <c r="PXX107" s="2"/>
      <c r="PXY107" s="2"/>
      <c r="PXZ107" s="2"/>
      <c r="PYA107" s="2"/>
      <c r="PYB107" s="2"/>
      <c r="PYC107" s="2"/>
      <c r="PYH107" s="2"/>
      <c r="PYI107" s="2"/>
      <c r="PYJ107" s="2"/>
      <c r="PYK107" s="2"/>
      <c r="PYL107" s="2"/>
      <c r="PYM107" s="2"/>
      <c r="PYN107" s="2"/>
      <c r="PYO107" s="2"/>
      <c r="PYS107" s="2"/>
      <c r="PYT107" s="2"/>
      <c r="PYU107" s="2"/>
      <c r="PYV107" s="2"/>
      <c r="PYW107" s="2"/>
      <c r="PYX107" s="2"/>
      <c r="PYY107" s="2"/>
      <c r="PYZ107" s="2"/>
      <c r="PZA107" s="2"/>
      <c r="PZB107" s="2"/>
      <c r="PZC107" s="2"/>
      <c r="PZD107" s="2"/>
      <c r="PZE107" s="2"/>
      <c r="PZF107" s="2"/>
      <c r="PZG107" s="2"/>
      <c r="PZH107" s="2"/>
      <c r="PZI107" s="2"/>
      <c r="PZN107" s="2"/>
      <c r="PZO107" s="2"/>
      <c r="PZP107" s="2"/>
      <c r="PZQ107" s="2"/>
      <c r="PZR107" s="2"/>
      <c r="PZS107" s="2"/>
      <c r="PZT107" s="2"/>
      <c r="PZU107" s="2"/>
      <c r="PZY107" s="2"/>
      <c r="PZZ107" s="2"/>
      <c r="QAA107" s="2"/>
      <c r="QAB107" s="2"/>
      <c r="QAC107" s="2"/>
      <c r="QAD107" s="2"/>
      <c r="QAE107" s="2"/>
      <c r="QAF107" s="2"/>
      <c r="QAG107" s="2"/>
      <c r="QAH107" s="2"/>
      <c r="QAI107" s="2"/>
      <c r="QAJ107" s="2"/>
      <c r="QAK107" s="2"/>
      <c r="QAL107" s="2"/>
      <c r="QAM107" s="2"/>
      <c r="QAN107" s="2"/>
      <c r="QAO107" s="2"/>
      <c r="QAT107" s="2"/>
      <c r="QAU107" s="2"/>
      <c r="QAV107" s="2"/>
      <c r="QAW107" s="2"/>
      <c r="QAX107" s="2"/>
      <c r="QAY107" s="2"/>
      <c r="QAZ107" s="2"/>
      <c r="QBA107" s="2"/>
      <c r="QBE107" s="2"/>
      <c r="QBF107" s="2"/>
      <c r="QBG107" s="2"/>
      <c r="QBH107" s="2"/>
      <c r="QBI107" s="2"/>
      <c r="QBJ107" s="2"/>
      <c r="QBK107" s="2"/>
      <c r="QBL107" s="2"/>
      <c r="QBM107" s="2"/>
      <c r="QBN107" s="2"/>
      <c r="QBO107" s="2"/>
      <c r="QBP107" s="2"/>
      <c r="QBQ107" s="2"/>
      <c r="QBR107" s="2"/>
      <c r="QBS107" s="2"/>
      <c r="QBT107" s="2"/>
      <c r="QBU107" s="2"/>
      <c r="QBZ107" s="2"/>
      <c r="QCA107" s="2"/>
      <c r="QCB107" s="2"/>
      <c r="QCC107" s="2"/>
      <c r="QCD107" s="2"/>
      <c r="QCE107" s="2"/>
      <c r="QCF107" s="2"/>
      <c r="QCG107" s="2"/>
      <c r="QCK107" s="2"/>
      <c r="QCL107" s="2"/>
      <c r="QCM107" s="2"/>
      <c r="QCN107" s="2"/>
      <c r="QCO107" s="2"/>
      <c r="QCP107" s="2"/>
      <c r="QCQ107" s="2"/>
      <c r="QCR107" s="2"/>
      <c r="QCS107" s="2"/>
      <c r="QCT107" s="2"/>
      <c r="QCU107" s="2"/>
      <c r="QCV107" s="2"/>
      <c r="QCW107" s="2"/>
      <c r="QCX107" s="2"/>
      <c r="QCY107" s="2"/>
      <c r="QCZ107" s="2"/>
      <c r="QDA107" s="2"/>
      <c r="QDF107" s="2"/>
      <c r="QDG107" s="2"/>
      <c r="QDH107" s="2"/>
      <c r="QDI107" s="2"/>
      <c r="QDJ107" s="2"/>
      <c r="QDK107" s="2"/>
      <c r="QDL107" s="2"/>
      <c r="QDM107" s="2"/>
      <c r="QDQ107" s="2"/>
      <c r="QDR107" s="2"/>
      <c r="QDS107" s="2"/>
      <c r="QDT107" s="2"/>
      <c r="QDU107" s="2"/>
      <c r="QDV107" s="2"/>
      <c r="QDW107" s="2"/>
      <c r="QDX107" s="2"/>
      <c r="QDY107" s="2"/>
      <c r="QDZ107" s="2"/>
      <c r="QEA107" s="2"/>
      <c r="QEB107" s="2"/>
      <c r="QEC107" s="2"/>
      <c r="QED107" s="2"/>
      <c r="QEE107" s="2"/>
      <c r="QEF107" s="2"/>
      <c r="QEG107" s="2"/>
      <c r="QEL107" s="2"/>
      <c r="QEM107" s="2"/>
      <c r="QEN107" s="2"/>
      <c r="QEO107" s="2"/>
      <c r="QEP107" s="2"/>
      <c r="QEQ107" s="2"/>
      <c r="QER107" s="2"/>
      <c r="QES107" s="2"/>
      <c r="QEW107" s="2"/>
      <c r="QEX107" s="2"/>
      <c r="QEY107" s="2"/>
      <c r="QEZ107" s="2"/>
      <c r="QFA107" s="2"/>
      <c r="QFB107" s="2"/>
      <c r="QFC107" s="2"/>
      <c r="QFD107" s="2"/>
      <c r="QFE107" s="2"/>
      <c r="QFF107" s="2"/>
      <c r="QFG107" s="2"/>
      <c r="QFH107" s="2"/>
      <c r="QFI107" s="2"/>
      <c r="QFJ107" s="2"/>
      <c r="QFK107" s="2"/>
      <c r="QFL107" s="2"/>
      <c r="QFM107" s="2"/>
      <c r="QFR107" s="2"/>
      <c r="QFS107" s="2"/>
      <c r="QFT107" s="2"/>
      <c r="QFU107" s="2"/>
      <c r="QFV107" s="2"/>
      <c r="QFW107" s="2"/>
      <c r="QFX107" s="2"/>
      <c r="QFY107" s="2"/>
      <c r="QGC107" s="2"/>
      <c r="QGD107" s="2"/>
      <c r="QGE107" s="2"/>
      <c r="QGF107" s="2"/>
      <c r="QGG107" s="2"/>
      <c r="QGH107" s="2"/>
      <c r="QGI107" s="2"/>
      <c r="QGJ107" s="2"/>
      <c r="QGK107" s="2"/>
      <c r="QGL107" s="2"/>
      <c r="QGM107" s="2"/>
      <c r="QGN107" s="2"/>
      <c r="QGO107" s="2"/>
      <c r="QGP107" s="2"/>
      <c r="QGQ107" s="2"/>
      <c r="QGR107" s="2"/>
      <c r="QGS107" s="2"/>
      <c r="QGX107" s="2"/>
      <c r="QGY107" s="2"/>
      <c r="QGZ107" s="2"/>
      <c r="QHA107" s="2"/>
      <c r="QHB107" s="2"/>
      <c r="QHC107" s="2"/>
      <c r="QHD107" s="2"/>
      <c r="QHE107" s="2"/>
      <c r="QHI107" s="2"/>
      <c r="QHJ107" s="2"/>
      <c r="QHK107" s="2"/>
      <c r="QHL107" s="2"/>
      <c r="QHM107" s="2"/>
      <c r="QHN107" s="2"/>
      <c r="QHO107" s="2"/>
      <c r="QHP107" s="2"/>
      <c r="QHQ107" s="2"/>
      <c r="QHR107" s="2"/>
      <c r="QHS107" s="2"/>
      <c r="QHT107" s="2"/>
      <c r="QHU107" s="2"/>
      <c r="QHV107" s="2"/>
      <c r="QHW107" s="2"/>
      <c r="QHX107" s="2"/>
      <c r="QHY107" s="2"/>
      <c r="QID107" s="2"/>
      <c r="QIE107" s="2"/>
      <c r="QIF107" s="2"/>
      <c r="QIG107" s="2"/>
      <c r="QIH107" s="2"/>
      <c r="QII107" s="2"/>
      <c r="QIJ107" s="2"/>
      <c r="QIK107" s="2"/>
      <c r="QIO107" s="2"/>
      <c r="QIP107" s="2"/>
      <c r="QIQ107" s="2"/>
      <c r="QIR107" s="2"/>
      <c r="QIS107" s="2"/>
      <c r="QIT107" s="2"/>
      <c r="QIU107" s="2"/>
      <c r="QIV107" s="2"/>
      <c r="QIW107" s="2"/>
      <c r="QIX107" s="2"/>
      <c r="QIY107" s="2"/>
      <c r="QIZ107" s="2"/>
      <c r="QJA107" s="2"/>
      <c r="QJB107" s="2"/>
      <c r="QJC107" s="2"/>
      <c r="QJD107" s="2"/>
      <c r="QJE107" s="2"/>
      <c r="QJJ107" s="2"/>
      <c r="QJK107" s="2"/>
      <c r="QJL107" s="2"/>
      <c r="QJM107" s="2"/>
      <c r="QJN107" s="2"/>
      <c r="QJO107" s="2"/>
      <c r="QJP107" s="2"/>
      <c r="QJQ107" s="2"/>
      <c r="QJU107" s="2"/>
      <c r="QJV107" s="2"/>
      <c r="QJW107" s="2"/>
      <c r="QJX107" s="2"/>
      <c r="QJY107" s="2"/>
      <c r="QJZ107" s="2"/>
      <c r="QKA107" s="2"/>
      <c r="QKB107" s="2"/>
      <c r="QKC107" s="2"/>
      <c r="QKD107" s="2"/>
      <c r="QKE107" s="2"/>
      <c r="QKF107" s="2"/>
      <c r="QKG107" s="2"/>
      <c r="QKH107" s="2"/>
      <c r="QKI107" s="2"/>
      <c r="QKJ107" s="2"/>
      <c r="QKK107" s="2"/>
      <c r="QKP107" s="2"/>
      <c r="QKQ107" s="2"/>
      <c r="QKR107" s="2"/>
      <c r="QKS107" s="2"/>
      <c r="QKT107" s="2"/>
      <c r="QKU107" s="2"/>
      <c r="QKV107" s="2"/>
      <c r="QKW107" s="2"/>
      <c r="QLA107" s="2"/>
      <c r="QLB107" s="2"/>
      <c r="QLC107" s="2"/>
      <c r="QLD107" s="2"/>
      <c r="QLE107" s="2"/>
      <c r="QLF107" s="2"/>
      <c r="QLG107" s="2"/>
      <c r="QLH107" s="2"/>
      <c r="QLI107" s="2"/>
      <c r="QLJ107" s="2"/>
      <c r="QLK107" s="2"/>
      <c r="QLL107" s="2"/>
      <c r="QLM107" s="2"/>
      <c r="QLN107" s="2"/>
      <c r="QLO107" s="2"/>
      <c r="QLP107" s="2"/>
      <c r="QLQ107" s="2"/>
      <c r="QLV107" s="2"/>
      <c r="QLW107" s="2"/>
      <c r="QLX107" s="2"/>
      <c r="QLY107" s="2"/>
      <c r="QLZ107" s="2"/>
      <c r="QMA107" s="2"/>
      <c r="QMB107" s="2"/>
      <c r="QMC107" s="2"/>
      <c r="QMG107" s="2"/>
      <c r="QMH107" s="2"/>
      <c r="QMI107" s="2"/>
      <c r="QMJ107" s="2"/>
      <c r="QMK107" s="2"/>
      <c r="QML107" s="2"/>
      <c r="QMM107" s="2"/>
      <c r="QMN107" s="2"/>
      <c r="QMO107" s="2"/>
      <c r="QMP107" s="2"/>
      <c r="QMQ107" s="2"/>
      <c r="QMR107" s="2"/>
      <c r="QMS107" s="2"/>
      <c r="QMT107" s="2"/>
      <c r="QMU107" s="2"/>
      <c r="QMV107" s="2"/>
      <c r="QMW107" s="2"/>
      <c r="QNB107" s="2"/>
      <c r="QNC107" s="2"/>
      <c r="QND107" s="2"/>
      <c r="QNE107" s="2"/>
      <c r="QNF107" s="2"/>
      <c r="QNG107" s="2"/>
      <c r="QNH107" s="2"/>
      <c r="QNI107" s="2"/>
      <c r="QNM107" s="2"/>
      <c r="QNN107" s="2"/>
      <c r="QNO107" s="2"/>
      <c r="QNP107" s="2"/>
      <c r="QNQ107" s="2"/>
      <c r="QNR107" s="2"/>
      <c r="QNS107" s="2"/>
      <c r="QNT107" s="2"/>
      <c r="QNU107" s="2"/>
      <c r="QNV107" s="2"/>
      <c r="QNW107" s="2"/>
      <c r="QNX107" s="2"/>
      <c r="QNY107" s="2"/>
      <c r="QNZ107" s="2"/>
      <c r="QOA107" s="2"/>
      <c r="QOB107" s="2"/>
      <c r="QOC107" s="2"/>
      <c r="QOH107" s="2"/>
      <c r="QOI107" s="2"/>
      <c r="QOJ107" s="2"/>
      <c r="QOK107" s="2"/>
      <c r="QOL107" s="2"/>
      <c r="QOM107" s="2"/>
      <c r="QON107" s="2"/>
      <c r="QOO107" s="2"/>
      <c r="QOS107" s="2"/>
      <c r="QOT107" s="2"/>
      <c r="QOU107" s="2"/>
      <c r="QOV107" s="2"/>
      <c r="QOW107" s="2"/>
      <c r="QOX107" s="2"/>
      <c r="QOY107" s="2"/>
      <c r="QOZ107" s="2"/>
      <c r="QPA107" s="2"/>
      <c r="QPB107" s="2"/>
      <c r="QPC107" s="2"/>
      <c r="QPD107" s="2"/>
      <c r="QPE107" s="2"/>
      <c r="QPF107" s="2"/>
      <c r="QPG107" s="2"/>
      <c r="QPH107" s="2"/>
      <c r="QPI107" s="2"/>
      <c r="QPN107" s="2"/>
      <c r="QPO107" s="2"/>
      <c r="QPP107" s="2"/>
      <c r="QPQ107" s="2"/>
      <c r="QPR107" s="2"/>
      <c r="QPS107" s="2"/>
      <c r="QPT107" s="2"/>
      <c r="QPU107" s="2"/>
      <c r="QPY107" s="2"/>
      <c r="QPZ107" s="2"/>
      <c r="QQA107" s="2"/>
      <c r="QQB107" s="2"/>
      <c r="QQC107" s="2"/>
      <c r="QQD107" s="2"/>
      <c r="QQE107" s="2"/>
      <c r="QQF107" s="2"/>
      <c r="QQG107" s="2"/>
      <c r="QQH107" s="2"/>
      <c r="QQI107" s="2"/>
      <c r="QQJ107" s="2"/>
      <c r="QQK107" s="2"/>
      <c r="QQL107" s="2"/>
      <c r="QQM107" s="2"/>
      <c r="QQN107" s="2"/>
      <c r="QQO107" s="2"/>
      <c r="QQT107" s="2"/>
      <c r="QQU107" s="2"/>
      <c r="QQV107" s="2"/>
      <c r="QQW107" s="2"/>
      <c r="QQX107" s="2"/>
      <c r="QQY107" s="2"/>
      <c r="QQZ107" s="2"/>
      <c r="QRA107" s="2"/>
      <c r="QRE107" s="2"/>
      <c r="QRF107" s="2"/>
      <c r="QRG107" s="2"/>
      <c r="QRH107" s="2"/>
      <c r="QRI107" s="2"/>
      <c r="QRJ107" s="2"/>
      <c r="QRK107" s="2"/>
      <c r="QRL107" s="2"/>
      <c r="QRM107" s="2"/>
      <c r="QRN107" s="2"/>
      <c r="QRO107" s="2"/>
      <c r="QRP107" s="2"/>
      <c r="QRQ107" s="2"/>
      <c r="QRR107" s="2"/>
      <c r="QRS107" s="2"/>
      <c r="QRT107" s="2"/>
      <c r="QRU107" s="2"/>
      <c r="QRZ107" s="2"/>
      <c r="QSA107" s="2"/>
      <c r="QSB107" s="2"/>
      <c r="QSC107" s="2"/>
      <c r="QSD107" s="2"/>
      <c r="QSE107" s="2"/>
      <c r="QSF107" s="2"/>
      <c r="QSG107" s="2"/>
      <c r="QSK107" s="2"/>
      <c r="QSL107" s="2"/>
      <c r="QSM107" s="2"/>
      <c r="QSN107" s="2"/>
      <c r="QSO107" s="2"/>
      <c r="QSP107" s="2"/>
      <c r="QSQ107" s="2"/>
      <c r="QSR107" s="2"/>
      <c r="QSS107" s="2"/>
      <c r="QST107" s="2"/>
      <c r="QSU107" s="2"/>
      <c r="QSV107" s="2"/>
      <c r="QSW107" s="2"/>
      <c r="QSX107" s="2"/>
      <c r="QSY107" s="2"/>
      <c r="QSZ107" s="2"/>
      <c r="QTA107" s="2"/>
      <c r="QTF107" s="2"/>
      <c r="QTG107" s="2"/>
      <c r="QTH107" s="2"/>
      <c r="QTI107" s="2"/>
      <c r="QTJ107" s="2"/>
      <c r="QTK107" s="2"/>
      <c r="QTL107" s="2"/>
      <c r="QTM107" s="2"/>
      <c r="QTQ107" s="2"/>
      <c r="QTR107" s="2"/>
      <c r="QTS107" s="2"/>
      <c r="QTT107" s="2"/>
      <c r="QTU107" s="2"/>
      <c r="QTV107" s="2"/>
      <c r="QTW107" s="2"/>
      <c r="QTX107" s="2"/>
      <c r="QTY107" s="2"/>
      <c r="QTZ107" s="2"/>
      <c r="QUA107" s="2"/>
      <c r="QUB107" s="2"/>
      <c r="QUC107" s="2"/>
      <c r="QUD107" s="2"/>
      <c r="QUE107" s="2"/>
      <c r="QUF107" s="2"/>
      <c r="QUG107" s="2"/>
      <c r="QUL107" s="2"/>
      <c r="QUM107" s="2"/>
      <c r="QUN107" s="2"/>
      <c r="QUO107" s="2"/>
      <c r="QUP107" s="2"/>
      <c r="QUQ107" s="2"/>
      <c r="QUR107" s="2"/>
      <c r="QUS107" s="2"/>
      <c r="QUW107" s="2"/>
      <c r="QUX107" s="2"/>
      <c r="QUY107" s="2"/>
      <c r="QUZ107" s="2"/>
      <c r="QVA107" s="2"/>
      <c r="QVB107" s="2"/>
      <c r="QVC107" s="2"/>
      <c r="QVD107" s="2"/>
      <c r="QVE107" s="2"/>
      <c r="QVF107" s="2"/>
      <c r="QVG107" s="2"/>
      <c r="QVH107" s="2"/>
      <c r="QVI107" s="2"/>
      <c r="QVJ107" s="2"/>
      <c r="QVK107" s="2"/>
      <c r="QVL107" s="2"/>
      <c r="QVM107" s="2"/>
      <c r="QVR107" s="2"/>
      <c r="QVS107" s="2"/>
      <c r="QVT107" s="2"/>
      <c r="QVU107" s="2"/>
      <c r="QVV107" s="2"/>
      <c r="QVW107" s="2"/>
      <c r="QVX107" s="2"/>
      <c r="QVY107" s="2"/>
      <c r="QWC107" s="2"/>
      <c r="QWD107" s="2"/>
      <c r="QWE107" s="2"/>
      <c r="QWF107" s="2"/>
      <c r="QWG107" s="2"/>
      <c r="QWH107" s="2"/>
      <c r="QWI107" s="2"/>
      <c r="QWJ107" s="2"/>
      <c r="QWK107" s="2"/>
      <c r="QWL107" s="2"/>
      <c r="QWM107" s="2"/>
      <c r="QWN107" s="2"/>
      <c r="QWO107" s="2"/>
      <c r="QWP107" s="2"/>
      <c r="QWQ107" s="2"/>
      <c r="QWR107" s="2"/>
      <c r="QWS107" s="2"/>
      <c r="QWX107" s="2"/>
      <c r="QWY107" s="2"/>
      <c r="QWZ107" s="2"/>
      <c r="QXA107" s="2"/>
      <c r="QXB107" s="2"/>
      <c r="QXC107" s="2"/>
      <c r="QXD107" s="2"/>
      <c r="QXE107" s="2"/>
      <c r="QXI107" s="2"/>
      <c r="QXJ107" s="2"/>
      <c r="QXK107" s="2"/>
      <c r="QXL107" s="2"/>
      <c r="QXM107" s="2"/>
      <c r="QXN107" s="2"/>
      <c r="QXO107" s="2"/>
      <c r="QXP107" s="2"/>
      <c r="QXQ107" s="2"/>
      <c r="QXR107" s="2"/>
      <c r="QXS107" s="2"/>
      <c r="QXT107" s="2"/>
      <c r="QXU107" s="2"/>
      <c r="QXV107" s="2"/>
      <c r="QXW107" s="2"/>
      <c r="QXX107" s="2"/>
      <c r="QXY107" s="2"/>
      <c r="QYD107" s="2"/>
      <c r="QYE107" s="2"/>
      <c r="QYF107" s="2"/>
      <c r="QYG107" s="2"/>
      <c r="QYH107" s="2"/>
      <c r="QYI107" s="2"/>
      <c r="QYJ107" s="2"/>
      <c r="QYK107" s="2"/>
      <c r="QYO107" s="2"/>
      <c r="QYP107" s="2"/>
      <c r="QYQ107" s="2"/>
      <c r="QYR107" s="2"/>
      <c r="QYS107" s="2"/>
      <c r="QYT107" s="2"/>
      <c r="QYU107" s="2"/>
      <c r="QYV107" s="2"/>
      <c r="QYW107" s="2"/>
      <c r="QYX107" s="2"/>
      <c r="QYY107" s="2"/>
      <c r="QYZ107" s="2"/>
      <c r="QZA107" s="2"/>
      <c r="QZB107" s="2"/>
      <c r="QZC107" s="2"/>
      <c r="QZD107" s="2"/>
      <c r="QZE107" s="2"/>
      <c r="QZJ107" s="2"/>
      <c r="QZK107" s="2"/>
      <c r="QZL107" s="2"/>
      <c r="QZM107" s="2"/>
      <c r="QZN107" s="2"/>
      <c r="QZO107" s="2"/>
      <c r="QZP107" s="2"/>
      <c r="QZQ107" s="2"/>
      <c r="QZU107" s="2"/>
      <c r="QZV107" s="2"/>
      <c r="QZW107" s="2"/>
      <c r="QZX107" s="2"/>
      <c r="QZY107" s="2"/>
      <c r="QZZ107" s="2"/>
      <c r="RAA107" s="2"/>
      <c r="RAB107" s="2"/>
      <c r="RAC107" s="2"/>
      <c r="RAD107" s="2"/>
      <c r="RAE107" s="2"/>
      <c r="RAF107" s="2"/>
      <c r="RAG107" s="2"/>
      <c r="RAH107" s="2"/>
      <c r="RAI107" s="2"/>
      <c r="RAJ107" s="2"/>
      <c r="RAK107" s="2"/>
      <c r="RAP107" s="2"/>
      <c r="RAQ107" s="2"/>
      <c r="RAR107" s="2"/>
      <c r="RAS107" s="2"/>
      <c r="RAT107" s="2"/>
      <c r="RAU107" s="2"/>
      <c r="RAV107" s="2"/>
      <c r="RAW107" s="2"/>
      <c r="RBA107" s="2"/>
      <c r="RBB107" s="2"/>
      <c r="RBC107" s="2"/>
      <c r="RBD107" s="2"/>
      <c r="RBE107" s="2"/>
      <c r="RBF107" s="2"/>
      <c r="RBG107" s="2"/>
      <c r="RBH107" s="2"/>
      <c r="RBI107" s="2"/>
      <c r="RBJ107" s="2"/>
      <c r="RBK107" s="2"/>
      <c r="RBL107" s="2"/>
      <c r="RBM107" s="2"/>
      <c r="RBN107" s="2"/>
      <c r="RBO107" s="2"/>
      <c r="RBP107" s="2"/>
      <c r="RBQ107" s="2"/>
      <c r="RBV107" s="2"/>
      <c r="RBW107" s="2"/>
      <c r="RBX107" s="2"/>
      <c r="RBY107" s="2"/>
      <c r="RBZ107" s="2"/>
      <c r="RCA107" s="2"/>
      <c r="RCB107" s="2"/>
      <c r="RCC107" s="2"/>
      <c r="RCG107" s="2"/>
      <c r="RCH107" s="2"/>
      <c r="RCI107" s="2"/>
      <c r="RCJ107" s="2"/>
      <c r="RCK107" s="2"/>
      <c r="RCL107" s="2"/>
      <c r="RCM107" s="2"/>
      <c r="RCN107" s="2"/>
      <c r="RCO107" s="2"/>
      <c r="RCP107" s="2"/>
      <c r="RCQ107" s="2"/>
      <c r="RCR107" s="2"/>
      <c r="RCS107" s="2"/>
      <c r="RCT107" s="2"/>
      <c r="RCU107" s="2"/>
      <c r="RCV107" s="2"/>
      <c r="RCW107" s="2"/>
      <c r="RDB107" s="2"/>
      <c r="RDC107" s="2"/>
      <c r="RDD107" s="2"/>
      <c r="RDE107" s="2"/>
      <c r="RDF107" s="2"/>
      <c r="RDG107" s="2"/>
      <c r="RDH107" s="2"/>
      <c r="RDI107" s="2"/>
      <c r="RDM107" s="2"/>
      <c r="RDN107" s="2"/>
      <c r="RDO107" s="2"/>
      <c r="RDP107" s="2"/>
      <c r="RDQ107" s="2"/>
      <c r="RDR107" s="2"/>
      <c r="RDS107" s="2"/>
      <c r="RDT107" s="2"/>
      <c r="RDU107" s="2"/>
      <c r="RDV107" s="2"/>
      <c r="RDW107" s="2"/>
      <c r="RDX107" s="2"/>
      <c r="RDY107" s="2"/>
      <c r="RDZ107" s="2"/>
      <c r="REA107" s="2"/>
      <c r="REB107" s="2"/>
      <c r="REC107" s="2"/>
      <c r="REH107" s="2"/>
      <c r="REI107" s="2"/>
      <c r="REJ107" s="2"/>
      <c r="REK107" s="2"/>
      <c r="REL107" s="2"/>
      <c r="REM107" s="2"/>
      <c r="REN107" s="2"/>
      <c r="REO107" s="2"/>
      <c r="RES107" s="2"/>
      <c r="RET107" s="2"/>
      <c r="REU107" s="2"/>
      <c r="REV107" s="2"/>
      <c r="REW107" s="2"/>
      <c r="REX107" s="2"/>
      <c r="REY107" s="2"/>
      <c r="REZ107" s="2"/>
      <c r="RFA107" s="2"/>
      <c r="RFB107" s="2"/>
      <c r="RFC107" s="2"/>
      <c r="RFD107" s="2"/>
      <c r="RFE107" s="2"/>
      <c r="RFF107" s="2"/>
      <c r="RFG107" s="2"/>
      <c r="RFH107" s="2"/>
      <c r="RFI107" s="2"/>
      <c r="RFN107" s="2"/>
      <c r="RFO107" s="2"/>
      <c r="RFP107" s="2"/>
      <c r="RFQ107" s="2"/>
      <c r="RFR107" s="2"/>
      <c r="RFS107" s="2"/>
      <c r="RFT107" s="2"/>
      <c r="RFU107" s="2"/>
      <c r="RFY107" s="2"/>
      <c r="RFZ107" s="2"/>
      <c r="RGA107" s="2"/>
      <c r="RGB107" s="2"/>
      <c r="RGC107" s="2"/>
      <c r="RGD107" s="2"/>
      <c r="RGE107" s="2"/>
      <c r="RGF107" s="2"/>
      <c r="RGG107" s="2"/>
      <c r="RGH107" s="2"/>
      <c r="RGI107" s="2"/>
      <c r="RGJ107" s="2"/>
      <c r="RGK107" s="2"/>
      <c r="RGL107" s="2"/>
      <c r="RGM107" s="2"/>
      <c r="RGN107" s="2"/>
      <c r="RGO107" s="2"/>
      <c r="RGT107" s="2"/>
      <c r="RGU107" s="2"/>
      <c r="RGV107" s="2"/>
      <c r="RGW107" s="2"/>
      <c r="RGX107" s="2"/>
      <c r="RGY107" s="2"/>
      <c r="RGZ107" s="2"/>
      <c r="RHA107" s="2"/>
      <c r="RHE107" s="2"/>
      <c r="RHF107" s="2"/>
      <c r="RHG107" s="2"/>
      <c r="RHH107" s="2"/>
      <c r="RHI107" s="2"/>
      <c r="RHJ107" s="2"/>
      <c r="RHK107" s="2"/>
      <c r="RHL107" s="2"/>
      <c r="RHM107" s="2"/>
      <c r="RHN107" s="2"/>
      <c r="RHO107" s="2"/>
      <c r="RHP107" s="2"/>
      <c r="RHQ107" s="2"/>
      <c r="RHR107" s="2"/>
      <c r="RHS107" s="2"/>
      <c r="RHT107" s="2"/>
      <c r="RHU107" s="2"/>
      <c r="RHZ107" s="2"/>
      <c r="RIA107" s="2"/>
      <c r="RIB107" s="2"/>
      <c r="RIC107" s="2"/>
      <c r="RID107" s="2"/>
      <c r="RIE107" s="2"/>
      <c r="RIF107" s="2"/>
      <c r="RIG107" s="2"/>
      <c r="RIK107" s="2"/>
      <c r="RIL107" s="2"/>
      <c r="RIM107" s="2"/>
      <c r="RIN107" s="2"/>
      <c r="RIO107" s="2"/>
      <c r="RIP107" s="2"/>
      <c r="RIQ107" s="2"/>
      <c r="RIR107" s="2"/>
      <c r="RIS107" s="2"/>
      <c r="RIT107" s="2"/>
      <c r="RIU107" s="2"/>
      <c r="RIV107" s="2"/>
      <c r="RIW107" s="2"/>
      <c r="RIX107" s="2"/>
      <c r="RIY107" s="2"/>
      <c r="RIZ107" s="2"/>
      <c r="RJA107" s="2"/>
      <c r="RJF107" s="2"/>
      <c r="RJG107" s="2"/>
      <c r="RJH107" s="2"/>
      <c r="RJI107" s="2"/>
      <c r="RJJ107" s="2"/>
      <c r="RJK107" s="2"/>
      <c r="RJL107" s="2"/>
      <c r="RJM107" s="2"/>
      <c r="RJQ107" s="2"/>
      <c r="RJR107" s="2"/>
      <c r="RJS107" s="2"/>
      <c r="RJT107" s="2"/>
      <c r="RJU107" s="2"/>
      <c r="RJV107" s="2"/>
      <c r="RJW107" s="2"/>
      <c r="RJX107" s="2"/>
      <c r="RJY107" s="2"/>
      <c r="RJZ107" s="2"/>
      <c r="RKA107" s="2"/>
      <c r="RKB107" s="2"/>
      <c r="RKC107" s="2"/>
      <c r="RKD107" s="2"/>
      <c r="RKE107" s="2"/>
      <c r="RKF107" s="2"/>
      <c r="RKG107" s="2"/>
      <c r="RKL107" s="2"/>
      <c r="RKM107" s="2"/>
      <c r="RKN107" s="2"/>
      <c r="RKO107" s="2"/>
      <c r="RKP107" s="2"/>
      <c r="RKQ107" s="2"/>
      <c r="RKR107" s="2"/>
      <c r="RKS107" s="2"/>
      <c r="RKW107" s="2"/>
      <c r="RKX107" s="2"/>
      <c r="RKY107" s="2"/>
      <c r="RKZ107" s="2"/>
      <c r="RLA107" s="2"/>
      <c r="RLB107" s="2"/>
      <c r="RLC107" s="2"/>
      <c r="RLD107" s="2"/>
      <c r="RLE107" s="2"/>
      <c r="RLF107" s="2"/>
      <c r="RLG107" s="2"/>
      <c r="RLH107" s="2"/>
      <c r="RLI107" s="2"/>
      <c r="RLJ107" s="2"/>
      <c r="RLK107" s="2"/>
      <c r="RLL107" s="2"/>
      <c r="RLM107" s="2"/>
      <c r="RLR107" s="2"/>
      <c r="RLS107" s="2"/>
      <c r="RLT107" s="2"/>
      <c r="RLU107" s="2"/>
      <c r="RLV107" s="2"/>
      <c r="RLW107" s="2"/>
      <c r="RLX107" s="2"/>
      <c r="RLY107" s="2"/>
      <c r="RMC107" s="2"/>
      <c r="RMD107" s="2"/>
      <c r="RME107" s="2"/>
      <c r="RMF107" s="2"/>
      <c r="RMG107" s="2"/>
      <c r="RMH107" s="2"/>
      <c r="RMI107" s="2"/>
      <c r="RMJ107" s="2"/>
      <c r="RMK107" s="2"/>
      <c r="RML107" s="2"/>
      <c r="RMM107" s="2"/>
      <c r="RMN107" s="2"/>
      <c r="RMO107" s="2"/>
      <c r="RMP107" s="2"/>
      <c r="RMQ107" s="2"/>
      <c r="RMR107" s="2"/>
      <c r="RMS107" s="2"/>
      <c r="RMX107" s="2"/>
      <c r="RMY107" s="2"/>
      <c r="RMZ107" s="2"/>
      <c r="RNA107" s="2"/>
      <c r="RNB107" s="2"/>
      <c r="RNC107" s="2"/>
      <c r="RND107" s="2"/>
      <c r="RNE107" s="2"/>
      <c r="RNI107" s="2"/>
      <c r="RNJ107" s="2"/>
      <c r="RNK107" s="2"/>
      <c r="RNL107" s="2"/>
      <c r="RNM107" s="2"/>
      <c r="RNN107" s="2"/>
      <c r="RNO107" s="2"/>
      <c r="RNP107" s="2"/>
      <c r="RNQ107" s="2"/>
      <c r="RNR107" s="2"/>
      <c r="RNS107" s="2"/>
      <c r="RNT107" s="2"/>
      <c r="RNU107" s="2"/>
      <c r="RNV107" s="2"/>
      <c r="RNW107" s="2"/>
      <c r="RNX107" s="2"/>
      <c r="RNY107" s="2"/>
      <c r="ROD107" s="2"/>
      <c r="ROE107" s="2"/>
      <c r="ROF107" s="2"/>
      <c r="ROG107" s="2"/>
      <c r="ROH107" s="2"/>
      <c r="ROI107" s="2"/>
      <c r="ROJ107" s="2"/>
      <c r="ROK107" s="2"/>
      <c r="ROO107" s="2"/>
      <c r="ROP107" s="2"/>
      <c r="ROQ107" s="2"/>
      <c r="ROR107" s="2"/>
      <c r="ROS107" s="2"/>
      <c r="ROT107" s="2"/>
      <c r="ROU107" s="2"/>
      <c r="ROV107" s="2"/>
      <c r="ROW107" s="2"/>
      <c r="ROX107" s="2"/>
      <c r="ROY107" s="2"/>
      <c r="ROZ107" s="2"/>
      <c r="RPA107" s="2"/>
      <c r="RPB107" s="2"/>
      <c r="RPC107" s="2"/>
      <c r="RPD107" s="2"/>
      <c r="RPE107" s="2"/>
      <c r="RPJ107" s="2"/>
      <c r="RPK107" s="2"/>
      <c r="RPL107" s="2"/>
      <c r="RPM107" s="2"/>
      <c r="RPN107" s="2"/>
      <c r="RPO107" s="2"/>
      <c r="RPP107" s="2"/>
      <c r="RPQ107" s="2"/>
      <c r="RPU107" s="2"/>
      <c r="RPV107" s="2"/>
      <c r="RPW107" s="2"/>
      <c r="RPX107" s="2"/>
      <c r="RPY107" s="2"/>
      <c r="RPZ107" s="2"/>
      <c r="RQA107" s="2"/>
      <c r="RQB107" s="2"/>
      <c r="RQC107" s="2"/>
      <c r="RQD107" s="2"/>
      <c r="RQE107" s="2"/>
      <c r="RQF107" s="2"/>
      <c r="RQG107" s="2"/>
      <c r="RQH107" s="2"/>
      <c r="RQI107" s="2"/>
      <c r="RQJ107" s="2"/>
      <c r="RQK107" s="2"/>
      <c r="RQP107" s="2"/>
      <c r="RQQ107" s="2"/>
      <c r="RQR107" s="2"/>
      <c r="RQS107" s="2"/>
      <c r="RQT107" s="2"/>
      <c r="RQU107" s="2"/>
      <c r="RQV107" s="2"/>
      <c r="RQW107" s="2"/>
      <c r="RRA107" s="2"/>
      <c r="RRB107" s="2"/>
      <c r="RRC107" s="2"/>
      <c r="RRD107" s="2"/>
      <c r="RRE107" s="2"/>
      <c r="RRF107" s="2"/>
      <c r="RRG107" s="2"/>
      <c r="RRH107" s="2"/>
      <c r="RRI107" s="2"/>
      <c r="RRJ107" s="2"/>
      <c r="RRK107" s="2"/>
      <c r="RRL107" s="2"/>
      <c r="RRM107" s="2"/>
      <c r="RRN107" s="2"/>
      <c r="RRO107" s="2"/>
      <c r="RRP107" s="2"/>
      <c r="RRQ107" s="2"/>
      <c r="RRV107" s="2"/>
      <c r="RRW107" s="2"/>
      <c r="RRX107" s="2"/>
      <c r="RRY107" s="2"/>
      <c r="RRZ107" s="2"/>
      <c r="RSA107" s="2"/>
      <c r="RSB107" s="2"/>
      <c r="RSC107" s="2"/>
      <c r="RSG107" s="2"/>
      <c r="RSH107" s="2"/>
      <c r="RSI107" s="2"/>
      <c r="RSJ107" s="2"/>
      <c r="RSK107" s="2"/>
      <c r="RSL107" s="2"/>
      <c r="RSM107" s="2"/>
      <c r="RSN107" s="2"/>
      <c r="RSO107" s="2"/>
      <c r="RSP107" s="2"/>
      <c r="RSQ107" s="2"/>
      <c r="RSR107" s="2"/>
      <c r="RSS107" s="2"/>
      <c r="RST107" s="2"/>
      <c r="RSU107" s="2"/>
      <c r="RSV107" s="2"/>
      <c r="RSW107" s="2"/>
      <c r="RTB107" s="2"/>
      <c r="RTC107" s="2"/>
      <c r="RTD107" s="2"/>
      <c r="RTE107" s="2"/>
      <c r="RTF107" s="2"/>
      <c r="RTG107" s="2"/>
      <c r="RTH107" s="2"/>
      <c r="RTI107" s="2"/>
      <c r="RTM107" s="2"/>
      <c r="RTN107" s="2"/>
      <c r="RTO107" s="2"/>
      <c r="RTP107" s="2"/>
      <c r="RTQ107" s="2"/>
      <c r="RTR107" s="2"/>
      <c r="RTS107" s="2"/>
      <c r="RTT107" s="2"/>
      <c r="RTU107" s="2"/>
      <c r="RTV107" s="2"/>
      <c r="RTW107" s="2"/>
      <c r="RTX107" s="2"/>
      <c r="RTY107" s="2"/>
      <c r="RTZ107" s="2"/>
      <c r="RUA107" s="2"/>
      <c r="RUB107" s="2"/>
      <c r="RUC107" s="2"/>
      <c r="RUH107" s="2"/>
      <c r="RUI107" s="2"/>
      <c r="RUJ107" s="2"/>
      <c r="RUK107" s="2"/>
      <c r="RUL107" s="2"/>
      <c r="RUM107" s="2"/>
      <c r="RUN107" s="2"/>
      <c r="RUO107" s="2"/>
      <c r="RUS107" s="2"/>
      <c r="RUT107" s="2"/>
      <c r="RUU107" s="2"/>
      <c r="RUV107" s="2"/>
      <c r="RUW107" s="2"/>
      <c r="RUX107" s="2"/>
      <c r="RUY107" s="2"/>
      <c r="RUZ107" s="2"/>
      <c r="RVA107" s="2"/>
      <c r="RVB107" s="2"/>
      <c r="RVC107" s="2"/>
      <c r="RVD107" s="2"/>
      <c r="RVE107" s="2"/>
      <c r="RVF107" s="2"/>
      <c r="RVG107" s="2"/>
      <c r="RVH107" s="2"/>
      <c r="RVI107" s="2"/>
      <c r="RVN107" s="2"/>
      <c r="RVO107" s="2"/>
      <c r="RVP107" s="2"/>
      <c r="RVQ107" s="2"/>
      <c r="RVR107" s="2"/>
      <c r="RVS107" s="2"/>
      <c r="RVT107" s="2"/>
      <c r="RVU107" s="2"/>
      <c r="RVY107" s="2"/>
      <c r="RVZ107" s="2"/>
      <c r="RWA107" s="2"/>
      <c r="RWB107" s="2"/>
      <c r="RWC107" s="2"/>
      <c r="RWD107" s="2"/>
      <c r="RWE107" s="2"/>
      <c r="RWF107" s="2"/>
      <c r="RWG107" s="2"/>
      <c r="RWH107" s="2"/>
      <c r="RWI107" s="2"/>
      <c r="RWJ107" s="2"/>
      <c r="RWK107" s="2"/>
      <c r="RWL107" s="2"/>
      <c r="RWM107" s="2"/>
      <c r="RWN107" s="2"/>
      <c r="RWO107" s="2"/>
      <c r="RWT107" s="2"/>
      <c r="RWU107" s="2"/>
      <c r="RWV107" s="2"/>
      <c r="RWW107" s="2"/>
      <c r="RWX107" s="2"/>
      <c r="RWY107" s="2"/>
      <c r="RWZ107" s="2"/>
      <c r="RXA107" s="2"/>
      <c r="RXE107" s="2"/>
      <c r="RXF107" s="2"/>
      <c r="RXG107" s="2"/>
      <c r="RXH107" s="2"/>
      <c r="RXI107" s="2"/>
      <c r="RXJ107" s="2"/>
      <c r="RXK107" s="2"/>
      <c r="RXL107" s="2"/>
      <c r="RXM107" s="2"/>
      <c r="RXN107" s="2"/>
      <c r="RXO107" s="2"/>
      <c r="RXP107" s="2"/>
      <c r="RXQ107" s="2"/>
      <c r="RXR107" s="2"/>
      <c r="RXS107" s="2"/>
      <c r="RXT107" s="2"/>
      <c r="RXU107" s="2"/>
      <c r="RXZ107" s="2"/>
      <c r="RYA107" s="2"/>
      <c r="RYB107" s="2"/>
      <c r="RYC107" s="2"/>
      <c r="RYD107" s="2"/>
      <c r="RYE107" s="2"/>
      <c r="RYF107" s="2"/>
      <c r="RYG107" s="2"/>
      <c r="RYK107" s="2"/>
      <c r="RYL107" s="2"/>
      <c r="RYM107" s="2"/>
      <c r="RYN107" s="2"/>
      <c r="RYO107" s="2"/>
      <c r="RYP107" s="2"/>
      <c r="RYQ107" s="2"/>
      <c r="RYR107" s="2"/>
      <c r="RYS107" s="2"/>
      <c r="RYT107" s="2"/>
      <c r="RYU107" s="2"/>
      <c r="RYV107" s="2"/>
      <c r="RYW107" s="2"/>
      <c r="RYX107" s="2"/>
      <c r="RYY107" s="2"/>
      <c r="RYZ107" s="2"/>
      <c r="RZA107" s="2"/>
      <c r="RZF107" s="2"/>
      <c r="RZG107" s="2"/>
      <c r="RZH107" s="2"/>
      <c r="RZI107" s="2"/>
      <c r="RZJ107" s="2"/>
      <c r="RZK107" s="2"/>
      <c r="RZL107" s="2"/>
      <c r="RZM107" s="2"/>
      <c r="RZQ107" s="2"/>
      <c r="RZR107" s="2"/>
      <c r="RZS107" s="2"/>
      <c r="RZT107" s="2"/>
      <c r="RZU107" s="2"/>
      <c r="RZV107" s="2"/>
      <c r="RZW107" s="2"/>
      <c r="RZX107" s="2"/>
      <c r="RZY107" s="2"/>
      <c r="RZZ107" s="2"/>
      <c r="SAA107" s="2"/>
      <c r="SAB107" s="2"/>
      <c r="SAC107" s="2"/>
      <c r="SAD107" s="2"/>
      <c r="SAE107" s="2"/>
      <c r="SAF107" s="2"/>
      <c r="SAG107" s="2"/>
      <c r="SAL107" s="2"/>
      <c r="SAM107" s="2"/>
      <c r="SAN107" s="2"/>
      <c r="SAO107" s="2"/>
      <c r="SAP107" s="2"/>
      <c r="SAQ107" s="2"/>
      <c r="SAR107" s="2"/>
      <c r="SAS107" s="2"/>
      <c r="SAW107" s="2"/>
      <c r="SAX107" s="2"/>
      <c r="SAY107" s="2"/>
      <c r="SAZ107" s="2"/>
      <c r="SBA107" s="2"/>
      <c r="SBB107" s="2"/>
      <c r="SBC107" s="2"/>
      <c r="SBD107" s="2"/>
      <c r="SBE107" s="2"/>
      <c r="SBF107" s="2"/>
      <c r="SBG107" s="2"/>
      <c r="SBH107" s="2"/>
      <c r="SBI107" s="2"/>
      <c r="SBJ107" s="2"/>
      <c r="SBK107" s="2"/>
      <c r="SBL107" s="2"/>
      <c r="SBM107" s="2"/>
      <c r="SBR107" s="2"/>
      <c r="SBS107" s="2"/>
      <c r="SBT107" s="2"/>
      <c r="SBU107" s="2"/>
      <c r="SBV107" s="2"/>
      <c r="SBW107" s="2"/>
      <c r="SBX107" s="2"/>
      <c r="SBY107" s="2"/>
      <c r="SCC107" s="2"/>
      <c r="SCD107" s="2"/>
      <c r="SCE107" s="2"/>
      <c r="SCF107" s="2"/>
      <c r="SCG107" s="2"/>
      <c r="SCH107" s="2"/>
      <c r="SCI107" s="2"/>
      <c r="SCJ107" s="2"/>
      <c r="SCK107" s="2"/>
      <c r="SCL107" s="2"/>
      <c r="SCM107" s="2"/>
      <c r="SCN107" s="2"/>
      <c r="SCO107" s="2"/>
      <c r="SCP107" s="2"/>
      <c r="SCQ107" s="2"/>
      <c r="SCR107" s="2"/>
      <c r="SCS107" s="2"/>
      <c r="SCX107" s="2"/>
      <c r="SCY107" s="2"/>
      <c r="SCZ107" s="2"/>
      <c r="SDA107" s="2"/>
      <c r="SDB107" s="2"/>
      <c r="SDC107" s="2"/>
      <c r="SDD107" s="2"/>
      <c r="SDE107" s="2"/>
      <c r="SDI107" s="2"/>
      <c r="SDJ107" s="2"/>
      <c r="SDK107" s="2"/>
      <c r="SDL107" s="2"/>
      <c r="SDM107" s="2"/>
      <c r="SDN107" s="2"/>
      <c r="SDO107" s="2"/>
      <c r="SDP107" s="2"/>
      <c r="SDQ107" s="2"/>
      <c r="SDR107" s="2"/>
      <c r="SDS107" s="2"/>
      <c r="SDT107" s="2"/>
      <c r="SDU107" s="2"/>
      <c r="SDV107" s="2"/>
      <c r="SDW107" s="2"/>
      <c r="SDX107" s="2"/>
      <c r="SDY107" s="2"/>
      <c r="SED107" s="2"/>
      <c r="SEE107" s="2"/>
      <c r="SEF107" s="2"/>
      <c r="SEG107" s="2"/>
      <c r="SEH107" s="2"/>
      <c r="SEI107" s="2"/>
      <c r="SEJ107" s="2"/>
      <c r="SEK107" s="2"/>
      <c r="SEO107" s="2"/>
      <c r="SEP107" s="2"/>
      <c r="SEQ107" s="2"/>
      <c r="SER107" s="2"/>
      <c r="SES107" s="2"/>
      <c r="SET107" s="2"/>
      <c r="SEU107" s="2"/>
      <c r="SEV107" s="2"/>
      <c r="SEW107" s="2"/>
      <c r="SEX107" s="2"/>
      <c r="SEY107" s="2"/>
      <c r="SEZ107" s="2"/>
      <c r="SFA107" s="2"/>
      <c r="SFB107" s="2"/>
      <c r="SFC107" s="2"/>
      <c r="SFD107" s="2"/>
      <c r="SFE107" s="2"/>
      <c r="SFJ107" s="2"/>
      <c r="SFK107" s="2"/>
      <c r="SFL107" s="2"/>
      <c r="SFM107" s="2"/>
      <c r="SFN107" s="2"/>
      <c r="SFO107" s="2"/>
      <c r="SFP107" s="2"/>
      <c r="SFQ107" s="2"/>
      <c r="SFU107" s="2"/>
      <c r="SFV107" s="2"/>
      <c r="SFW107" s="2"/>
      <c r="SFX107" s="2"/>
      <c r="SFY107" s="2"/>
      <c r="SFZ107" s="2"/>
      <c r="SGA107" s="2"/>
      <c r="SGB107" s="2"/>
      <c r="SGC107" s="2"/>
      <c r="SGD107" s="2"/>
      <c r="SGE107" s="2"/>
      <c r="SGF107" s="2"/>
      <c r="SGG107" s="2"/>
      <c r="SGH107" s="2"/>
      <c r="SGI107" s="2"/>
      <c r="SGJ107" s="2"/>
      <c r="SGK107" s="2"/>
      <c r="SGP107" s="2"/>
      <c r="SGQ107" s="2"/>
      <c r="SGR107" s="2"/>
      <c r="SGS107" s="2"/>
      <c r="SGT107" s="2"/>
      <c r="SGU107" s="2"/>
      <c r="SGV107" s="2"/>
      <c r="SGW107" s="2"/>
      <c r="SHA107" s="2"/>
      <c r="SHB107" s="2"/>
      <c r="SHC107" s="2"/>
      <c r="SHD107" s="2"/>
      <c r="SHE107" s="2"/>
      <c r="SHF107" s="2"/>
      <c r="SHG107" s="2"/>
      <c r="SHH107" s="2"/>
      <c r="SHI107" s="2"/>
      <c r="SHJ107" s="2"/>
      <c r="SHK107" s="2"/>
      <c r="SHL107" s="2"/>
      <c r="SHM107" s="2"/>
      <c r="SHN107" s="2"/>
      <c r="SHO107" s="2"/>
      <c r="SHP107" s="2"/>
      <c r="SHQ107" s="2"/>
      <c r="SHV107" s="2"/>
      <c r="SHW107" s="2"/>
      <c r="SHX107" s="2"/>
      <c r="SHY107" s="2"/>
      <c r="SHZ107" s="2"/>
      <c r="SIA107" s="2"/>
      <c r="SIB107" s="2"/>
      <c r="SIC107" s="2"/>
      <c r="SIG107" s="2"/>
      <c r="SIH107" s="2"/>
      <c r="SII107" s="2"/>
      <c r="SIJ107" s="2"/>
      <c r="SIK107" s="2"/>
      <c r="SIL107" s="2"/>
      <c r="SIM107" s="2"/>
      <c r="SIN107" s="2"/>
      <c r="SIO107" s="2"/>
      <c r="SIP107" s="2"/>
      <c r="SIQ107" s="2"/>
      <c r="SIR107" s="2"/>
      <c r="SIS107" s="2"/>
      <c r="SIT107" s="2"/>
      <c r="SIU107" s="2"/>
      <c r="SIV107" s="2"/>
      <c r="SIW107" s="2"/>
      <c r="SJB107" s="2"/>
      <c r="SJC107" s="2"/>
      <c r="SJD107" s="2"/>
      <c r="SJE107" s="2"/>
      <c r="SJF107" s="2"/>
      <c r="SJG107" s="2"/>
      <c r="SJH107" s="2"/>
      <c r="SJI107" s="2"/>
      <c r="SJM107" s="2"/>
      <c r="SJN107" s="2"/>
      <c r="SJO107" s="2"/>
      <c r="SJP107" s="2"/>
      <c r="SJQ107" s="2"/>
      <c r="SJR107" s="2"/>
      <c r="SJS107" s="2"/>
      <c r="SJT107" s="2"/>
      <c r="SJU107" s="2"/>
      <c r="SJV107" s="2"/>
      <c r="SJW107" s="2"/>
      <c r="SJX107" s="2"/>
      <c r="SJY107" s="2"/>
      <c r="SJZ107" s="2"/>
      <c r="SKA107" s="2"/>
      <c r="SKB107" s="2"/>
      <c r="SKC107" s="2"/>
      <c r="SKH107" s="2"/>
      <c r="SKI107" s="2"/>
      <c r="SKJ107" s="2"/>
      <c r="SKK107" s="2"/>
      <c r="SKL107" s="2"/>
      <c r="SKM107" s="2"/>
      <c r="SKN107" s="2"/>
      <c r="SKO107" s="2"/>
      <c r="SKS107" s="2"/>
      <c r="SKT107" s="2"/>
      <c r="SKU107" s="2"/>
      <c r="SKV107" s="2"/>
      <c r="SKW107" s="2"/>
      <c r="SKX107" s="2"/>
      <c r="SKY107" s="2"/>
      <c r="SKZ107" s="2"/>
      <c r="SLA107" s="2"/>
      <c r="SLB107" s="2"/>
      <c r="SLC107" s="2"/>
      <c r="SLD107" s="2"/>
      <c r="SLE107" s="2"/>
      <c r="SLF107" s="2"/>
      <c r="SLG107" s="2"/>
      <c r="SLH107" s="2"/>
      <c r="SLI107" s="2"/>
      <c r="SLN107" s="2"/>
      <c r="SLO107" s="2"/>
      <c r="SLP107" s="2"/>
      <c r="SLQ107" s="2"/>
      <c r="SLR107" s="2"/>
      <c r="SLS107" s="2"/>
      <c r="SLT107" s="2"/>
      <c r="SLU107" s="2"/>
      <c r="SLY107" s="2"/>
      <c r="SLZ107" s="2"/>
      <c r="SMA107" s="2"/>
      <c r="SMB107" s="2"/>
      <c r="SMC107" s="2"/>
      <c r="SMD107" s="2"/>
      <c r="SME107" s="2"/>
      <c r="SMF107" s="2"/>
      <c r="SMG107" s="2"/>
      <c r="SMH107" s="2"/>
      <c r="SMI107" s="2"/>
      <c r="SMJ107" s="2"/>
      <c r="SMK107" s="2"/>
      <c r="SML107" s="2"/>
      <c r="SMM107" s="2"/>
      <c r="SMN107" s="2"/>
      <c r="SMO107" s="2"/>
      <c r="SMT107" s="2"/>
      <c r="SMU107" s="2"/>
      <c r="SMV107" s="2"/>
      <c r="SMW107" s="2"/>
      <c r="SMX107" s="2"/>
      <c r="SMY107" s="2"/>
      <c r="SMZ107" s="2"/>
      <c r="SNA107" s="2"/>
      <c r="SNE107" s="2"/>
      <c r="SNF107" s="2"/>
      <c r="SNG107" s="2"/>
      <c r="SNH107" s="2"/>
      <c r="SNI107" s="2"/>
      <c r="SNJ107" s="2"/>
      <c r="SNK107" s="2"/>
      <c r="SNL107" s="2"/>
      <c r="SNM107" s="2"/>
      <c r="SNN107" s="2"/>
      <c r="SNO107" s="2"/>
      <c r="SNP107" s="2"/>
      <c r="SNQ107" s="2"/>
      <c r="SNR107" s="2"/>
      <c r="SNS107" s="2"/>
      <c r="SNT107" s="2"/>
      <c r="SNU107" s="2"/>
      <c r="SNZ107" s="2"/>
      <c r="SOA107" s="2"/>
      <c r="SOB107" s="2"/>
      <c r="SOC107" s="2"/>
      <c r="SOD107" s="2"/>
      <c r="SOE107" s="2"/>
      <c r="SOF107" s="2"/>
      <c r="SOG107" s="2"/>
      <c r="SOK107" s="2"/>
      <c r="SOL107" s="2"/>
      <c r="SOM107" s="2"/>
      <c r="SON107" s="2"/>
      <c r="SOO107" s="2"/>
      <c r="SOP107" s="2"/>
      <c r="SOQ107" s="2"/>
      <c r="SOR107" s="2"/>
      <c r="SOS107" s="2"/>
      <c r="SOT107" s="2"/>
      <c r="SOU107" s="2"/>
      <c r="SOV107" s="2"/>
      <c r="SOW107" s="2"/>
      <c r="SOX107" s="2"/>
      <c r="SOY107" s="2"/>
      <c r="SOZ107" s="2"/>
      <c r="SPA107" s="2"/>
      <c r="SPF107" s="2"/>
      <c r="SPG107" s="2"/>
      <c r="SPH107" s="2"/>
      <c r="SPI107" s="2"/>
      <c r="SPJ107" s="2"/>
      <c r="SPK107" s="2"/>
      <c r="SPL107" s="2"/>
      <c r="SPM107" s="2"/>
      <c r="SPQ107" s="2"/>
      <c r="SPR107" s="2"/>
      <c r="SPS107" s="2"/>
      <c r="SPT107" s="2"/>
      <c r="SPU107" s="2"/>
      <c r="SPV107" s="2"/>
      <c r="SPW107" s="2"/>
      <c r="SPX107" s="2"/>
      <c r="SPY107" s="2"/>
      <c r="SPZ107" s="2"/>
      <c r="SQA107" s="2"/>
      <c r="SQB107" s="2"/>
      <c r="SQC107" s="2"/>
      <c r="SQD107" s="2"/>
      <c r="SQE107" s="2"/>
      <c r="SQF107" s="2"/>
      <c r="SQG107" s="2"/>
      <c r="SQL107" s="2"/>
      <c r="SQM107" s="2"/>
      <c r="SQN107" s="2"/>
      <c r="SQO107" s="2"/>
      <c r="SQP107" s="2"/>
      <c r="SQQ107" s="2"/>
      <c r="SQR107" s="2"/>
      <c r="SQS107" s="2"/>
      <c r="SQW107" s="2"/>
      <c r="SQX107" s="2"/>
      <c r="SQY107" s="2"/>
      <c r="SQZ107" s="2"/>
      <c r="SRA107" s="2"/>
      <c r="SRB107" s="2"/>
      <c r="SRC107" s="2"/>
      <c r="SRD107" s="2"/>
      <c r="SRE107" s="2"/>
      <c r="SRF107" s="2"/>
      <c r="SRG107" s="2"/>
      <c r="SRH107" s="2"/>
      <c r="SRI107" s="2"/>
      <c r="SRJ107" s="2"/>
      <c r="SRK107" s="2"/>
      <c r="SRL107" s="2"/>
      <c r="SRM107" s="2"/>
      <c r="SRR107" s="2"/>
      <c r="SRS107" s="2"/>
      <c r="SRT107" s="2"/>
      <c r="SRU107" s="2"/>
      <c r="SRV107" s="2"/>
      <c r="SRW107" s="2"/>
      <c r="SRX107" s="2"/>
      <c r="SRY107" s="2"/>
      <c r="SSC107" s="2"/>
      <c r="SSD107" s="2"/>
      <c r="SSE107" s="2"/>
      <c r="SSF107" s="2"/>
      <c r="SSG107" s="2"/>
      <c r="SSH107" s="2"/>
      <c r="SSI107" s="2"/>
      <c r="SSJ107" s="2"/>
      <c r="SSK107" s="2"/>
      <c r="SSL107" s="2"/>
      <c r="SSM107" s="2"/>
      <c r="SSN107" s="2"/>
      <c r="SSO107" s="2"/>
      <c r="SSP107" s="2"/>
      <c r="SSQ107" s="2"/>
      <c r="SSR107" s="2"/>
      <c r="SSS107" s="2"/>
      <c r="SSX107" s="2"/>
      <c r="SSY107" s="2"/>
      <c r="SSZ107" s="2"/>
      <c r="STA107" s="2"/>
      <c r="STB107" s="2"/>
      <c r="STC107" s="2"/>
      <c r="STD107" s="2"/>
      <c r="STE107" s="2"/>
      <c r="STI107" s="2"/>
      <c r="STJ107" s="2"/>
      <c r="STK107" s="2"/>
      <c r="STL107" s="2"/>
      <c r="STM107" s="2"/>
      <c r="STN107" s="2"/>
      <c r="STO107" s="2"/>
      <c r="STP107" s="2"/>
      <c r="STQ107" s="2"/>
      <c r="STR107" s="2"/>
      <c r="STS107" s="2"/>
      <c r="STT107" s="2"/>
      <c r="STU107" s="2"/>
      <c r="STV107" s="2"/>
      <c r="STW107" s="2"/>
      <c r="STX107" s="2"/>
      <c r="STY107" s="2"/>
      <c r="SUD107" s="2"/>
      <c r="SUE107" s="2"/>
      <c r="SUF107" s="2"/>
      <c r="SUG107" s="2"/>
      <c r="SUH107" s="2"/>
      <c r="SUI107" s="2"/>
      <c r="SUJ107" s="2"/>
      <c r="SUK107" s="2"/>
      <c r="SUO107" s="2"/>
      <c r="SUP107" s="2"/>
      <c r="SUQ107" s="2"/>
      <c r="SUR107" s="2"/>
      <c r="SUS107" s="2"/>
      <c r="SUT107" s="2"/>
      <c r="SUU107" s="2"/>
      <c r="SUV107" s="2"/>
      <c r="SUW107" s="2"/>
      <c r="SUX107" s="2"/>
      <c r="SUY107" s="2"/>
      <c r="SUZ107" s="2"/>
      <c r="SVA107" s="2"/>
      <c r="SVB107" s="2"/>
      <c r="SVC107" s="2"/>
      <c r="SVD107" s="2"/>
      <c r="SVE107" s="2"/>
      <c r="SVJ107" s="2"/>
      <c r="SVK107" s="2"/>
      <c r="SVL107" s="2"/>
      <c r="SVM107" s="2"/>
      <c r="SVN107" s="2"/>
      <c r="SVO107" s="2"/>
      <c r="SVP107" s="2"/>
      <c r="SVQ107" s="2"/>
      <c r="SVU107" s="2"/>
      <c r="SVV107" s="2"/>
      <c r="SVW107" s="2"/>
      <c r="SVX107" s="2"/>
      <c r="SVY107" s="2"/>
      <c r="SVZ107" s="2"/>
      <c r="SWA107" s="2"/>
      <c r="SWB107" s="2"/>
      <c r="SWC107" s="2"/>
      <c r="SWD107" s="2"/>
      <c r="SWE107" s="2"/>
      <c r="SWF107" s="2"/>
      <c r="SWG107" s="2"/>
      <c r="SWH107" s="2"/>
      <c r="SWI107" s="2"/>
      <c r="SWJ107" s="2"/>
      <c r="SWK107" s="2"/>
      <c r="SWP107" s="2"/>
      <c r="SWQ107" s="2"/>
      <c r="SWR107" s="2"/>
      <c r="SWS107" s="2"/>
      <c r="SWT107" s="2"/>
      <c r="SWU107" s="2"/>
      <c r="SWV107" s="2"/>
      <c r="SWW107" s="2"/>
      <c r="SXA107" s="2"/>
      <c r="SXB107" s="2"/>
      <c r="SXC107" s="2"/>
      <c r="SXD107" s="2"/>
      <c r="SXE107" s="2"/>
      <c r="SXF107" s="2"/>
      <c r="SXG107" s="2"/>
      <c r="SXH107" s="2"/>
      <c r="SXI107" s="2"/>
      <c r="SXJ107" s="2"/>
      <c r="SXK107" s="2"/>
      <c r="SXL107" s="2"/>
      <c r="SXM107" s="2"/>
      <c r="SXN107" s="2"/>
      <c r="SXO107" s="2"/>
      <c r="SXP107" s="2"/>
      <c r="SXQ107" s="2"/>
      <c r="SXV107" s="2"/>
      <c r="SXW107" s="2"/>
      <c r="SXX107" s="2"/>
      <c r="SXY107" s="2"/>
      <c r="SXZ107" s="2"/>
      <c r="SYA107" s="2"/>
      <c r="SYB107" s="2"/>
      <c r="SYC107" s="2"/>
      <c r="SYG107" s="2"/>
      <c r="SYH107" s="2"/>
      <c r="SYI107" s="2"/>
      <c r="SYJ107" s="2"/>
      <c r="SYK107" s="2"/>
      <c r="SYL107" s="2"/>
      <c r="SYM107" s="2"/>
      <c r="SYN107" s="2"/>
      <c r="SYO107" s="2"/>
      <c r="SYP107" s="2"/>
      <c r="SYQ107" s="2"/>
      <c r="SYR107" s="2"/>
      <c r="SYS107" s="2"/>
      <c r="SYT107" s="2"/>
      <c r="SYU107" s="2"/>
      <c r="SYV107" s="2"/>
      <c r="SYW107" s="2"/>
      <c r="SZB107" s="2"/>
      <c r="SZC107" s="2"/>
      <c r="SZD107" s="2"/>
      <c r="SZE107" s="2"/>
      <c r="SZF107" s="2"/>
      <c r="SZG107" s="2"/>
      <c r="SZH107" s="2"/>
      <c r="SZI107" s="2"/>
      <c r="SZM107" s="2"/>
      <c r="SZN107" s="2"/>
      <c r="SZO107" s="2"/>
      <c r="SZP107" s="2"/>
      <c r="SZQ107" s="2"/>
      <c r="SZR107" s="2"/>
      <c r="SZS107" s="2"/>
      <c r="SZT107" s="2"/>
      <c r="SZU107" s="2"/>
      <c r="SZV107" s="2"/>
      <c r="SZW107" s="2"/>
      <c r="SZX107" s="2"/>
      <c r="SZY107" s="2"/>
      <c r="SZZ107" s="2"/>
      <c r="TAA107" s="2"/>
      <c r="TAB107" s="2"/>
      <c r="TAC107" s="2"/>
      <c r="TAH107" s="2"/>
      <c r="TAI107" s="2"/>
      <c r="TAJ107" s="2"/>
      <c r="TAK107" s="2"/>
      <c r="TAL107" s="2"/>
      <c r="TAM107" s="2"/>
      <c r="TAN107" s="2"/>
      <c r="TAO107" s="2"/>
      <c r="TAS107" s="2"/>
      <c r="TAT107" s="2"/>
      <c r="TAU107" s="2"/>
      <c r="TAV107" s="2"/>
      <c r="TAW107" s="2"/>
      <c r="TAX107" s="2"/>
      <c r="TAY107" s="2"/>
      <c r="TAZ107" s="2"/>
      <c r="TBA107" s="2"/>
      <c r="TBB107" s="2"/>
      <c r="TBC107" s="2"/>
      <c r="TBD107" s="2"/>
      <c r="TBE107" s="2"/>
      <c r="TBF107" s="2"/>
      <c r="TBG107" s="2"/>
      <c r="TBH107" s="2"/>
      <c r="TBI107" s="2"/>
      <c r="TBN107" s="2"/>
      <c r="TBO107" s="2"/>
      <c r="TBP107" s="2"/>
      <c r="TBQ107" s="2"/>
      <c r="TBR107" s="2"/>
      <c r="TBS107" s="2"/>
      <c r="TBT107" s="2"/>
      <c r="TBU107" s="2"/>
      <c r="TBY107" s="2"/>
      <c r="TBZ107" s="2"/>
      <c r="TCA107" s="2"/>
      <c r="TCB107" s="2"/>
      <c r="TCC107" s="2"/>
      <c r="TCD107" s="2"/>
      <c r="TCE107" s="2"/>
      <c r="TCF107" s="2"/>
      <c r="TCG107" s="2"/>
      <c r="TCH107" s="2"/>
      <c r="TCI107" s="2"/>
      <c r="TCJ107" s="2"/>
      <c r="TCK107" s="2"/>
      <c r="TCL107" s="2"/>
      <c r="TCM107" s="2"/>
      <c r="TCN107" s="2"/>
      <c r="TCO107" s="2"/>
      <c r="TCT107" s="2"/>
      <c r="TCU107" s="2"/>
      <c r="TCV107" s="2"/>
      <c r="TCW107" s="2"/>
      <c r="TCX107" s="2"/>
      <c r="TCY107" s="2"/>
      <c r="TCZ107" s="2"/>
      <c r="TDA107" s="2"/>
      <c r="TDE107" s="2"/>
      <c r="TDF107" s="2"/>
      <c r="TDG107" s="2"/>
      <c r="TDH107" s="2"/>
      <c r="TDI107" s="2"/>
      <c r="TDJ107" s="2"/>
      <c r="TDK107" s="2"/>
      <c r="TDL107" s="2"/>
      <c r="TDM107" s="2"/>
      <c r="TDN107" s="2"/>
      <c r="TDO107" s="2"/>
      <c r="TDP107" s="2"/>
      <c r="TDQ107" s="2"/>
      <c r="TDR107" s="2"/>
      <c r="TDS107" s="2"/>
      <c r="TDT107" s="2"/>
      <c r="TDU107" s="2"/>
      <c r="TDZ107" s="2"/>
      <c r="TEA107" s="2"/>
      <c r="TEB107" s="2"/>
      <c r="TEC107" s="2"/>
      <c r="TED107" s="2"/>
      <c r="TEE107" s="2"/>
      <c r="TEF107" s="2"/>
      <c r="TEG107" s="2"/>
      <c r="TEK107" s="2"/>
      <c r="TEL107" s="2"/>
      <c r="TEM107" s="2"/>
      <c r="TEN107" s="2"/>
      <c r="TEO107" s="2"/>
      <c r="TEP107" s="2"/>
      <c r="TEQ107" s="2"/>
      <c r="TER107" s="2"/>
      <c r="TES107" s="2"/>
      <c r="TET107" s="2"/>
      <c r="TEU107" s="2"/>
      <c r="TEV107" s="2"/>
      <c r="TEW107" s="2"/>
      <c r="TEX107" s="2"/>
      <c r="TEY107" s="2"/>
      <c r="TEZ107" s="2"/>
      <c r="TFA107" s="2"/>
      <c r="TFF107" s="2"/>
      <c r="TFG107" s="2"/>
      <c r="TFH107" s="2"/>
      <c r="TFI107" s="2"/>
      <c r="TFJ107" s="2"/>
      <c r="TFK107" s="2"/>
      <c r="TFL107" s="2"/>
      <c r="TFM107" s="2"/>
      <c r="TFQ107" s="2"/>
      <c r="TFR107" s="2"/>
      <c r="TFS107" s="2"/>
      <c r="TFT107" s="2"/>
      <c r="TFU107" s="2"/>
      <c r="TFV107" s="2"/>
      <c r="TFW107" s="2"/>
      <c r="TFX107" s="2"/>
      <c r="TFY107" s="2"/>
      <c r="TFZ107" s="2"/>
      <c r="TGA107" s="2"/>
      <c r="TGB107" s="2"/>
      <c r="TGC107" s="2"/>
      <c r="TGD107" s="2"/>
      <c r="TGE107" s="2"/>
      <c r="TGF107" s="2"/>
      <c r="TGG107" s="2"/>
      <c r="TGL107" s="2"/>
      <c r="TGM107" s="2"/>
      <c r="TGN107" s="2"/>
      <c r="TGO107" s="2"/>
      <c r="TGP107" s="2"/>
      <c r="TGQ107" s="2"/>
      <c r="TGR107" s="2"/>
      <c r="TGS107" s="2"/>
      <c r="TGW107" s="2"/>
      <c r="TGX107" s="2"/>
      <c r="TGY107" s="2"/>
      <c r="TGZ107" s="2"/>
      <c r="THA107" s="2"/>
      <c r="THB107" s="2"/>
      <c r="THC107" s="2"/>
      <c r="THD107" s="2"/>
      <c r="THE107" s="2"/>
      <c r="THF107" s="2"/>
      <c r="THG107" s="2"/>
      <c r="THH107" s="2"/>
      <c r="THI107" s="2"/>
      <c r="THJ107" s="2"/>
      <c r="THK107" s="2"/>
      <c r="THL107" s="2"/>
      <c r="THM107" s="2"/>
      <c r="THR107" s="2"/>
      <c r="THS107" s="2"/>
      <c r="THT107" s="2"/>
      <c r="THU107" s="2"/>
      <c r="THV107" s="2"/>
      <c r="THW107" s="2"/>
      <c r="THX107" s="2"/>
      <c r="THY107" s="2"/>
      <c r="TIC107" s="2"/>
      <c r="TID107" s="2"/>
      <c r="TIE107" s="2"/>
      <c r="TIF107" s="2"/>
      <c r="TIG107" s="2"/>
      <c r="TIH107" s="2"/>
      <c r="TII107" s="2"/>
      <c r="TIJ107" s="2"/>
      <c r="TIK107" s="2"/>
      <c r="TIL107" s="2"/>
      <c r="TIM107" s="2"/>
      <c r="TIN107" s="2"/>
      <c r="TIO107" s="2"/>
      <c r="TIP107" s="2"/>
      <c r="TIQ107" s="2"/>
      <c r="TIR107" s="2"/>
      <c r="TIS107" s="2"/>
      <c r="TIX107" s="2"/>
      <c r="TIY107" s="2"/>
      <c r="TIZ107" s="2"/>
      <c r="TJA107" s="2"/>
      <c r="TJB107" s="2"/>
      <c r="TJC107" s="2"/>
      <c r="TJD107" s="2"/>
      <c r="TJE107" s="2"/>
      <c r="TJI107" s="2"/>
      <c r="TJJ107" s="2"/>
      <c r="TJK107" s="2"/>
      <c r="TJL107" s="2"/>
      <c r="TJM107" s="2"/>
      <c r="TJN107" s="2"/>
      <c r="TJO107" s="2"/>
      <c r="TJP107" s="2"/>
      <c r="TJQ107" s="2"/>
      <c r="TJR107" s="2"/>
      <c r="TJS107" s="2"/>
      <c r="TJT107" s="2"/>
      <c r="TJU107" s="2"/>
      <c r="TJV107" s="2"/>
      <c r="TJW107" s="2"/>
      <c r="TJX107" s="2"/>
      <c r="TJY107" s="2"/>
      <c r="TKD107" s="2"/>
      <c r="TKE107" s="2"/>
      <c r="TKF107" s="2"/>
      <c r="TKG107" s="2"/>
      <c r="TKH107" s="2"/>
      <c r="TKI107" s="2"/>
      <c r="TKJ107" s="2"/>
      <c r="TKK107" s="2"/>
      <c r="TKO107" s="2"/>
      <c r="TKP107" s="2"/>
      <c r="TKQ107" s="2"/>
      <c r="TKR107" s="2"/>
      <c r="TKS107" s="2"/>
      <c r="TKT107" s="2"/>
      <c r="TKU107" s="2"/>
      <c r="TKV107" s="2"/>
      <c r="TKW107" s="2"/>
      <c r="TKX107" s="2"/>
      <c r="TKY107" s="2"/>
      <c r="TKZ107" s="2"/>
      <c r="TLA107" s="2"/>
      <c r="TLB107" s="2"/>
      <c r="TLC107" s="2"/>
      <c r="TLD107" s="2"/>
      <c r="TLE107" s="2"/>
      <c r="TLJ107" s="2"/>
      <c r="TLK107" s="2"/>
      <c r="TLL107" s="2"/>
      <c r="TLM107" s="2"/>
      <c r="TLN107" s="2"/>
      <c r="TLO107" s="2"/>
      <c r="TLP107" s="2"/>
      <c r="TLQ107" s="2"/>
      <c r="TLU107" s="2"/>
      <c r="TLV107" s="2"/>
      <c r="TLW107" s="2"/>
      <c r="TLX107" s="2"/>
      <c r="TLY107" s="2"/>
      <c r="TLZ107" s="2"/>
      <c r="TMA107" s="2"/>
      <c r="TMB107" s="2"/>
      <c r="TMC107" s="2"/>
      <c r="TMD107" s="2"/>
      <c r="TME107" s="2"/>
      <c r="TMF107" s="2"/>
      <c r="TMG107" s="2"/>
      <c r="TMH107" s="2"/>
      <c r="TMI107" s="2"/>
      <c r="TMJ107" s="2"/>
      <c r="TMK107" s="2"/>
      <c r="TMP107" s="2"/>
      <c r="TMQ107" s="2"/>
      <c r="TMR107" s="2"/>
      <c r="TMS107" s="2"/>
      <c r="TMT107" s="2"/>
      <c r="TMU107" s="2"/>
      <c r="TMV107" s="2"/>
      <c r="TMW107" s="2"/>
      <c r="TNA107" s="2"/>
      <c r="TNB107" s="2"/>
      <c r="TNC107" s="2"/>
      <c r="TND107" s="2"/>
      <c r="TNE107" s="2"/>
      <c r="TNF107" s="2"/>
      <c r="TNG107" s="2"/>
      <c r="TNH107" s="2"/>
      <c r="TNI107" s="2"/>
      <c r="TNJ107" s="2"/>
      <c r="TNK107" s="2"/>
      <c r="TNL107" s="2"/>
      <c r="TNM107" s="2"/>
      <c r="TNN107" s="2"/>
      <c r="TNO107" s="2"/>
      <c r="TNP107" s="2"/>
      <c r="TNQ107" s="2"/>
      <c r="TNV107" s="2"/>
      <c r="TNW107" s="2"/>
      <c r="TNX107" s="2"/>
      <c r="TNY107" s="2"/>
      <c r="TNZ107" s="2"/>
      <c r="TOA107" s="2"/>
      <c r="TOB107" s="2"/>
      <c r="TOC107" s="2"/>
      <c r="TOG107" s="2"/>
      <c r="TOH107" s="2"/>
      <c r="TOI107" s="2"/>
      <c r="TOJ107" s="2"/>
      <c r="TOK107" s="2"/>
      <c r="TOL107" s="2"/>
      <c r="TOM107" s="2"/>
      <c r="TON107" s="2"/>
      <c r="TOO107" s="2"/>
      <c r="TOP107" s="2"/>
      <c r="TOQ107" s="2"/>
      <c r="TOR107" s="2"/>
      <c r="TOS107" s="2"/>
      <c r="TOT107" s="2"/>
      <c r="TOU107" s="2"/>
      <c r="TOV107" s="2"/>
      <c r="TOW107" s="2"/>
      <c r="TPB107" s="2"/>
      <c r="TPC107" s="2"/>
      <c r="TPD107" s="2"/>
      <c r="TPE107" s="2"/>
      <c r="TPF107" s="2"/>
      <c r="TPG107" s="2"/>
      <c r="TPH107" s="2"/>
      <c r="TPI107" s="2"/>
      <c r="TPM107" s="2"/>
      <c r="TPN107" s="2"/>
      <c r="TPO107" s="2"/>
      <c r="TPP107" s="2"/>
      <c r="TPQ107" s="2"/>
      <c r="TPR107" s="2"/>
      <c r="TPS107" s="2"/>
      <c r="TPT107" s="2"/>
      <c r="TPU107" s="2"/>
      <c r="TPV107" s="2"/>
      <c r="TPW107" s="2"/>
      <c r="TPX107" s="2"/>
      <c r="TPY107" s="2"/>
      <c r="TPZ107" s="2"/>
      <c r="TQA107" s="2"/>
      <c r="TQB107" s="2"/>
      <c r="TQC107" s="2"/>
      <c r="TQH107" s="2"/>
      <c r="TQI107" s="2"/>
      <c r="TQJ107" s="2"/>
      <c r="TQK107" s="2"/>
      <c r="TQL107" s="2"/>
      <c r="TQM107" s="2"/>
      <c r="TQN107" s="2"/>
      <c r="TQO107" s="2"/>
      <c r="TQS107" s="2"/>
      <c r="TQT107" s="2"/>
      <c r="TQU107" s="2"/>
      <c r="TQV107" s="2"/>
      <c r="TQW107" s="2"/>
      <c r="TQX107" s="2"/>
      <c r="TQY107" s="2"/>
      <c r="TQZ107" s="2"/>
      <c r="TRA107" s="2"/>
      <c r="TRB107" s="2"/>
      <c r="TRC107" s="2"/>
      <c r="TRD107" s="2"/>
      <c r="TRE107" s="2"/>
      <c r="TRF107" s="2"/>
      <c r="TRG107" s="2"/>
      <c r="TRH107" s="2"/>
      <c r="TRI107" s="2"/>
      <c r="TRN107" s="2"/>
      <c r="TRO107" s="2"/>
      <c r="TRP107" s="2"/>
      <c r="TRQ107" s="2"/>
      <c r="TRR107" s="2"/>
      <c r="TRS107" s="2"/>
      <c r="TRT107" s="2"/>
      <c r="TRU107" s="2"/>
      <c r="TRY107" s="2"/>
      <c r="TRZ107" s="2"/>
      <c r="TSA107" s="2"/>
      <c r="TSB107" s="2"/>
      <c r="TSC107" s="2"/>
      <c r="TSD107" s="2"/>
      <c r="TSE107" s="2"/>
      <c r="TSF107" s="2"/>
      <c r="TSG107" s="2"/>
      <c r="TSH107" s="2"/>
      <c r="TSI107" s="2"/>
      <c r="TSJ107" s="2"/>
      <c r="TSK107" s="2"/>
      <c r="TSL107" s="2"/>
      <c r="TSM107" s="2"/>
      <c r="TSN107" s="2"/>
      <c r="TSO107" s="2"/>
      <c r="TST107" s="2"/>
      <c r="TSU107" s="2"/>
      <c r="TSV107" s="2"/>
      <c r="TSW107" s="2"/>
      <c r="TSX107" s="2"/>
      <c r="TSY107" s="2"/>
      <c r="TSZ107" s="2"/>
      <c r="TTA107" s="2"/>
      <c r="TTE107" s="2"/>
      <c r="TTF107" s="2"/>
      <c r="TTG107" s="2"/>
      <c r="TTH107" s="2"/>
      <c r="TTI107" s="2"/>
      <c r="TTJ107" s="2"/>
      <c r="TTK107" s="2"/>
      <c r="TTL107" s="2"/>
      <c r="TTM107" s="2"/>
      <c r="TTN107" s="2"/>
      <c r="TTO107" s="2"/>
      <c r="TTP107" s="2"/>
      <c r="TTQ107" s="2"/>
      <c r="TTR107" s="2"/>
      <c r="TTS107" s="2"/>
      <c r="TTT107" s="2"/>
      <c r="TTU107" s="2"/>
      <c r="TTZ107" s="2"/>
      <c r="TUA107" s="2"/>
      <c r="TUB107" s="2"/>
      <c r="TUC107" s="2"/>
      <c r="TUD107" s="2"/>
      <c r="TUE107" s="2"/>
      <c r="TUF107" s="2"/>
      <c r="TUG107" s="2"/>
      <c r="TUK107" s="2"/>
      <c r="TUL107" s="2"/>
      <c r="TUM107" s="2"/>
      <c r="TUN107" s="2"/>
      <c r="TUO107" s="2"/>
      <c r="TUP107" s="2"/>
      <c r="TUQ107" s="2"/>
      <c r="TUR107" s="2"/>
      <c r="TUS107" s="2"/>
      <c r="TUT107" s="2"/>
      <c r="TUU107" s="2"/>
      <c r="TUV107" s="2"/>
      <c r="TUW107" s="2"/>
      <c r="TUX107" s="2"/>
      <c r="TUY107" s="2"/>
      <c r="TUZ107" s="2"/>
      <c r="TVA107" s="2"/>
      <c r="TVF107" s="2"/>
      <c r="TVG107" s="2"/>
      <c r="TVH107" s="2"/>
      <c r="TVI107" s="2"/>
      <c r="TVJ107" s="2"/>
      <c r="TVK107" s="2"/>
      <c r="TVL107" s="2"/>
      <c r="TVM107" s="2"/>
      <c r="TVQ107" s="2"/>
      <c r="TVR107" s="2"/>
      <c r="TVS107" s="2"/>
      <c r="TVT107" s="2"/>
      <c r="TVU107" s="2"/>
      <c r="TVV107" s="2"/>
      <c r="TVW107" s="2"/>
      <c r="TVX107" s="2"/>
      <c r="TVY107" s="2"/>
      <c r="TVZ107" s="2"/>
      <c r="TWA107" s="2"/>
      <c r="TWB107" s="2"/>
      <c r="TWC107" s="2"/>
      <c r="TWD107" s="2"/>
      <c r="TWE107" s="2"/>
      <c r="TWF107" s="2"/>
      <c r="TWG107" s="2"/>
      <c r="TWL107" s="2"/>
      <c r="TWM107" s="2"/>
      <c r="TWN107" s="2"/>
      <c r="TWO107" s="2"/>
      <c r="TWP107" s="2"/>
      <c r="TWQ107" s="2"/>
      <c r="TWR107" s="2"/>
      <c r="TWS107" s="2"/>
      <c r="TWW107" s="2"/>
      <c r="TWX107" s="2"/>
      <c r="TWY107" s="2"/>
      <c r="TWZ107" s="2"/>
      <c r="TXA107" s="2"/>
      <c r="TXB107" s="2"/>
      <c r="TXC107" s="2"/>
      <c r="TXD107" s="2"/>
      <c r="TXE107" s="2"/>
      <c r="TXF107" s="2"/>
      <c r="TXG107" s="2"/>
      <c r="TXH107" s="2"/>
      <c r="TXI107" s="2"/>
      <c r="TXJ107" s="2"/>
      <c r="TXK107" s="2"/>
      <c r="TXL107" s="2"/>
      <c r="TXM107" s="2"/>
      <c r="TXR107" s="2"/>
      <c r="TXS107" s="2"/>
      <c r="TXT107" s="2"/>
      <c r="TXU107" s="2"/>
      <c r="TXV107" s="2"/>
      <c r="TXW107" s="2"/>
      <c r="TXX107" s="2"/>
      <c r="TXY107" s="2"/>
      <c r="TYC107" s="2"/>
      <c r="TYD107" s="2"/>
      <c r="TYE107" s="2"/>
      <c r="TYF107" s="2"/>
      <c r="TYG107" s="2"/>
      <c r="TYH107" s="2"/>
      <c r="TYI107" s="2"/>
      <c r="TYJ107" s="2"/>
      <c r="TYK107" s="2"/>
      <c r="TYL107" s="2"/>
      <c r="TYM107" s="2"/>
      <c r="TYN107" s="2"/>
      <c r="TYO107" s="2"/>
      <c r="TYP107" s="2"/>
      <c r="TYQ107" s="2"/>
      <c r="TYR107" s="2"/>
      <c r="TYS107" s="2"/>
      <c r="TYX107" s="2"/>
      <c r="TYY107" s="2"/>
      <c r="TYZ107" s="2"/>
      <c r="TZA107" s="2"/>
      <c r="TZB107" s="2"/>
      <c r="TZC107" s="2"/>
      <c r="TZD107" s="2"/>
      <c r="TZE107" s="2"/>
      <c r="TZI107" s="2"/>
      <c r="TZJ107" s="2"/>
      <c r="TZK107" s="2"/>
      <c r="TZL107" s="2"/>
      <c r="TZM107" s="2"/>
      <c r="TZN107" s="2"/>
      <c r="TZO107" s="2"/>
      <c r="TZP107" s="2"/>
      <c r="TZQ107" s="2"/>
      <c r="TZR107" s="2"/>
      <c r="TZS107" s="2"/>
      <c r="TZT107" s="2"/>
      <c r="TZU107" s="2"/>
      <c r="TZV107" s="2"/>
      <c r="TZW107" s="2"/>
      <c r="TZX107" s="2"/>
      <c r="TZY107" s="2"/>
      <c r="UAD107" s="2"/>
      <c r="UAE107" s="2"/>
      <c r="UAF107" s="2"/>
      <c r="UAG107" s="2"/>
      <c r="UAH107" s="2"/>
      <c r="UAI107" s="2"/>
      <c r="UAJ107" s="2"/>
      <c r="UAK107" s="2"/>
      <c r="UAO107" s="2"/>
      <c r="UAP107" s="2"/>
      <c r="UAQ107" s="2"/>
      <c r="UAR107" s="2"/>
      <c r="UAS107" s="2"/>
      <c r="UAT107" s="2"/>
      <c r="UAU107" s="2"/>
      <c r="UAV107" s="2"/>
      <c r="UAW107" s="2"/>
      <c r="UAX107" s="2"/>
      <c r="UAY107" s="2"/>
      <c r="UAZ107" s="2"/>
      <c r="UBA107" s="2"/>
      <c r="UBB107" s="2"/>
      <c r="UBC107" s="2"/>
      <c r="UBD107" s="2"/>
      <c r="UBE107" s="2"/>
      <c r="UBJ107" s="2"/>
      <c r="UBK107" s="2"/>
      <c r="UBL107" s="2"/>
      <c r="UBM107" s="2"/>
      <c r="UBN107" s="2"/>
      <c r="UBO107" s="2"/>
      <c r="UBP107" s="2"/>
      <c r="UBQ107" s="2"/>
      <c r="UBU107" s="2"/>
      <c r="UBV107" s="2"/>
      <c r="UBW107" s="2"/>
      <c r="UBX107" s="2"/>
      <c r="UBY107" s="2"/>
      <c r="UBZ107" s="2"/>
      <c r="UCA107" s="2"/>
      <c r="UCB107" s="2"/>
      <c r="UCC107" s="2"/>
      <c r="UCD107" s="2"/>
      <c r="UCE107" s="2"/>
      <c r="UCF107" s="2"/>
      <c r="UCG107" s="2"/>
      <c r="UCH107" s="2"/>
      <c r="UCI107" s="2"/>
      <c r="UCJ107" s="2"/>
      <c r="UCK107" s="2"/>
      <c r="UCP107" s="2"/>
      <c r="UCQ107" s="2"/>
      <c r="UCR107" s="2"/>
      <c r="UCS107" s="2"/>
      <c r="UCT107" s="2"/>
      <c r="UCU107" s="2"/>
      <c r="UCV107" s="2"/>
      <c r="UCW107" s="2"/>
      <c r="UDA107" s="2"/>
      <c r="UDB107" s="2"/>
      <c r="UDC107" s="2"/>
      <c r="UDD107" s="2"/>
      <c r="UDE107" s="2"/>
      <c r="UDF107" s="2"/>
      <c r="UDG107" s="2"/>
      <c r="UDH107" s="2"/>
      <c r="UDI107" s="2"/>
      <c r="UDJ107" s="2"/>
      <c r="UDK107" s="2"/>
      <c r="UDL107" s="2"/>
      <c r="UDM107" s="2"/>
      <c r="UDN107" s="2"/>
      <c r="UDO107" s="2"/>
      <c r="UDP107" s="2"/>
      <c r="UDQ107" s="2"/>
      <c r="UDV107" s="2"/>
      <c r="UDW107" s="2"/>
      <c r="UDX107" s="2"/>
      <c r="UDY107" s="2"/>
      <c r="UDZ107" s="2"/>
      <c r="UEA107" s="2"/>
      <c r="UEB107" s="2"/>
      <c r="UEC107" s="2"/>
      <c r="UEG107" s="2"/>
      <c r="UEH107" s="2"/>
      <c r="UEI107" s="2"/>
      <c r="UEJ107" s="2"/>
      <c r="UEK107" s="2"/>
      <c r="UEL107" s="2"/>
      <c r="UEM107" s="2"/>
      <c r="UEN107" s="2"/>
      <c r="UEO107" s="2"/>
      <c r="UEP107" s="2"/>
      <c r="UEQ107" s="2"/>
      <c r="UER107" s="2"/>
      <c r="UES107" s="2"/>
      <c r="UET107" s="2"/>
      <c r="UEU107" s="2"/>
      <c r="UEV107" s="2"/>
      <c r="UEW107" s="2"/>
      <c r="UFB107" s="2"/>
      <c r="UFC107" s="2"/>
      <c r="UFD107" s="2"/>
      <c r="UFE107" s="2"/>
      <c r="UFF107" s="2"/>
      <c r="UFG107" s="2"/>
      <c r="UFH107" s="2"/>
      <c r="UFI107" s="2"/>
      <c r="UFM107" s="2"/>
      <c r="UFN107" s="2"/>
      <c r="UFO107" s="2"/>
      <c r="UFP107" s="2"/>
      <c r="UFQ107" s="2"/>
      <c r="UFR107" s="2"/>
      <c r="UFS107" s="2"/>
      <c r="UFT107" s="2"/>
      <c r="UFU107" s="2"/>
      <c r="UFV107" s="2"/>
      <c r="UFW107" s="2"/>
      <c r="UFX107" s="2"/>
      <c r="UFY107" s="2"/>
      <c r="UFZ107" s="2"/>
      <c r="UGA107" s="2"/>
      <c r="UGB107" s="2"/>
      <c r="UGC107" s="2"/>
      <c r="UGH107" s="2"/>
      <c r="UGI107" s="2"/>
      <c r="UGJ107" s="2"/>
      <c r="UGK107" s="2"/>
      <c r="UGL107" s="2"/>
      <c r="UGM107" s="2"/>
      <c r="UGN107" s="2"/>
      <c r="UGO107" s="2"/>
      <c r="UGS107" s="2"/>
      <c r="UGT107" s="2"/>
      <c r="UGU107" s="2"/>
      <c r="UGV107" s="2"/>
      <c r="UGW107" s="2"/>
      <c r="UGX107" s="2"/>
      <c r="UGY107" s="2"/>
      <c r="UGZ107" s="2"/>
      <c r="UHA107" s="2"/>
      <c r="UHB107" s="2"/>
      <c r="UHC107" s="2"/>
      <c r="UHD107" s="2"/>
      <c r="UHE107" s="2"/>
      <c r="UHF107" s="2"/>
      <c r="UHG107" s="2"/>
      <c r="UHH107" s="2"/>
      <c r="UHI107" s="2"/>
      <c r="UHN107" s="2"/>
      <c r="UHO107" s="2"/>
      <c r="UHP107" s="2"/>
      <c r="UHQ107" s="2"/>
      <c r="UHR107" s="2"/>
      <c r="UHS107" s="2"/>
      <c r="UHT107" s="2"/>
      <c r="UHU107" s="2"/>
      <c r="UHY107" s="2"/>
      <c r="UHZ107" s="2"/>
      <c r="UIA107" s="2"/>
      <c r="UIB107" s="2"/>
      <c r="UIC107" s="2"/>
      <c r="UID107" s="2"/>
      <c r="UIE107" s="2"/>
      <c r="UIF107" s="2"/>
      <c r="UIG107" s="2"/>
      <c r="UIH107" s="2"/>
      <c r="UII107" s="2"/>
      <c r="UIJ107" s="2"/>
      <c r="UIK107" s="2"/>
      <c r="UIL107" s="2"/>
      <c r="UIM107" s="2"/>
      <c r="UIN107" s="2"/>
      <c r="UIO107" s="2"/>
      <c r="UIT107" s="2"/>
      <c r="UIU107" s="2"/>
      <c r="UIV107" s="2"/>
      <c r="UIW107" s="2"/>
      <c r="UIX107" s="2"/>
      <c r="UIY107" s="2"/>
      <c r="UIZ107" s="2"/>
      <c r="UJA107" s="2"/>
      <c r="UJE107" s="2"/>
      <c r="UJF107" s="2"/>
      <c r="UJG107" s="2"/>
      <c r="UJH107" s="2"/>
      <c r="UJI107" s="2"/>
      <c r="UJJ107" s="2"/>
      <c r="UJK107" s="2"/>
      <c r="UJL107" s="2"/>
      <c r="UJM107" s="2"/>
      <c r="UJN107" s="2"/>
      <c r="UJO107" s="2"/>
      <c r="UJP107" s="2"/>
      <c r="UJQ107" s="2"/>
      <c r="UJR107" s="2"/>
      <c r="UJS107" s="2"/>
      <c r="UJT107" s="2"/>
      <c r="UJU107" s="2"/>
      <c r="UJZ107" s="2"/>
      <c r="UKA107" s="2"/>
      <c r="UKB107" s="2"/>
      <c r="UKC107" s="2"/>
      <c r="UKD107" s="2"/>
      <c r="UKE107" s="2"/>
      <c r="UKF107" s="2"/>
      <c r="UKG107" s="2"/>
      <c r="UKK107" s="2"/>
      <c r="UKL107" s="2"/>
      <c r="UKM107" s="2"/>
      <c r="UKN107" s="2"/>
      <c r="UKO107" s="2"/>
      <c r="UKP107" s="2"/>
      <c r="UKQ107" s="2"/>
      <c r="UKR107" s="2"/>
      <c r="UKS107" s="2"/>
      <c r="UKT107" s="2"/>
      <c r="UKU107" s="2"/>
      <c r="UKV107" s="2"/>
      <c r="UKW107" s="2"/>
      <c r="UKX107" s="2"/>
      <c r="UKY107" s="2"/>
      <c r="UKZ107" s="2"/>
      <c r="ULA107" s="2"/>
      <c r="ULF107" s="2"/>
      <c r="ULG107" s="2"/>
      <c r="ULH107" s="2"/>
      <c r="ULI107" s="2"/>
      <c r="ULJ107" s="2"/>
      <c r="ULK107" s="2"/>
      <c r="ULL107" s="2"/>
      <c r="ULM107" s="2"/>
      <c r="ULQ107" s="2"/>
      <c r="ULR107" s="2"/>
      <c r="ULS107" s="2"/>
      <c r="ULT107" s="2"/>
      <c r="ULU107" s="2"/>
      <c r="ULV107" s="2"/>
      <c r="ULW107" s="2"/>
      <c r="ULX107" s="2"/>
      <c r="ULY107" s="2"/>
      <c r="ULZ107" s="2"/>
      <c r="UMA107" s="2"/>
      <c r="UMB107" s="2"/>
      <c r="UMC107" s="2"/>
      <c r="UMD107" s="2"/>
      <c r="UME107" s="2"/>
      <c r="UMF107" s="2"/>
      <c r="UMG107" s="2"/>
      <c r="UML107" s="2"/>
      <c r="UMM107" s="2"/>
      <c r="UMN107" s="2"/>
      <c r="UMO107" s="2"/>
      <c r="UMP107" s="2"/>
      <c r="UMQ107" s="2"/>
      <c r="UMR107" s="2"/>
      <c r="UMS107" s="2"/>
      <c r="UMW107" s="2"/>
      <c r="UMX107" s="2"/>
      <c r="UMY107" s="2"/>
      <c r="UMZ107" s="2"/>
      <c r="UNA107" s="2"/>
      <c r="UNB107" s="2"/>
      <c r="UNC107" s="2"/>
      <c r="UND107" s="2"/>
      <c r="UNE107" s="2"/>
      <c r="UNF107" s="2"/>
      <c r="UNG107" s="2"/>
      <c r="UNH107" s="2"/>
      <c r="UNI107" s="2"/>
      <c r="UNJ107" s="2"/>
      <c r="UNK107" s="2"/>
      <c r="UNL107" s="2"/>
      <c r="UNM107" s="2"/>
      <c r="UNR107" s="2"/>
      <c r="UNS107" s="2"/>
      <c r="UNT107" s="2"/>
      <c r="UNU107" s="2"/>
      <c r="UNV107" s="2"/>
      <c r="UNW107" s="2"/>
      <c r="UNX107" s="2"/>
      <c r="UNY107" s="2"/>
      <c r="UOC107" s="2"/>
      <c r="UOD107" s="2"/>
      <c r="UOE107" s="2"/>
      <c r="UOF107" s="2"/>
      <c r="UOG107" s="2"/>
      <c r="UOH107" s="2"/>
      <c r="UOI107" s="2"/>
      <c r="UOJ107" s="2"/>
      <c r="UOK107" s="2"/>
      <c r="UOL107" s="2"/>
      <c r="UOM107" s="2"/>
      <c r="UON107" s="2"/>
      <c r="UOO107" s="2"/>
      <c r="UOP107" s="2"/>
      <c r="UOQ107" s="2"/>
      <c r="UOR107" s="2"/>
      <c r="UOS107" s="2"/>
      <c r="UOX107" s="2"/>
      <c r="UOY107" s="2"/>
      <c r="UOZ107" s="2"/>
      <c r="UPA107" s="2"/>
      <c r="UPB107" s="2"/>
      <c r="UPC107" s="2"/>
      <c r="UPD107" s="2"/>
      <c r="UPE107" s="2"/>
      <c r="UPI107" s="2"/>
      <c r="UPJ107" s="2"/>
      <c r="UPK107" s="2"/>
      <c r="UPL107" s="2"/>
      <c r="UPM107" s="2"/>
      <c r="UPN107" s="2"/>
      <c r="UPO107" s="2"/>
      <c r="UPP107" s="2"/>
      <c r="UPQ107" s="2"/>
      <c r="UPR107" s="2"/>
      <c r="UPS107" s="2"/>
      <c r="UPT107" s="2"/>
      <c r="UPU107" s="2"/>
      <c r="UPV107" s="2"/>
      <c r="UPW107" s="2"/>
      <c r="UPX107" s="2"/>
      <c r="UPY107" s="2"/>
      <c r="UQD107" s="2"/>
      <c r="UQE107" s="2"/>
      <c r="UQF107" s="2"/>
      <c r="UQG107" s="2"/>
      <c r="UQH107" s="2"/>
      <c r="UQI107" s="2"/>
      <c r="UQJ107" s="2"/>
      <c r="UQK107" s="2"/>
      <c r="UQO107" s="2"/>
      <c r="UQP107" s="2"/>
      <c r="UQQ107" s="2"/>
      <c r="UQR107" s="2"/>
      <c r="UQS107" s="2"/>
      <c r="UQT107" s="2"/>
      <c r="UQU107" s="2"/>
      <c r="UQV107" s="2"/>
      <c r="UQW107" s="2"/>
      <c r="UQX107" s="2"/>
      <c r="UQY107" s="2"/>
      <c r="UQZ107" s="2"/>
      <c r="URA107" s="2"/>
      <c r="URB107" s="2"/>
      <c r="URC107" s="2"/>
      <c r="URD107" s="2"/>
      <c r="URE107" s="2"/>
      <c r="URJ107" s="2"/>
      <c r="URK107" s="2"/>
      <c r="URL107" s="2"/>
      <c r="URM107" s="2"/>
      <c r="URN107" s="2"/>
      <c r="URO107" s="2"/>
      <c r="URP107" s="2"/>
      <c r="URQ107" s="2"/>
      <c r="URU107" s="2"/>
      <c r="URV107" s="2"/>
      <c r="URW107" s="2"/>
      <c r="URX107" s="2"/>
      <c r="URY107" s="2"/>
      <c r="URZ107" s="2"/>
      <c r="USA107" s="2"/>
      <c r="USB107" s="2"/>
      <c r="USC107" s="2"/>
      <c r="USD107" s="2"/>
      <c r="USE107" s="2"/>
      <c r="USF107" s="2"/>
      <c r="USG107" s="2"/>
      <c r="USH107" s="2"/>
      <c r="USI107" s="2"/>
      <c r="USJ107" s="2"/>
      <c r="USK107" s="2"/>
      <c r="USP107" s="2"/>
      <c r="USQ107" s="2"/>
      <c r="USR107" s="2"/>
      <c r="USS107" s="2"/>
      <c r="UST107" s="2"/>
      <c r="USU107" s="2"/>
      <c r="USV107" s="2"/>
      <c r="USW107" s="2"/>
      <c r="UTA107" s="2"/>
      <c r="UTB107" s="2"/>
      <c r="UTC107" s="2"/>
      <c r="UTD107" s="2"/>
      <c r="UTE107" s="2"/>
      <c r="UTF107" s="2"/>
      <c r="UTG107" s="2"/>
      <c r="UTH107" s="2"/>
      <c r="UTI107" s="2"/>
      <c r="UTJ107" s="2"/>
      <c r="UTK107" s="2"/>
      <c r="UTL107" s="2"/>
      <c r="UTM107" s="2"/>
      <c r="UTN107" s="2"/>
      <c r="UTO107" s="2"/>
      <c r="UTP107" s="2"/>
      <c r="UTQ107" s="2"/>
      <c r="UTV107" s="2"/>
      <c r="UTW107" s="2"/>
      <c r="UTX107" s="2"/>
      <c r="UTY107" s="2"/>
      <c r="UTZ107" s="2"/>
      <c r="UUA107" s="2"/>
      <c r="UUB107" s="2"/>
      <c r="UUC107" s="2"/>
      <c r="UUG107" s="2"/>
      <c r="UUH107" s="2"/>
      <c r="UUI107" s="2"/>
      <c r="UUJ107" s="2"/>
      <c r="UUK107" s="2"/>
      <c r="UUL107" s="2"/>
      <c r="UUM107" s="2"/>
      <c r="UUN107" s="2"/>
      <c r="UUO107" s="2"/>
      <c r="UUP107" s="2"/>
      <c r="UUQ107" s="2"/>
      <c r="UUR107" s="2"/>
      <c r="UUS107" s="2"/>
      <c r="UUT107" s="2"/>
      <c r="UUU107" s="2"/>
      <c r="UUV107" s="2"/>
      <c r="UUW107" s="2"/>
      <c r="UVB107" s="2"/>
      <c r="UVC107" s="2"/>
      <c r="UVD107" s="2"/>
      <c r="UVE107" s="2"/>
      <c r="UVF107" s="2"/>
      <c r="UVG107" s="2"/>
      <c r="UVH107" s="2"/>
      <c r="UVI107" s="2"/>
      <c r="UVM107" s="2"/>
      <c r="UVN107" s="2"/>
      <c r="UVO107" s="2"/>
      <c r="UVP107" s="2"/>
      <c r="UVQ107" s="2"/>
      <c r="UVR107" s="2"/>
      <c r="UVS107" s="2"/>
      <c r="UVT107" s="2"/>
      <c r="UVU107" s="2"/>
      <c r="UVV107" s="2"/>
      <c r="UVW107" s="2"/>
      <c r="UVX107" s="2"/>
      <c r="UVY107" s="2"/>
      <c r="UVZ107" s="2"/>
      <c r="UWA107" s="2"/>
      <c r="UWB107" s="2"/>
      <c r="UWC107" s="2"/>
      <c r="UWH107" s="2"/>
      <c r="UWI107" s="2"/>
      <c r="UWJ107" s="2"/>
      <c r="UWK107" s="2"/>
      <c r="UWL107" s="2"/>
      <c r="UWM107" s="2"/>
      <c r="UWN107" s="2"/>
      <c r="UWO107" s="2"/>
      <c r="UWS107" s="2"/>
      <c r="UWT107" s="2"/>
      <c r="UWU107" s="2"/>
      <c r="UWV107" s="2"/>
      <c r="UWW107" s="2"/>
      <c r="UWX107" s="2"/>
      <c r="UWY107" s="2"/>
      <c r="UWZ107" s="2"/>
      <c r="UXA107" s="2"/>
      <c r="UXB107" s="2"/>
      <c r="UXC107" s="2"/>
      <c r="UXD107" s="2"/>
      <c r="UXE107" s="2"/>
      <c r="UXF107" s="2"/>
      <c r="UXG107" s="2"/>
      <c r="UXH107" s="2"/>
      <c r="UXI107" s="2"/>
      <c r="UXN107" s="2"/>
      <c r="UXO107" s="2"/>
      <c r="UXP107" s="2"/>
      <c r="UXQ107" s="2"/>
      <c r="UXR107" s="2"/>
      <c r="UXS107" s="2"/>
      <c r="UXT107" s="2"/>
      <c r="UXU107" s="2"/>
      <c r="UXY107" s="2"/>
      <c r="UXZ107" s="2"/>
      <c r="UYA107" s="2"/>
      <c r="UYB107" s="2"/>
      <c r="UYC107" s="2"/>
      <c r="UYD107" s="2"/>
      <c r="UYE107" s="2"/>
      <c r="UYF107" s="2"/>
      <c r="UYG107" s="2"/>
      <c r="UYH107" s="2"/>
      <c r="UYI107" s="2"/>
      <c r="UYJ107" s="2"/>
      <c r="UYK107" s="2"/>
      <c r="UYL107" s="2"/>
      <c r="UYM107" s="2"/>
      <c r="UYN107" s="2"/>
      <c r="UYO107" s="2"/>
      <c r="UYT107" s="2"/>
      <c r="UYU107" s="2"/>
      <c r="UYV107" s="2"/>
      <c r="UYW107" s="2"/>
      <c r="UYX107" s="2"/>
      <c r="UYY107" s="2"/>
      <c r="UYZ107" s="2"/>
      <c r="UZA107" s="2"/>
      <c r="UZE107" s="2"/>
      <c r="UZF107" s="2"/>
      <c r="UZG107" s="2"/>
      <c r="UZH107" s="2"/>
      <c r="UZI107" s="2"/>
      <c r="UZJ107" s="2"/>
      <c r="UZK107" s="2"/>
      <c r="UZL107" s="2"/>
      <c r="UZM107" s="2"/>
      <c r="UZN107" s="2"/>
      <c r="UZO107" s="2"/>
      <c r="UZP107" s="2"/>
      <c r="UZQ107" s="2"/>
      <c r="UZR107" s="2"/>
      <c r="UZS107" s="2"/>
      <c r="UZT107" s="2"/>
      <c r="UZU107" s="2"/>
      <c r="UZZ107" s="2"/>
      <c r="VAA107" s="2"/>
      <c r="VAB107" s="2"/>
      <c r="VAC107" s="2"/>
      <c r="VAD107" s="2"/>
      <c r="VAE107" s="2"/>
      <c r="VAF107" s="2"/>
      <c r="VAG107" s="2"/>
      <c r="VAK107" s="2"/>
      <c r="VAL107" s="2"/>
      <c r="VAM107" s="2"/>
      <c r="VAN107" s="2"/>
      <c r="VAO107" s="2"/>
      <c r="VAP107" s="2"/>
      <c r="VAQ107" s="2"/>
      <c r="VAR107" s="2"/>
      <c r="VAS107" s="2"/>
      <c r="VAT107" s="2"/>
      <c r="VAU107" s="2"/>
      <c r="VAV107" s="2"/>
      <c r="VAW107" s="2"/>
      <c r="VAX107" s="2"/>
      <c r="VAY107" s="2"/>
      <c r="VAZ107" s="2"/>
      <c r="VBA107" s="2"/>
      <c r="VBF107" s="2"/>
      <c r="VBG107" s="2"/>
      <c r="VBH107" s="2"/>
      <c r="VBI107" s="2"/>
      <c r="VBJ107" s="2"/>
      <c r="VBK107" s="2"/>
      <c r="VBL107" s="2"/>
      <c r="VBM107" s="2"/>
      <c r="VBQ107" s="2"/>
      <c r="VBR107" s="2"/>
      <c r="VBS107" s="2"/>
      <c r="VBT107" s="2"/>
      <c r="VBU107" s="2"/>
      <c r="VBV107" s="2"/>
      <c r="VBW107" s="2"/>
      <c r="VBX107" s="2"/>
      <c r="VBY107" s="2"/>
      <c r="VBZ107" s="2"/>
      <c r="VCA107" s="2"/>
      <c r="VCB107" s="2"/>
      <c r="VCC107" s="2"/>
      <c r="VCD107" s="2"/>
      <c r="VCE107" s="2"/>
      <c r="VCF107" s="2"/>
      <c r="VCG107" s="2"/>
      <c r="VCL107" s="2"/>
      <c r="VCM107" s="2"/>
      <c r="VCN107" s="2"/>
      <c r="VCO107" s="2"/>
      <c r="VCP107" s="2"/>
      <c r="VCQ107" s="2"/>
      <c r="VCR107" s="2"/>
      <c r="VCS107" s="2"/>
      <c r="VCW107" s="2"/>
      <c r="VCX107" s="2"/>
      <c r="VCY107" s="2"/>
      <c r="VCZ107" s="2"/>
      <c r="VDA107" s="2"/>
      <c r="VDB107" s="2"/>
      <c r="VDC107" s="2"/>
      <c r="VDD107" s="2"/>
      <c r="VDE107" s="2"/>
      <c r="VDF107" s="2"/>
      <c r="VDG107" s="2"/>
      <c r="VDH107" s="2"/>
      <c r="VDI107" s="2"/>
      <c r="VDJ107" s="2"/>
      <c r="VDK107" s="2"/>
      <c r="VDL107" s="2"/>
      <c r="VDM107" s="2"/>
      <c r="VDR107" s="2"/>
      <c r="VDS107" s="2"/>
      <c r="VDT107" s="2"/>
      <c r="VDU107" s="2"/>
      <c r="VDV107" s="2"/>
      <c r="VDW107" s="2"/>
      <c r="VDX107" s="2"/>
      <c r="VDY107" s="2"/>
      <c r="VEC107" s="2"/>
      <c r="VED107" s="2"/>
      <c r="VEE107" s="2"/>
      <c r="VEF107" s="2"/>
      <c r="VEG107" s="2"/>
      <c r="VEH107" s="2"/>
      <c r="VEI107" s="2"/>
      <c r="VEJ107" s="2"/>
      <c r="VEK107" s="2"/>
      <c r="VEL107" s="2"/>
      <c r="VEM107" s="2"/>
      <c r="VEN107" s="2"/>
      <c r="VEO107" s="2"/>
      <c r="VEP107" s="2"/>
      <c r="VEQ107" s="2"/>
      <c r="VER107" s="2"/>
      <c r="VES107" s="2"/>
      <c r="VEX107" s="2"/>
      <c r="VEY107" s="2"/>
      <c r="VEZ107" s="2"/>
      <c r="VFA107" s="2"/>
      <c r="VFB107" s="2"/>
      <c r="VFC107" s="2"/>
      <c r="VFD107" s="2"/>
      <c r="VFE107" s="2"/>
      <c r="VFI107" s="2"/>
      <c r="VFJ107" s="2"/>
      <c r="VFK107" s="2"/>
      <c r="VFL107" s="2"/>
      <c r="VFM107" s="2"/>
      <c r="VFN107" s="2"/>
      <c r="VFO107" s="2"/>
      <c r="VFP107" s="2"/>
      <c r="VFQ107" s="2"/>
      <c r="VFR107" s="2"/>
      <c r="VFS107" s="2"/>
      <c r="VFT107" s="2"/>
      <c r="VFU107" s="2"/>
      <c r="VFV107" s="2"/>
      <c r="VFW107" s="2"/>
      <c r="VFX107" s="2"/>
      <c r="VFY107" s="2"/>
      <c r="VGD107" s="2"/>
      <c r="VGE107" s="2"/>
      <c r="VGF107" s="2"/>
      <c r="VGG107" s="2"/>
      <c r="VGH107" s="2"/>
      <c r="VGI107" s="2"/>
      <c r="VGJ107" s="2"/>
      <c r="VGK107" s="2"/>
      <c r="VGO107" s="2"/>
      <c r="VGP107" s="2"/>
      <c r="VGQ107" s="2"/>
      <c r="VGR107" s="2"/>
      <c r="VGS107" s="2"/>
      <c r="VGT107" s="2"/>
      <c r="VGU107" s="2"/>
      <c r="VGV107" s="2"/>
      <c r="VGW107" s="2"/>
      <c r="VGX107" s="2"/>
      <c r="VGY107" s="2"/>
      <c r="VGZ107" s="2"/>
      <c r="VHA107" s="2"/>
      <c r="VHB107" s="2"/>
      <c r="VHC107" s="2"/>
      <c r="VHD107" s="2"/>
      <c r="VHE107" s="2"/>
      <c r="VHJ107" s="2"/>
      <c r="VHK107" s="2"/>
      <c r="VHL107" s="2"/>
      <c r="VHM107" s="2"/>
      <c r="VHN107" s="2"/>
      <c r="VHO107" s="2"/>
      <c r="VHP107" s="2"/>
      <c r="VHQ107" s="2"/>
      <c r="VHU107" s="2"/>
      <c r="VHV107" s="2"/>
      <c r="VHW107" s="2"/>
      <c r="VHX107" s="2"/>
      <c r="VHY107" s="2"/>
      <c r="VHZ107" s="2"/>
      <c r="VIA107" s="2"/>
      <c r="VIB107" s="2"/>
      <c r="VIC107" s="2"/>
      <c r="VID107" s="2"/>
      <c r="VIE107" s="2"/>
      <c r="VIF107" s="2"/>
      <c r="VIG107" s="2"/>
      <c r="VIH107" s="2"/>
      <c r="VII107" s="2"/>
      <c r="VIJ107" s="2"/>
      <c r="VIK107" s="2"/>
      <c r="VIP107" s="2"/>
      <c r="VIQ107" s="2"/>
      <c r="VIR107" s="2"/>
      <c r="VIS107" s="2"/>
      <c r="VIT107" s="2"/>
      <c r="VIU107" s="2"/>
      <c r="VIV107" s="2"/>
      <c r="VIW107" s="2"/>
      <c r="VJA107" s="2"/>
      <c r="VJB107" s="2"/>
      <c r="VJC107" s="2"/>
      <c r="VJD107" s="2"/>
      <c r="VJE107" s="2"/>
      <c r="VJF107" s="2"/>
      <c r="VJG107" s="2"/>
      <c r="VJH107" s="2"/>
      <c r="VJI107" s="2"/>
      <c r="VJJ107" s="2"/>
      <c r="VJK107" s="2"/>
      <c r="VJL107" s="2"/>
      <c r="VJM107" s="2"/>
      <c r="VJN107" s="2"/>
      <c r="VJO107" s="2"/>
      <c r="VJP107" s="2"/>
      <c r="VJQ107" s="2"/>
      <c r="VJV107" s="2"/>
      <c r="VJW107" s="2"/>
      <c r="VJX107" s="2"/>
      <c r="VJY107" s="2"/>
      <c r="VJZ107" s="2"/>
      <c r="VKA107" s="2"/>
      <c r="VKB107" s="2"/>
      <c r="VKC107" s="2"/>
      <c r="VKG107" s="2"/>
      <c r="VKH107" s="2"/>
      <c r="VKI107" s="2"/>
      <c r="VKJ107" s="2"/>
      <c r="VKK107" s="2"/>
      <c r="VKL107" s="2"/>
      <c r="VKM107" s="2"/>
      <c r="VKN107" s="2"/>
      <c r="VKO107" s="2"/>
      <c r="VKP107" s="2"/>
      <c r="VKQ107" s="2"/>
      <c r="VKR107" s="2"/>
      <c r="VKS107" s="2"/>
      <c r="VKT107" s="2"/>
      <c r="VKU107" s="2"/>
      <c r="VKV107" s="2"/>
      <c r="VKW107" s="2"/>
      <c r="VLB107" s="2"/>
      <c r="VLC107" s="2"/>
      <c r="VLD107" s="2"/>
      <c r="VLE107" s="2"/>
      <c r="VLF107" s="2"/>
      <c r="VLG107" s="2"/>
      <c r="VLH107" s="2"/>
      <c r="VLI107" s="2"/>
      <c r="VLM107" s="2"/>
      <c r="VLN107" s="2"/>
      <c r="VLO107" s="2"/>
      <c r="VLP107" s="2"/>
      <c r="VLQ107" s="2"/>
      <c r="VLR107" s="2"/>
      <c r="VLS107" s="2"/>
      <c r="VLT107" s="2"/>
      <c r="VLU107" s="2"/>
      <c r="VLV107" s="2"/>
      <c r="VLW107" s="2"/>
      <c r="VLX107" s="2"/>
      <c r="VLY107" s="2"/>
      <c r="VLZ107" s="2"/>
      <c r="VMA107" s="2"/>
      <c r="VMB107" s="2"/>
      <c r="VMC107" s="2"/>
      <c r="VMH107" s="2"/>
      <c r="VMI107" s="2"/>
      <c r="VMJ107" s="2"/>
      <c r="VMK107" s="2"/>
      <c r="VML107" s="2"/>
      <c r="VMM107" s="2"/>
      <c r="VMN107" s="2"/>
      <c r="VMO107" s="2"/>
      <c r="VMS107" s="2"/>
      <c r="VMT107" s="2"/>
      <c r="VMU107" s="2"/>
      <c r="VMV107" s="2"/>
      <c r="VMW107" s="2"/>
      <c r="VMX107" s="2"/>
      <c r="VMY107" s="2"/>
      <c r="VMZ107" s="2"/>
      <c r="VNA107" s="2"/>
      <c r="VNB107" s="2"/>
      <c r="VNC107" s="2"/>
      <c r="VND107" s="2"/>
      <c r="VNE107" s="2"/>
      <c r="VNF107" s="2"/>
      <c r="VNG107" s="2"/>
      <c r="VNH107" s="2"/>
      <c r="VNI107" s="2"/>
      <c r="VNN107" s="2"/>
      <c r="VNO107" s="2"/>
      <c r="VNP107" s="2"/>
      <c r="VNQ107" s="2"/>
      <c r="VNR107" s="2"/>
      <c r="VNS107" s="2"/>
      <c r="VNT107" s="2"/>
      <c r="VNU107" s="2"/>
      <c r="VNY107" s="2"/>
      <c r="VNZ107" s="2"/>
      <c r="VOA107" s="2"/>
      <c r="VOB107" s="2"/>
      <c r="VOC107" s="2"/>
      <c r="VOD107" s="2"/>
      <c r="VOE107" s="2"/>
      <c r="VOF107" s="2"/>
      <c r="VOG107" s="2"/>
      <c r="VOH107" s="2"/>
      <c r="VOI107" s="2"/>
      <c r="VOJ107" s="2"/>
      <c r="VOK107" s="2"/>
      <c r="VOL107" s="2"/>
      <c r="VOM107" s="2"/>
      <c r="VON107" s="2"/>
      <c r="VOO107" s="2"/>
      <c r="VOT107" s="2"/>
      <c r="VOU107" s="2"/>
      <c r="VOV107" s="2"/>
      <c r="VOW107" s="2"/>
      <c r="VOX107" s="2"/>
      <c r="VOY107" s="2"/>
      <c r="VOZ107" s="2"/>
      <c r="VPA107" s="2"/>
      <c r="VPE107" s="2"/>
      <c r="VPF107" s="2"/>
      <c r="VPG107" s="2"/>
      <c r="VPH107" s="2"/>
      <c r="VPI107" s="2"/>
      <c r="VPJ107" s="2"/>
      <c r="VPK107" s="2"/>
      <c r="VPL107" s="2"/>
      <c r="VPM107" s="2"/>
      <c r="VPN107" s="2"/>
      <c r="VPO107" s="2"/>
      <c r="VPP107" s="2"/>
      <c r="VPQ107" s="2"/>
      <c r="VPR107" s="2"/>
      <c r="VPS107" s="2"/>
      <c r="VPT107" s="2"/>
      <c r="VPU107" s="2"/>
      <c r="VPZ107" s="2"/>
      <c r="VQA107" s="2"/>
      <c r="VQB107" s="2"/>
      <c r="VQC107" s="2"/>
      <c r="VQD107" s="2"/>
      <c r="VQE107" s="2"/>
      <c r="VQF107" s="2"/>
      <c r="VQG107" s="2"/>
      <c r="VQK107" s="2"/>
      <c r="VQL107" s="2"/>
      <c r="VQM107" s="2"/>
      <c r="VQN107" s="2"/>
      <c r="VQO107" s="2"/>
      <c r="VQP107" s="2"/>
      <c r="VQQ107" s="2"/>
      <c r="VQR107" s="2"/>
      <c r="VQS107" s="2"/>
      <c r="VQT107" s="2"/>
      <c r="VQU107" s="2"/>
      <c r="VQV107" s="2"/>
      <c r="VQW107" s="2"/>
      <c r="VQX107" s="2"/>
      <c r="VQY107" s="2"/>
      <c r="VQZ107" s="2"/>
      <c r="VRA107" s="2"/>
      <c r="VRF107" s="2"/>
      <c r="VRG107" s="2"/>
      <c r="VRH107" s="2"/>
      <c r="VRI107" s="2"/>
      <c r="VRJ107" s="2"/>
      <c r="VRK107" s="2"/>
      <c r="VRL107" s="2"/>
      <c r="VRM107" s="2"/>
      <c r="VRQ107" s="2"/>
      <c r="VRR107" s="2"/>
      <c r="VRS107" s="2"/>
      <c r="VRT107" s="2"/>
      <c r="VRU107" s="2"/>
      <c r="VRV107" s="2"/>
      <c r="VRW107" s="2"/>
      <c r="VRX107" s="2"/>
      <c r="VRY107" s="2"/>
      <c r="VRZ107" s="2"/>
      <c r="VSA107" s="2"/>
      <c r="VSB107" s="2"/>
      <c r="VSC107" s="2"/>
      <c r="VSD107" s="2"/>
      <c r="VSE107" s="2"/>
      <c r="VSF107" s="2"/>
      <c r="VSG107" s="2"/>
      <c r="VSL107" s="2"/>
      <c r="VSM107" s="2"/>
      <c r="VSN107" s="2"/>
      <c r="VSO107" s="2"/>
      <c r="VSP107" s="2"/>
      <c r="VSQ107" s="2"/>
      <c r="VSR107" s="2"/>
      <c r="VSS107" s="2"/>
      <c r="VSW107" s="2"/>
      <c r="VSX107" s="2"/>
      <c r="VSY107" s="2"/>
      <c r="VSZ107" s="2"/>
      <c r="VTA107" s="2"/>
      <c r="VTB107" s="2"/>
      <c r="VTC107" s="2"/>
      <c r="VTD107" s="2"/>
      <c r="VTE107" s="2"/>
      <c r="VTF107" s="2"/>
      <c r="VTG107" s="2"/>
      <c r="VTH107" s="2"/>
      <c r="VTI107" s="2"/>
      <c r="VTJ107" s="2"/>
      <c r="VTK107" s="2"/>
      <c r="VTL107" s="2"/>
      <c r="VTM107" s="2"/>
      <c r="VTR107" s="2"/>
      <c r="VTS107" s="2"/>
      <c r="VTT107" s="2"/>
      <c r="VTU107" s="2"/>
      <c r="VTV107" s="2"/>
      <c r="VTW107" s="2"/>
      <c r="VTX107" s="2"/>
      <c r="VTY107" s="2"/>
      <c r="VUC107" s="2"/>
      <c r="VUD107" s="2"/>
      <c r="VUE107" s="2"/>
      <c r="VUF107" s="2"/>
      <c r="VUG107" s="2"/>
      <c r="VUH107" s="2"/>
      <c r="VUI107" s="2"/>
      <c r="VUJ107" s="2"/>
      <c r="VUK107" s="2"/>
      <c r="VUL107" s="2"/>
      <c r="VUM107" s="2"/>
      <c r="VUN107" s="2"/>
      <c r="VUO107" s="2"/>
      <c r="VUP107" s="2"/>
      <c r="VUQ107" s="2"/>
      <c r="VUR107" s="2"/>
      <c r="VUS107" s="2"/>
      <c r="VUX107" s="2"/>
      <c r="VUY107" s="2"/>
      <c r="VUZ107" s="2"/>
      <c r="VVA107" s="2"/>
      <c r="VVB107" s="2"/>
      <c r="VVC107" s="2"/>
      <c r="VVD107" s="2"/>
      <c r="VVE107" s="2"/>
      <c r="VVI107" s="2"/>
      <c r="VVJ107" s="2"/>
      <c r="VVK107" s="2"/>
      <c r="VVL107" s="2"/>
      <c r="VVM107" s="2"/>
      <c r="VVN107" s="2"/>
      <c r="VVO107" s="2"/>
      <c r="VVP107" s="2"/>
      <c r="VVQ107" s="2"/>
      <c r="VVR107" s="2"/>
      <c r="VVS107" s="2"/>
      <c r="VVT107" s="2"/>
      <c r="VVU107" s="2"/>
      <c r="VVV107" s="2"/>
      <c r="VVW107" s="2"/>
      <c r="VVX107" s="2"/>
      <c r="VVY107" s="2"/>
      <c r="VWD107" s="2"/>
      <c r="VWE107" s="2"/>
      <c r="VWF107" s="2"/>
      <c r="VWG107" s="2"/>
      <c r="VWH107" s="2"/>
      <c r="VWI107" s="2"/>
      <c r="VWJ107" s="2"/>
      <c r="VWK107" s="2"/>
      <c r="VWO107" s="2"/>
      <c r="VWP107" s="2"/>
      <c r="VWQ107" s="2"/>
      <c r="VWR107" s="2"/>
      <c r="VWS107" s="2"/>
      <c r="VWT107" s="2"/>
      <c r="VWU107" s="2"/>
      <c r="VWV107" s="2"/>
      <c r="VWW107" s="2"/>
      <c r="VWX107" s="2"/>
      <c r="VWY107" s="2"/>
      <c r="VWZ107" s="2"/>
      <c r="VXA107" s="2"/>
      <c r="VXB107" s="2"/>
      <c r="VXC107" s="2"/>
      <c r="VXD107" s="2"/>
      <c r="VXE107" s="2"/>
      <c r="VXJ107" s="2"/>
      <c r="VXK107" s="2"/>
      <c r="VXL107" s="2"/>
      <c r="VXM107" s="2"/>
      <c r="VXN107" s="2"/>
      <c r="VXO107" s="2"/>
      <c r="VXP107" s="2"/>
      <c r="VXQ107" s="2"/>
      <c r="VXU107" s="2"/>
      <c r="VXV107" s="2"/>
      <c r="VXW107" s="2"/>
      <c r="VXX107" s="2"/>
      <c r="VXY107" s="2"/>
      <c r="VXZ107" s="2"/>
      <c r="VYA107" s="2"/>
      <c r="VYB107" s="2"/>
      <c r="VYC107" s="2"/>
      <c r="VYD107" s="2"/>
      <c r="VYE107" s="2"/>
      <c r="VYF107" s="2"/>
      <c r="VYG107" s="2"/>
      <c r="VYH107" s="2"/>
      <c r="VYI107" s="2"/>
      <c r="VYJ107" s="2"/>
      <c r="VYK107" s="2"/>
      <c r="VYP107" s="2"/>
      <c r="VYQ107" s="2"/>
      <c r="VYR107" s="2"/>
      <c r="VYS107" s="2"/>
      <c r="VYT107" s="2"/>
      <c r="VYU107" s="2"/>
      <c r="VYV107" s="2"/>
      <c r="VYW107" s="2"/>
      <c r="VZA107" s="2"/>
      <c r="VZB107" s="2"/>
      <c r="VZC107" s="2"/>
      <c r="VZD107" s="2"/>
      <c r="VZE107" s="2"/>
      <c r="VZF107" s="2"/>
      <c r="VZG107" s="2"/>
      <c r="VZH107" s="2"/>
      <c r="VZI107" s="2"/>
      <c r="VZJ107" s="2"/>
      <c r="VZK107" s="2"/>
      <c r="VZL107" s="2"/>
      <c r="VZM107" s="2"/>
      <c r="VZN107" s="2"/>
      <c r="VZO107" s="2"/>
      <c r="VZP107" s="2"/>
      <c r="VZQ107" s="2"/>
      <c r="VZV107" s="2"/>
      <c r="VZW107" s="2"/>
      <c r="VZX107" s="2"/>
      <c r="VZY107" s="2"/>
      <c r="VZZ107" s="2"/>
      <c r="WAA107" s="2"/>
      <c r="WAB107" s="2"/>
      <c r="WAC107" s="2"/>
      <c r="WAG107" s="2"/>
      <c r="WAH107" s="2"/>
      <c r="WAI107" s="2"/>
      <c r="WAJ107" s="2"/>
      <c r="WAK107" s="2"/>
      <c r="WAL107" s="2"/>
      <c r="WAM107" s="2"/>
      <c r="WAN107" s="2"/>
      <c r="WAO107" s="2"/>
      <c r="WAP107" s="2"/>
      <c r="WAQ107" s="2"/>
      <c r="WAR107" s="2"/>
      <c r="WAS107" s="2"/>
      <c r="WAT107" s="2"/>
      <c r="WAU107" s="2"/>
      <c r="WAV107" s="2"/>
      <c r="WAW107" s="2"/>
      <c r="WBB107" s="2"/>
      <c r="WBC107" s="2"/>
      <c r="WBD107" s="2"/>
      <c r="WBE107" s="2"/>
      <c r="WBF107" s="2"/>
      <c r="WBG107" s="2"/>
      <c r="WBH107" s="2"/>
      <c r="WBI107" s="2"/>
      <c r="WBM107" s="2"/>
      <c r="WBN107" s="2"/>
      <c r="WBO107" s="2"/>
      <c r="WBP107" s="2"/>
      <c r="WBQ107" s="2"/>
      <c r="WBR107" s="2"/>
      <c r="WBS107" s="2"/>
      <c r="WBT107" s="2"/>
      <c r="WBU107" s="2"/>
      <c r="WBV107" s="2"/>
      <c r="WBW107" s="2"/>
      <c r="WBX107" s="2"/>
      <c r="WBY107" s="2"/>
      <c r="WBZ107" s="2"/>
      <c r="WCA107" s="2"/>
      <c r="WCB107" s="2"/>
      <c r="WCC107" s="2"/>
      <c r="WCH107" s="2"/>
      <c r="WCI107" s="2"/>
      <c r="WCJ107" s="2"/>
      <c r="WCK107" s="2"/>
      <c r="WCL107" s="2"/>
      <c r="WCM107" s="2"/>
      <c r="WCN107" s="2"/>
      <c r="WCO107" s="2"/>
      <c r="WCS107" s="2"/>
      <c r="WCT107" s="2"/>
      <c r="WCU107" s="2"/>
      <c r="WCV107" s="2"/>
      <c r="WCW107" s="2"/>
      <c r="WCX107" s="2"/>
      <c r="WCY107" s="2"/>
      <c r="WCZ107" s="2"/>
      <c r="WDA107" s="2"/>
      <c r="WDB107" s="2"/>
      <c r="WDC107" s="2"/>
      <c r="WDD107" s="2"/>
      <c r="WDE107" s="2"/>
      <c r="WDF107" s="2"/>
      <c r="WDG107" s="2"/>
      <c r="WDH107" s="2"/>
      <c r="WDI107" s="2"/>
      <c r="WDN107" s="2"/>
      <c r="WDO107" s="2"/>
      <c r="WDP107" s="2"/>
      <c r="WDQ107" s="2"/>
      <c r="WDR107" s="2"/>
      <c r="WDS107" s="2"/>
      <c r="WDT107" s="2"/>
      <c r="WDU107" s="2"/>
      <c r="WDY107" s="2"/>
      <c r="WDZ107" s="2"/>
      <c r="WEA107" s="2"/>
      <c r="WEB107" s="2"/>
      <c r="WEC107" s="2"/>
      <c r="WED107" s="2"/>
      <c r="WEE107" s="2"/>
      <c r="WEF107" s="2"/>
      <c r="WEG107" s="2"/>
      <c r="WEH107" s="2"/>
      <c r="WEI107" s="2"/>
      <c r="WEJ107" s="2"/>
      <c r="WEK107" s="2"/>
      <c r="WEL107" s="2"/>
      <c r="WEM107" s="2"/>
      <c r="WEN107" s="2"/>
      <c r="WEO107" s="2"/>
      <c r="WET107" s="2"/>
      <c r="WEU107" s="2"/>
      <c r="WEV107" s="2"/>
      <c r="WEW107" s="2"/>
      <c r="WEX107" s="2"/>
      <c r="WEY107" s="2"/>
      <c r="WEZ107" s="2"/>
      <c r="WFA107" s="2"/>
      <c r="WFE107" s="2"/>
      <c r="WFF107" s="2"/>
      <c r="WFG107" s="2"/>
      <c r="WFH107" s="2"/>
      <c r="WFI107" s="2"/>
      <c r="WFJ107" s="2"/>
      <c r="WFK107" s="2"/>
      <c r="WFL107" s="2"/>
      <c r="WFM107" s="2"/>
      <c r="WFN107" s="2"/>
      <c r="WFO107" s="2"/>
      <c r="WFP107" s="2"/>
      <c r="WFQ107" s="2"/>
      <c r="WFR107" s="2"/>
      <c r="WFS107" s="2"/>
      <c r="WFT107" s="2"/>
      <c r="WFU107" s="2"/>
      <c r="WFZ107" s="2"/>
      <c r="WGA107" s="2"/>
      <c r="WGB107" s="2"/>
      <c r="WGC107" s="2"/>
      <c r="WGD107" s="2"/>
      <c r="WGE107" s="2"/>
      <c r="WGF107" s="2"/>
      <c r="WGG107" s="2"/>
      <c r="WGK107" s="2"/>
      <c r="WGL107" s="2"/>
      <c r="WGM107" s="2"/>
      <c r="WGN107" s="2"/>
      <c r="WGO107" s="2"/>
      <c r="WGP107" s="2"/>
      <c r="WGQ107" s="2"/>
      <c r="WGR107" s="2"/>
      <c r="WGS107" s="2"/>
      <c r="WGT107" s="2"/>
      <c r="WGU107" s="2"/>
      <c r="WGV107" s="2"/>
      <c r="WGW107" s="2"/>
      <c r="WGX107" s="2"/>
      <c r="WGY107" s="2"/>
      <c r="WGZ107" s="2"/>
      <c r="WHA107" s="2"/>
      <c r="WHF107" s="2"/>
      <c r="WHG107" s="2"/>
      <c r="WHH107" s="2"/>
      <c r="WHI107" s="2"/>
      <c r="WHJ107" s="2"/>
      <c r="WHK107" s="2"/>
      <c r="WHL107" s="2"/>
      <c r="WHM107" s="2"/>
      <c r="WHQ107" s="2"/>
      <c r="WHR107" s="2"/>
      <c r="WHS107" s="2"/>
      <c r="WHT107" s="2"/>
      <c r="WHU107" s="2"/>
      <c r="WHV107" s="2"/>
      <c r="WHW107" s="2"/>
      <c r="WHX107" s="2"/>
      <c r="WHY107" s="2"/>
      <c r="WHZ107" s="2"/>
      <c r="WIA107" s="2"/>
      <c r="WIB107" s="2"/>
      <c r="WIC107" s="2"/>
      <c r="WID107" s="2"/>
      <c r="WIE107" s="2"/>
      <c r="WIF107" s="2"/>
      <c r="WIG107" s="2"/>
      <c r="WIL107" s="2"/>
      <c r="WIM107" s="2"/>
      <c r="WIN107" s="2"/>
      <c r="WIO107" s="2"/>
      <c r="WIP107" s="2"/>
      <c r="WIQ107" s="2"/>
      <c r="WIR107" s="2"/>
      <c r="WIS107" s="2"/>
      <c r="WIW107" s="2"/>
      <c r="WIX107" s="2"/>
      <c r="WIY107" s="2"/>
      <c r="WIZ107" s="2"/>
      <c r="WJA107" s="2"/>
      <c r="WJB107" s="2"/>
      <c r="WJC107" s="2"/>
      <c r="WJD107" s="2"/>
      <c r="WJE107" s="2"/>
      <c r="WJF107" s="2"/>
      <c r="WJG107" s="2"/>
      <c r="WJH107" s="2"/>
      <c r="WJI107" s="2"/>
      <c r="WJJ107" s="2"/>
      <c r="WJK107" s="2"/>
      <c r="WJL107" s="2"/>
      <c r="WJM107" s="2"/>
      <c r="WJR107" s="2"/>
      <c r="WJS107" s="2"/>
      <c r="WJT107" s="2"/>
      <c r="WJU107" s="2"/>
      <c r="WJV107" s="2"/>
      <c r="WJW107" s="2"/>
      <c r="WJX107" s="2"/>
      <c r="WJY107" s="2"/>
      <c r="WKC107" s="2"/>
      <c r="WKD107" s="2"/>
      <c r="WKE107" s="2"/>
      <c r="WKF107" s="2"/>
      <c r="WKG107" s="2"/>
      <c r="WKH107" s="2"/>
      <c r="WKI107" s="2"/>
      <c r="WKJ107" s="2"/>
      <c r="WKK107" s="2"/>
      <c r="WKL107" s="2"/>
      <c r="WKM107" s="2"/>
      <c r="WKN107" s="2"/>
      <c r="WKO107" s="2"/>
      <c r="WKP107" s="2"/>
      <c r="WKQ107" s="2"/>
      <c r="WKR107" s="2"/>
      <c r="WKS107" s="2"/>
      <c r="WKX107" s="2"/>
      <c r="WKY107" s="2"/>
      <c r="WKZ107" s="2"/>
      <c r="WLA107" s="2"/>
      <c r="WLB107" s="2"/>
      <c r="WLC107" s="2"/>
      <c r="WLD107" s="2"/>
      <c r="WLE107" s="2"/>
      <c r="WLI107" s="2"/>
      <c r="WLJ107" s="2"/>
      <c r="WLK107" s="2"/>
      <c r="WLL107" s="2"/>
      <c r="WLM107" s="2"/>
      <c r="WLN107" s="2"/>
      <c r="WLO107" s="2"/>
      <c r="WLP107" s="2"/>
      <c r="WLQ107" s="2"/>
      <c r="WLR107" s="2"/>
      <c r="WLS107" s="2"/>
      <c r="WLT107" s="2"/>
      <c r="WLU107" s="2"/>
      <c r="WLV107" s="2"/>
      <c r="WLW107" s="2"/>
      <c r="WLX107" s="2"/>
      <c r="WLY107" s="2"/>
      <c r="WMD107" s="2"/>
      <c r="WME107" s="2"/>
      <c r="WMF107" s="2"/>
      <c r="WMG107" s="2"/>
      <c r="WMH107" s="2"/>
      <c r="WMI107" s="2"/>
      <c r="WMJ107" s="2"/>
      <c r="WMK107" s="2"/>
      <c r="WMO107" s="2"/>
      <c r="WMP107" s="2"/>
      <c r="WMQ107" s="2"/>
      <c r="WMR107" s="2"/>
      <c r="WMS107" s="2"/>
      <c r="WMT107" s="2"/>
      <c r="WMU107" s="2"/>
      <c r="WMV107" s="2"/>
      <c r="WMW107" s="2"/>
      <c r="WMX107" s="2"/>
      <c r="WMY107" s="2"/>
      <c r="WMZ107" s="2"/>
      <c r="WNA107" s="2"/>
      <c r="WNB107" s="2"/>
      <c r="WNC107" s="2"/>
      <c r="WND107" s="2"/>
      <c r="WNE107" s="2"/>
      <c r="WNJ107" s="2"/>
      <c r="WNK107" s="2"/>
      <c r="WNL107" s="2"/>
      <c r="WNM107" s="2"/>
      <c r="WNN107" s="2"/>
      <c r="WNO107" s="2"/>
      <c r="WNP107" s="2"/>
      <c r="WNQ107" s="2"/>
      <c r="WNU107" s="2"/>
      <c r="WNV107" s="2"/>
      <c r="WNW107" s="2"/>
      <c r="WNX107" s="2"/>
      <c r="WNY107" s="2"/>
      <c r="WNZ107" s="2"/>
      <c r="WOA107" s="2"/>
      <c r="WOB107" s="2"/>
      <c r="WOC107" s="2"/>
      <c r="WOD107" s="2"/>
      <c r="WOE107" s="2"/>
      <c r="WOF107" s="2"/>
      <c r="WOG107" s="2"/>
      <c r="WOH107" s="2"/>
      <c r="WOI107" s="2"/>
      <c r="WOJ107" s="2"/>
      <c r="WOK107" s="2"/>
      <c r="WOP107" s="2"/>
      <c r="WOQ107" s="2"/>
      <c r="WOR107" s="2"/>
      <c r="WOS107" s="2"/>
      <c r="WOT107" s="2"/>
      <c r="WOU107" s="2"/>
      <c r="WOV107" s="2"/>
      <c r="WOW107" s="2"/>
      <c r="WPA107" s="2"/>
      <c r="WPB107" s="2"/>
      <c r="WPC107" s="2"/>
      <c r="WPD107" s="2"/>
      <c r="WPE107" s="2"/>
      <c r="WPF107" s="2"/>
      <c r="WPG107" s="2"/>
      <c r="WPH107" s="2"/>
      <c r="WPI107" s="2"/>
      <c r="WPJ107" s="2"/>
      <c r="WPK107" s="2"/>
      <c r="WPL107" s="2"/>
      <c r="WPM107" s="2"/>
      <c r="WPN107" s="2"/>
      <c r="WPO107" s="2"/>
      <c r="WPP107" s="2"/>
      <c r="WPQ107" s="2"/>
      <c r="WPV107" s="2"/>
      <c r="WPW107" s="2"/>
      <c r="WPX107" s="2"/>
      <c r="WPY107" s="2"/>
      <c r="WPZ107" s="2"/>
      <c r="WQA107" s="2"/>
      <c r="WQB107" s="2"/>
      <c r="WQC107" s="2"/>
      <c r="WQG107" s="2"/>
      <c r="WQH107" s="2"/>
      <c r="WQI107" s="2"/>
      <c r="WQJ107" s="2"/>
      <c r="WQK107" s="2"/>
      <c r="WQL107" s="2"/>
      <c r="WQM107" s="2"/>
      <c r="WQN107" s="2"/>
      <c r="WQO107" s="2"/>
      <c r="WQP107" s="2"/>
      <c r="WQQ107" s="2"/>
      <c r="WQR107" s="2"/>
      <c r="WQS107" s="2"/>
      <c r="WQT107" s="2"/>
      <c r="WQU107" s="2"/>
      <c r="WQV107" s="2"/>
      <c r="WQW107" s="2"/>
      <c r="WRB107" s="2"/>
      <c r="WRC107" s="2"/>
      <c r="WRD107" s="2"/>
      <c r="WRE107" s="2"/>
      <c r="WRF107" s="2"/>
      <c r="WRG107" s="2"/>
      <c r="WRH107" s="2"/>
      <c r="WRI107" s="2"/>
      <c r="WRM107" s="2"/>
      <c r="WRN107" s="2"/>
      <c r="WRO107" s="2"/>
      <c r="WRP107" s="2"/>
      <c r="WRQ107" s="2"/>
      <c r="WRR107" s="2"/>
      <c r="WRS107" s="2"/>
      <c r="WRT107" s="2"/>
      <c r="WRU107" s="2"/>
      <c r="WRV107" s="2"/>
      <c r="WRW107" s="2"/>
      <c r="WRX107" s="2"/>
      <c r="WRY107" s="2"/>
      <c r="WRZ107" s="2"/>
      <c r="WSA107" s="2"/>
      <c r="WSB107" s="2"/>
      <c r="WSC107" s="2"/>
      <c r="WSH107" s="2"/>
      <c r="WSI107" s="2"/>
      <c r="WSJ107" s="2"/>
      <c r="WSK107" s="2"/>
      <c r="WSL107" s="2"/>
      <c r="WSM107" s="2"/>
      <c r="WSN107" s="2"/>
      <c r="WSO107" s="2"/>
      <c r="WSS107" s="2"/>
      <c r="WST107" s="2"/>
      <c r="WSU107" s="2"/>
      <c r="WSV107" s="2"/>
      <c r="WSW107" s="2"/>
      <c r="WSX107" s="2"/>
      <c r="WSY107" s="2"/>
      <c r="WSZ107" s="2"/>
      <c r="WTA107" s="2"/>
      <c r="WTB107" s="2"/>
      <c r="WTC107" s="2"/>
      <c r="WTD107" s="2"/>
      <c r="WTE107" s="2"/>
      <c r="WTF107" s="2"/>
      <c r="WTG107" s="2"/>
      <c r="WTH107" s="2"/>
      <c r="WTI107" s="2"/>
      <c r="WTN107" s="2"/>
      <c r="WTO107" s="2"/>
      <c r="WTP107" s="2"/>
      <c r="WTQ107" s="2"/>
      <c r="WTR107" s="2"/>
      <c r="WTS107" s="2"/>
      <c r="WTT107" s="2"/>
      <c r="WTU107" s="2"/>
      <c r="WTY107" s="2"/>
      <c r="WTZ107" s="2"/>
      <c r="WUA107" s="2"/>
      <c r="WUB107" s="2"/>
      <c r="WUC107" s="2"/>
      <c r="WUD107" s="2"/>
      <c r="WUE107" s="2"/>
      <c r="WUF107" s="2"/>
      <c r="WUG107" s="2"/>
      <c r="WUH107" s="2"/>
      <c r="WUI107" s="2"/>
      <c r="WUJ107" s="2"/>
      <c r="WUK107" s="2"/>
      <c r="WUL107" s="2"/>
      <c r="WUM107" s="2"/>
      <c r="WUN107" s="2"/>
      <c r="WUO107" s="2"/>
      <c r="WUT107" s="2"/>
      <c r="WUU107" s="2"/>
      <c r="WUV107" s="2"/>
      <c r="WUW107" s="2"/>
      <c r="WUX107" s="2"/>
      <c r="WUY107" s="2"/>
      <c r="WUZ107" s="2"/>
      <c r="WVA107" s="2"/>
      <c r="WVE107" s="2"/>
      <c r="WVF107" s="2"/>
      <c r="WVG107" s="2"/>
      <c r="WVH107" s="2"/>
      <c r="WVI107" s="2"/>
      <c r="WVJ107" s="2"/>
      <c r="WVK107" s="2"/>
      <c r="WVL107" s="2"/>
      <c r="WVM107" s="2"/>
      <c r="WVN107" s="2"/>
      <c r="WVO107" s="2"/>
      <c r="WVP107" s="2"/>
      <c r="WVQ107" s="2"/>
      <c r="WVR107" s="2"/>
      <c r="WVS107" s="2"/>
      <c r="WVT107" s="2"/>
      <c r="WVU107" s="2"/>
      <c r="WVZ107" s="2"/>
      <c r="WWA107" s="2"/>
      <c r="WWB107" s="2"/>
      <c r="WWC107" s="2"/>
      <c r="WWD107" s="2"/>
      <c r="WWE107" s="2"/>
      <c r="WWF107" s="2"/>
      <c r="WWG107" s="2"/>
      <c r="WWK107" s="2"/>
      <c r="WWL107" s="2"/>
      <c r="WWM107" s="2"/>
      <c r="WWN107" s="2"/>
      <c r="WWO107" s="2"/>
      <c r="WWP107" s="2"/>
      <c r="WWQ107" s="2"/>
      <c r="WWR107" s="2"/>
      <c r="WWS107" s="2"/>
      <c r="WWT107" s="2"/>
      <c r="WWU107" s="2"/>
      <c r="WWV107" s="2"/>
      <c r="WWW107" s="2"/>
      <c r="WWX107" s="2"/>
      <c r="WWY107" s="2"/>
      <c r="WWZ107" s="2"/>
      <c r="WXA107" s="2"/>
      <c r="WXF107" s="2"/>
      <c r="WXG107" s="2"/>
      <c r="WXH107" s="2"/>
      <c r="WXI107" s="2"/>
      <c r="WXJ107" s="2"/>
      <c r="WXK107" s="2"/>
      <c r="WXL107" s="2"/>
      <c r="WXM107" s="2"/>
      <c r="WXQ107" s="2"/>
      <c r="WXR107" s="2"/>
      <c r="WXS107" s="2"/>
      <c r="WXT107" s="2"/>
      <c r="WXU107" s="2"/>
      <c r="WXV107" s="2"/>
      <c r="WXW107" s="2"/>
      <c r="WXX107" s="2"/>
      <c r="WXY107" s="2"/>
      <c r="WXZ107" s="2"/>
      <c r="WYA107" s="2"/>
      <c r="WYB107" s="2"/>
      <c r="WYC107" s="2"/>
      <c r="WYD107" s="2"/>
      <c r="WYE107" s="2"/>
      <c r="WYF107" s="2"/>
      <c r="WYG107" s="2"/>
      <c r="WYL107" s="2"/>
      <c r="WYM107" s="2"/>
      <c r="WYN107" s="2"/>
      <c r="WYO107" s="2"/>
      <c r="WYP107" s="2"/>
      <c r="WYQ107" s="2"/>
      <c r="WYR107" s="2"/>
      <c r="WYS107" s="2"/>
      <c r="WYW107" s="2"/>
      <c r="WYX107" s="2"/>
      <c r="WYY107" s="2"/>
      <c r="WYZ107" s="2"/>
      <c r="WZA107" s="2"/>
      <c r="WZB107" s="2"/>
      <c r="WZC107" s="2"/>
      <c r="WZD107" s="2"/>
      <c r="WZE107" s="2"/>
      <c r="WZF107" s="2"/>
      <c r="WZG107" s="2"/>
      <c r="WZH107" s="2"/>
      <c r="WZI107" s="2"/>
      <c r="WZJ107" s="2"/>
      <c r="WZK107" s="2"/>
      <c r="WZL107" s="2"/>
      <c r="WZM107" s="2"/>
      <c r="WZR107" s="2"/>
      <c r="WZS107" s="2"/>
      <c r="WZT107" s="2"/>
      <c r="WZU107" s="2"/>
      <c r="WZV107" s="2"/>
      <c r="WZW107" s="2"/>
      <c r="WZX107" s="2"/>
      <c r="WZY107" s="2"/>
      <c r="XAC107" s="2"/>
      <c r="XAD107" s="2"/>
      <c r="XAE107" s="2"/>
      <c r="XAF107" s="2"/>
      <c r="XAG107" s="2"/>
      <c r="XAH107" s="2"/>
      <c r="XAI107" s="2"/>
      <c r="XAJ107" s="2"/>
      <c r="XAK107" s="2"/>
      <c r="XAL107" s="2"/>
      <c r="XAM107" s="2"/>
      <c r="XAN107" s="2"/>
      <c r="XAO107" s="2"/>
      <c r="XAP107" s="2"/>
      <c r="XAQ107" s="2"/>
      <c r="XAR107" s="2"/>
      <c r="XAS107" s="2"/>
      <c r="XAX107" s="2"/>
      <c r="XAY107" s="2"/>
      <c r="XAZ107" s="2"/>
      <c r="XBA107" s="2"/>
      <c r="XBB107" s="2"/>
      <c r="XBC107" s="2"/>
      <c r="XBD107" s="2"/>
      <c r="XBE107" s="2"/>
      <c r="XBI107" s="2"/>
      <c r="XBJ107" s="2"/>
      <c r="XBK107" s="2"/>
      <c r="XBL107" s="2"/>
      <c r="XBM107" s="2"/>
      <c r="XBN107" s="2"/>
      <c r="XBO107" s="2"/>
      <c r="XBP107" s="2"/>
      <c r="XBQ107" s="2"/>
      <c r="XBR107" s="2"/>
      <c r="XBS107" s="2"/>
      <c r="XBT107" s="2"/>
      <c r="XBU107" s="2"/>
      <c r="XBV107" s="2"/>
      <c r="XBW107" s="2"/>
      <c r="XBX107" s="2"/>
      <c r="XBY107" s="2"/>
      <c r="XCD107" s="2"/>
      <c r="XCE107" s="2"/>
      <c r="XCF107" s="2"/>
      <c r="XCG107" s="2"/>
      <c r="XCH107" s="2"/>
      <c r="XCI107" s="2"/>
      <c r="XCJ107" s="2"/>
      <c r="XCK107" s="2"/>
      <c r="XCO107" s="2"/>
      <c r="XCP107" s="2"/>
      <c r="XCQ107" s="2"/>
      <c r="XCR107" s="2"/>
      <c r="XCS107" s="2"/>
      <c r="XCT107" s="2"/>
      <c r="XCU107" s="2"/>
      <c r="XCV107" s="2"/>
      <c r="XCW107" s="2"/>
      <c r="XCX107" s="2"/>
      <c r="XCY107" s="2"/>
      <c r="XCZ107" s="2"/>
      <c r="XDA107" s="2"/>
      <c r="XDB107" s="2"/>
      <c r="XDC107" s="2"/>
      <c r="XDD107" s="2"/>
      <c r="XDE107" s="2"/>
      <c r="XDJ107" s="2"/>
      <c r="XDK107" s="2"/>
      <c r="XDL107" s="2"/>
      <c r="XDM107" s="2"/>
      <c r="XDN107" s="2"/>
      <c r="XDO107" s="2"/>
      <c r="XDP107" s="2"/>
      <c r="XDQ107" s="2"/>
      <c r="XDU107" s="2"/>
      <c r="XDV107" s="2"/>
      <c r="XDW107" s="2"/>
      <c r="XDX107" s="2"/>
      <c r="XDY107" s="2"/>
      <c r="XDZ107" s="2"/>
      <c r="XEA107" s="2"/>
      <c r="XEB107" s="2"/>
      <c r="XEC107" s="2"/>
      <c r="XED107" s="2"/>
      <c r="XEE107" s="2"/>
      <c r="XEF107" s="2"/>
      <c r="XEG107" s="2"/>
      <c r="XEH107" s="2"/>
      <c r="XEI107" s="2"/>
      <c r="XEJ107" s="2"/>
      <c r="XEK107" s="2"/>
      <c r="XEP107" s="2"/>
      <c r="XEQ107" s="2"/>
      <c r="XER107" s="2"/>
      <c r="XES107" s="2"/>
      <c r="XET107" s="2"/>
      <c r="XEU107" s="2"/>
      <c r="XEV107" s="2"/>
      <c r="XEW107" s="2"/>
    </row>
    <row r="108" spans="2:16379">
      <c r="F108">
        <f>AVERAGE(F96:F104)</f>
        <v>0</v>
      </c>
      <c r="G108">
        <f t="shared" ref="G108:M108" si="20">AVERAGE(G98:G104)</f>
        <v>0</v>
      </c>
      <c r="H108">
        <f t="shared" si="20"/>
        <v>0</v>
      </c>
      <c r="I108">
        <f t="shared" si="20"/>
        <v>1.2</v>
      </c>
      <c r="J108">
        <f t="shared" si="20"/>
        <v>0.66666666666666663</v>
      </c>
      <c r="K108">
        <f t="shared" si="20"/>
        <v>2.8</v>
      </c>
      <c r="L108" s="1">
        <f t="shared" si="20"/>
        <v>2</v>
      </c>
      <c r="M108" s="1">
        <f t="shared" si="20"/>
        <v>4.5999999999999996</v>
      </c>
      <c r="N108">
        <f>AVERAGE(N98:N105)</f>
        <v>7.8792566666666666</v>
      </c>
      <c r="O108">
        <f t="shared" ref="O108:S108" si="21">AVERAGE(O98:O105)</f>
        <v>5.4166066666666666</v>
      </c>
      <c r="P108">
        <f t="shared" si="21"/>
        <v>0.68873473067944424</v>
      </c>
      <c r="Q108">
        <f t="shared" si="21"/>
        <v>157.965</v>
      </c>
      <c r="R108">
        <f t="shared" si="21"/>
        <v>5.3716666666666626</v>
      </c>
      <c r="S108">
        <f t="shared" si="21"/>
        <v>3.5002047707975943E-2</v>
      </c>
      <c r="BF108" s="1"/>
      <c r="BG108" s="1"/>
      <c r="BQ108" s="1"/>
      <c r="BR108" s="1"/>
      <c r="BU108" s="1"/>
      <c r="BV108" s="1"/>
      <c r="CL108" s="1"/>
      <c r="CM108" s="1"/>
      <c r="CW108" s="1"/>
      <c r="CX108" s="1"/>
      <c r="DA108" s="1"/>
      <c r="DB108" s="1"/>
      <c r="DR108" s="1"/>
      <c r="DS108" s="1"/>
      <c r="EC108" s="1"/>
      <c r="ED108" s="1"/>
      <c r="EG108" s="1"/>
      <c r="EH108" s="1"/>
      <c r="EX108" s="1"/>
      <c r="EY108" s="1"/>
      <c r="FI108" s="1"/>
      <c r="FJ108" s="1"/>
      <c r="FM108" s="1"/>
      <c r="FN108" s="1"/>
      <c r="GD108" s="1"/>
      <c r="GE108" s="1"/>
      <c r="GO108" s="1"/>
      <c r="GP108" s="1"/>
      <c r="GS108" s="1"/>
      <c r="GT108" s="1"/>
      <c r="HJ108" s="1"/>
      <c r="HK108" s="1"/>
      <c r="HU108" s="1"/>
      <c r="HV108" s="1"/>
      <c r="HY108" s="1"/>
      <c r="HZ108" s="1"/>
      <c r="IP108" s="1"/>
      <c r="IQ108" s="1"/>
      <c r="JA108" s="1"/>
      <c r="JB108" s="1"/>
      <c r="JE108" s="1"/>
      <c r="JF108" s="1"/>
      <c r="JV108" s="1"/>
      <c r="JW108" s="1"/>
      <c r="KG108" s="1"/>
      <c r="KH108" s="1"/>
      <c r="KK108" s="1"/>
      <c r="KL108" s="1"/>
      <c r="LB108" s="1"/>
      <c r="LC108" s="1"/>
      <c r="LM108" s="1"/>
      <c r="LN108" s="1"/>
      <c r="LQ108" s="1"/>
      <c r="LR108" s="1"/>
      <c r="MH108" s="1"/>
      <c r="MI108" s="1"/>
      <c r="MS108" s="1"/>
      <c r="MT108" s="1"/>
      <c r="MW108" s="1"/>
      <c r="MX108" s="1"/>
      <c r="NN108" s="1"/>
      <c r="NO108" s="1"/>
      <c r="NY108" s="1"/>
      <c r="NZ108" s="1"/>
      <c r="OC108" s="1"/>
      <c r="OD108" s="1"/>
      <c r="OT108" s="1"/>
      <c r="OU108" s="1"/>
      <c r="PE108" s="1"/>
      <c r="PF108" s="1"/>
      <c r="PI108" s="1"/>
      <c r="PJ108" s="1"/>
      <c r="PZ108" s="1"/>
      <c r="QA108" s="1"/>
      <c r="QK108" s="1"/>
      <c r="QL108" s="1"/>
      <c r="QO108" s="1"/>
      <c r="QP108" s="1"/>
      <c r="RF108" s="1"/>
      <c r="RG108" s="1"/>
      <c r="RQ108" s="1"/>
      <c r="RR108" s="1"/>
      <c r="RU108" s="1"/>
      <c r="RV108" s="1"/>
      <c r="SL108" s="1"/>
      <c r="SM108" s="1"/>
      <c r="SW108" s="1"/>
      <c r="SX108" s="1"/>
      <c r="TA108" s="1"/>
      <c r="TB108" s="1"/>
      <c r="TR108" s="1"/>
      <c r="TS108" s="1"/>
      <c r="UC108" s="1"/>
      <c r="UD108" s="1"/>
      <c r="UG108" s="1"/>
      <c r="UH108" s="1"/>
      <c r="UX108" s="1"/>
      <c r="UY108" s="1"/>
      <c r="VI108" s="1"/>
      <c r="VJ108" s="1"/>
      <c r="VM108" s="1"/>
      <c r="VN108" s="1"/>
      <c r="WD108" s="1"/>
      <c r="WE108" s="1"/>
      <c r="WO108" s="1"/>
      <c r="WP108" s="1"/>
      <c r="WS108" s="1"/>
      <c r="WT108" s="1"/>
      <c r="XJ108" s="1"/>
      <c r="XK108" s="1"/>
      <c r="XU108" s="1"/>
      <c r="XV108" s="1"/>
      <c r="XY108" s="1"/>
      <c r="XZ108" s="1"/>
      <c r="YP108" s="1"/>
      <c r="YQ108" s="1"/>
      <c r="ZA108" s="1"/>
      <c r="ZB108" s="1"/>
      <c r="ZE108" s="1"/>
      <c r="ZF108" s="1"/>
      <c r="ZV108" s="1"/>
      <c r="ZW108" s="1"/>
      <c r="AAG108" s="1"/>
      <c r="AAH108" s="1"/>
      <c r="AAK108" s="1"/>
      <c r="AAL108" s="1"/>
      <c r="ABB108" s="1"/>
      <c r="ABC108" s="1"/>
      <c r="ABM108" s="1"/>
      <c r="ABN108" s="1"/>
      <c r="ABQ108" s="1"/>
      <c r="ABR108" s="1"/>
      <c r="ACH108" s="1"/>
      <c r="ACI108" s="1"/>
      <c r="ACS108" s="1"/>
      <c r="ACT108" s="1"/>
      <c r="ACW108" s="1"/>
      <c r="ACX108" s="1"/>
      <c r="ADN108" s="1"/>
      <c r="ADO108" s="1"/>
      <c r="ADY108" s="1"/>
      <c r="ADZ108" s="1"/>
      <c r="AEC108" s="1"/>
      <c r="AED108" s="1"/>
      <c r="AET108" s="1"/>
      <c r="AEU108" s="1"/>
      <c r="AFE108" s="1"/>
      <c r="AFF108" s="1"/>
      <c r="AFI108" s="1"/>
      <c r="AFJ108" s="1"/>
      <c r="AFZ108" s="1"/>
      <c r="AGA108" s="1"/>
      <c r="AGK108" s="1"/>
      <c r="AGL108" s="1"/>
      <c r="AGO108" s="1"/>
      <c r="AGP108" s="1"/>
      <c r="AHF108" s="1"/>
      <c r="AHG108" s="1"/>
      <c r="AHQ108" s="1"/>
      <c r="AHR108" s="1"/>
      <c r="AHU108" s="1"/>
      <c r="AHV108" s="1"/>
      <c r="AIL108" s="1"/>
      <c r="AIM108" s="1"/>
      <c r="AIW108" s="1"/>
      <c r="AIX108" s="1"/>
      <c r="AJA108" s="1"/>
      <c r="AJB108" s="1"/>
      <c r="AJR108" s="1"/>
      <c r="AJS108" s="1"/>
      <c r="AKC108" s="1"/>
      <c r="AKD108" s="1"/>
      <c r="AKG108" s="1"/>
      <c r="AKH108" s="1"/>
      <c r="AKX108" s="1"/>
      <c r="AKY108" s="1"/>
      <c r="ALI108" s="1"/>
      <c r="ALJ108" s="1"/>
      <c r="ALM108" s="1"/>
      <c r="ALN108" s="1"/>
      <c r="AMD108" s="1"/>
      <c r="AME108" s="1"/>
      <c r="AMO108" s="1"/>
      <c r="AMP108" s="1"/>
      <c r="AMS108" s="1"/>
      <c r="AMT108" s="1"/>
      <c r="ANJ108" s="1"/>
      <c r="ANK108" s="1"/>
      <c r="ANU108" s="1"/>
      <c r="ANV108" s="1"/>
      <c r="ANY108" s="1"/>
      <c r="ANZ108" s="1"/>
      <c r="AOP108" s="1"/>
      <c r="AOQ108" s="1"/>
      <c r="APA108" s="1"/>
      <c r="APB108" s="1"/>
      <c r="APE108" s="1"/>
      <c r="APF108" s="1"/>
      <c r="APV108" s="1"/>
      <c r="APW108" s="1"/>
      <c r="AQG108" s="1"/>
      <c r="AQH108" s="1"/>
      <c r="AQK108" s="1"/>
      <c r="AQL108" s="1"/>
      <c r="ARB108" s="1"/>
      <c r="ARC108" s="1"/>
      <c r="ARM108" s="1"/>
      <c r="ARN108" s="1"/>
      <c r="ARQ108" s="1"/>
      <c r="ARR108" s="1"/>
      <c r="ASH108" s="1"/>
      <c r="ASI108" s="1"/>
      <c r="ASS108" s="1"/>
      <c r="AST108" s="1"/>
      <c r="ASW108" s="1"/>
      <c r="ASX108" s="1"/>
      <c r="ATN108" s="1"/>
      <c r="ATO108" s="1"/>
      <c r="ATY108" s="1"/>
      <c r="ATZ108" s="1"/>
      <c r="AUC108" s="1"/>
      <c r="AUD108" s="1"/>
      <c r="AUT108" s="1"/>
      <c r="AUU108" s="1"/>
      <c r="AVE108" s="1"/>
      <c r="AVF108" s="1"/>
      <c r="AVI108" s="1"/>
      <c r="AVJ108" s="1"/>
      <c r="AVZ108" s="1"/>
      <c r="AWA108" s="1"/>
      <c r="AWK108" s="1"/>
      <c r="AWL108" s="1"/>
      <c r="AWO108" s="1"/>
      <c r="AWP108" s="1"/>
      <c r="AXF108" s="1"/>
      <c r="AXG108" s="1"/>
      <c r="AXQ108" s="1"/>
      <c r="AXR108" s="1"/>
      <c r="AXU108" s="1"/>
      <c r="AXV108" s="1"/>
      <c r="AYL108" s="1"/>
      <c r="AYM108" s="1"/>
      <c r="AYW108" s="1"/>
      <c r="AYX108" s="1"/>
      <c r="AZA108" s="1"/>
      <c r="AZB108" s="1"/>
      <c r="AZR108" s="1"/>
      <c r="AZS108" s="1"/>
      <c r="BAC108" s="1"/>
      <c r="BAD108" s="1"/>
      <c r="BAG108" s="1"/>
      <c r="BAH108" s="1"/>
      <c r="BAX108" s="1"/>
      <c r="BAY108" s="1"/>
      <c r="BBI108" s="1"/>
      <c r="BBJ108" s="1"/>
      <c r="BBM108" s="1"/>
      <c r="BBN108" s="1"/>
      <c r="BCD108" s="1"/>
      <c r="BCE108" s="1"/>
      <c r="BCO108" s="1"/>
      <c r="BCP108" s="1"/>
      <c r="BCS108" s="1"/>
      <c r="BCT108" s="1"/>
      <c r="BDJ108" s="1"/>
      <c r="BDK108" s="1"/>
      <c r="BDU108" s="1"/>
      <c r="BDV108" s="1"/>
      <c r="BDY108" s="1"/>
      <c r="BDZ108" s="1"/>
      <c r="BEP108" s="1"/>
      <c r="BEQ108" s="1"/>
      <c r="BFA108" s="1"/>
      <c r="BFB108" s="1"/>
      <c r="BFE108" s="1"/>
      <c r="BFF108" s="1"/>
      <c r="BFV108" s="1"/>
      <c r="BFW108" s="1"/>
      <c r="BGG108" s="1"/>
      <c r="BGH108" s="1"/>
      <c r="BGK108" s="1"/>
      <c r="BGL108" s="1"/>
      <c r="BHB108" s="1"/>
      <c r="BHC108" s="1"/>
      <c r="BHM108" s="1"/>
      <c r="BHN108" s="1"/>
      <c r="BHQ108" s="1"/>
      <c r="BHR108" s="1"/>
      <c r="BIH108" s="1"/>
      <c r="BII108" s="1"/>
      <c r="BIS108" s="1"/>
      <c r="BIT108" s="1"/>
      <c r="BIW108" s="1"/>
      <c r="BIX108" s="1"/>
      <c r="BJN108" s="1"/>
      <c r="BJO108" s="1"/>
      <c r="BJY108" s="1"/>
      <c r="BJZ108" s="1"/>
      <c r="BKC108" s="1"/>
      <c r="BKD108" s="1"/>
      <c r="BKT108" s="1"/>
      <c r="BKU108" s="1"/>
      <c r="BLE108" s="1"/>
      <c r="BLF108" s="1"/>
      <c r="BLI108" s="1"/>
      <c r="BLJ108" s="1"/>
      <c r="BLZ108" s="1"/>
      <c r="BMA108" s="1"/>
      <c r="BMK108" s="1"/>
      <c r="BML108" s="1"/>
      <c r="BMO108" s="1"/>
      <c r="BMP108" s="1"/>
      <c r="BNF108" s="1"/>
      <c r="BNG108" s="1"/>
      <c r="BNQ108" s="1"/>
      <c r="BNR108" s="1"/>
      <c r="BNU108" s="1"/>
      <c r="BNV108" s="1"/>
      <c r="BOL108" s="1"/>
      <c r="BOM108" s="1"/>
      <c r="BOW108" s="1"/>
      <c r="BOX108" s="1"/>
      <c r="BPA108" s="1"/>
      <c r="BPB108" s="1"/>
      <c r="BPR108" s="1"/>
      <c r="BPS108" s="1"/>
      <c r="BQC108" s="1"/>
      <c r="BQD108" s="1"/>
      <c r="BQG108" s="1"/>
      <c r="BQH108" s="1"/>
      <c r="BQX108" s="1"/>
      <c r="BQY108" s="1"/>
      <c r="BRI108" s="1"/>
      <c r="BRJ108" s="1"/>
      <c r="BRM108" s="1"/>
      <c r="BRN108" s="1"/>
      <c r="BSD108" s="1"/>
      <c r="BSE108" s="1"/>
      <c r="BSO108" s="1"/>
      <c r="BSP108" s="1"/>
      <c r="BSS108" s="1"/>
      <c r="BST108" s="1"/>
      <c r="BTJ108" s="1"/>
      <c r="BTK108" s="1"/>
      <c r="BTU108" s="1"/>
      <c r="BTV108" s="1"/>
      <c r="BTY108" s="1"/>
      <c r="BTZ108" s="1"/>
      <c r="BUP108" s="1"/>
      <c r="BUQ108" s="1"/>
      <c r="BVA108" s="1"/>
      <c r="BVB108" s="1"/>
      <c r="BVE108" s="1"/>
      <c r="BVF108" s="1"/>
      <c r="BVV108" s="1"/>
      <c r="BVW108" s="1"/>
      <c r="BWG108" s="1"/>
      <c r="BWH108" s="1"/>
      <c r="BWK108" s="1"/>
      <c r="BWL108" s="1"/>
      <c r="BXB108" s="1"/>
      <c r="BXC108" s="1"/>
      <c r="BXM108" s="1"/>
      <c r="BXN108" s="1"/>
      <c r="BXQ108" s="1"/>
      <c r="BXR108" s="1"/>
      <c r="BYH108" s="1"/>
      <c r="BYI108" s="1"/>
      <c r="BYS108" s="1"/>
      <c r="BYT108" s="1"/>
      <c r="BYW108" s="1"/>
      <c r="BYX108" s="1"/>
      <c r="BZN108" s="1"/>
      <c r="BZO108" s="1"/>
      <c r="BZY108" s="1"/>
      <c r="BZZ108" s="1"/>
      <c r="CAC108" s="1"/>
      <c r="CAD108" s="1"/>
      <c r="CAT108" s="1"/>
      <c r="CAU108" s="1"/>
      <c r="CBE108" s="1"/>
      <c r="CBF108" s="1"/>
      <c r="CBI108" s="1"/>
      <c r="CBJ108" s="1"/>
      <c r="CBZ108" s="1"/>
      <c r="CCA108" s="1"/>
      <c r="CCK108" s="1"/>
      <c r="CCL108" s="1"/>
      <c r="CCO108" s="1"/>
      <c r="CCP108" s="1"/>
      <c r="CDF108" s="1"/>
      <c r="CDG108" s="1"/>
      <c r="CDQ108" s="1"/>
      <c r="CDR108" s="1"/>
      <c r="CDU108" s="1"/>
      <c r="CDV108" s="1"/>
      <c r="CEL108" s="1"/>
      <c r="CEM108" s="1"/>
      <c r="CEW108" s="1"/>
      <c r="CEX108" s="1"/>
      <c r="CFA108" s="1"/>
      <c r="CFB108" s="1"/>
      <c r="CFR108" s="1"/>
      <c r="CFS108" s="1"/>
      <c r="CGC108" s="1"/>
      <c r="CGD108" s="1"/>
      <c r="CGG108" s="1"/>
      <c r="CGH108" s="1"/>
      <c r="CGX108" s="1"/>
      <c r="CGY108" s="1"/>
      <c r="CHI108" s="1"/>
      <c r="CHJ108" s="1"/>
      <c r="CHM108" s="1"/>
      <c r="CHN108" s="1"/>
      <c r="CID108" s="1"/>
      <c r="CIE108" s="1"/>
      <c r="CIO108" s="1"/>
      <c r="CIP108" s="1"/>
      <c r="CIS108" s="1"/>
      <c r="CIT108" s="1"/>
      <c r="CJJ108" s="1"/>
      <c r="CJK108" s="1"/>
      <c r="CJU108" s="1"/>
      <c r="CJV108" s="1"/>
      <c r="CJY108" s="1"/>
      <c r="CJZ108" s="1"/>
      <c r="CKP108" s="1"/>
      <c r="CKQ108" s="1"/>
      <c r="CLA108" s="1"/>
      <c r="CLB108" s="1"/>
      <c r="CLE108" s="1"/>
      <c r="CLF108" s="1"/>
      <c r="CLV108" s="1"/>
      <c r="CLW108" s="1"/>
      <c r="CMG108" s="1"/>
      <c r="CMH108" s="1"/>
      <c r="CMK108" s="1"/>
      <c r="CML108" s="1"/>
      <c r="CNB108" s="1"/>
      <c r="CNC108" s="1"/>
      <c r="CNM108" s="1"/>
      <c r="CNN108" s="1"/>
      <c r="CNQ108" s="1"/>
      <c r="CNR108" s="1"/>
      <c r="COH108" s="1"/>
      <c r="COI108" s="1"/>
      <c r="COS108" s="1"/>
      <c r="COT108" s="1"/>
      <c r="COW108" s="1"/>
      <c r="COX108" s="1"/>
      <c r="CPN108" s="1"/>
      <c r="CPO108" s="1"/>
      <c r="CPY108" s="1"/>
      <c r="CPZ108" s="1"/>
      <c r="CQC108" s="1"/>
      <c r="CQD108" s="1"/>
      <c r="CQT108" s="1"/>
      <c r="CQU108" s="1"/>
      <c r="CRE108" s="1"/>
      <c r="CRF108" s="1"/>
      <c r="CRI108" s="1"/>
      <c r="CRJ108" s="1"/>
      <c r="CRZ108" s="1"/>
      <c r="CSA108" s="1"/>
      <c r="CSK108" s="1"/>
      <c r="CSL108" s="1"/>
      <c r="CSO108" s="1"/>
      <c r="CSP108" s="1"/>
      <c r="CTF108" s="1"/>
      <c r="CTG108" s="1"/>
      <c r="CTQ108" s="1"/>
      <c r="CTR108" s="1"/>
      <c r="CTU108" s="1"/>
      <c r="CTV108" s="1"/>
      <c r="CUL108" s="1"/>
      <c r="CUM108" s="1"/>
      <c r="CUW108" s="1"/>
      <c r="CUX108" s="1"/>
      <c r="CVA108" s="1"/>
      <c r="CVB108" s="1"/>
      <c r="CVR108" s="1"/>
      <c r="CVS108" s="1"/>
      <c r="CWC108" s="1"/>
      <c r="CWD108" s="1"/>
      <c r="CWG108" s="1"/>
      <c r="CWH108" s="1"/>
      <c r="CWX108" s="1"/>
      <c r="CWY108" s="1"/>
      <c r="CXI108" s="1"/>
      <c r="CXJ108" s="1"/>
      <c r="CXM108" s="1"/>
      <c r="CXN108" s="1"/>
      <c r="CYD108" s="1"/>
      <c r="CYE108" s="1"/>
      <c r="CYO108" s="1"/>
      <c r="CYP108" s="1"/>
      <c r="CYS108" s="1"/>
      <c r="CYT108" s="1"/>
      <c r="CZJ108" s="1"/>
      <c r="CZK108" s="1"/>
      <c r="CZU108" s="1"/>
      <c r="CZV108" s="1"/>
      <c r="CZY108" s="1"/>
      <c r="CZZ108" s="1"/>
      <c r="DAP108" s="1"/>
      <c r="DAQ108" s="1"/>
      <c r="DBA108" s="1"/>
      <c r="DBB108" s="1"/>
      <c r="DBE108" s="1"/>
      <c r="DBF108" s="1"/>
      <c r="DBV108" s="1"/>
      <c r="DBW108" s="1"/>
      <c r="DCG108" s="1"/>
      <c r="DCH108" s="1"/>
      <c r="DCK108" s="1"/>
      <c r="DCL108" s="1"/>
      <c r="DDB108" s="1"/>
      <c r="DDC108" s="1"/>
      <c r="DDM108" s="1"/>
      <c r="DDN108" s="1"/>
      <c r="DDQ108" s="1"/>
      <c r="DDR108" s="1"/>
      <c r="DEH108" s="1"/>
      <c r="DEI108" s="1"/>
      <c r="DES108" s="1"/>
      <c r="DET108" s="1"/>
      <c r="DEW108" s="1"/>
      <c r="DEX108" s="1"/>
      <c r="DFN108" s="1"/>
      <c r="DFO108" s="1"/>
      <c r="DFY108" s="1"/>
      <c r="DFZ108" s="1"/>
      <c r="DGC108" s="1"/>
      <c r="DGD108" s="1"/>
      <c r="DGT108" s="1"/>
      <c r="DGU108" s="1"/>
      <c r="DHE108" s="1"/>
      <c r="DHF108" s="1"/>
      <c r="DHI108" s="1"/>
      <c r="DHJ108" s="1"/>
      <c r="DHZ108" s="1"/>
      <c r="DIA108" s="1"/>
      <c r="DIK108" s="1"/>
      <c r="DIL108" s="1"/>
      <c r="DIO108" s="1"/>
      <c r="DIP108" s="1"/>
      <c r="DJF108" s="1"/>
      <c r="DJG108" s="1"/>
      <c r="DJQ108" s="1"/>
      <c r="DJR108" s="1"/>
      <c r="DJU108" s="1"/>
      <c r="DJV108" s="1"/>
      <c r="DKL108" s="1"/>
      <c r="DKM108" s="1"/>
      <c r="DKW108" s="1"/>
      <c r="DKX108" s="1"/>
      <c r="DLA108" s="1"/>
      <c r="DLB108" s="1"/>
      <c r="DLR108" s="1"/>
      <c r="DLS108" s="1"/>
      <c r="DMC108" s="1"/>
      <c r="DMD108" s="1"/>
      <c r="DMG108" s="1"/>
      <c r="DMH108" s="1"/>
      <c r="DMX108" s="1"/>
      <c r="DMY108" s="1"/>
      <c r="DNI108" s="1"/>
      <c r="DNJ108" s="1"/>
      <c r="DNM108" s="1"/>
      <c r="DNN108" s="1"/>
      <c r="DOD108" s="1"/>
      <c r="DOE108" s="1"/>
      <c r="DOO108" s="1"/>
      <c r="DOP108" s="1"/>
      <c r="DOS108" s="1"/>
      <c r="DOT108" s="1"/>
      <c r="DPJ108" s="1"/>
      <c r="DPK108" s="1"/>
      <c r="DPU108" s="1"/>
      <c r="DPV108" s="1"/>
      <c r="DPY108" s="1"/>
      <c r="DPZ108" s="1"/>
      <c r="DQP108" s="1"/>
      <c r="DQQ108" s="1"/>
      <c r="DRA108" s="1"/>
      <c r="DRB108" s="1"/>
      <c r="DRE108" s="1"/>
      <c r="DRF108" s="1"/>
      <c r="DRV108" s="1"/>
      <c r="DRW108" s="1"/>
      <c r="DSG108" s="1"/>
      <c r="DSH108" s="1"/>
      <c r="DSK108" s="1"/>
      <c r="DSL108" s="1"/>
      <c r="DTB108" s="1"/>
      <c r="DTC108" s="1"/>
      <c r="DTM108" s="1"/>
      <c r="DTN108" s="1"/>
      <c r="DTQ108" s="1"/>
      <c r="DTR108" s="1"/>
      <c r="DUH108" s="1"/>
      <c r="DUI108" s="1"/>
      <c r="DUS108" s="1"/>
      <c r="DUT108" s="1"/>
      <c r="DUW108" s="1"/>
      <c r="DUX108" s="1"/>
      <c r="DVN108" s="1"/>
      <c r="DVO108" s="1"/>
      <c r="DVY108" s="1"/>
      <c r="DVZ108" s="1"/>
      <c r="DWC108" s="1"/>
      <c r="DWD108" s="1"/>
      <c r="DWT108" s="1"/>
      <c r="DWU108" s="1"/>
      <c r="DXE108" s="1"/>
      <c r="DXF108" s="1"/>
      <c r="DXI108" s="1"/>
      <c r="DXJ108" s="1"/>
      <c r="DXZ108" s="1"/>
      <c r="DYA108" s="1"/>
      <c r="DYK108" s="1"/>
      <c r="DYL108" s="1"/>
      <c r="DYO108" s="1"/>
      <c r="DYP108" s="1"/>
      <c r="DZF108" s="1"/>
      <c r="DZG108" s="1"/>
      <c r="DZQ108" s="1"/>
      <c r="DZR108" s="1"/>
      <c r="DZU108" s="1"/>
      <c r="DZV108" s="1"/>
      <c r="EAL108" s="1"/>
      <c r="EAM108" s="1"/>
      <c r="EAW108" s="1"/>
      <c r="EAX108" s="1"/>
      <c r="EBA108" s="1"/>
      <c r="EBB108" s="1"/>
      <c r="EBR108" s="1"/>
      <c r="EBS108" s="1"/>
      <c r="ECC108" s="1"/>
      <c r="ECD108" s="1"/>
      <c r="ECG108" s="1"/>
      <c r="ECH108" s="1"/>
      <c r="ECX108" s="1"/>
      <c r="ECY108" s="1"/>
      <c r="EDI108" s="1"/>
      <c r="EDJ108" s="1"/>
      <c r="EDM108" s="1"/>
      <c r="EDN108" s="1"/>
      <c r="EED108" s="1"/>
      <c r="EEE108" s="1"/>
      <c r="EEO108" s="1"/>
      <c r="EEP108" s="1"/>
      <c r="EES108" s="1"/>
      <c r="EET108" s="1"/>
      <c r="EFJ108" s="1"/>
      <c r="EFK108" s="1"/>
      <c r="EFU108" s="1"/>
      <c r="EFV108" s="1"/>
      <c r="EFY108" s="1"/>
      <c r="EFZ108" s="1"/>
      <c r="EGP108" s="1"/>
      <c r="EGQ108" s="1"/>
      <c r="EHA108" s="1"/>
      <c r="EHB108" s="1"/>
      <c r="EHE108" s="1"/>
      <c r="EHF108" s="1"/>
      <c r="EHV108" s="1"/>
      <c r="EHW108" s="1"/>
      <c r="EIG108" s="1"/>
      <c r="EIH108" s="1"/>
      <c r="EIK108" s="1"/>
      <c r="EIL108" s="1"/>
      <c r="EJB108" s="1"/>
      <c r="EJC108" s="1"/>
      <c r="EJM108" s="1"/>
      <c r="EJN108" s="1"/>
      <c r="EJQ108" s="1"/>
      <c r="EJR108" s="1"/>
      <c r="EKH108" s="1"/>
      <c r="EKI108" s="1"/>
      <c r="EKS108" s="1"/>
      <c r="EKT108" s="1"/>
      <c r="EKW108" s="1"/>
      <c r="EKX108" s="1"/>
      <c r="ELN108" s="1"/>
      <c r="ELO108" s="1"/>
      <c r="ELY108" s="1"/>
      <c r="ELZ108" s="1"/>
      <c r="EMC108" s="1"/>
      <c r="EMD108" s="1"/>
      <c r="EMT108" s="1"/>
      <c r="EMU108" s="1"/>
      <c r="ENE108" s="1"/>
      <c r="ENF108" s="1"/>
      <c r="ENI108" s="1"/>
      <c r="ENJ108" s="1"/>
      <c r="ENZ108" s="1"/>
      <c r="EOA108" s="1"/>
      <c r="EOK108" s="1"/>
      <c r="EOL108" s="1"/>
      <c r="EOO108" s="1"/>
      <c r="EOP108" s="1"/>
      <c r="EPF108" s="1"/>
      <c r="EPG108" s="1"/>
      <c r="EPQ108" s="1"/>
      <c r="EPR108" s="1"/>
      <c r="EPU108" s="1"/>
      <c r="EPV108" s="1"/>
      <c r="EQL108" s="1"/>
      <c r="EQM108" s="1"/>
      <c r="EQW108" s="1"/>
      <c r="EQX108" s="1"/>
      <c r="ERA108" s="1"/>
      <c r="ERB108" s="1"/>
      <c r="ERR108" s="1"/>
      <c r="ERS108" s="1"/>
      <c r="ESC108" s="1"/>
      <c r="ESD108" s="1"/>
      <c r="ESG108" s="1"/>
      <c r="ESH108" s="1"/>
      <c r="ESX108" s="1"/>
      <c r="ESY108" s="1"/>
      <c r="ETI108" s="1"/>
      <c r="ETJ108" s="1"/>
      <c r="ETM108" s="1"/>
      <c r="ETN108" s="1"/>
      <c r="EUD108" s="1"/>
      <c r="EUE108" s="1"/>
      <c r="EUO108" s="1"/>
      <c r="EUP108" s="1"/>
      <c r="EUS108" s="1"/>
      <c r="EUT108" s="1"/>
      <c r="EVJ108" s="1"/>
      <c r="EVK108" s="1"/>
      <c r="EVU108" s="1"/>
      <c r="EVV108" s="1"/>
      <c r="EVY108" s="1"/>
      <c r="EVZ108" s="1"/>
      <c r="EWP108" s="1"/>
      <c r="EWQ108" s="1"/>
      <c r="EXA108" s="1"/>
      <c r="EXB108" s="1"/>
      <c r="EXE108" s="1"/>
      <c r="EXF108" s="1"/>
      <c r="EXV108" s="1"/>
      <c r="EXW108" s="1"/>
      <c r="EYG108" s="1"/>
      <c r="EYH108" s="1"/>
      <c r="EYK108" s="1"/>
      <c r="EYL108" s="1"/>
      <c r="EZB108" s="1"/>
      <c r="EZC108" s="1"/>
      <c r="EZM108" s="1"/>
      <c r="EZN108" s="1"/>
      <c r="EZQ108" s="1"/>
      <c r="EZR108" s="1"/>
      <c r="FAH108" s="1"/>
      <c r="FAI108" s="1"/>
      <c r="FAS108" s="1"/>
      <c r="FAT108" s="1"/>
      <c r="FAW108" s="1"/>
      <c r="FAX108" s="1"/>
      <c r="FBN108" s="1"/>
      <c r="FBO108" s="1"/>
      <c r="FBY108" s="1"/>
      <c r="FBZ108" s="1"/>
      <c r="FCC108" s="1"/>
      <c r="FCD108" s="1"/>
      <c r="FCT108" s="1"/>
      <c r="FCU108" s="1"/>
      <c r="FDE108" s="1"/>
      <c r="FDF108" s="1"/>
      <c r="FDI108" s="1"/>
      <c r="FDJ108" s="1"/>
      <c r="FDZ108" s="1"/>
      <c r="FEA108" s="1"/>
      <c r="FEK108" s="1"/>
      <c r="FEL108" s="1"/>
      <c r="FEO108" s="1"/>
      <c r="FEP108" s="1"/>
      <c r="FFF108" s="1"/>
      <c r="FFG108" s="1"/>
      <c r="FFQ108" s="1"/>
      <c r="FFR108" s="1"/>
      <c r="FFU108" s="1"/>
      <c r="FFV108" s="1"/>
      <c r="FGL108" s="1"/>
      <c r="FGM108" s="1"/>
      <c r="FGW108" s="1"/>
      <c r="FGX108" s="1"/>
      <c r="FHA108" s="1"/>
      <c r="FHB108" s="1"/>
      <c r="FHR108" s="1"/>
      <c r="FHS108" s="1"/>
      <c r="FIC108" s="1"/>
      <c r="FID108" s="1"/>
      <c r="FIG108" s="1"/>
      <c r="FIH108" s="1"/>
      <c r="FIX108" s="1"/>
      <c r="FIY108" s="1"/>
      <c r="FJI108" s="1"/>
      <c r="FJJ108" s="1"/>
      <c r="FJM108" s="1"/>
      <c r="FJN108" s="1"/>
      <c r="FKD108" s="1"/>
      <c r="FKE108" s="1"/>
      <c r="FKO108" s="1"/>
      <c r="FKP108" s="1"/>
      <c r="FKS108" s="1"/>
      <c r="FKT108" s="1"/>
      <c r="FLJ108" s="1"/>
      <c r="FLK108" s="1"/>
      <c r="FLU108" s="1"/>
      <c r="FLV108" s="1"/>
      <c r="FLY108" s="1"/>
      <c r="FLZ108" s="1"/>
      <c r="FMP108" s="1"/>
      <c r="FMQ108" s="1"/>
      <c r="FNA108" s="1"/>
      <c r="FNB108" s="1"/>
      <c r="FNE108" s="1"/>
      <c r="FNF108" s="1"/>
      <c r="FNV108" s="1"/>
      <c r="FNW108" s="1"/>
      <c r="FOG108" s="1"/>
      <c r="FOH108" s="1"/>
      <c r="FOK108" s="1"/>
      <c r="FOL108" s="1"/>
      <c r="FPB108" s="1"/>
      <c r="FPC108" s="1"/>
      <c r="FPM108" s="1"/>
      <c r="FPN108" s="1"/>
      <c r="FPQ108" s="1"/>
      <c r="FPR108" s="1"/>
      <c r="FQH108" s="1"/>
      <c r="FQI108" s="1"/>
      <c r="FQS108" s="1"/>
      <c r="FQT108" s="1"/>
      <c r="FQW108" s="1"/>
      <c r="FQX108" s="1"/>
      <c r="FRN108" s="1"/>
      <c r="FRO108" s="1"/>
      <c r="FRY108" s="1"/>
      <c r="FRZ108" s="1"/>
      <c r="FSC108" s="1"/>
      <c r="FSD108" s="1"/>
      <c r="FST108" s="1"/>
      <c r="FSU108" s="1"/>
      <c r="FTE108" s="1"/>
      <c r="FTF108" s="1"/>
      <c r="FTI108" s="1"/>
      <c r="FTJ108" s="1"/>
      <c r="FTZ108" s="1"/>
      <c r="FUA108" s="1"/>
      <c r="FUK108" s="1"/>
      <c r="FUL108" s="1"/>
      <c r="FUO108" s="1"/>
      <c r="FUP108" s="1"/>
      <c r="FVF108" s="1"/>
      <c r="FVG108" s="1"/>
      <c r="FVQ108" s="1"/>
      <c r="FVR108" s="1"/>
      <c r="FVU108" s="1"/>
      <c r="FVV108" s="1"/>
      <c r="FWL108" s="1"/>
      <c r="FWM108" s="1"/>
      <c r="FWW108" s="1"/>
      <c r="FWX108" s="1"/>
      <c r="FXA108" s="1"/>
      <c r="FXB108" s="1"/>
      <c r="FXR108" s="1"/>
      <c r="FXS108" s="1"/>
      <c r="FYC108" s="1"/>
      <c r="FYD108" s="1"/>
      <c r="FYG108" s="1"/>
      <c r="FYH108" s="1"/>
      <c r="FYX108" s="1"/>
      <c r="FYY108" s="1"/>
      <c r="FZI108" s="1"/>
      <c r="FZJ108" s="1"/>
      <c r="FZM108" s="1"/>
      <c r="FZN108" s="1"/>
      <c r="GAD108" s="1"/>
      <c r="GAE108" s="1"/>
      <c r="GAO108" s="1"/>
      <c r="GAP108" s="1"/>
      <c r="GAS108" s="1"/>
      <c r="GAT108" s="1"/>
      <c r="GBJ108" s="1"/>
      <c r="GBK108" s="1"/>
      <c r="GBU108" s="1"/>
      <c r="GBV108" s="1"/>
      <c r="GBY108" s="1"/>
      <c r="GBZ108" s="1"/>
      <c r="GCP108" s="1"/>
      <c r="GCQ108" s="1"/>
      <c r="GDA108" s="1"/>
      <c r="GDB108" s="1"/>
      <c r="GDE108" s="1"/>
      <c r="GDF108" s="1"/>
      <c r="GDV108" s="1"/>
      <c r="GDW108" s="1"/>
      <c r="GEG108" s="1"/>
      <c r="GEH108" s="1"/>
      <c r="GEK108" s="1"/>
      <c r="GEL108" s="1"/>
      <c r="GFB108" s="1"/>
      <c r="GFC108" s="1"/>
      <c r="GFM108" s="1"/>
      <c r="GFN108" s="1"/>
      <c r="GFQ108" s="1"/>
      <c r="GFR108" s="1"/>
      <c r="GGH108" s="1"/>
      <c r="GGI108" s="1"/>
      <c r="GGS108" s="1"/>
      <c r="GGT108" s="1"/>
      <c r="GGW108" s="1"/>
      <c r="GGX108" s="1"/>
      <c r="GHN108" s="1"/>
      <c r="GHO108" s="1"/>
      <c r="GHY108" s="1"/>
      <c r="GHZ108" s="1"/>
      <c r="GIC108" s="1"/>
      <c r="GID108" s="1"/>
      <c r="GIT108" s="1"/>
      <c r="GIU108" s="1"/>
      <c r="GJE108" s="1"/>
      <c r="GJF108" s="1"/>
      <c r="GJI108" s="1"/>
      <c r="GJJ108" s="1"/>
      <c r="GJZ108" s="1"/>
      <c r="GKA108" s="1"/>
      <c r="GKK108" s="1"/>
      <c r="GKL108" s="1"/>
      <c r="GKO108" s="1"/>
      <c r="GKP108" s="1"/>
      <c r="GLF108" s="1"/>
      <c r="GLG108" s="1"/>
      <c r="GLQ108" s="1"/>
      <c r="GLR108" s="1"/>
      <c r="GLU108" s="1"/>
      <c r="GLV108" s="1"/>
      <c r="GML108" s="1"/>
      <c r="GMM108" s="1"/>
      <c r="GMW108" s="1"/>
      <c r="GMX108" s="1"/>
      <c r="GNA108" s="1"/>
      <c r="GNB108" s="1"/>
      <c r="GNR108" s="1"/>
      <c r="GNS108" s="1"/>
      <c r="GOC108" s="1"/>
      <c r="GOD108" s="1"/>
      <c r="GOG108" s="1"/>
      <c r="GOH108" s="1"/>
      <c r="GOX108" s="1"/>
      <c r="GOY108" s="1"/>
      <c r="GPI108" s="1"/>
      <c r="GPJ108" s="1"/>
      <c r="GPM108" s="1"/>
      <c r="GPN108" s="1"/>
      <c r="GQD108" s="1"/>
      <c r="GQE108" s="1"/>
      <c r="GQO108" s="1"/>
      <c r="GQP108" s="1"/>
      <c r="GQS108" s="1"/>
      <c r="GQT108" s="1"/>
      <c r="GRJ108" s="1"/>
      <c r="GRK108" s="1"/>
      <c r="GRU108" s="1"/>
      <c r="GRV108" s="1"/>
      <c r="GRY108" s="1"/>
      <c r="GRZ108" s="1"/>
      <c r="GSP108" s="1"/>
      <c r="GSQ108" s="1"/>
      <c r="GTA108" s="1"/>
      <c r="GTB108" s="1"/>
      <c r="GTE108" s="1"/>
      <c r="GTF108" s="1"/>
      <c r="GTV108" s="1"/>
      <c r="GTW108" s="1"/>
      <c r="GUG108" s="1"/>
      <c r="GUH108" s="1"/>
      <c r="GUK108" s="1"/>
      <c r="GUL108" s="1"/>
      <c r="GVB108" s="1"/>
      <c r="GVC108" s="1"/>
      <c r="GVM108" s="1"/>
      <c r="GVN108" s="1"/>
      <c r="GVQ108" s="1"/>
      <c r="GVR108" s="1"/>
      <c r="GWH108" s="1"/>
      <c r="GWI108" s="1"/>
      <c r="GWS108" s="1"/>
      <c r="GWT108" s="1"/>
      <c r="GWW108" s="1"/>
      <c r="GWX108" s="1"/>
      <c r="GXN108" s="1"/>
      <c r="GXO108" s="1"/>
      <c r="GXY108" s="1"/>
      <c r="GXZ108" s="1"/>
      <c r="GYC108" s="1"/>
      <c r="GYD108" s="1"/>
      <c r="GYT108" s="1"/>
      <c r="GYU108" s="1"/>
      <c r="GZE108" s="1"/>
      <c r="GZF108" s="1"/>
      <c r="GZI108" s="1"/>
      <c r="GZJ108" s="1"/>
      <c r="GZZ108" s="1"/>
      <c r="HAA108" s="1"/>
      <c r="HAK108" s="1"/>
      <c r="HAL108" s="1"/>
      <c r="HAO108" s="1"/>
      <c r="HAP108" s="1"/>
      <c r="HBF108" s="1"/>
      <c r="HBG108" s="1"/>
      <c r="HBQ108" s="1"/>
      <c r="HBR108" s="1"/>
      <c r="HBU108" s="1"/>
      <c r="HBV108" s="1"/>
      <c r="HCL108" s="1"/>
      <c r="HCM108" s="1"/>
      <c r="HCW108" s="1"/>
      <c r="HCX108" s="1"/>
      <c r="HDA108" s="1"/>
      <c r="HDB108" s="1"/>
      <c r="HDR108" s="1"/>
      <c r="HDS108" s="1"/>
      <c r="HEC108" s="1"/>
      <c r="HED108" s="1"/>
      <c r="HEG108" s="1"/>
      <c r="HEH108" s="1"/>
      <c r="HEX108" s="1"/>
      <c r="HEY108" s="1"/>
      <c r="HFI108" s="1"/>
      <c r="HFJ108" s="1"/>
      <c r="HFM108" s="1"/>
      <c r="HFN108" s="1"/>
      <c r="HGD108" s="1"/>
      <c r="HGE108" s="1"/>
      <c r="HGO108" s="1"/>
      <c r="HGP108" s="1"/>
      <c r="HGS108" s="1"/>
      <c r="HGT108" s="1"/>
      <c r="HHJ108" s="1"/>
      <c r="HHK108" s="1"/>
      <c r="HHU108" s="1"/>
      <c r="HHV108" s="1"/>
      <c r="HHY108" s="1"/>
      <c r="HHZ108" s="1"/>
      <c r="HIP108" s="1"/>
      <c r="HIQ108" s="1"/>
      <c r="HJA108" s="1"/>
      <c r="HJB108" s="1"/>
      <c r="HJE108" s="1"/>
      <c r="HJF108" s="1"/>
      <c r="HJV108" s="1"/>
      <c r="HJW108" s="1"/>
      <c r="HKG108" s="1"/>
      <c r="HKH108" s="1"/>
      <c r="HKK108" s="1"/>
      <c r="HKL108" s="1"/>
      <c r="HLB108" s="1"/>
      <c r="HLC108" s="1"/>
      <c r="HLM108" s="1"/>
      <c r="HLN108" s="1"/>
      <c r="HLQ108" s="1"/>
      <c r="HLR108" s="1"/>
      <c r="HMH108" s="1"/>
      <c r="HMI108" s="1"/>
      <c r="HMS108" s="1"/>
      <c r="HMT108" s="1"/>
      <c r="HMW108" s="1"/>
      <c r="HMX108" s="1"/>
      <c r="HNN108" s="1"/>
      <c r="HNO108" s="1"/>
      <c r="HNY108" s="1"/>
      <c r="HNZ108" s="1"/>
      <c r="HOC108" s="1"/>
      <c r="HOD108" s="1"/>
      <c r="HOT108" s="1"/>
      <c r="HOU108" s="1"/>
      <c r="HPE108" s="1"/>
      <c r="HPF108" s="1"/>
      <c r="HPI108" s="1"/>
      <c r="HPJ108" s="1"/>
      <c r="HPZ108" s="1"/>
      <c r="HQA108" s="1"/>
      <c r="HQK108" s="1"/>
      <c r="HQL108" s="1"/>
      <c r="HQO108" s="1"/>
      <c r="HQP108" s="1"/>
      <c r="HRF108" s="1"/>
      <c r="HRG108" s="1"/>
      <c r="HRQ108" s="1"/>
      <c r="HRR108" s="1"/>
      <c r="HRU108" s="1"/>
      <c r="HRV108" s="1"/>
      <c r="HSL108" s="1"/>
      <c r="HSM108" s="1"/>
      <c r="HSW108" s="1"/>
      <c r="HSX108" s="1"/>
      <c r="HTA108" s="1"/>
      <c r="HTB108" s="1"/>
      <c r="HTR108" s="1"/>
      <c r="HTS108" s="1"/>
      <c r="HUC108" s="1"/>
      <c r="HUD108" s="1"/>
      <c r="HUG108" s="1"/>
      <c r="HUH108" s="1"/>
      <c r="HUX108" s="1"/>
      <c r="HUY108" s="1"/>
      <c r="HVI108" s="1"/>
      <c r="HVJ108" s="1"/>
      <c r="HVM108" s="1"/>
      <c r="HVN108" s="1"/>
      <c r="HWD108" s="1"/>
      <c r="HWE108" s="1"/>
      <c r="HWO108" s="1"/>
      <c r="HWP108" s="1"/>
      <c r="HWS108" s="1"/>
      <c r="HWT108" s="1"/>
      <c r="HXJ108" s="1"/>
      <c r="HXK108" s="1"/>
      <c r="HXU108" s="1"/>
      <c r="HXV108" s="1"/>
      <c r="HXY108" s="1"/>
      <c r="HXZ108" s="1"/>
      <c r="HYP108" s="1"/>
      <c r="HYQ108" s="1"/>
      <c r="HZA108" s="1"/>
      <c r="HZB108" s="1"/>
      <c r="HZE108" s="1"/>
      <c r="HZF108" s="1"/>
      <c r="HZV108" s="1"/>
      <c r="HZW108" s="1"/>
      <c r="IAG108" s="1"/>
      <c r="IAH108" s="1"/>
      <c r="IAK108" s="1"/>
      <c r="IAL108" s="1"/>
      <c r="IBB108" s="1"/>
      <c r="IBC108" s="1"/>
      <c r="IBM108" s="1"/>
      <c r="IBN108" s="1"/>
      <c r="IBQ108" s="1"/>
      <c r="IBR108" s="1"/>
      <c r="ICH108" s="1"/>
      <c r="ICI108" s="1"/>
      <c r="ICS108" s="1"/>
      <c r="ICT108" s="1"/>
      <c r="ICW108" s="1"/>
      <c r="ICX108" s="1"/>
      <c r="IDN108" s="1"/>
      <c r="IDO108" s="1"/>
      <c r="IDY108" s="1"/>
      <c r="IDZ108" s="1"/>
      <c r="IEC108" s="1"/>
      <c r="IED108" s="1"/>
      <c r="IET108" s="1"/>
      <c r="IEU108" s="1"/>
      <c r="IFE108" s="1"/>
      <c r="IFF108" s="1"/>
      <c r="IFI108" s="1"/>
      <c r="IFJ108" s="1"/>
      <c r="IFZ108" s="1"/>
      <c r="IGA108" s="1"/>
      <c r="IGK108" s="1"/>
      <c r="IGL108" s="1"/>
      <c r="IGO108" s="1"/>
      <c r="IGP108" s="1"/>
      <c r="IHF108" s="1"/>
      <c r="IHG108" s="1"/>
      <c r="IHQ108" s="1"/>
      <c r="IHR108" s="1"/>
      <c r="IHU108" s="1"/>
      <c r="IHV108" s="1"/>
      <c r="IIL108" s="1"/>
      <c r="IIM108" s="1"/>
      <c r="IIW108" s="1"/>
      <c r="IIX108" s="1"/>
      <c r="IJA108" s="1"/>
      <c r="IJB108" s="1"/>
      <c r="IJR108" s="1"/>
      <c r="IJS108" s="1"/>
      <c r="IKC108" s="1"/>
      <c r="IKD108" s="1"/>
      <c r="IKG108" s="1"/>
      <c r="IKH108" s="1"/>
      <c r="IKX108" s="1"/>
      <c r="IKY108" s="1"/>
      <c r="ILI108" s="1"/>
      <c r="ILJ108" s="1"/>
      <c r="ILM108" s="1"/>
      <c r="ILN108" s="1"/>
      <c r="IMD108" s="1"/>
      <c r="IME108" s="1"/>
      <c r="IMO108" s="1"/>
      <c r="IMP108" s="1"/>
      <c r="IMS108" s="1"/>
      <c r="IMT108" s="1"/>
      <c r="INJ108" s="1"/>
      <c r="INK108" s="1"/>
      <c r="INU108" s="1"/>
      <c r="INV108" s="1"/>
      <c r="INY108" s="1"/>
      <c r="INZ108" s="1"/>
      <c r="IOP108" s="1"/>
      <c r="IOQ108" s="1"/>
      <c r="IPA108" s="1"/>
      <c r="IPB108" s="1"/>
      <c r="IPE108" s="1"/>
      <c r="IPF108" s="1"/>
      <c r="IPV108" s="1"/>
      <c r="IPW108" s="1"/>
      <c r="IQG108" s="1"/>
      <c r="IQH108" s="1"/>
      <c r="IQK108" s="1"/>
      <c r="IQL108" s="1"/>
      <c r="IRB108" s="1"/>
      <c r="IRC108" s="1"/>
      <c r="IRM108" s="1"/>
      <c r="IRN108" s="1"/>
      <c r="IRQ108" s="1"/>
      <c r="IRR108" s="1"/>
      <c r="ISH108" s="1"/>
      <c r="ISI108" s="1"/>
      <c r="ISS108" s="1"/>
      <c r="IST108" s="1"/>
      <c r="ISW108" s="1"/>
      <c r="ISX108" s="1"/>
      <c r="ITN108" s="1"/>
      <c r="ITO108" s="1"/>
      <c r="ITY108" s="1"/>
      <c r="ITZ108" s="1"/>
      <c r="IUC108" s="1"/>
      <c r="IUD108" s="1"/>
      <c r="IUT108" s="1"/>
      <c r="IUU108" s="1"/>
      <c r="IVE108" s="1"/>
      <c r="IVF108" s="1"/>
      <c r="IVI108" s="1"/>
      <c r="IVJ108" s="1"/>
      <c r="IVZ108" s="1"/>
      <c r="IWA108" s="1"/>
      <c r="IWK108" s="1"/>
      <c r="IWL108" s="1"/>
      <c r="IWO108" s="1"/>
      <c r="IWP108" s="1"/>
      <c r="IXF108" s="1"/>
      <c r="IXG108" s="1"/>
      <c r="IXQ108" s="1"/>
      <c r="IXR108" s="1"/>
      <c r="IXU108" s="1"/>
      <c r="IXV108" s="1"/>
      <c r="IYL108" s="1"/>
      <c r="IYM108" s="1"/>
      <c r="IYW108" s="1"/>
      <c r="IYX108" s="1"/>
      <c r="IZA108" s="1"/>
      <c r="IZB108" s="1"/>
      <c r="IZR108" s="1"/>
      <c r="IZS108" s="1"/>
      <c r="JAC108" s="1"/>
      <c r="JAD108" s="1"/>
      <c r="JAG108" s="1"/>
      <c r="JAH108" s="1"/>
      <c r="JAX108" s="1"/>
      <c r="JAY108" s="1"/>
      <c r="JBI108" s="1"/>
      <c r="JBJ108" s="1"/>
      <c r="JBM108" s="1"/>
      <c r="JBN108" s="1"/>
      <c r="JCD108" s="1"/>
      <c r="JCE108" s="1"/>
      <c r="JCO108" s="1"/>
      <c r="JCP108" s="1"/>
      <c r="JCS108" s="1"/>
      <c r="JCT108" s="1"/>
      <c r="JDJ108" s="1"/>
      <c r="JDK108" s="1"/>
      <c r="JDU108" s="1"/>
      <c r="JDV108" s="1"/>
      <c r="JDY108" s="1"/>
      <c r="JDZ108" s="1"/>
      <c r="JEP108" s="1"/>
      <c r="JEQ108" s="1"/>
      <c r="JFA108" s="1"/>
      <c r="JFB108" s="1"/>
      <c r="JFE108" s="1"/>
      <c r="JFF108" s="1"/>
      <c r="JFV108" s="1"/>
      <c r="JFW108" s="1"/>
      <c r="JGG108" s="1"/>
      <c r="JGH108" s="1"/>
      <c r="JGK108" s="1"/>
      <c r="JGL108" s="1"/>
      <c r="JHB108" s="1"/>
      <c r="JHC108" s="1"/>
      <c r="JHM108" s="1"/>
      <c r="JHN108" s="1"/>
      <c r="JHQ108" s="1"/>
      <c r="JHR108" s="1"/>
      <c r="JIH108" s="1"/>
      <c r="JII108" s="1"/>
      <c r="JIS108" s="1"/>
      <c r="JIT108" s="1"/>
      <c r="JIW108" s="1"/>
      <c r="JIX108" s="1"/>
      <c r="JJN108" s="1"/>
      <c r="JJO108" s="1"/>
      <c r="JJY108" s="1"/>
      <c r="JJZ108" s="1"/>
      <c r="JKC108" s="1"/>
      <c r="JKD108" s="1"/>
      <c r="JKT108" s="1"/>
      <c r="JKU108" s="1"/>
      <c r="JLE108" s="1"/>
      <c r="JLF108" s="1"/>
      <c r="JLI108" s="1"/>
      <c r="JLJ108" s="1"/>
      <c r="JLZ108" s="1"/>
      <c r="JMA108" s="1"/>
      <c r="JMK108" s="1"/>
      <c r="JML108" s="1"/>
      <c r="JMO108" s="1"/>
      <c r="JMP108" s="1"/>
      <c r="JNF108" s="1"/>
      <c r="JNG108" s="1"/>
      <c r="JNQ108" s="1"/>
      <c r="JNR108" s="1"/>
      <c r="JNU108" s="1"/>
      <c r="JNV108" s="1"/>
      <c r="JOL108" s="1"/>
      <c r="JOM108" s="1"/>
      <c r="JOW108" s="1"/>
      <c r="JOX108" s="1"/>
      <c r="JPA108" s="1"/>
      <c r="JPB108" s="1"/>
      <c r="JPR108" s="1"/>
      <c r="JPS108" s="1"/>
      <c r="JQC108" s="1"/>
      <c r="JQD108" s="1"/>
      <c r="JQG108" s="1"/>
      <c r="JQH108" s="1"/>
      <c r="JQX108" s="1"/>
      <c r="JQY108" s="1"/>
      <c r="JRI108" s="1"/>
      <c r="JRJ108" s="1"/>
      <c r="JRM108" s="1"/>
      <c r="JRN108" s="1"/>
      <c r="JSD108" s="1"/>
      <c r="JSE108" s="1"/>
      <c r="JSO108" s="1"/>
      <c r="JSP108" s="1"/>
      <c r="JSS108" s="1"/>
      <c r="JST108" s="1"/>
      <c r="JTJ108" s="1"/>
      <c r="JTK108" s="1"/>
      <c r="JTU108" s="1"/>
      <c r="JTV108" s="1"/>
      <c r="JTY108" s="1"/>
      <c r="JTZ108" s="1"/>
      <c r="JUP108" s="1"/>
      <c r="JUQ108" s="1"/>
      <c r="JVA108" s="1"/>
      <c r="JVB108" s="1"/>
      <c r="JVE108" s="1"/>
      <c r="JVF108" s="1"/>
      <c r="JVV108" s="1"/>
      <c r="JVW108" s="1"/>
      <c r="JWG108" s="1"/>
      <c r="JWH108" s="1"/>
      <c r="JWK108" s="1"/>
      <c r="JWL108" s="1"/>
      <c r="JXB108" s="1"/>
      <c r="JXC108" s="1"/>
      <c r="JXM108" s="1"/>
      <c r="JXN108" s="1"/>
      <c r="JXQ108" s="1"/>
      <c r="JXR108" s="1"/>
      <c r="JYH108" s="1"/>
      <c r="JYI108" s="1"/>
      <c r="JYS108" s="1"/>
      <c r="JYT108" s="1"/>
      <c r="JYW108" s="1"/>
      <c r="JYX108" s="1"/>
      <c r="JZN108" s="1"/>
      <c r="JZO108" s="1"/>
      <c r="JZY108" s="1"/>
      <c r="JZZ108" s="1"/>
      <c r="KAC108" s="1"/>
      <c r="KAD108" s="1"/>
      <c r="KAT108" s="1"/>
      <c r="KAU108" s="1"/>
      <c r="KBE108" s="1"/>
      <c r="KBF108" s="1"/>
      <c r="KBI108" s="1"/>
      <c r="KBJ108" s="1"/>
      <c r="KBZ108" s="1"/>
      <c r="KCA108" s="1"/>
      <c r="KCK108" s="1"/>
      <c r="KCL108" s="1"/>
      <c r="KCO108" s="1"/>
      <c r="KCP108" s="1"/>
      <c r="KDF108" s="1"/>
      <c r="KDG108" s="1"/>
      <c r="KDQ108" s="1"/>
      <c r="KDR108" s="1"/>
      <c r="KDU108" s="1"/>
      <c r="KDV108" s="1"/>
      <c r="KEL108" s="1"/>
      <c r="KEM108" s="1"/>
      <c r="KEW108" s="1"/>
      <c r="KEX108" s="1"/>
      <c r="KFA108" s="1"/>
      <c r="KFB108" s="1"/>
      <c r="KFR108" s="1"/>
      <c r="KFS108" s="1"/>
      <c r="KGC108" s="1"/>
      <c r="KGD108" s="1"/>
      <c r="KGG108" s="1"/>
      <c r="KGH108" s="1"/>
      <c r="KGX108" s="1"/>
      <c r="KGY108" s="1"/>
      <c r="KHI108" s="1"/>
      <c r="KHJ108" s="1"/>
      <c r="KHM108" s="1"/>
      <c r="KHN108" s="1"/>
      <c r="KID108" s="1"/>
      <c r="KIE108" s="1"/>
      <c r="KIO108" s="1"/>
      <c r="KIP108" s="1"/>
      <c r="KIS108" s="1"/>
      <c r="KIT108" s="1"/>
      <c r="KJJ108" s="1"/>
      <c r="KJK108" s="1"/>
      <c r="KJU108" s="1"/>
      <c r="KJV108" s="1"/>
      <c r="KJY108" s="1"/>
      <c r="KJZ108" s="1"/>
      <c r="KKP108" s="1"/>
      <c r="KKQ108" s="1"/>
      <c r="KLA108" s="1"/>
      <c r="KLB108" s="1"/>
      <c r="KLE108" s="1"/>
      <c r="KLF108" s="1"/>
      <c r="KLV108" s="1"/>
      <c r="KLW108" s="1"/>
      <c r="KMG108" s="1"/>
      <c r="KMH108" s="1"/>
      <c r="KMK108" s="1"/>
      <c r="KML108" s="1"/>
      <c r="KNB108" s="1"/>
      <c r="KNC108" s="1"/>
      <c r="KNM108" s="1"/>
      <c r="KNN108" s="1"/>
      <c r="KNQ108" s="1"/>
      <c r="KNR108" s="1"/>
      <c r="KOH108" s="1"/>
      <c r="KOI108" s="1"/>
      <c r="KOS108" s="1"/>
      <c r="KOT108" s="1"/>
      <c r="KOW108" s="1"/>
      <c r="KOX108" s="1"/>
      <c r="KPN108" s="1"/>
      <c r="KPO108" s="1"/>
      <c r="KPY108" s="1"/>
      <c r="KPZ108" s="1"/>
      <c r="KQC108" s="1"/>
      <c r="KQD108" s="1"/>
      <c r="KQT108" s="1"/>
      <c r="KQU108" s="1"/>
      <c r="KRE108" s="1"/>
      <c r="KRF108" s="1"/>
      <c r="KRI108" s="1"/>
      <c r="KRJ108" s="1"/>
      <c r="KRZ108" s="1"/>
      <c r="KSA108" s="1"/>
      <c r="KSK108" s="1"/>
      <c r="KSL108" s="1"/>
      <c r="KSO108" s="1"/>
      <c r="KSP108" s="1"/>
      <c r="KTF108" s="1"/>
      <c r="KTG108" s="1"/>
      <c r="KTQ108" s="1"/>
      <c r="KTR108" s="1"/>
      <c r="KTU108" s="1"/>
      <c r="KTV108" s="1"/>
      <c r="KUL108" s="1"/>
      <c r="KUM108" s="1"/>
      <c r="KUW108" s="1"/>
      <c r="KUX108" s="1"/>
      <c r="KVA108" s="1"/>
      <c r="KVB108" s="1"/>
      <c r="KVR108" s="1"/>
      <c r="KVS108" s="1"/>
      <c r="KWC108" s="1"/>
      <c r="KWD108" s="1"/>
      <c r="KWG108" s="1"/>
      <c r="KWH108" s="1"/>
      <c r="KWX108" s="1"/>
      <c r="KWY108" s="1"/>
      <c r="KXI108" s="1"/>
      <c r="KXJ108" s="1"/>
      <c r="KXM108" s="1"/>
      <c r="KXN108" s="1"/>
      <c r="KYD108" s="1"/>
      <c r="KYE108" s="1"/>
      <c r="KYO108" s="1"/>
      <c r="KYP108" s="1"/>
      <c r="KYS108" s="1"/>
      <c r="KYT108" s="1"/>
      <c r="KZJ108" s="1"/>
      <c r="KZK108" s="1"/>
      <c r="KZU108" s="1"/>
      <c r="KZV108" s="1"/>
      <c r="KZY108" s="1"/>
      <c r="KZZ108" s="1"/>
      <c r="LAP108" s="1"/>
      <c r="LAQ108" s="1"/>
      <c r="LBA108" s="1"/>
      <c r="LBB108" s="1"/>
      <c r="LBE108" s="1"/>
      <c r="LBF108" s="1"/>
      <c r="LBV108" s="1"/>
      <c r="LBW108" s="1"/>
      <c r="LCG108" s="1"/>
      <c r="LCH108" s="1"/>
      <c r="LCK108" s="1"/>
      <c r="LCL108" s="1"/>
      <c r="LDB108" s="1"/>
      <c r="LDC108" s="1"/>
      <c r="LDM108" s="1"/>
      <c r="LDN108" s="1"/>
      <c r="LDQ108" s="1"/>
      <c r="LDR108" s="1"/>
      <c r="LEH108" s="1"/>
      <c r="LEI108" s="1"/>
      <c r="LES108" s="1"/>
      <c r="LET108" s="1"/>
      <c r="LEW108" s="1"/>
      <c r="LEX108" s="1"/>
      <c r="LFN108" s="1"/>
      <c r="LFO108" s="1"/>
      <c r="LFY108" s="1"/>
      <c r="LFZ108" s="1"/>
      <c r="LGC108" s="1"/>
      <c r="LGD108" s="1"/>
      <c r="LGT108" s="1"/>
      <c r="LGU108" s="1"/>
      <c r="LHE108" s="1"/>
      <c r="LHF108" s="1"/>
      <c r="LHI108" s="1"/>
      <c r="LHJ108" s="1"/>
      <c r="LHZ108" s="1"/>
      <c r="LIA108" s="1"/>
      <c r="LIK108" s="1"/>
      <c r="LIL108" s="1"/>
      <c r="LIO108" s="1"/>
      <c r="LIP108" s="1"/>
      <c r="LJF108" s="1"/>
      <c r="LJG108" s="1"/>
      <c r="LJQ108" s="1"/>
      <c r="LJR108" s="1"/>
      <c r="LJU108" s="1"/>
      <c r="LJV108" s="1"/>
      <c r="LKL108" s="1"/>
      <c r="LKM108" s="1"/>
      <c r="LKW108" s="1"/>
      <c r="LKX108" s="1"/>
      <c r="LLA108" s="1"/>
      <c r="LLB108" s="1"/>
      <c r="LLR108" s="1"/>
      <c r="LLS108" s="1"/>
      <c r="LMC108" s="1"/>
      <c r="LMD108" s="1"/>
      <c r="LMG108" s="1"/>
      <c r="LMH108" s="1"/>
      <c r="LMX108" s="1"/>
      <c r="LMY108" s="1"/>
      <c r="LNI108" s="1"/>
      <c r="LNJ108" s="1"/>
      <c r="LNM108" s="1"/>
      <c r="LNN108" s="1"/>
      <c r="LOD108" s="1"/>
      <c r="LOE108" s="1"/>
      <c r="LOO108" s="1"/>
      <c r="LOP108" s="1"/>
      <c r="LOS108" s="1"/>
      <c r="LOT108" s="1"/>
      <c r="LPJ108" s="1"/>
      <c r="LPK108" s="1"/>
      <c r="LPU108" s="1"/>
      <c r="LPV108" s="1"/>
      <c r="LPY108" s="1"/>
      <c r="LPZ108" s="1"/>
      <c r="LQP108" s="1"/>
      <c r="LQQ108" s="1"/>
      <c r="LRA108" s="1"/>
      <c r="LRB108" s="1"/>
      <c r="LRE108" s="1"/>
      <c r="LRF108" s="1"/>
      <c r="LRV108" s="1"/>
      <c r="LRW108" s="1"/>
      <c r="LSG108" s="1"/>
      <c r="LSH108" s="1"/>
      <c r="LSK108" s="1"/>
      <c r="LSL108" s="1"/>
      <c r="LTB108" s="1"/>
      <c r="LTC108" s="1"/>
      <c r="LTM108" s="1"/>
      <c r="LTN108" s="1"/>
      <c r="LTQ108" s="1"/>
      <c r="LTR108" s="1"/>
      <c r="LUH108" s="1"/>
      <c r="LUI108" s="1"/>
      <c r="LUS108" s="1"/>
      <c r="LUT108" s="1"/>
      <c r="LUW108" s="1"/>
      <c r="LUX108" s="1"/>
      <c r="LVN108" s="1"/>
      <c r="LVO108" s="1"/>
      <c r="LVY108" s="1"/>
      <c r="LVZ108" s="1"/>
      <c r="LWC108" s="1"/>
      <c r="LWD108" s="1"/>
      <c r="LWT108" s="1"/>
      <c r="LWU108" s="1"/>
      <c r="LXE108" s="1"/>
      <c r="LXF108" s="1"/>
      <c r="LXI108" s="1"/>
      <c r="LXJ108" s="1"/>
      <c r="LXZ108" s="1"/>
      <c r="LYA108" s="1"/>
      <c r="LYK108" s="1"/>
      <c r="LYL108" s="1"/>
      <c r="LYO108" s="1"/>
      <c r="LYP108" s="1"/>
      <c r="LZF108" s="1"/>
      <c r="LZG108" s="1"/>
      <c r="LZQ108" s="1"/>
      <c r="LZR108" s="1"/>
      <c r="LZU108" s="1"/>
      <c r="LZV108" s="1"/>
      <c r="MAL108" s="1"/>
      <c r="MAM108" s="1"/>
      <c r="MAW108" s="1"/>
      <c r="MAX108" s="1"/>
      <c r="MBA108" s="1"/>
      <c r="MBB108" s="1"/>
      <c r="MBR108" s="1"/>
      <c r="MBS108" s="1"/>
      <c r="MCC108" s="1"/>
      <c r="MCD108" s="1"/>
      <c r="MCG108" s="1"/>
      <c r="MCH108" s="1"/>
      <c r="MCX108" s="1"/>
      <c r="MCY108" s="1"/>
      <c r="MDI108" s="1"/>
      <c r="MDJ108" s="1"/>
      <c r="MDM108" s="1"/>
      <c r="MDN108" s="1"/>
      <c r="MED108" s="1"/>
      <c r="MEE108" s="1"/>
      <c r="MEO108" s="1"/>
      <c r="MEP108" s="1"/>
      <c r="MES108" s="1"/>
      <c r="MET108" s="1"/>
      <c r="MFJ108" s="1"/>
      <c r="MFK108" s="1"/>
      <c r="MFU108" s="1"/>
      <c r="MFV108" s="1"/>
      <c r="MFY108" s="1"/>
      <c r="MFZ108" s="1"/>
      <c r="MGP108" s="1"/>
      <c r="MGQ108" s="1"/>
      <c r="MHA108" s="1"/>
      <c r="MHB108" s="1"/>
      <c r="MHE108" s="1"/>
      <c r="MHF108" s="1"/>
      <c r="MHV108" s="1"/>
      <c r="MHW108" s="1"/>
      <c r="MIG108" s="1"/>
      <c r="MIH108" s="1"/>
      <c r="MIK108" s="1"/>
      <c r="MIL108" s="1"/>
      <c r="MJB108" s="1"/>
      <c r="MJC108" s="1"/>
      <c r="MJM108" s="1"/>
      <c r="MJN108" s="1"/>
      <c r="MJQ108" s="1"/>
      <c r="MJR108" s="1"/>
      <c r="MKH108" s="1"/>
      <c r="MKI108" s="1"/>
      <c r="MKS108" s="1"/>
      <c r="MKT108" s="1"/>
      <c r="MKW108" s="1"/>
      <c r="MKX108" s="1"/>
      <c r="MLN108" s="1"/>
      <c r="MLO108" s="1"/>
      <c r="MLY108" s="1"/>
      <c r="MLZ108" s="1"/>
      <c r="MMC108" s="1"/>
      <c r="MMD108" s="1"/>
      <c r="MMT108" s="1"/>
      <c r="MMU108" s="1"/>
      <c r="MNE108" s="1"/>
      <c r="MNF108" s="1"/>
      <c r="MNI108" s="1"/>
      <c r="MNJ108" s="1"/>
      <c r="MNZ108" s="1"/>
      <c r="MOA108" s="1"/>
      <c r="MOK108" s="1"/>
      <c r="MOL108" s="1"/>
      <c r="MOO108" s="1"/>
      <c r="MOP108" s="1"/>
      <c r="MPF108" s="1"/>
      <c r="MPG108" s="1"/>
      <c r="MPQ108" s="1"/>
      <c r="MPR108" s="1"/>
      <c r="MPU108" s="1"/>
      <c r="MPV108" s="1"/>
      <c r="MQL108" s="1"/>
      <c r="MQM108" s="1"/>
      <c r="MQW108" s="1"/>
      <c r="MQX108" s="1"/>
      <c r="MRA108" s="1"/>
      <c r="MRB108" s="1"/>
      <c r="MRR108" s="1"/>
      <c r="MRS108" s="1"/>
      <c r="MSC108" s="1"/>
      <c r="MSD108" s="1"/>
      <c r="MSG108" s="1"/>
      <c r="MSH108" s="1"/>
      <c r="MSX108" s="1"/>
      <c r="MSY108" s="1"/>
      <c r="MTI108" s="1"/>
      <c r="MTJ108" s="1"/>
      <c r="MTM108" s="1"/>
      <c r="MTN108" s="1"/>
      <c r="MUD108" s="1"/>
      <c r="MUE108" s="1"/>
      <c r="MUO108" s="1"/>
      <c r="MUP108" s="1"/>
      <c r="MUS108" s="1"/>
      <c r="MUT108" s="1"/>
      <c r="MVJ108" s="1"/>
      <c r="MVK108" s="1"/>
      <c r="MVU108" s="1"/>
      <c r="MVV108" s="1"/>
      <c r="MVY108" s="1"/>
      <c r="MVZ108" s="1"/>
      <c r="MWP108" s="1"/>
      <c r="MWQ108" s="1"/>
      <c r="MXA108" s="1"/>
      <c r="MXB108" s="1"/>
      <c r="MXE108" s="1"/>
      <c r="MXF108" s="1"/>
      <c r="MXV108" s="1"/>
      <c r="MXW108" s="1"/>
      <c r="MYG108" s="1"/>
      <c r="MYH108" s="1"/>
      <c r="MYK108" s="1"/>
      <c r="MYL108" s="1"/>
      <c r="MZB108" s="1"/>
      <c r="MZC108" s="1"/>
      <c r="MZM108" s="1"/>
      <c r="MZN108" s="1"/>
      <c r="MZQ108" s="1"/>
      <c r="MZR108" s="1"/>
      <c r="NAH108" s="1"/>
      <c r="NAI108" s="1"/>
      <c r="NAS108" s="1"/>
      <c r="NAT108" s="1"/>
      <c r="NAW108" s="1"/>
      <c r="NAX108" s="1"/>
      <c r="NBN108" s="1"/>
      <c r="NBO108" s="1"/>
      <c r="NBY108" s="1"/>
      <c r="NBZ108" s="1"/>
      <c r="NCC108" s="1"/>
      <c r="NCD108" s="1"/>
      <c r="NCT108" s="1"/>
      <c r="NCU108" s="1"/>
      <c r="NDE108" s="1"/>
      <c r="NDF108" s="1"/>
      <c r="NDI108" s="1"/>
      <c r="NDJ108" s="1"/>
      <c r="NDZ108" s="1"/>
      <c r="NEA108" s="1"/>
      <c r="NEK108" s="1"/>
      <c r="NEL108" s="1"/>
      <c r="NEO108" s="1"/>
      <c r="NEP108" s="1"/>
      <c r="NFF108" s="1"/>
      <c r="NFG108" s="1"/>
      <c r="NFQ108" s="1"/>
      <c r="NFR108" s="1"/>
      <c r="NFU108" s="1"/>
      <c r="NFV108" s="1"/>
      <c r="NGL108" s="1"/>
      <c r="NGM108" s="1"/>
      <c r="NGW108" s="1"/>
      <c r="NGX108" s="1"/>
      <c r="NHA108" s="1"/>
      <c r="NHB108" s="1"/>
      <c r="NHR108" s="1"/>
      <c r="NHS108" s="1"/>
      <c r="NIC108" s="1"/>
      <c r="NID108" s="1"/>
      <c r="NIG108" s="1"/>
      <c r="NIH108" s="1"/>
      <c r="NIX108" s="1"/>
      <c r="NIY108" s="1"/>
      <c r="NJI108" s="1"/>
      <c r="NJJ108" s="1"/>
      <c r="NJM108" s="1"/>
      <c r="NJN108" s="1"/>
      <c r="NKD108" s="1"/>
      <c r="NKE108" s="1"/>
      <c r="NKO108" s="1"/>
      <c r="NKP108" s="1"/>
      <c r="NKS108" s="1"/>
      <c r="NKT108" s="1"/>
      <c r="NLJ108" s="1"/>
      <c r="NLK108" s="1"/>
      <c r="NLU108" s="1"/>
      <c r="NLV108" s="1"/>
      <c r="NLY108" s="1"/>
      <c r="NLZ108" s="1"/>
      <c r="NMP108" s="1"/>
      <c r="NMQ108" s="1"/>
      <c r="NNA108" s="1"/>
      <c r="NNB108" s="1"/>
      <c r="NNE108" s="1"/>
      <c r="NNF108" s="1"/>
      <c r="NNV108" s="1"/>
      <c r="NNW108" s="1"/>
      <c r="NOG108" s="1"/>
      <c r="NOH108" s="1"/>
      <c r="NOK108" s="1"/>
      <c r="NOL108" s="1"/>
      <c r="NPB108" s="1"/>
      <c r="NPC108" s="1"/>
      <c r="NPM108" s="1"/>
      <c r="NPN108" s="1"/>
      <c r="NPQ108" s="1"/>
      <c r="NPR108" s="1"/>
      <c r="NQH108" s="1"/>
      <c r="NQI108" s="1"/>
      <c r="NQS108" s="1"/>
      <c r="NQT108" s="1"/>
      <c r="NQW108" s="1"/>
      <c r="NQX108" s="1"/>
      <c r="NRN108" s="1"/>
      <c r="NRO108" s="1"/>
      <c r="NRY108" s="1"/>
      <c r="NRZ108" s="1"/>
      <c r="NSC108" s="1"/>
      <c r="NSD108" s="1"/>
      <c r="NST108" s="1"/>
      <c r="NSU108" s="1"/>
      <c r="NTE108" s="1"/>
      <c r="NTF108" s="1"/>
      <c r="NTI108" s="1"/>
      <c r="NTJ108" s="1"/>
      <c r="NTZ108" s="1"/>
      <c r="NUA108" s="1"/>
      <c r="NUK108" s="1"/>
      <c r="NUL108" s="1"/>
      <c r="NUO108" s="1"/>
      <c r="NUP108" s="1"/>
      <c r="NVF108" s="1"/>
      <c r="NVG108" s="1"/>
      <c r="NVQ108" s="1"/>
      <c r="NVR108" s="1"/>
      <c r="NVU108" s="1"/>
      <c r="NVV108" s="1"/>
      <c r="NWL108" s="1"/>
      <c r="NWM108" s="1"/>
      <c r="NWW108" s="1"/>
      <c r="NWX108" s="1"/>
      <c r="NXA108" s="1"/>
      <c r="NXB108" s="1"/>
      <c r="NXR108" s="1"/>
      <c r="NXS108" s="1"/>
      <c r="NYC108" s="1"/>
      <c r="NYD108" s="1"/>
      <c r="NYG108" s="1"/>
      <c r="NYH108" s="1"/>
      <c r="NYX108" s="1"/>
      <c r="NYY108" s="1"/>
      <c r="NZI108" s="1"/>
      <c r="NZJ108" s="1"/>
      <c r="NZM108" s="1"/>
      <c r="NZN108" s="1"/>
      <c r="OAD108" s="1"/>
      <c r="OAE108" s="1"/>
      <c r="OAO108" s="1"/>
      <c r="OAP108" s="1"/>
      <c r="OAS108" s="1"/>
      <c r="OAT108" s="1"/>
      <c r="OBJ108" s="1"/>
      <c r="OBK108" s="1"/>
      <c r="OBU108" s="1"/>
      <c r="OBV108" s="1"/>
      <c r="OBY108" s="1"/>
      <c r="OBZ108" s="1"/>
      <c r="OCP108" s="1"/>
      <c r="OCQ108" s="1"/>
      <c r="ODA108" s="1"/>
      <c r="ODB108" s="1"/>
      <c r="ODE108" s="1"/>
      <c r="ODF108" s="1"/>
      <c r="ODV108" s="1"/>
      <c r="ODW108" s="1"/>
      <c r="OEG108" s="1"/>
      <c r="OEH108" s="1"/>
      <c r="OEK108" s="1"/>
      <c r="OEL108" s="1"/>
      <c r="OFB108" s="1"/>
      <c r="OFC108" s="1"/>
      <c r="OFM108" s="1"/>
      <c r="OFN108" s="1"/>
      <c r="OFQ108" s="1"/>
      <c r="OFR108" s="1"/>
      <c r="OGH108" s="1"/>
      <c r="OGI108" s="1"/>
      <c r="OGS108" s="1"/>
      <c r="OGT108" s="1"/>
      <c r="OGW108" s="1"/>
      <c r="OGX108" s="1"/>
      <c r="OHN108" s="1"/>
      <c r="OHO108" s="1"/>
      <c r="OHY108" s="1"/>
      <c r="OHZ108" s="1"/>
      <c r="OIC108" s="1"/>
      <c r="OID108" s="1"/>
      <c r="OIT108" s="1"/>
      <c r="OIU108" s="1"/>
      <c r="OJE108" s="1"/>
      <c r="OJF108" s="1"/>
      <c r="OJI108" s="1"/>
      <c r="OJJ108" s="1"/>
      <c r="OJZ108" s="1"/>
      <c r="OKA108" s="1"/>
      <c r="OKK108" s="1"/>
      <c r="OKL108" s="1"/>
      <c r="OKO108" s="1"/>
      <c r="OKP108" s="1"/>
      <c r="OLF108" s="1"/>
      <c r="OLG108" s="1"/>
      <c r="OLQ108" s="1"/>
      <c r="OLR108" s="1"/>
      <c r="OLU108" s="1"/>
      <c r="OLV108" s="1"/>
      <c r="OML108" s="1"/>
      <c r="OMM108" s="1"/>
      <c r="OMW108" s="1"/>
      <c r="OMX108" s="1"/>
      <c r="ONA108" s="1"/>
      <c r="ONB108" s="1"/>
      <c r="ONR108" s="1"/>
      <c r="ONS108" s="1"/>
      <c r="OOC108" s="1"/>
      <c r="OOD108" s="1"/>
      <c r="OOG108" s="1"/>
      <c r="OOH108" s="1"/>
      <c r="OOX108" s="1"/>
      <c r="OOY108" s="1"/>
      <c r="OPI108" s="1"/>
      <c r="OPJ108" s="1"/>
      <c r="OPM108" s="1"/>
      <c r="OPN108" s="1"/>
      <c r="OQD108" s="1"/>
      <c r="OQE108" s="1"/>
      <c r="OQO108" s="1"/>
      <c r="OQP108" s="1"/>
      <c r="OQS108" s="1"/>
      <c r="OQT108" s="1"/>
      <c r="ORJ108" s="1"/>
      <c r="ORK108" s="1"/>
      <c r="ORU108" s="1"/>
      <c r="ORV108" s="1"/>
      <c r="ORY108" s="1"/>
      <c r="ORZ108" s="1"/>
      <c r="OSP108" s="1"/>
      <c r="OSQ108" s="1"/>
      <c r="OTA108" s="1"/>
      <c r="OTB108" s="1"/>
      <c r="OTE108" s="1"/>
      <c r="OTF108" s="1"/>
      <c r="OTV108" s="1"/>
      <c r="OTW108" s="1"/>
      <c r="OUG108" s="1"/>
      <c r="OUH108" s="1"/>
      <c r="OUK108" s="1"/>
      <c r="OUL108" s="1"/>
      <c r="OVB108" s="1"/>
      <c r="OVC108" s="1"/>
      <c r="OVM108" s="1"/>
      <c r="OVN108" s="1"/>
      <c r="OVQ108" s="1"/>
      <c r="OVR108" s="1"/>
      <c r="OWH108" s="1"/>
      <c r="OWI108" s="1"/>
      <c r="OWS108" s="1"/>
      <c r="OWT108" s="1"/>
      <c r="OWW108" s="1"/>
      <c r="OWX108" s="1"/>
      <c r="OXN108" s="1"/>
      <c r="OXO108" s="1"/>
      <c r="OXY108" s="1"/>
      <c r="OXZ108" s="1"/>
      <c r="OYC108" s="1"/>
      <c r="OYD108" s="1"/>
      <c r="OYT108" s="1"/>
      <c r="OYU108" s="1"/>
      <c r="OZE108" s="1"/>
      <c r="OZF108" s="1"/>
      <c r="OZI108" s="1"/>
      <c r="OZJ108" s="1"/>
      <c r="OZZ108" s="1"/>
      <c r="PAA108" s="1"/>
      <c r="PAK108" s="1"/>
      <c r="PAL108" s="1"/>
      <c r="PAO108" s="1"/>
      <c r="PAP108" s="1"/>
      <c r="PBF108" s="1"/>
      <c r="PBG108" s="1"/>
      <c r="PBQ108" s="1"/>
      <c r="PBR108" s="1"/>
      <c r="PBU108" s="1"/>
      <c r="PBV108" s="1"/>
      <c r="PCL108" s="1"/>
      <c r="PCM108" s="1"/>
      <c r="PCW108" s="1"/>
      <c r="PCX108" s="1"/>
      <c r="PDA108" s="1"/>
      <c r="PDB108" s="1"/>
      <c r="PDR108" s="1"/>
      <c r="PDS108" s="1"/>
      <c r="PEC108" s="1"/>
      <c r="PED108" s="1"/>
      <c r="PEG108" s="1"/>
      <c r="PEH108" s="1"/>
      <c r="PEX108" s="1"/>
      <c r="PEY108" s="1"/>
      <c r="PFI108" s="1"/>
      <c r="PFJ108" s="1"/>
      <c r="PFM108" s="1"/>
      <c r="PFN108" s="1"/>
      <c r="PGD108" s="1"/>
      <c r="PGE108" s="1"/>
      <c r="PGO108" s="1"/>
      <c r="PGP108" s="1"/>
      <c r="PGS108" s="1"/>
      <c r="PGT108" s="1"/>
      <c r="PHJ108" s="1"/>
      <c r="PHK108" s="1"/>
      <c r="PHU108" s="1"/>
      <c r="PHV108" s="1"/>
      <c r="PHY108" s="1"/>
      <c r="PHZ108" s="1"/>
      <c r="PIP108" s="1"/>
      <c r="PIQ108" s="1"/>
      <c r="PJA108" s="1"/>
      <c r="PJB108" s="1"/>
      <c r="PJE108" s="1"/>
      <c r="PJF108" s="1"/>
      <c r="PJV108" s="1"/>
      <c r="PJW108" s="1"/>
      <c r="PKG108" s="1"/>
      <c r="PKH108" s="1"/>
      <c r="PKK108" s="1"/>
      <c r="PKL108" s="1"/>
      <c r="PLB108" s="1"/>
      <c r="PLC108" s="1"/>
      <c r="PLM108" s="1"/>
      <c r="PLN108" s="1"/>
      <c r="PLQ108" s="1"/>
      <c r="PLR108" s="1"/>
      <c r="PMH108" s="1"/>
      <c r="PMI108" s="1"/>
      <c r="PMS108" s="1"/>
      <c r="PMT108" s="1"/>
      <c r="PMW108" s="1"/>
      <c r="PMX108" s="1"/>
      <c r="PNN108" s="1"/>
      <c r="PNO108" s="1"/>
      <c r="PNY108" s="1"/>
      <c r="PNZ108" s="1"/>
      <c r="POC108" s="1"/>
      <c r="POD108" s="1"/>
      <c r="POT108" s="1"/>
      <c r="POU108" s="1"/>
      <c r="PPE108" s="1"/>
      <c r="PPF108" s="1"/>
      <c r="PPI108" s="1"/>
      <c r="PPJ108" s="1"/>
      <c r="PPZ108" s="1"/>
      <c r="PQA108" s="1"/>
      <c r="PQK108" s="1"/>
      <c r="PQL108" s="1"/>
      <c r="PQO108" s="1"/>
      <c r="PQP108" s="1"/>
      <c r="PRF108" s="1"/>
      <c r="PRG108" s="1"/>
      <c r="PRQ108" s="1"/>
      <c r="PRR108" s="1"/>
      <c r="PRU108" s="1"/>
      <c r="PRV108" s="1"/>
      <c r="PSL108" s="1"/>
      <c r="PSM108" s="1"/>
      <c r="PSW108" s="1"/>
      <c r="PSX108" s="1"/>
      <c r="PTA108" s="1"/>
      <c r="PTB108" s="1"/>
      <c r="PTR108" s="1"/>
      <c r="PTS108" s="1"/>
      <c r="PUC108" s="1"/>
      <c r="PUD108" s="1"/>
      <c r="PUG108" s="1"/>
      <c r="PUH108" s="1"/>
      <c r="PUX108" s="1"/>
      <c r="PUY108" s="1"/>
      <c r="PVI108" s="1"/>
      <c r="PVJ108" s="1"/>
      <c r="PVM108" s="1"/>
      <c r="PVN108" s="1"/>
      <c r="PWD108" s="1"/>
      <c r="PWE108" s="1"/>
      <c r="PWO108" s="1"/>
      <c r="PWP108" s="1"/>
      <c r="PWS108" s="1"/>
      <c r="PWT108" s="1"/>
      <c r="PXJ108" s="1"/>
      <c r="PXK108" s="1"/>
      <c r="PXU108" s="1"/>
      <c r="PXV108" s="1"/>
      <c r="PXY108" s="1"/>
      <c r="PXZ108" s="1"/>
      <c r="PYP108" s="1"/>
      <c r="PYQ108" s="1"/>
      <c r="PZA108" s="1"/>
      <c r="PZB108" s="1"/>
      <c r="PZE108" s="1"/>
      <c r="PZF108" s="1"/>
      <c r="PZV108" s="1"/>
      <c r="PZW108" s="1"/>
      <c r="QAG108" s="1"/>
      <c r="QAH108" s="1"/>
      <c r="QAK108" s="1"/>
      <c r="QAL108" s="1"/>
      <c r="QBB108" s="1"/>
      <c r="QBC108" s="1"/>
      <c r="QBM108" s="1"/>
      <c r="QBN108" s="1"/>
      <c r="QBQ108" s="1"/>
      <c r="QBR108" s="1"/>
      <c r="QCH108" s="1"/>
      <c r="QCI108" s="1"/>
      <c r="QCS108" s="1"/>
      <c r="QCT108" s="1"/>
      <c r="QCW108" s="1"/>
      <c r="QCX108" s="1"/>
      <c r="QDN108" s="1"/>
      <c r="QDO108" s="1"/>
      <c r="QDY108" s="1"/>
      <c r="QDZ108" s="1"/>
      <c r="QEC108" s="1"/>
      <c r="QED108" s="1"/>
      <c r="QET108" s="1"/>
      <c r="QEU108" s="1"/>
      <c r="QFE108" s="1"/>
      <c r="QFF108" s="1"/>
      <c r="QFI108" s="1"/>
      <c r="QFJ108" s="1"/>
      <c r="QFZ108" s="1"/>
      <c r="QGA108" s="1"/>
      <c r="QGK108" s="1"/>
      <c r="QGL108" s="1"/>
      <c r="QGO108" s="1"/>
      <c r="QGP108" s="1"/>
      <c r="QHF108" s="1"/>
      <c r="QHG108" s="1"/>
      <c r="QHQ108" s="1"/>
      <c r="QHR108" s="1"/>
      <c r="QHU108" s="1"/>
      <c r="QHV108" s="1"/>
      <c r="QIL108" s="1"/>
      <c r="QIM108" s="1"/>
      <c r="QIW108" s="1"/>
      <c r="QIX108" s="1"/>
      <c r="QJA108" s="1"/>
      <c r="QJB108" s="1"/>
      <c r="QJR108" s="1"/>
      <c r="QJS108" s="1"/>
      <c r="QKC108" s="1"/>
      <c r="QKD108" s="1"/>
      <c r="QKG108" s="1"/>
      <c r="QKH108" s="1"/>
      <c r="QKX108" s="1"/>
      <c r="QKY108" s="1"/>
      <c r="QLI108" s="1"/>
      <c r="QLJ108" s="1"/>
      <c r="QLM108" s="1"/>
      <c r="QLN108" s="1"/>
      <c r="QMD108" s="1"/>
      <c r="QME108" s="1"/>
      <c r="QMO108" s="1"/>
      <c r="QMP108" s="1"/>
      <c r="QMS108" s="1"/>
      <c r="QMT108" s="1"/>
      <c r="QNJ108" s="1"/>
      <c r="QNK108" s="1"/>
      <c r="QNU108" s="1"/>
      <c r="QNV108" s="1"/>
      <c r="QNY108" s="1"/>
      <c r="QNZ108" s="1"/>
      <c r="QOP108" s="1"/>
      <c r="QOQ108" s="1"/>
      <c r="QPA108" s="1"/>
      <c r="QPB108" s="1"/>
      <c r="QPE108" s="1"/>
      <c r="QPF108" s="1"/>
      <c r="QPV108" s="1"/>
      <c r="QPW108" s="1"/>
      <c r="QQG108" s="1"/>
      <c r="QQH108" s="1"/>
      <c r="QQK108" s="1"/>
      <c r="QQL108" s="1"/>
      <c r="QRB108" s="1"/>
      <c r="QRC108" s="1"/>
      <c r="QRM108" s="1"/>
      <c r="QRN108" s="1"/>
      <c r="QRQ108" s="1"/>
      <c r="QRR108" s="1"/>
      <c r="QSH108" s="1"/>
      <c r="QSI108" s="1"/>
      <c r="QSS108" s="1"/>
      <c r="QST108" s="1"/>
      <c r="QSW108" s="1"/>
      <c r="QSX108" s="1"/>
      <c r="QTN108" s="1"/>
      <c r="QTO108" s="1"/>
      <c r="QTY108" s="1"/>
      <c r="QTZ108" s="1"/>
      <c r="QUC108" s="1"/>
      <c r="QUD108" s="1"/>
      <c r="QUT108" s="1"/>
      <c r="QUU108" s="1"/>
      <c r="QVE108" s="1"/>
      <c r="QVF108" s="1"/>
      <c r="QVI108" s="1"/>
      <c r="QVJ108" s="1"/>
      <c r="QVZ108" s="1"/>
      <c r="QWA108" s="1"/>
      <c r="QWK108" s="1"/>
      <c r="QWL108" s="1"/>
      <c r="QWO108" s="1"/>
      <c r="QWP108" s="1"/>
      <c r="QXF108" s="1"/>
      <c r="QXG108" s="1"/>
      <c r="QXQ108" s="1"/>
      <c r="QXR108" s="1"/>
      <c r="QXU108" s="1"/>
      <c r="QXV108" s="1"/>
      <c r="QYL108" s="1"/>
      <c r="QYM108" s="1"/>
      <c r="QYW108" s="1"/>
      <c r="QYX108" s="1"/>
      <c r="QZA108" s="1"/>
      <c r="QZB108" s="1"/>
      <c r="QZR108" s="1"/>
      <c r="QZS108" s="1"/>
      <c r="RAC108" s="1"/>
      <c r="RAD108" s="1"/>
      <c r="RAG108" s="1"/>
      <c r="RAH108" s="1"/>
      <c r="RAX108" s="1"/>
      <c r="RAY108" s="1"/>
      <c r="RBI108" s="1"/>
      <c r="RBJ108" s="1"/>
      <c r="RBM108" s="1"/>
      <c r="RBN108" s="1"/>
      <c r="RCD108" s="1"/>
      <c r="RCE108" s="1"/>
      <c r="RCO108" s="1"/>
      <c r="RCP108" s="1"/>
      <c r="RCS108" s="1"/>
      <c r="RCT108" s="1"/>
      <c r="RDJ108" s="1"/>
      <c r="RDK108" s="1"/>
      <c r="RDU108" s="1"/>
      <c r="RDV108" s="1"/>
      <c r="RDY108" s="1"/>
      <c r="RDZ108" s="1"/>
      <c r="REP108" s="1"/>
      <c r="REQ108" s="1"/>
      <c r="RFA108" s="1"/>
      <c r="RFB108" s="1"/>
      <c r="RFE108" s="1"/>
      <c r="RFF108" s="1"/>
      <c r="RFV108" s="1"/>
      <c r="RFW108" s="1"/>
      <c r="RGG108" s="1"/>
      <c r="RGH108" s="1"/>
      <c r="RGK108" s="1"/>
      <c r="RGL108" s="1"/>
      <c r="RHB108" s="1"/>
      <c r="RHC108" s="1"/>
      <c r="RHM108" s="1"/>
      <c r="RHN108" s="1"/>
      <c r="RHQ108" s="1"/>
      <c r="RHR108" s="1"/>
      <c r="RIH108" s="1"/>
      <c r="RII108" s="1"/>
      <c r="RIS108" s="1"/>
      <c r="RIT108" s="1"/>
      <c r="RIW108" s="1"/>
      <c r="RIX108" s="1"/>
      <c r="RJN108" s="1"/>
      <c r="RJO108" s="1"/>
      <c r="RJY108" s="1"/>
      <c r="RJZ108" s="1"/>
      <c r="RKC108" s="1"/>
      <c r="RKD108" s="1"/>
      <c r="RKT108" s="1"/>
      <c r="RKU108" s="1"/>
      <c r="RLE108" s="1"/>
      <c r="RLF108" s="1"/>
      <c r="RLI108" s="1"/>
      <c r="RLJ108" s="1"/>
      <c r="RLZ108" s="1"/>
      <c r="RMA108" s="1"/>
      <c r="RMK108" s="1"/>
      <c r="RML108" s="1"/>
      <c r="RMO108" s="1"/>
      <c r="RMP108" s="1"/>
      <c r="RNF108" s="1"/>
      <c r="RNG108" s="1"/>
      <c r="RNQ108" s="1"/>
      <c r="RNR108" s="1"/>
      <c r="RNU108" s="1"/>
      <c r="RNV108" s="1"/>
      <c r="ROL108" s="1"/>
      <c r="ROM108" s="1"/>
      <c r="ROW108" s="1"/>
      <c r="ROX108" s="1"/>
      <c r="RPA108" s="1"/>
      <c r="RPB108" s="1"/>
      <c r="RPR108" s="1"/>
      <c r="RPS108" s="1"/>
      <c r="RQC108" s="1"/>
      <c r="RQD108" s="1"/>
      <c r="RQG108" s="1"/>
      <c r="RQH108" s="1"/>
      <c r="RQX108" s="1"/>
      <c r="RQY108" s="1"/>
      <c r="RRI108" s="1"/>
      <c r="RRJ108" s="1"/>
      <c r="RRM108" s="1"/>
      <c r="RRN108" s="1"/>
      <c r="RSD108" s="1"/>
      <c r="RSE108" s="1"/>
      <c r="RSO108" s="1"/>
      <c r="RSP108" s="1"/>
      <c r="RSS108" s="1"/>
      <c r="RST108" s="1"/>
      <c r="RTJ108" s="1"/>
      <c r="RTK108" s="1"/>
      <c r="RTU108" s="1"/>
      <c r="RTV108" s="1"/>
      <c r="RTY108" s="1"/>
      <c r="RTZ108" s="1"/>
      <c r="RUP108" s="1"/>
      <c r="RUQ108" s="1"/>
      <c r="RVA108" s="1"/>
      <c r="RVB108" s="1"/>
      <c r="RVE108" s="1"/>
      <c r="RVF108" s="1"/>
      <c r="RVV108" s="1"/>
      <c r="RVW108" s="1"/>
      <c r="RWG108" s="1"/>
      <c r="RWH108" s="1"/>
      <c r="RWK108" s="1"/>
      <c r="RWL108" s="1"/>
      <c r="RXB108" s="1"/>
      <c r="RXC108" s="1"/>
      <c r="RXM108" s="1"/>
      <c r="RXN108" s="1"/>
      <c r="RXQ108" s="1"/>
      <c r="RXR108" s="1"/>
      <c r="RYH108" s="1"/>
      <c r="RYI108" s="1"/>
      <c r="RYS108" s="1"/>
      <c r="RYT108" s="1"/>
      <c r="RYW108" s="1"/>
      <c r="RYX108" s="1"/>
      <c r="RZN108" s="1"/>
      <c r="RZO108" s="1"/>
      <c r="RZY108" s="1"/>
      <c r="RZZ108" s="1"/>
      <c r="SAC108" s="1"/>
      <c r="SAD108" s="1"/>
      <c r="SAT108" s="1"/>
      <c r="SAU108" s="1"/>
      <c r="SBE108" s="1"/>
      <c r="SBF108" s="1"/>
      <c r="SBI108" s="1"/>
      <c r="SBJ108" s="1"/>
      <c r="SBZ108" s="1"/>
      <c r="SCA108" s="1"/>
      <c r="SCK108" s="1"/>
      <c r="SCL108" s="1"/>
      <c r="SCO108" s="1"/>
      <c r="SCP108" s="1"/>
      <c r="SDF108" s="1"/>
      <c r="SDG108" s="1"/>
      <c r="SDQ108" s="1"/>
      <c r="SDR108" s="1"/>
      <c r="SDU108" s="1"/>
      <c r="SDV108" s="1"/>
      <c r="SEL108" s="1"/>
      <c r="SEM108" s="1"/>
      <c r="SEW108" s="1"/>
      <c r="SEX108" s="1"/>
      <c r="SFA108" s="1"/>
      <c r="SFB108" s="1"/>
      <c r="SFR108" s="1"/>
      <c r="SFS108" s="1"/>
      <c r="SGC108" s="1"/>
      <c r="SGD108" s="1"/>
      <c r="SGG108" s="1"/>
      <c r="SGH108" s="1"/>
      <c r="SGX108" s="1"/>
      <c r="SGY108" s="1"/>
      <c r="SHI108" s="1"/>
      <c r="SHJ108" s="1"/>
      <c r="SHM108" s="1"/>
      <c r="SHN108" s="1"/>
      <c r="SID108" s="1"/>
      <c r="SIE108" s="1"/>
      <c r="SIO108" s="1"/>
      <c r="SIP108" s="1"/>
      <c r="SIS108" s="1"/>
      <c r="SIT108" s="1"/>
      <c r="SJJ108" s="1"/>
      <c r="SJK108" s="1"/>
      <c r="SJU108" s="1"/>
      <c r="SJV108" s="1"/>
      <c r="SJY108" s="1"/>
      <c r="SJZ108" s="1"/>
      <c r="SKP108" s="1"/>
      <c r="SKQ108" s="1"/>
      <c r="SLA108" s="1"/>
      <c r="SLB108" s="1"/>
      <c r="SLE108" s="1"/>
      <c r="SLF108" s="1"/>
      <c r="SLV108" s="1"/>
      <c r="SLW108" s="1"/>
      <c r="SMG108" s="1"/>
      <c r="SMH108" s="1"/>
      <c r="SMK108" s="1"/>
      <c r="SML108" s="1"/>
      <c r="SNB108" s="1"/>
      <c r="SNC108" s="1"/>
      <c r="SNM108" s="1"/>
      <c r="SNN108" s="1"/>
      <c r="SNQ108" s="1"/>
      <c r="SNR108" s="1"/>
      <c r="SOH108" s="1"/>
      <c r="SOI108" s="1"/>
      <c r="SOS108" s="1"/>
      <c r="SOT108" s="1"/>
      <c r="SOW108" s="1"/>
      <c r="SOX108" s="1"/>
      <c r="SPN108" s="1"/>
      <c r="SPO108" s="1"/>
      <c r="SPY108" s="1"/>
      <c r="SPZ108" s="1"/>
      <c r="SQC108" s="1"/>
      <c r="SQD108" s="1"/>
      <c r="SQT108" s="1"/>
      <c r="SQU108" s="1"/>
      <c r="SRE108" s="1"/>
      <c r="SRF108" s="1"/>
      <c r="SRI108" s="1"/>
      <c r="SRJ108" s="1"/>
      <c r="SRZ108" s="1"/>
      <c r="SSA108" s="1"/>
      <c r="SSK108" s="1"/>
      <c r="SSL108" s="1"/>
      <c r="SSO108" s="1"/>
      <c r="SSP108" s="1"/>
      <c r="STF108" s="1"/>
      <c r="STG108" s="1"/>
      <c r="STQ108" s="1"/>
      <c r="STR108" s="1"/>
      <c r="STU108" s="1"/>
      <c r="STV108" s="1"/>
      <c r="SUL108" s="1"/>
      <c r="SUM108" s="1"/>
      <c r="SUW108" s="1"/>
      <c r="SUX108" s="1"/>
      <c r="SVA108" s="1"/>
      <c r="SVB108" s="1"/>
      <c r="SVR108" s="1"/>
      <c r="SVS108" s="1"/>
      <c r="SWC108" s="1"/>
      <c r="SWD108" s="1"/>
      <c r="SWG108" s="1"/>
      <c r="SWH108" s="1"/>
      <c r="SWX108" s="1"/>
      <c r="SWY108" s="1"/>
      <c r="SXI108" s="1"/>
      <c r="SXJ108" s="1"/>
      <c r="SXM108" s="1"/>
      <c r="SXN108" s="1"/>
      <c r="SYD108" s="1"/>
      <c r="SYE108" s="1"/>
      <c r="SYO108" s="1"/>
      <c r="SYP108" s="1"/>
      <c r="SYS108" s="1"/>
      <c r="SYT108" s="1"/>
      <c r="SZJ108" s="1"/>
      <c r="SZK108" s="1"/>
      <c r="SZU108" s="1"/>
      <c r="SZV108" s="1"/>
      <c r="SZY108" s="1"/>
      <c r="SZZ108" s="1"/>
      <c r="TAP108" s="1"/>
      <c r="TAQ108" s="1"/>
      <c r="TBA108" s="1"/>
      <c r="TBB108" s="1"/>
      <c r="TBE108" s="1"/>
      <c r="TBF108" s="1"/>
      <c r="TBV108" s="1"/>
      <c r="TBW108" s="1"/>
      <c r="TCG108" s="1"/>
      <c r="TCH108" s="1"/>
      <c r="TCK108" s="1"/>
      <c r="TCL108" s="1"/>
      <c r="TDB108" s="1"/>
      <c r="TDC108" s="1"/>
      <c r="TDM108" s="1"/>
      <c r="TDN108" s="1"/>
      <c r="TDQ108" s="1"/>
      <c r="TDR108" s="1"/>
      <c r="TEH108" s="1"/>
      <c r="TEI108" s="1"/>
      <c r="TES108" s="1"/>
      <c r="TET108" s="1"/>
      <c r="TEW108" s="1"/>
      <c r="TEX108" s="1"/>
      <c r="TFN108" s="1"/>
      <c r="TFO108" s="1"/>
      <c r="TFY108" s="1"/>
      <c r="TFZ108" s="1"/>
      <c r="TGC108" s="1"/>
      <c r="TGD108" s="1"/>
      <c r="TGT108" s="1"/>
      <c r="TGU108" s="1"/>
      <c r="THE108" s="1"/>
      <c r="THF108" s="1"/>
      <c r="THI108" s="1"/>
      <c r="THJ108" s="1"/>
      <c r="THZ108" s="1"/>
      <c r="TIA108" s="1"/>
      <c r="TIK108" s="1"/>
      <c r="TIL108" s="1"/>
      <c r="TIO108" s="1"/>
      <c r="TIP108" s="1"/>
      <c r="TJF108" s="1"/>
      <c r="TJG108" s="1"/>
      <c r="TJQ108" s="1"/>
      <c r="TJR108" s="1"/>
      <c r="TJU108" s="1"/>
      <c r="TJV108" s="1"/>
      <c r="TKL108" s="1"/>
      <c r="TKM108" s="1"/>
      <c r="TKW108" s="1"/>
      <c r="TKX108" s="1"/>
      <c r="TLA108" s="1"/>
      <c r="TLB108" s="1"/>
      <c r="TLR108" s="1"/>
      <c r="TLS108" s="1"/>
      <c r="TMC108" s="1"/>
      <c r="TMD108" s="1"/>
      <c r="TMG108" s="1"/>
      <c r="TMH108" s="1"/>
      <c r="TMX108" s="1"/>
      <c r="TMY108" s="1"/>
      <c r="TNI108" s="1"/>
      <c r="TNJ108" s="1"/>
      <c r="TNM108" s="1"/>
      <c r="TNN108" s="1"/>
      <c r="TOD108" s="1"/>
      <c r="TOE108" s="1"/>
      <c r="TOO108" s="1"/>
      <c r="TOP108" s="1"/>
      <c r="TOS108" s="1"/>
      <c r="TOT108" s="1"/>
      <c r="TPJ108" s="1"/>
      <c r="TPK108" s="1"/>
      <c r="TPU108" s="1"/>
      <c r="TPV108" s="1"/>
      <c r="TPY108" s="1"/>
      <c r="TPZ108" s="1"/>
      <c r="TQP108" s="1"/>
      <c r="TQQ108" s="1"/>
      <c r="TRA108" s="1"/>
      <c r="TRB108" s="1"/>
      <c r="TRE108" s="1"/>
      <c r="TRF108" s="1"/>
      <c r="TRV108" s="1"/>
      <c r="TRW108" s="1"/>
      <c r="TSG108" s="1"/>
      <c r="TSH108" s="1"/>
      <c r="TSK108" s="1"/>
      <c r="TSL108" s="1"/>
      <c r="TTB108" s="1"/>
      <c r="TTC108" s="1"/>
      <c r="TTM108" s="1"/>
      <c r="TTN108" s="1"/>
      <c r="TTQ108" s="1"/>
      <c r="TTR108" s="1"/>
      <c r="TUH108" s="1"/>
      <c r="TUI108" s="1"/>
      <c r="TUS108" s="1"/>
      <c r="TUT108" s="1"/>
      <c r="TUW108" s="1"/>
      <c r="TUX108" s="1"/>
      <c r="TVN108" s="1"/>
      <c r="TVO108" s="1"/>
      <c r="TVY108" s="1"/>
      <c r="TVZ108" s="1"/>
      <c r="TWC108" s="1"/>
      <c r="TWD108" s="1"/>
      <c r="TWT108" s="1"/>
      <c r="TWU108" s="1"/>
      <c r="TXE108" s="1"/>
      <c r="TXF108" s="1"/>
      <c r="TXI108" s="1"/>
      <c r="TXJ108" s="1"/>
      <c r="TXZ108" s="1"/>
      <c r="TYA108" s="1"/>
      <c r="TYK108" s="1"/>
      <c r="TYL108" s="1"/>
      <c r="TYO108" s="1"/>
      <c r="TYP108" s="1"/>
      <c r="TZF108" s="1"/>
      <c r="TZG108" s="1"/>
      <c r="TZQ108" s="1"/>
      <c r="TZR108" s="1"/>
      <c r="TZU108" s="1"/>
      <c r="TZV108" s="1"/>
      <c r="UAL108" s="1"/>
      <c r="UAM108" s="1"/>
      <c r="UAW108" s="1"/>
      <c r="UAX108" s="1"/>
      <c r="UBA108" s="1"/>
      <c r="UBB108" s="1"/>
      <c r="UBR108" s="1"/>
      <c r="UBS108" s="1"/>
      <c r="UCC108" s="1"/>
      <c r="UCD108" s="1"/>
      <c r="UCG108" s="1"/>
      <c r="UCH108" s="1"/>
      <c r="UCX108" s="1"/>
      <c r="UCY108" s="1"/>
      <c r="UDI108" s="1"/>
      <c r="UDJ108" s="1"/>
      <c r="UDM108" s="1"/>
      <c r="UDN108" s="1"/>
      <c r="UED108" s="1"/>
      <c r="UEE108" s="1"/>
      <c r="UEO108" s="1"/>
      <c r="UEP108" s="1"/>
      <c r="UES108" s="1"/>
      <c r="UET108" s="1"/>
      <c r="UFJ108" s="1"/>
      <c r="UFK108" s="1"/>
      <c r="UFU108" s="1"/>
      <c r="UFV108" s="1"/>
      <c r="UFY108" s="1"/>
      <c r="UFZ108" s="1"/>
      <c r="UGP108" s="1"/>
      <c r="UGQ108" s="1"/>
      <c r="UHA108" s="1"/>
      <c r="UHB108" s="1"/>
      <c r="UHE108" s="1"/>
      <c r="UHF108" s="1"/>
      <c r="UHV108" s="1"/>
      <c r="UHW108" s="1"/>
      <c r="UIG108" s="1"/>
      <c r="UIH108" s="1"/>
      <c r="UIK108" s="1"/>
      <c r="UIL108" s="1"/>
      <c r="UJB108" s="1"/>
      <c r="UJC108" s="1"/>
      <c r="UJM108" s="1"/>
      <c r="UJN108" s="1"/>
      <c r="UJQ108" s="1"/>
      <c r="UJR108" s="1"/>
      <c r="UKH108" s="1"/>
      <c r="UKI108" s="1"/>
      <c r="UKS108" s="1"/>
      <c r="UKT108" s="1"/>
      <c r="UKW108" s="1"/>
      <c r="UKX108" s="1"/>
      <c r="ULN108" s="1"/>
      <c r="ULO108" s="1"/>
      <c r="ULY108" s="1"/>
      <c r="ULZ108" s="1"/>
      <c r="UMC108" s="1"/>
      <c r="UMD108" s="1"/>
      <c r="UMT108" s="1"/>
      <c r="UMU108" s="1"/>
      <c r="UNE108" s="1"/>
      <c r="UNF108" s="1"/>
      <c r="UNI108" s="1"/>
      <c r="UNJ108" s="1"/>
      <c r="UNZ108" s="1"/>
      <c r="UOA108" s="1"/>
      <c r="UOK108" s="1"/>
      <c r="UOL108" s="1"/>
      <c r="UOO108" s="1"/>
      <c r="UOP108" s="1"/>
      <c r="UPF108" s="1"/>
      <c r="UPG108" s="1"/>
      <c r="UPQ108" s="1"/>
      <c r="UPR108" s="1"/>
      <c r="UPU108" s="1"/>
      <c r="UPV108" s="1"/>
      <c r="UQL108" s="1"/>
      <c r="UQM108" s="1"/>
      <c r="UQW108" s="1"/>
      <c r="UQX108" s="1"/>
      <c r="URA108" s="1"/>
      <c r="URB108" s="1"/>
      <c r="URR108" s="1"/>
      <c r="URS108" s="1"/>
      <c r="USC108" s="1"/>
      <c r="USD108" s="1"/>
      <c r="USG108" s="1"/>
      <c r="USH108" s="1"/>
      <c r="USX108" s="1"/>
      <c r="USY108" s="1"/>
      <c r="UTI108" s="1"/>
      <c r="UTJ108" s="1"/>
      <c r="UTM108" s="1"/>
      <c r="UTN108" s="1"/>
      <c r="UUD108" s="1"/>
      <c r="UUE108" s="1"/>
      <c r="UUO108" s="1"/>
      <c r="UUP108" s="1"/>
      <c r="UUS108" s="1"/>
      <c r="UUT108" s="1"/>
      <c r="UVJ108" s="1"/>
      <c r="UVK108" s="1"/>
      <c r="UVU108" s="1"/>
      <c r="UVV108" s="1"/>
      <c r="UVY108" s="1"/>
      <c r="UVZ108" s="1"/>
      <c r="UWP108" s="1"/>
      <c r="UWQ108" s="1"/>
      <c r="UXA108" s="1"/>
      <c r="UXB108" s="1"/>
      <c r="UXE108" s="1"/>
      <c r="UXF108" s="1"/>
      <c r="UXV108" s="1"/>
      <c r="UXW108" s="1"/>
      <c r="UYG108" s="1"/>
      <c r="UYH108" s="1"/>
      <c r="UYK108" s="1"/>
      <c r="UYL108" s="1"/>
      <c r="UZB108" s="1"/>
      <c r="UZC108" s="1"/>
      <c r="UZM108" s="1"/>
      <c r="UZN108" s="1"/>
      <c r="UZQ108" s="1"/>
      <c r="UZR108" s="1"/>
      <c r="VAH108" s="1"/>
      <c r="VAI108" s="1"/>
      <c r="VAS108" s="1"/>
      <c r="VAT108" s="1"/>
      <c r="VAW108" s="1"/>
      <c r="VAX108" s="1"/>
      <c r="VBN108" s="1"/>
      <c r="VBO108" s="1"/>
      <c r="VBY108" s="1"/>
      <c r="VBZ108" s="1"/>
      <c r="VCC108" s="1"/>
      <c r="VCD108" s="1"/>
      <c r="VCT108" s="1"/>
      <c r="VCU108" s="1"/>
      <c r="VDE108" s="1"/>
      <c r="VDF108" s="1"/>
      <c r="VDI108" s="1"/>
      <c r="VDJ108" s="1"/>
      <c r="VDZ108" s="1"/>
      <c r="VEA108" s="1"/>
      <c r="VEK108" s="1"/>
      <c r="VEL108" s="1"/>
      <c r="VEO108" s="1"/>
      <c r="VEP108" s="1"/>
      <c r="VFF108" s="1"/>
      <c r="VFG108" s="1"/>
      <c r="VFQ108" s="1"/>
      <c r="VFR108" s="1"/>
      <c r="VFU108" s="1"/>
      <c r="VFV108" s="1"/>
      <c r="VGL108" s="1"/>
      <c r="VGM108" s="1"/>
      <c r="VGW108" s="1"/>
      <c r="VGX108" s="1"/>
      <c r="VHA108" s="1"/>
      <c r="VHB108" s="1"/>
      <c r="VHR108" s="1"/>
      <c r="VHS108" s="1"/>
      <c r="VIC108" s="1"/>
      <c r="VID108" s="1"/>
      <c r="VIG108" s="1"/>
      <c r="VIH108" s="1"/>
      <c r="VIX108" s="1"/>
      <c r="VIY108" s="1"/>
      <c r="VJI108" s="1"/>
      <c r="VJJ108" s="1"/>
      <c r="VJM108" s="1"/>
      <c r="VJN108" s="1"/>
      <c r="VKD108" s="1"/>
      <c r="VKE108" s="1"/>
      <c r="VKO108" s="1"/>
      <c r="VKP108" s="1"/>
      <c r="VKS108" s="1"/>
      <c r="VKT108" s="1"/>
      <c r="VLJ108" s="1"/>
      <c r="VLK108" s="1"/>
      <c r="VLU108" s="1"/>
      <c r="VLV108" s="1"/>
      <c r="VLY108" s="1"/>
      <c r="VLZ108" s="1"/>
      <c r="VMP108" s="1"/>
      <c r="VMQ108" s="1"/>
      <c r="VNA108" s="1"/>
      <c r="VNB108" s="1"/>
      <c r="VNE108" s="1"/>
      <c r="VNF108" s="1"/>
      <c r="VNV108" s="1"/>
      <c r="VNW108" s="1"/>
      <c r="VOG108" s="1"/>
      <c r="VOH108" s="1"/>
      <c r="VOK108" s="1"/>
      <c r="VOL108" s="1"/>
      <c r="VPB108" s="1"/>
      <c r="VPC108" s="1"/>
      <c r="VPM108" s="1"/>
      <c r="VPN108" s="1"/>
      <c r="VPQ108" s="1"/>
      <c r="VPR108" s="1"/>
      <c r="VQH108" s="1"/>
      <c r="VQI108" s="1"/>
      <c r="VQS108" s="1"/>
      <c r="VQT108" s="1"/>
      <c r="VQW108" s="1"/>
      <c r="VQX108" s="1"/>
      <c r="VRN108" s="1"/>
      <c r="VRO108" s="1"/>
      <c r="VRY108" s="1"/>
      <c r="VRZ108" s="1"/>
      <c r="VSC108" s="1"/>
      <c r="VSD108" s="1"/>
      <c r="VST108" s="1"/>
      <c r="VSU108" s="1"/>
      <c r="VTE108" s="1"/>
      <c r="VTF108" s="1"/>
      <c r="VTI108" s="1"/>
      <c r="VTJ108" s="1"/>
      <c r="VTZ108" s="1"/>
      <c r="VUA108" s="1"/>
      <c r="VUK108" s="1"/>
      <c r="VUL108" s="1"/>
      <c r="VUO108" s="1"/>
      <c r="VUP108" s="1"/>
      <c r="VVF108" s="1"/>
      <c r="VVG108" s="1"/>
      <c r="VVQ108" s="1"/>
      <c r="VVR108" s="1"/>
      <c r="VVU108" s="1"/>
      <c r="VVV108" s="1"/>
      <c r="VWL108" s="1"/>
      <c r="VWM108" s="1"/>
      <c r="VWW108" s="1"/>
      <c r="VWX108" s="1"/>
      <c r="VXA108" s="1"/>
      <c r="VXB108" s="1"/>
      <c r="VXR108" s="1"/>
      <c r="VXS108" s="1"/>
      <c r="VYC108" s="1"/>
      <c r="VYD108" s="1"/>
      <c r="VYG108" s="1"/>
      <c r="VYH108" s="1"/>
      <c r="VYX108" s="1"/>
      <c r="VYY108" s="1"/>
      <c r="VZI108" s="1"/>
      <c r="VZJ108" s="1"/>
      <c r="VZM108" s="1"/>
      <c r="VZN108" s="1"/>
      <c r="WAD108" s="1"/>
      <c r="WAE108" s="1"/>
      <c r="WAO108" s="1"/>
      <c r="WAP108" s="1"/>
      <c r="WAS108" s="1"/>
      <c r="WAT108" s="1"/>
      <c r="WBJ108" s="1"/>
      <c r="WBK108" s="1"/>
      <c r="WBU108" s="1"/>
      <c r="WBV108" s="1"/>
      <c r="WBY108" s="1"/>
      <c r="WBZ108" s="1"/>
      <c r="WCP108" s="1"/>
      <c r="WCQ108" s="1"/>
      <c r="WDA108" s="1"/>
      <c r="WDB108" s="1"/>
      <c r="WDE108" s="1"/>
      <c r="WDF108" s="1"/>
      <c r="WDV108" s="1"/>
      <c r="WDW108" s="1"/>
      <c r="WEG108" s="1"/>
      <c r="WEH108" s="1"/>
      <c r="WEK108" s="1"/>
      <c r="WEL108" s="1"/>
      <c r="WFB108" s="1"/>
      <c r="WFC108" s="1"/>
      <c r="WFM108" s="1"/>
      <c r="WFN108" s="1"/>
      <c r="WFQ108" s="1"/>
      <c r="WFR108" s="1"/>
      <c r="WGH108" s="1"/>
      <c r="WGI108" s="1"/>
      <c r="WGS108" s="1"/>
      <c r="WGT108" s="1"/>
      <c r="WGW108" s="1"/>
      <c r="WGX108" s="1"/>
      <c r="WHN108" s="1"/>
      <c r="WHO108" s="1"/>
      <c r="WHY108" s="1"/>
      <c r="WHZ108" s="1"/>
      <c r="WIC108" s="1"/>
      <c r="WID108" s="1"/>
      <c r="WIT108" s="1"/>
      <c r="WIU108" s="1"/>
      <c r="WJE108" s="1"/>
      <c r="WJF108" s="1"/>
      <c r="WJI108" s="1"/>
      <c r="WJJ108" s="1"/>
      <c r="WJZ108" s="1"/>
      <c r="WKA108" s="1"/>
      <c r="WKK108" s="1"/>
      <c r="WKL108" s="1"/>
      <c r="WKO108" s="1"/>
      <c r="WKP108" s="1"/>
      <c r="WLF108" s="1"/>
      <c r="WLG108" s="1"/>
      <c r="WLQ108" s="1"/>
      <c r="WLR108" s="1"/>
      <c r="WLU108" s="1"/>
      <c r="WLV108" s="1"/>
      <c r="WML108" s="1"/>
      <c r="WMM108" s="1"/>
      <c r="WMW108" s="1"/>
      <c r="WMX108" s="1"/>
      <c r="WNA108" s="1"/>
      <c r="WNB108" s="1"/>
      <c r="WNR108" s="1"/>
      <c r="WNS108" s="1"/>
      <c r="WOC108" s="1"/>
      <c r="WOD108" s="1"/>
      <c r="WOG108" s="1"/>
      <c r="WOH108" s="1"/>
      <c r="WOX108" s="1"/>
      <c r="WOY108" s="1"/>
      <c r="WPI108" s="1"/>
      <c r="WPJ108" s="1"/>
      <c r="WPM108" s="1"/>
      <c r="WPN108" s="1"/>
      <c r="WQD108" s="1"/>
      <c r="WQE108" s="1"/>
      <c r="WQO108" s="1"/>
      <c r="WQP108" s="1"/>
      <c r="WQS108" s="1"/>
      <c r="WQT108" s="1"/>
      <c r="WRJ108" s="1"/>
      <c r="WRK108" s="1"/>
      <c r="WRU108" s="1"/>
      <c r="WRV108" s="1"/>
      <c r="WRY108" s="1"/>
      <c r="WRZ108" s="1"/>
      <c r="WSP108" s="1"/>
      <c r="WSQ108" s="1"/>
      <c r="WTA108" s="1"/>
      <c r="WTB108" s="1"/>
      <c r="WTE108" s="1"/>
      <c r="WTF108" s="1"/>
      <c r="WTV108" s="1"/>
      <c r="WTW108" s="1"/>
      <c r="WUG108" s="1"/>
      <c r="WUH108" s="1"/>
      <c r="WUK108" s="1"/>
      <c r="WUL108" s="1"/>
      <c r="WVB108" s="1"/>
      <c r="WVC108" s="1"/>
      <c r="WVM108" s="1"/>
      <c r="WVN108" s="1"/>
      <c r="WVQ108" s="1"/>
      <c r="WVR108" s="1"/>
      <c r="WWH108" s="1"/>
      <c r="WWI108" s="1"/>
      <c r="WWS108" s="1"/>
      <c r="WWT108" s="1"/>
      <c r="WWW108" s="1"/>
      <c r="WWX108" s="1"/>
      <c r="WXN108" s="1"/>
      <c r="WXO108" s="1"/>
      <c r="WXY108" s="1"/>
      <c r="WXZ108" s="1"/>
      <c r="WYC108" s="1"/>
      <c r="WYD108" s="1"/>
      <c r="WYT108" s="1"/>
      <c r="WYU108" s="1"/>
      <c r="WZE108" s="1"/>
      <c r="WZF108" s="1"/>
      <c r="WZI108" s="1"/>
      <c r="WZJ108" s="1"/>
      <c r="WZZ108" s="1"/>
      <c r="XAA108" s="1"/>
      <c r="XAK108" s="1"/>
      <c r="XAL108" s="1"/>
      <c r="XAO108" s="1"/>
      <c r="XAP108" s="1"/>
      <c r="XBF108" s="1"/>
      <c r="XBG108" s="1"/>
      <c r="XBQ108" s="1"/>
      <c r="XBR108" s="1"/>
      <c r="XBU108" s="1"/>
      <c r="XBV108" s="1"/>
      <c r="XCL108" s="1"/>
      <c r="XCM108" s="1"/>
      <c r="XCW108" s="1"/>
      <c r="XCX108" s="1"/>
      <c r="XDA108" s="1"/>
      <c r="XDB108" s="1"/>
      <c r="XDR108" s="1"/>
      <c r="XDS108" s="1"/>
      <c r="XEC108" s="1"/>
      <c r="XED108" s="1"/>
      <c r="XEG108" s="1"/>
      <c r="XEH108" s="1"/>
      <c r="XEX108" s="1"/>
      <c r="XEY108" s="1"/>
    </row>
    <row r="109" spans="2:16379">
      <c r="F109">
        <f>_xlfn.STDEV.S(F96:F104)/SQRT(COUNT(F96:F104))</f>
        <v>0</v>
      </c>
      <c r="G109">
        <f t="shared" ref="G109:M109" si="22">_xlfn.STDEV.S(G98:G104)/SQRT(COUNT(G98:G104))</f>
        <v>0</v>
      </c>
      <c r="H109">
        <f t="shared" si="22"/>
        <v>0</v>
      </c>
      <c r="I109">
        <f t="shared" si="22"/>
        <v>0.48989794855663554</v>
      </c>
      <c r="J109">
        <f t="shared" si="22"/>
        <v>0.33333333333333337</v>
      </c>
      <c r="K109">
        <f t="shared" si="22"/>
        <v>1.0198039027185568</v>
      </c>
      <c r="L109">
        <f t="shared" si="22"/>
        <v>0.57735026918962584</v>
      </c>
      <c r="M109">
        <f t="shared" si="22"/>
        <v>1.2489995996796797</v>
      </c>
      <c r="N109">
        <f>_xlfn.STDEV.S(N98:N105)/SQRT(COUNT(N98:N105))</f>
        <v>0.36447397372713042</v>
      </c>
      <c r="O109">
        <f t="shared" ref="O109:S109" si="23">_xlfn.STDEV.S(O98:O105)/SQRT(COUNT(O98:O105))</f>
        <v>0.31422692159930665</v>
      </c>
      <c r="P109">
        <f t="shared" si="23"/>
        <v>3.289807739906403E-2</v>
      </c>
      <c r="Q109">
        <f t="shared" si="23"/>
        <v>12.598185252911128</v>
      </c>
      <c r="R109">
        <f t="shared" si="23"/>
        <v>0.94912737700362115</v>
      </c>
      <c r="S109">
        <f t="shared" si="23"/>
        <v>6.6700096570755972E-3</v>
      </c>
    </row>
    <row r="117" spans="2:26">
      <c r="B117" t="s">
        <v>107</v>
      </c>
      <c r="D117" t="s">
        <v>527</v>
      </c>
      <c r="F117" t="s">
        <v>217</v>
      </c>
      <c r="I117" t="s">
        <v>218</v>
      </c>
      <c r="K117" t="s">
        <v>219</v>
      </c>
      <c r="O117" s="1"/>
    </row>
    <row r="118" spans="2:26">
      <c r="F118" t="s">
        <v>116</v>
      </c>
      <c r="G118" t="s">
        <v>118</v>
      </c>
      <c r="H118" t="s">
        <v>152</v>
      </c>
      <c r="I118" t="s">
        <v>116</v>
      </c>
      <c r="J118" t="s">
        <v>118</v>
      </c>
      <c r="K118" s="1" t="s">
        <v>220</v>
      </c>
      <c r="L118" s="1" t="s">
        <v>221</v>
      </c>
      <c r="M118" s="1" t="s">
        <v>222</v>
      </c>
      <c r="O118" s="1"/>
    </row>
    <row r="119" spans="2:26">
      <c r="B119" t="s">
        <v>115</v>
      </c>
      <c r="F119" t="s">
        <v>1</v>
      </c>
      <c r="I119" t="s">
        <v>223</v>
      </c>
      <c r="K119">
        <f>172.88-52.96</f>
        <v>119.91999999999999</v>
      </c>
      <c r="L119">
        <f>189.16-115.27</f>
        <v>73.89</v>
      </c>
      <c r="M119">
        <f t="shared" ref="M119:M129" si="24">L119/K119</f>
        <v>0.61616077384923285</v>
      </c>
      <c r="X119" s="5"/>
      <c r="Z119" s="5"/>
    </row>
    <row r="120" spans="2:26">
      <c r="B120" t="s">
        <v>224</v>
      </c>
      <c r="C120" t="s">
        <v>107</v>
      </c>
      <c r="D120" s="4">
        <v>1</v>
      </c>
      <c r="E120" t="s">
        <v>225</v>
      </c>
      <c r="F120">
        <v>751.4</v>
      </c>
      <c r="G120">
        <v>686.1</v>
      </c>
      <c r="H120">
        <f>G120/F120</f>
        <v>0.91309555496406714</v>
      </c>
      <c r="I120" t="s">
        <v>1</v>
      </c>
      <c r="J120" t="s">
        <v>1</v>
      </c>
      <c r="K120">
        <f>150.89-35.79</f>
        <v>115.1</v>
      </c>
      <c r="L120">
        <f>170.04-111.97</f>
        <v>58.069999999999993</v>
      </c>
      <c r="M120">
        <f t="shared" si="24"/>
        <v>0.50451781059947864</v>
      </c>
    </row>
    <row r="121" spans="2:26">
      <c r="B121" s="1" t="s">
        <v>226</v>
      </c>
      <c r="C121" t="s">
        <v>107</v>
      </c>
      <c r="D121" s="8">
        <v>2</v>
      </c>
      <c r="E121" t="s">
        <v>9</v>
      </c>
      <c r="F121">
        <v>945.8</v>
      </c>
      <c r="G121">
        <v>860.2</v>
      </c>
      <c r="H121">
        <f>G121/F121</f>
        <v>0.90949460773947988</v>
      </c>
      <c r="I121">
        <v>9</v>
      </c>
      <c r="J121">
        <v>8</v>
      </c>
      <c r="K121">
        <f>236.43-91.51</f>
        <v>144.92000000000002</v>
      </c>
      <c r="L121">
        <f>210.95-116.86</f>
        <v>94.089999999999989</v>
      </c>
      <c r="M121">
        <f t="shared" si="24"/>
        <v>0.64925476124758474</v>
      </c>
    </row>
    <row r="122" spans="2:26">
      <c r="B122" s="1" t="s">
        <v>228</v>
      </c>
      <c r="C122" t="s">
        <v>107</v>
      </c>
      <c r="D122" s="4">
        <v>3</v>
      </c>
      <c r="E122" t="s">
        <v>11</v>
      </c>
      <c r="F122">
        <v>981.3</v>
      </c>
      <c r="G122">
        <v>917.8</v>
      </c>
      <c r="H122">
        <f>G122/F122</f>
        <v>0.93528992153266077</v>
      </c>
      <c r="I122">
        <v>8.6</v>
      </c>
      <c r="J122">
        <v>7</v>
      </c>
      <c r="K122">
        <f>132.69-16.29</f>
        <v>116.4</v>
      </c>
      <c r="L122">
        <f>205.45-142.98</f>
        <v>62.47</v>
      </c>
      <c r="M122">
        <f t="shared" si="24"/>
        <v>0.53668384879725084</v>
      </c>
    </row>
    <row r="123" spans="2:26">
      <c r="B123" s="1" t="s">
        <v>230</v>
      </c>
      <c r="C123" t="s">
        <v>107</v>
      </c>
      <c r="D123" s="8">
        <v>4</v>
      </c>
      <c r="E123" t="s">
        <v>225</v>
      </c>
      <c r="F123">
        <v>605</v>
      </c>
      <c r="G123">
        <v>519</v>
      </c>
      <c r="H123">
        <f>G123/F123</f>
        <v>0.85785123966942145</v>
      </c>
      <c r="I123">
        <v>9</v>
      </c>
      <c r="J123">
        <v>5</v>
      </c>
      <c r="K123">
        <f>177.75-64.74</f>
        <v>113.01</v>
      </c>
      <c r="L123">
        <f>156.84-113.82</f>
        <v>43.02000000000001</v>
      </c>
      <c r="M123">
        <f t="shared" si="24"/>
        <v>0.38067427661268921</v>
      </c>
    </row>
    <row r="124" spans="2:26">
      <c r="B124" t="s">
        <v>231</v>
      </c>
      <c r="C124" t="s">
        <v>107</v>
      </c>
      <c r="D124" s="4">
        <v>5</v>
      </c>
      <c r="E124" t="s">
        <v>11</v>
      </c>
      <c r="I124">
        <v>10.199999999999999</v>
      </c>
      <c r="J124">
        <v>5</v>
      </c>
      <c r="K124">
        <f>121.07-6.36</f>
        <v>114.71</v>
      </c>
      <c r="L124">
        <f>198.29-138.78</f>
        <v>59.509999999999991</v>
      </c>
      <c r="M124" s="1">
        <f t="shared" si="24"/>
        <v>0.51878650509981683</v>
      </c>
    </row>
    <row r="125" spans="2:26">
      <c r="B125" s="1" t="s">
        <v>232</v>
      </c>
      <c r="C125" t="s">
        <v>107</v>
      </c>
      <c r="D125" s="8">
        <v>6</v>
      </c>
      <c r="E125" t="s">
        <v>216</v>
      </c>
      <c r="F125">
        <v>1050</v>
      </c>
      <c r="G125">
        <v>850</v>
      </c>
      <c r="H125">
        <f>G125/F125</f>
        <v>0.80952380952380953</v>
      </c>
      <c r="K125">
        <f>184.99-33.88</f>
        <v>151.11000000000001</v>
      </c>
      <c r="L125">
        <f>206.17-143.16</f>
        <v>63.009999999999991</v>
      </c>
      <c r="M125">
        <f t="shared" si="24"/>
        <v>0.41698100721328824</v>
      </c>
    </row>
    <row r="126" spans="2:26">
      <c r="B126" s="1" t="s">
        <v>233</v>
      </c>
      <c r="C126" t="s">
        <v>107</v>
      </c>
      <c r="D126" s="4">
        <v>7</v>
      </c>
      <c r="E126" t="s">
        <v>134</v>
      </c>
      <c r="F126">
        <v>746.8</v>
      </c>
      <c r="G126">
        <v>469.7</v>
      </c>
      <c r="H126">
        <f>G126/F126</f>
        <v>0.62895018746652387</v>
      </c>
      <c r="I126">
        <v>11.8</v>
      </c>
      <c r="J126">
        <v>3.4</v>
      </c>
      <c r="K126">
        <f>152.54-10.99</f>
        <v>141.54999999999998</v>
      </c>
      <c r="L126">
        <f>204.69-148.6</f>
        <v>56.09</v>
      </c>
      <c r="M126">
        <f t="shared" si="24"/>
        <v>0.39625574002119401</v>
      </c>
    </row>
    <row r="127" spans="2:26">
      <c r="B127" s="1" t="s">
        <v>137</v>
      </c>
      <c r="C127" t="s">
        <v>107</v>
      </c>
      <c r="D127" s="8">
        <v>8</v>
      </c>
      <c r="E127" t="s">
        <v>216</v>
      </c>
      <c r="F127" s="1"/>
      <c r="G127" s="1"/>
      <c r="H127" s="1"/>
      <c r="I127" s="1"/>
      <c r="J127" s="1"/>
      <c r="K127" s="1">
        <v>132.4</v>
      </c>
      <c r="L127" s="1">
        <f>176.68-112.4</f>
        <v>64.28</v>
      </c>
      <c r="M127" s="1">
        <f t="shared" si="24"/>
        <v>0.48549848942598184</v>
      </c>
    </row>
    <row r="128" spans="2:26">
      <c r="B128" s="1" t="s">
        <v>234</v>
      </c>
      <c r="C128" t="s">
        <v>107</v>
      </c>
      <c r="D128" s="4">
        <v>9</v>
      </c>
      <c r="E128" s="1" t="s">
        <v>235</v>
      </c>
      <c r="F128">
        <v>768.2</v>
      </c>
      <c r="G128">
        <v>662</v>
      </c>
      <c r="H128">
        <f>G128/F128</f>
        <v>0.86175475136683155</v>
      </c>
      <c r="I128">
        <v>9.6999999999999993</v>
      </c>
      <c r="J128">
        <v>6.7</v>
      </c>
      <c r="K128">
        <f>115.92-10.44</f>
        <v>105.48</v>
      </c>
      <c r="L128">
        <f>228.45-180.73</f>
        <v>47.72</v>
      </c>
      <c r="M128">
        <f t="shared" si="24"/>
        <v>0.45240803943875613</v>
      </c>
    </row>
    <row r="129" spans="2:26">
      <c r="B129" t="s">
        <v>140</v>
      </c>
      <c r="C129" t="s">
        <v>107</v>
      </c>
      <c r="D129" s="8">
        <v>10</v>
      </c>
      <c r="E129" t="s">
        <v>225</v>
      </c>
      <c r="K129">
        <f>136.06-26.2</f>
        <v>109.86</v>
      </c>
      <c r="L129">
        <f>208.56-158.11</f>
        <v>50.449999999999989</v>
      </c>
      <c r="M129">
        <f t="shared" si="24"/>
        <v>0.45922082650646268</v>
      </c>
    </row>
    <row r="130" spans="2:26">
      <c r="B130" s="1" t="s">
        <v>236</v>
      </c>
      <c r="C130" t="s">
        <v>107</v>
      </c>
      <c r="D130" s="4">
        <v>11</v>
      </c>
      <c r="E130" t="s">
        <v>139</v>
      </c>
    </row>
    <row r="131" spans="2:26">
      <c r="B131" s="1" t="s">
        <v>1</v>
      </c>
      <c r="C131" t="s">
        <v>550</v>
      </c>
      <c r="D131" s="1"/>
      <c r="E131" t="s">
        <v>1</v>
      </c>
    </row>
    <row r="132" spans="2:26">
      <c r="B132" s="1"/>
      <c r="C132" s="1"/>
      <c r="D132" s="1"/>
      <c r="F132">
        <f t="shared" ref="F132:M132" si="25">AVERAGE(F119:F128)</f>
        <v>835.5</v>
      </c>
      <c r="G132">
        <f t="shared" si="25"/>
        <v>709.25714285714287</v>
      </c>
      <c r="H132">
        <f t="shared" si="25"/>
        <v>0.84513715318039917</v>
      </c>
      <c r="I132">
        <f t="shared" si="25"/>
        <v>9.7166666666666668</v>
      </c>
      <c r="J132">
        <f t="shared" si="25"/>
        <v>5.8500000000000005</v>
      </c>
      <c r="K132">
        <f t="shared" si="25"/>
        <v>125.46000000000001</v>
      </c>
      <c r="L132">
        <f t="shared" si="25"/>
        <v>62.214999999999996</v>
      </c>
      <c r="M132">
        <f t="shared" si="25"/>
        <v>0.49572212523052739</v>
      </c>
    </row>
    <row r="133" spans="2:26">
      <c r="F133">
        <f t="shared" ref="F133:M133" si="26">_xlfn.STDEV.S(F119:F128)/SQRT(COUNT(F119:F128))</f>
        <v>60.165252588579982</v>
      </c>
      <c r="G133">
        <f t="shared" si="26"/>
        <v>65.907098602946277</v>
      </c>
      <c r="H133">
        <f t="shared" si="26"/>
        <v>3.9439723426901822E-2</v>
      </c>
      <c r="I133">
        <f t="shared" si="26"/>
        <v>0.47778423768242778</v>
      </c>
      <c r="J133">
        <f t="shared" si="26"/>
        <v>0.68593002558570026</v>
      </c>
      <c r="K133">
        <f t="shared" si="26"/>
        <v>4.9816730790635253</v>
      </c>
      <c r="L133">
        <f t="shared" si="26"/>
        <v>4.4694633657496032</v>
      </c>
      <c r="M133">
        <f t="shared" si="26"/>
        <v>2.8220421404585829E-2</v>
      </c>
    </row>
    <row r="134" spans="2:26">
      <c r="O134" s="1"/>
      <c r="X134" s="5"/>
      <c r="Z134" s="5"/>
    </row>
    <row r="135" spans="2:26">
      <c r="F135">
        <v>9</v>
      </c>
      <c r="G135">
        <v>8.6</v>
      </c>
      <c r="H135">
        <v>9</v>
      </c>
      <c r="I135">
        <v>10.199999999999999</v>
      </c>
      <c r="J135">
        <v>11.8</v>
      </c>
      <c r="K135">
        <v>9.6999999999999993</v>
      </c>
      <c r="L135" s="1"/>
      <c r="O135" s="1"/>
    </row>
    <row r="136" spans="2:26">
      <c r="F136">
        <v>8</v>
      </c>
      <c r="G136">
        <v>7</v>
      </c>
      <c r="H136">
        <v>5</v>
      </c>
      <c r="I136">
        <v>5</v>
      </c>
      <c r="J136">
        <v>3.4</v>
      </c>
      <c r="K136">
        <v>6.7</v>
      </c>
      <c r="L136" s="1"/>
    </row>
    <row r="137" spans="2:26">
      <c r="F137">
        <v>751.4</v>
      </c>
      <c r="G137">
        <v>945.8</v>
      </c>
      <c r="H137">
        <v>981.3</v>
      </c>
      <c r="I137">
        <v>605</v>
      </c>
      <c r="J137">
        <v>1050</v>
      </c>
      <c r="K137">
        <v>746.8</v>
      </c>
      <c r="L137">
        <v>768.2</v>
      </c>
    </row>
    <row r="138" spans="2:26">
      <c r="F138">
        <v>686.1</v>
      </c>
      <c r="G138">
        <v>860.2</v>
      </c>
      <c r="H138">
        <v>917.8</v>
      </c>
      <c r="I138">
        <v>519</v>
      </c>
      <c r="J138">
        <v>850</v>
      </c>
      <c r="K138">
        <v>469.7</v>
      </c>
      <c r="L138">
        <v>662</v>
      </c>
    </row>
    <row r="139" spans="2:26">
      <c r="B139" t="s">
        <v>238</v>
      </c>
      <c r="D139" t="s">
        <v>527</v>
      </c>
      <c r="F139" t="s">
        <v>217</v>
      </c>
      <c r="I139" t="s">
        <v>239</v>
      </c>
      <c r="K139" t="s">
        <v>219</v>
      </c>
    </row>
    <row r="140" spans="2:26">
      <c r="F140" t="s">
        <v>240</v>
      </c>
      <c r="G140" t="s">
        <v>241</v>
      </c>
      <c r="H140" t="s">
        <v>242</v>
      </c>
      <c r="I140" t="s">
        <v>240</v>
      </c>
      <c r="J140" t="s">
        <v>241</v>
      </c>
      <c r="K140" s="1" t="s">
        <v>243</v>
      </c>
      <c r="L140" s="1" t="s">
        <v>244</v>
      </c>
      <c r="M140" s="1" t="s">
        <v>222</v>
      </c>
    </row>
    <row r="141" spans="2:26">
      <c r="B141" t="s">
        <v>245</v>
      </c>
      <c r="K141">
        <v>154.75</v>
      </c>
      <c r="L141">
        <v>66.72</v>
      </c>
      <c r="M141">
        <f t="shared" ref="M141:M145" si="27">L141/K141</f>
        <v>0.4311470113085622</v>
      </c>
    </row>
    <row r="142" spans="2:26">
      <c r="B142" s="4" t="s">
        <v>246</v>
      </c>
      <c r="C142" t="s">
        <v>144</v>
      </c>
      <c r="D142" s="4">
        <v>1</v>
      </c>
      <c r="E142" t="s">
        <v>9</v>
      </c>
      <c r="F142">
        <v>520</v>
      </c>
      <c r="G142">
        <v>531</v>
      </c>
      <c r="H142">
        <f>G142/F142</f>
        <v>1.0211538461538461</v>
      </c>
      <c r="I142">
        <v>4</v>
      </c>
      <c r="J142">
        <v>5</v>
      </c>
      <c r="K142">
        <v>131.11000000000001</v>
      </c>
      <c r="L142">
        <v>53.93</v>
      </c>
      <c r="M142">
        <f t="shared" si="27"/>
        <v>0.4113339943558843</v>
      </c>
    </row>
    <row r="143" spans="2:26">
      <c r="B143" s="4" t="s">
        <v>247</v>
      </c>
      <c r="C143" t="s">
        <v>144</v>
      </c>
      <c r="D143" s="8">
        <v>2</v>
      </c>
      <c r="E143" t="s">
        <v>11</v>
      </c>
      <c r="F143">
        <v>512</v>
      </c>
      <c r="G143">
        <v>420</v>
      </c>
      <c r="H143">
        <f>G143/F143</f>
        <v>0.8203125</v>
      </c>
      <c r="I143">
        <v>6.6</v>
      </c>
      <c r="J143">
        <v>5</v>
      </c>
      <c r="K143">
        <v>126.75</v>
      </c>
      <c r="L143">
        <v>46.72</v>
      </c>
      <c r="M143">
        <f t="shared" si="27"/>
        <v>0.36859960552268245</v>
      </c>
    </row>
    <row r="144" spans="2:26">
      <c r="B144" s="1" t="s">
        <v>248</v>
      </c>
      <c r="C144" t="s">
        <v>144</v>
      </c>
      <c r="D144" s="4">
        <v>3</v>
      </c>
      <c r="E144" t="s">
        <v>249</v>
      </c>
      <c r="F144">
        <v>621</v>
      </c>
      <c r="G144">
        <v>634</v>
      </c>
      <c r="H144">
        <f>G144/F144</f>
        <v>1.0209339774557167</v>
      </c>
      <c r="I144">
        <v>7</v>
      </c>
      <c r="J144">
        <v>8</v>
      </c>
      <c r="K144">
        <v>112.53</v>
      </c>
      <c r="L144">
        <v>39.229999999999997</v>
      </c>
      <c r="M144">
        <f t="shared" si="27"/>
        <v>0.34861814627210519</v>
      </c>
    </row>
    <row r="145" spans="2:19">
      <c r="B145" s="4" t="s">
        <v>250</v>
      </c>
      <c r="C145" t="s">
        <v>144</v>
      </c>
      <c r="D145" s="8">
        <v>4</v>
      </c>
      <c r="E145" t="s">
        <v>249</v>
      </c>
      <c r="F145">
        <v>720</v>
      </c>
      <c r="G145">
        <v>750</v>
      </c>
      <c r="H145">
        <f>G145/F145</f>
        <v>1.0416666666666667</v>
      </c>
      <c r="I145">
        <v>8</v>
      </c>
      <c r="J145">
        <v>7.7</v>
      </c>
      <c r="K145">
        <v>162.41999999999999</v>
      </c>
      <c r="L145">
        <f>194.94-121.03</f>
        <v>73.91</v>
      </c>
      <c r="M145">
        <f t="shared" si="27"/>
        <v>0.45505479620736367</v>
      </c>
    </row>
    <row r="146" spans="2:19">
      <c r="B146" s="4" t="s">
        <v>251</v>
      </c>
      <c r="C146" t="s">
        <v>144</v>
      </c>
      <c r="D146" s="4">
        <v>5</v>
      </c>
      <c r="E146" t="s">
        <v>249</v>
      </c>
      <c r="F146" s="2">
        <v>662.6</v>
      </c>
      <c r="G146" s="2">
        <v>606.29999999999995</v>
      </c>
      <c r="H146">
        <f>G146/F146</f>
        <v>0.91503169332930867</v>
      </c>
      <c r="I146" s="2">
        <v>9</v>
      </c>
      <c r="J146" s="2">
        <v>8</v>
      </c>
      <c r="K146" s="2">
        <v>143.83000000000001</v>
      </c>
      <c r="L146" s="2">
        <f>167.77-114.56</f>
        <v>53.210000000000008</v>
      </c>
      <c r="M146">
        <f>L146/K146</f>
        <v>0.36995063616769802</v>
      </c>
    </row>
    <row r="147" spans="2:19">
      <c r="B147" s="1" t="s">
        <v>252</v>
      </c>
      <c r="C147" t="s">
        <v>144</v>
      </c>
      <c r="D147" s="8">
        <v>6</v>
      </c>
      <c r="E147" t="s">
        <v>249</v>
      </c>
      <c r="K147">
        <v>152.32</v>
      </c>
      <c r="L147">
        <v>73.209999999999994</v>
      </c>
      <c r="M147">
        <f>L147/K147</f>
        <v>0.48063287815126049</v>
      </c>
      <c r="S147" s="2"/>
    </row>
    <row r="148" spans="2:19">
      <c r="B148" s="1" t="s">
        <v>253</v>
      </c>
      <c r="C148" t="s">
        <v>144</v>
      </c>
      <c r="D148" s="4">
        <v>7</v>
      </c>
      <c r="E148" t="s">
        <v>235</v>
      </c>
      <c r="K148">
        <v>167.3</v>
      </c>
      <c r="L148">
        <v>51.24</v>
      </c>
      <c r="M148">
        <f>L148/K148</f>
        <v>0.30627615062761504</v>
      </c>
      <c r="S148" s="2"/>
    </row>
    <row r="149" spans="2:19">
      <c r="B149" s="1" t="s">
        <v>254</v>
      </c>
      <c r="C149" t="s">
        <v>144</v>
      </c>
      <c r="D149" s="8">
        <v>8</v>
      </c>
      <c r="E149" t="s">
        <v>235</v>
      </c>
      <c r="K149">
        <v>152.13</v>
      </c>
      <c r="L149">
        <v>51.63</v>
      </c>
      <c r="M149">
        <f>L149/K149</f>
        <v>0.33938079274304872</v>
      </c>
      <c r="S149" s="2"/>
    </row>
    <row r="150" spans="2:19">
      <c r="B150" s="4" t="s">
        <v>255</v>
      </c>
      <c r="C150" t="s">
        <v>144</v>
      </c>
      <c r="D150" s="4">
        <v>9</v>
      </c>
      <c r="E150" t="s">
        <v>235</v>
      </c>
      <c r="S150" s="2"/>
    </row>
    <row r="151" spans="2:19">
      <c r="B151" s="1"/>
      <c r="C151" s="1"/>
      <c r="D151" s="8"/>
    </row>
    <row r="152" spans="2:19">
      <c r="B152" s="8"/>
      <c r="C152" s="8"/>
      <c r="D152" s="4"/>
      <c r="F152">
        <f t="shared" ref="F152:H152" si="28">AVERAGE(F141:F147)</f>
        <v>607.12</v>
      </c>
      <c r="G152">
        <f t="shared" si="28"/>
        <v>588.26</v>
      </c>
      <c r="H152">
        <f t="shared" si="28"/>
        <v>0.96381973672110755</v>
      </c>
      <c r="I152">
        <f>AVERAGE(I141:I147)</f>
        <v>6.92</v>
      </c>
      <c r="J152">
        <f>AVERAGE(J141:J147)</f>
        <v>6.74</v>
      </c>
      <c r="K152">
        <f>AVERAGE(K141:K149)</f>
        <v>144.79333333333332</v>
      </c>
      <c r="L152">
        <f t="shared" ref="L152:M152" si="29">AVERAGE(L141:L149)</f>
        <v>56.644444444444446</v>
      </c>
      <c r="M152">
        <f t="shared" si="29"/>
        <v>0.39011044570624664</v>
      </c>
    </row>
    <row r="153" spans="2:19">
      <c r="D153" s="1"/>
      <c r="F153">
        <f t="shared" ref="F153:H153" si="30">_xlfn.STDEV.S(F141:F147)/SQRT(COUNT(F141:F147))</f>
        <v>40.404385900543133</v>
      </c>
      <c r="G153">
        <f t="shared" si="30"/>
        <v>54.848679108981138</v>
      </c>
      <c r="H153">
        <f t="shared" si="30"/>
        <v>4.2180553143844002E-2</v>
      </c>
      <c r="I153">
        <f>_xlfn.STDEV.S(I141:I147)/SQRT(COUNT(I141:I147))</f>
        <v>0.84047605557802729</v>
      </c>
      <c r="J153">
        <f>_xlfn.STDEV.S(J141:J147)/SQRT(COUNT(J141:J147))</f>
        <v>0.71246052522227354</v>
      </c>
      <c r="K153">
        <f>_xlfn.STDEV.S(K141:K149)/SQRT(COUNT(K141:K149))</f>
        <v>5.9878443997448798</v>
      </c>
      <c r="L153">
        <f t="shared" ref="L153:M153" si="31">_xlfn.STDEV.S(L141:L149)/SQRT(COUNT(L141:L149))</f>
        <v>3.9953229987320849</v>
      </c>
      <c r="M153">
        <f t="shared" si="31"/>
        <v>1.9271074312350853E-2</v>
      </c>
    </row>
    <row r="158" spans="2:19">
      <c r="B158" s="1" t="s">
        <v>256</v>
      </c>
      <c r="C158" s="1"/>
      <c r="D158" t="s">
        <v>527</v>
      </c>
    </row>
    <row r="159" spans="2:19">
      <c r="B159" s="1" t="s">
        <v>257</v>
      </c>
      <c r="C159" s="1" t="s">
        <v>166</v>
      </c>
      <c r="D159" s="4">
        <v>1</v>
      </c>
      <c r="E159" t="s">
        <v>225</v>
      </c>
      <c r="F159">
        <v>624.29999999999995</v>
      </c>
      <c r="G159">
        <v>663.2</v>
      </c>
      <c r="H159">
        <f>G159/F159</f>
        <v>1.0623097869613969</v>
      </c>
      <c r="I159">
        <v>8.8000000000000007</v>
      </c>
      <c r="J159">
        <v>9</v>
      </c>
      <c r="K159">
        <f>159.37-14.72</f>
        <v>144.65</v>
      </c>
      <c r="L159">
        <f>235.87-219.99</f>
        <v>15.879999999999995</v>
      </c>
      <c r="M159">
        <f t="shared" ref="M159:M166" si="32">L159/K159</f>
        <v>0.10978223297614929</v>
      </c>
    </row>
    <row r="160" spans="2:19">
      <c r="B160" s="1" t="s">
        <v>258</v>
      </c>
      <c r="C160" s="1" t="s">
        <v>166</v>
      </c>
      <c r="D160" s="8">
        <v>2</v>
      </c>
      <c r="E160" t="s">
        <v>225</v>
      </c>
      <c r="F160">
        <v>531.79999999999995</v>
      </c>
      <c r="G160">
        <v>501.4</v>
      </c>
      <c r="H160">
        <f>G160/F160</f>
        <v>0.94283565250094026</v>
      </c>
      <c r="I160">
        <v>3.9</v>
      </c>
      <c r="J160">
        <v>4</v>
      </c>
      <c r="K160">
        <f>177.24-19.18</f>
        <v>158.06</v>
      </c>
      <c r="L160">
        <f>211.85-171.86</f>
        <v>39.989999999999981</v>
      </c>
      <c r="M160">
        <f t="shared" si="32"/>
        <v>0.25300518790332771</v>
      </c>
    </row>
    <row r="161" spans="2:19">
      <c r="B161" s="1" t="s">
        <v>259</v>
      </c>
      <c r="C161" s="1" t="s">
        <v>166</v>
      </c>
      <c r="D161" s="4">
        <v>3</v>
      </c>
      <c r="E161" t="s">
        <v>249</v>
      </c>
      <c r="F161">
        <v>703</v>
      </c>
      <c r="G161">
        <v>671</v>
      </c>
      <c r="H161">
        <f>G161/F161</f>
        <v>0.95448079658605978</v>
      </c>
      <c r="I161">
        <v>4.4000000000000004</v>
      </c>
      <c r="J161">
        <v>5.5</v>
      </c>
      <c r="K161">
        <f>145.51-14.1</f>
        <v>131.41</v>
      </c>
      <c r="L161">
        <f>189.4-165.61</f>
        <v>23.789999999999992</v>
      </c>
      <c r="M161">
        <f t="shared" si="32"/>
        <v>0.18103645080283079</v>
      </c>
    </row>
    <row r="162" spans="2:19">
      <c r="B162" s="8" t="s">
        <v>233</v>
      </c>
      <c r="C162" s="1" t="s">
        <v>166</v>
      </c>
      <c r="D162" s="8">
        <v>4</v>
      </c>
      <c r="E162" t="s">
        <v>249</v>
      </c>
      <c r="F162">
        <v>473</v>
      </c>
      <c r="G162">
        <v>400</v>
      </c>
      <c r="H162">
        <f>G162/F162</f>
        <v>0.84566596194503174</v>
      </c>
      <c r="I162">
        <v>5.4</v>
      </c>
      <c r="J162">
        <v>5</v>
      </c>
      <c r="K162">
        <f>173.27-17.65</f>
        <v>155.62</v>
      </c>
      <c r="L162">
        <f>196.45-157.58</f>
        <v>38.869999999999976</v>
      </c>
      <c r="M162">
        <f t="shared" si="32"/>
        <v>0.24977509317568419</v>
      </c>
    </row>
    <row r="163" spans="2:19">
      <c r="B163" s="1" t="s">
        <v>260</v>
      </c>
      <c r="C163" s="1" t="s">
        <v>166</v>
      </c>
      <c r="D163" s="4">
        <v>5</v>
      </c>
      <c r="E163" t="s">
        <v>249</v>
      </c>
      <c r="F163">
        <v>582</v>
      </c>
      <c r="G163">
        <v>552</v>
      </c>
      <c r="H163">
        <f>G163/F163</f>
        <v>0.94845360824742264</v>
      </c>
      <c r="I163">
        <v>5.6</v>
      </c>
      <c r="J163">
        <v>5.8</v>
      </c>
      <c r="K163">
        <v>171.43</v>
      </c>
      <c r="L163">
        <f>193.83-154.22</f>
        <v>39.610000000000014</v>
      </c>
      <c r="M163">
        <f t="shared" si="32"/>
        <v>0.23105640786326787</v>
      </c>
    </row>
    <row r="164" spans="2:19">
      <c r="B164" s="1" t="s">
        <v>261</v>
      </c>
      <c r="C164" s="1" t="s">
        <v>166</v>
      </c>
      <c r="D164" s="8">
        <v>6</v>
      </c>
      <c r="E164" t="s">
        <v>235</v>
      </c>
      <c r="K164">
        <v>130.62</v>
      </c>
      <c r="L164">
        <f>185.77-160.59</f>
        <v>25.180000000000007</v>
      </c>
      <c r="M164">
        <f t="shared" si="32"/>
        <v>0.19277292910733429</v>
      </c>
    </row>
    <row r="165" spans="2:19">
      <c r="B165" s="1" t="s">
        <v>262</v>
      </c>
      <c r="C165" s="1" t="s">
        <v>166</v>
      </c>
      <c r="D165" s="4">
        <v>7</v>
      </c>
      <c r="E165" t="s">
        <v>235</v>
      </c>
      <c r="K165">
        <v>161.32</v>
      </c>
      <c r="L165">
        <v>29.23</v>
      </c>
      <c r="M165">
        <f t="shared" si="32"/>
        <v>0.18119266055045874</v>
      </c>
    </row>
    <row r="166" spans="2:19">
      <c r="B166" s="1" t="s">
        <v>263</v>
      </c>
      <c r="C166" s="1" t="s">
        <v>166</v>
      </c>
      <c r="D166" s="8">
        <v>8</v>
      </c>
      <c r="E166" t="s">
        <v>235</v>
      </c>
      <c r="K166">
        <v>172.66</v>
      </c>
      <c r="L166">
        <f>224.68-187.64</f>
        <v>37.04000000000002</v>
      </c>
      <c r="M166">
        <f t="shared" si="32"/>
        <v>0.2145256573612882</v>
      </c>
    </row>
    <row r="167" spans="2:19">
      <c r="B167" s="1"/>
      <c r="C167" s="1" t="s">
        <v>43</v>
      </c>
      <c r="D167" s="4" t="s">
        <v>565</v>
      </c>
    </row>
    <row r="168" spans="2:19">
      <c r="C168" s="1" t="s">
        <v>551</v>
      </c>
      <c r="F168">
        <f>AVERAGE(F159:F163)</f>
        <v>582.81999999999994</v>
      </c>
      <c r="G168">
        <f>AVERAGE(G159:G163)</f>
        <v>557.52</v>
      </c>
      <c r="H168">
        <f>AVERAGE(H159:H163)</f>
        <v>0.95074916124817022</v>
      </c>
      <c r="I168">
        <f>AVERAGE(I159:I163)</f>
        <v>5.62</v>
      </c>
      <c r="J168">
        <f>AVERAGE(J159:J163)</f>
        <v>5.86</v>
      </c>
      <c r="K168">
        <f>AVERAGE(K159:K164)</f>
        <v>148.63166666666669</v>
      </c>
      <c r="L168">
        <f>AVERAGE(L159:L164)</f>
        <v>30.553333333333327</v>
      </c>
      <c r="M168">
        <f>AVERAGE(M159:M164)</f>
        <v>0.20290471697143234</v>
      </c>
    </row>
    <row r="169" spans="2:19">
      <c r="F169">
        <f>_xlfn.STDEV.S(F159:F163)/SQRT(COUNT(F159:F163))</f>
        <v>39.260646963594688</v>
      </c>
      <c r="G169">
        <f>_xlfn.STDEV.S(G159:G163)/SQRT(COUNT(G159:G163))</f>
        <v>51.009042335648729</v>
      </c>
      <c r="H169">
        <f>_xlfn.STDEV.S(H159:H163)/SQRT(COUNT(H159:H163))</f>
        <v>3.4329338962377706E-2</v>
      </c>
      <c r="I169">
        <f>_xlfn.STDEV.S(I159:I163)/SQRT(COUNT(I159:I163))</f>
        <v>0.85463442476885909</v>
      </c>
      <c r="J169">
        <f>_xlfn.STDEV.S(J159:J163)/SQRT(COUNT(J159:J163))</f>
        <v>0.84237758754610692</v>
      </c>
      <c r="K169">
        <f>_xlfn.STDEV.S(K159:K164)/SQRT(COUNT(K159:K163))</f>
        <v>7.195426000823951</v>
      </c>
      <c r="L169">
        <f>_xlfn.STDEV.S(L159:L164)/SQRT(COUNT(L159:L163))</f>
        <v>4.6050534560777168</v>
      </c>
      <c r="M169">
        <f>_xlfn.STDEV.S(M159:M164)/SQRT(COUNT(M159:M163))</f>
        <v>2.4291626762480045E-2</v>
      </c>
    </row>
    <row r="174" spans="2:19">
      <c r="B174" s="1" t="s">
        <v>237</v>
      </c>
      <c r="C174" s="1"/>
      <c r="D174" t="s">
        <v>527</v>
      </c>
    </row>
    <row r="175" spans="2:19">
      <c r="B175" s="1" t="s">
        <v>264</v>
      </c>
      <c r="C175" s="1" t="s">
        <v>176</v>
      </c>
      <c r="D175" s="4">
        <v>1</v>
      </c>
      <c r="E175" t="s">
        <v>249</v>
      </c>
      <c r="F175">
        <v>641.1</v>
      </c>
      <c r="G175">
        <v>813.1</v>
      </c>
      <c r="H175">
        <f>G175/F175</f>
        <v>1.2682888784900952</v>
      </c>
      <c r="I175">
        <v>6.8</v>
      </c>
      <c r="J175">
        <v>10.8</v>
      </c>
      <c r="K175">
        <f>203.68-11.15</f>
        <v>192.53</v>
      </c>
      <c r="L175">
        <f>178.97-129.82</f>
        <v>49.150000000000006</v>
      </c>
      <c r="M175" s="1">
        <f t="shared" ref="M175:M183" si="33">L175/K175</f>
        <v>0.25528489066638971</v>
      </c>
      <c r="S175" s="1"/>
    </row>
    <row r="176" spans="2:19">
      <c r="B176" s="1" t="s">
        <v>265</v>
      </c>
      <c r="C176" s="1" t="s">
        <v>176</v>
      </c>
      <c r="D176" s="8">
        <v>2</v>
      </c>
      <c r="E176" t="s">
        <v>249</v>
      </c>
      <c r="F176">
        <v>555.29999999999995</v>
      </c>
      <c r="G176">
        <v>413.1</v>
      </c>
      <c r="H176">
        <f>G176/F176</f>
        <v>0.74392220421393851</v>
      </c>
      <c r="I176">
        <v>6.8</v>
      </c>
      <c r="J176">
        <v>5</v>
      </c>
      <c r="K176">
        <f>178.1568</f>
        <v>178.1568</v>
      </c>
      <c r="L176">
        <f>184.17-131.76</f>
        <v>52.41</v>
      </c>
      <c r="M176" s="1">
        <f t="shared" si="33"/>
        <v>0.29417906024356072</v>
      </c>
      <c r="S176" s="1"/>
    </row>
    <row r="177" spans="2:20">
      <c r="B177" s="1" t="s">
        <v>266</v>
      </c>
      <c r="C177" s="1" t="s">
        <v>548</v>
      </c>
      <c r="D177" s="4">
        <v>3</v>
      </c>
      <c r="E177" t="s">
        <v>235</v>
      </c>
      <c r="K177">
        <v>193.02</v>
      </c>
      <c r="L177">
        <f>207.51-152.73</f>
        <v>54.78</v>
      </c>
      <c r="M177" s="1">
        <f t="shared" si="33"/>
        <v>0.28380478706869755</v>
      </c>
      <c r="R177" s="1"/>
      <c r="S177" s="1"/>
    </row>
    <row r="178" spans="2:20">
      <c r="B178" s="1" t="s">
        <v>267</v>
      </c>
      <c r="C178" s="1" t="s">
        <v>548</v>
      </c>
      <c r="D178" s="8">
        <v>4</v>
      </c>
      <c r="E178" t="s">
        <v>235</v>
      </c>
      <c r="K178">
        <f>182.62-10.15</f>
        <v>172.47</v>
      </c>
      <c r="L178">
        <f>178.97-129.82</f>
        <v>49.150000000000006</v>
      </c>
      <c r="M178" s="1">
        <f t="shared" si="33"/>
        <v>0.28497709746622607</v>
      </c>
      <c r="R178" s="1"/>
      <c r="S178" s="1"/>
    </row>
    <row r="179" spans="2:20">
      <c r="B179" s="1" t="s">
        <v>259</v>
      </c>
      <c r="C179" s="1" t="s">
        <v>548</v>
      </c>
      <c r="D179" s="4">
        <v>5</v>
      </c>
      <c r="E179" t="s">
        <v>249</v>
      </c>
      <c r="F179">
        <v>703</v>
      </c>
      <c r="G179">
        <v>671</v>
      </c>
      <c r="H179">
        <f>G179/F179</f>
        <v>0.95448079658605978</v>
      </c>
      <c r="I179">
        <v>4.4000000000000004</v>
      </c>
      <c r="J179">
        <v>5</v>
      </c>
      <c r="K179">
        <f>145.51-14.1</f>
        <v>131.41</v>
      </c>
      <c r="L179">
        <f>189.4-165.61</f>
        <v>23.789999999999992</v>
      </c>
      <c r="M179">
        <f t="shared" si="33"/>
        <v>0.18103645080283079</v>
      </c>
    </row>
    <row r="180" spans="2:20">
      <c r="B180" s="1" t="s">
        <v>268</v>
      </c>
      <c r="C180" s="1" t="s">
        <v>548</v>
      </c>
      <c r="D180" s="8">
        <v>6</v>
      </c>
      <c r="E180" s="1" t="s">
        <v>269</v>
      </c>
      <c r="F180" s="1">
        <v>603.29999999999995</v>
      </c>
      <c r="G180" s="1">
        <v>557.1</v>
      </c>
      <c r="H180">
        <f>G180/F180</f>
        <v>0.92342118349080071</v>
      </c>
      <c r="I180">
        <v>5.8</v>
      </c>
      <c r="J180">
        <v>6</v>
      </c>
      <c r="K180" s="1">
        <f>239.03-96.58</f>
        <v>142.44999999999999</v>
      </c>
      <c r="L180" s="1">
        <f>227.43-200.63</f>
        <v>26.800000000000011</v>
      </c>
      <c r="M180" s="1">
        <f t="shared" si="33"/>
        <v>0.18813618813618824</v>
      </c>
    </row>
    <row r="181" spans="2:20">
      <c r="B181" s="1" t="s">
        <v>270</v>
      </c>
      <c r="C181" s="1" t="s">
        <v>548</v>
      </c>
      <c r="D181" s="4">
        <v>7</v>
      </c>
      <c r="E181" s="1" t="s">
        <v>269</v>
      </c>
      <c r="F181" s="1">
        <v>721.1</v>
      </c>
      <c r="G181" s="1">
        <v>730.4</v>
      </c>
      <c r="H181">
        <f>G181/F181</f>
        <v>1.0128969629732352</v>
      </c>
      <c r="I181" s="1">
        <v>8</v>
      </c>
      <c r="J181" s="1">
        <v>7.9</v>
      </c>
      <c r="K181" s="1">
        <v>187.93</v>
      </c>
      <c r="L181" s="1">
        <f>156.54-132.57</f>
        <v>23.97</v>
      </c>
      <c r="M181" s="1">
        <f t="shared" si="33"/>
        <v>0.12754749108710689</v>
      </c>
    </row>
    <row r="182" spans="2:20">
      <c r="B182" s="1" t="s">
        <v>271</v>
      </c>
      <c r="C182" s="1" t="s">
        <v>548</v>
      </c>
      <c r="D182" s="8">
        <v>8</v>
      </c>
      <c r="E182" t="s">
        <v>235</v>
      </c>
      <c r="F182" s="1"/>
      <c r="G182" s="1"/>
      <c r="I182" s="1"/>
      <c r="J182" s="1"/>
      <c r="K182" s="1">
        <v>167.23</v>
      </c>
      <c r="L182" s="1">
        <v>45.74</v>
      </c>
      <c r="M182" s="1">
        <f t="shared" si="33"/>
        <v>0.27351551755067871</v>
      </c>
    </row>
    <row r="183" spans="2:20">
      <c r="B183" s="1" t="s">
        <v>272</v>
      </c>
      <c r="C183" s="1" t="s">
        <v>548</v>
      </c>
      <c r="D183" s="1">
        <v>9</v>
      </c>
      <c r="E183" t="s">
        <v>273</v>
      </c>
      <c r="K183">
        <v>157.22999999999999</v>
      </c>
      <c r="L183">
        <v>32.67</v>
      </c>
      <c r="M183" s="1">
        <f t="shared" si="33"/>
        <v>0.20778477389811106</v>
      </c>
    </row>
    <row r="185" spans="2:20">
      <c r="F185">
        <f t="shared" ref="F185:M185" si="34">AVERAGE(F175:F183)</f>
        <v>644.76</v>
      </c>
      <c r="G185">
        <f t="shared" si="34"/>
        <v>636.94000000000005</v>
      </c>
      <c r="H185">
        <f t="shared" si="34"/>
        <v>0.98060200515082574</v>
      </c>
      <c r="I185">
        <f>AVERAGE(I175:I183)</f>
        <v>6.36</v>
      </c>
      <c r="J185">
        <f>AVERAGE(J175:J183)</f>
        <v>6.94</v>
      </c>
      <c r="K185">
        <f t="shared" si="34"/>
        <v>169.15853333333337</v>
      </c>
      <c r="L185">
        <f t="shared" si="34"/>
        <v>39.828888888888898</v>
      </c>
      <c r="M185">
        <f t="shared" si="34"/>
        <v>0.2329184729910877</v>
      </c>
    </row>
    <row r="186" spans="2:20">
      <c r="F186">
        <f t="shared" ref="F186:M186" si="35">_xlfn.STDEV.S(F175:F183)/SQRT(COUNT(F175:F183))</f>
        <v>30.785639509355669</v>
      </c>
      <c r="G186">
        <f t="shared" si="35"/>
        <v>69.787524673110298</v>
      </c>
      <c r="H186">
        <f t="shared" si="35"/>
        <v>8.4786789497716328E-2</v>
      </c>
      <c r="I186">
        <f>_xlfn.STDEV.S(I175:I183)/SQRT(COUNT(I175:I183))</f>
        <v>0.60133185513491627</v>
      </c>
      <c r="J186">
        <f>_xlfn.STDEV.S(J175:J183)/SQRT(COUNT(J175:J183))</f>
        <v>1.1007270324653602</v>
      </c>
      <c r="K186">
        <f t="shared" si="35"/>
        <v>7.3069642302546614</v>
      </c>
      <c r="L186">
        <f t="shared" si="35"/>
        <v>4.2821974643232759</v>
      </c>
      <c r="M186">
        <f t="shared" si="35"/>
        <v>1.9590494251195037E-2</v>
      </c>
    </row>
    <row r="190" spans="2:20">
      <c r="B190" s="1" t="s">
        <v>229</v>
      </c>
      <c r="C190" s="1"/>
      <c r="D190" t="s">
        <v>527</v>
      </c>
    </row>
    <row r="191" spans="2:20">
      <c r="B191" s="4" t="s">
        <v>274</v>
      </c>
      <c r="C191" s="1" t="s">
        <v>188</v>
      </c>
      <c r="D191" s="4">
        <v>1</v>
      </c>
      <c r="E191" t="s">
        <v>225</v>
      </c>
      <c r="F191">
        <v>637.4</v>
      </c>
      <c r="G191">
        <v>554.1</v>
      </c>
      <c r="H191">
        <f>G191/F191</f>
        <v>0.86931283338562915</v>
      </c>
      <c r="I191">
        <v>6</v>
      </c>
      <c r="J191">
        <v>5</v>
      </c>
      <c r="K191">
        <v>114.81</v>
      </c>
      <c r="L191">
        <f>194.22-175.36</f>
        <v>18.859999999999985</v>
      </c>
      <c r="M191" s="1">
        <f t="shared" ref="M191:M200" si="36">L191/K191</f>
        <v>0.16427140492988401</v>
      </c>
      <c r="T191" s="1"/>
    </row>
    <row r="192" spans="2:20">
      <c r="B192" s="8" t="s">
        <v>251</v>
      </c>
      <c r="C192" s="1" t="s">
        <v>188</v>
      </c>
      <c r="D192" s="8">
        <v>2</v>
      </c>
      <c r="E192" t="s">
        <v>225</v>
      </c>
      <c r="I192">
        <v>8</v>
      </c>
      <c r="J192">
        <v>10</v>
      </c>
      <c r="K192">
        <f>173.31-13.18</f>
        <v>160.13</v>
      </c>
      <c r="L192">
        <f>193.2-157.6</f>
        <v>35.599999999999994</v>
      </c>
      <c r="M192" s="1">
        <f t="shared" si="36"/>
        <v>0.22231936551551862</v>
      </c>
      <c r="T192" s="1"/>
    </row>
    <row r="193" spans="2:19">
      <c r="B193" t="s">
        <v>191</v>
      </c>
      <c r="C193" s="1" t="s">
        <v>549</v>
      </c>
      <c r="D193" s="4">
        <v>3</v>
      </c>
      <c r="E193" t="s">
        <v>9</v>
      </c>
      <c r="F193" t="s">
        <v>223</v>
      </c>
      <c r="G193" t="s">
        <v>223</v>
      </c>
      <c r="H193" t="s">
        <v>223</v>
      </c>
      <c r="I193">
        <v>7</v>
      </c>
      <c r="J193">
        <v>7.5</v>
      </c>
      <c r="K193">
        <f>136.03-15.3</f>
        <v>120.73</v>
      </c>
      <c r="L193">
        <f>166.36-150.93</f>
        <v>15.430000000000007</v>
      </c>
      <c r="M193" s="1">
        <f t="shared" si="36"/>
        <v>0.12780584775946333</v>
      </c>
      <c r="Q193" s="1"/>
      <c r="S193" s="1"/>
    </row>
    <row r="194" spans="2:19">
      <c r="B194" s="1" t="s">
        <v>275</v>
      </c>
      <c r="C194" s="1" t="s">
        <v>549</v>
      </c>
      <c r="D194" s="8">
        <v>4</v>
      </c>
      <c r="E194" t="s">
        <v>276</v>
      </c>
      <c r="F194">
        <v>572</v>
      </c>
      <c r="G194">
        <v>594</v>
      </c>
      <c r="H194">
        <f>G194/F194</f>
        <v>1.0384615384615385</v>
      </c>
      <c r="K194" s="4">
        <f>157.59-4.48</f>
        <v>153.11000000000001</v>
      </c>
      <c r="L194" s="4">
        <f>187.04-136.5</f>
        <v>50.539999999999992</v>
      </c>
      <c r="M194" s="1">
        <f t="shared" si="36"/>
        <v>0.33008947815296186</v>
      </c>
      <c r="Q194" s="1"/>
      <c r="S194" s="1"/>
    </row>
    <row r="195" spans="2:19">
      <c r="B195" s="1" t="s">
        <v>277</v>
      </c>
      <c r="C195" s="1" t="s">
        <v>549</v>
      </c>
      <c r="D195" s="4">
        <v>5</v>
      </c>
      <c r="E195" t="s">
        <v>249</v>
      </c>
      <c r="F195" s="1">
        <v>566.4</v>
      </c>
      <c r="G195" s="1">
        <v>691.6</v>
      </c>
      <c r="H195">
        <f>G195/F195</f>
        <v>1.2210451977401131</v>
      </c>
      <c r="I195">
        <v>5</v>
      </c>
      <c r="J195">
        <v>10</v>
      </c>
      <c r="K195" s="4">
        <f>141.49-6.24</f>
        <v>135.25</v>
      </c>
      <c r="L195" s="4">
        <f>224.91-191.91</f>
        <v>33</v>
      </c>
      <c r="M195" s="1">
        <f t="shared" si="36"/>
        <v>0.24399260628465805</v>
      </c>
    </row>
    <row r="196" spans="2:19">
      <c r="B196" s="1" t="s">
        <v>278</v>
      </c>
      <c r="C196" s="1" t="s">
        <v>549</v>
      </c>
      <c r="D196" s="8">
        <v>6</v>
      </c>
      <c r="E196" t="s">
        <v>235</v>
      </c>
      <c r="F196">
        <v>565.1</v>
      </c>
      <c r="G196">
        <v>700.1</v>
      </c>
      <c r="H196">
        <f>G196/F196</f>
        <v>1.2388957706600601</v>
      </c>
      <c r="I196">
        <v>5.0999999999999996</v>
      </c>
      <c r="J196">
        <v>6</v>
      </c>
      <c r="K196" s="4">
        <f>169.71-12.38</f>
        <v>157.33000000000001</v>
      </c>
      <c r="L196" s="4">
        <f>191.42-168.54</f>
        <v>22.879999999999995</v>
      </c>
      <c r="M196" s="1">
        <f t="shared" si="36"/>
        <v>0.14542680989004</v>
      </c>
    </row>
    <row r="197" spans="2:19">
      <c r="B197" s="1" t="s">
        <v>262</v>
      </c>
      <c r="C197" s="1" t="s">
        <v>549</v>
      </c>
      <c r="D197" s="4">
        <v>7</v>
      </c>
      <c r="E197" s="1" t="s">
        <v>249</v>
      </c>
      <c r="F197" s="1">
        <v>515.4</v>
      </c>
      <c r="G197" s="1">
        <v>420.1</v>
      </c>
      <c r="H197">
        <f>G197/F197</f>
        <v>0.81509507178890195</v>
      </c>
      <c r="I197" s="1">
        <v>5.2</v>
      </c>
      <c r="J197" s="1">
        <v>4.8</v>
      </c>
      <c r="K197" s="4">
        <f>193.31-13.18</f>
        <v>180.13</v>
      </c>
      <c r="L197" s="4">
        <f>132.79-92.78</f>
        <v>40.009999999999991</v>
      </c>
      <c r="M197" s="1">
        <f t="shared" si="36"/>
        <v>0.22211735968467214</v>
      </c>
    </row>
    <row r="198" spans="2:19">
      <c r="B198" s="1" t="s">
        <v>261</v>
      </c>
      <c r="C198" s="1" t="s">
        <v>549</v>
      </c>
      <c r="D198" s="8">
        <v>8</v>
      </c>
      <c r="E198" s="1" t="s">
        <v>235</v>
      </c>
      <c r="F198" s="1"/>
      <c r="G198" s="1"/>
      <c r="H198" s="1"/>
      <c r="I198" s="1"/>
      <c r="J198" s="1"/>
      <c r="K198" s="4">
        <v>141.77000000000001</v>
      </c>
      <c r="L198" s="4">
        <f>185.31-159.17</f>
        <v>26.140000000000015</v>
      </c>
      <c r="M198" s="1">
        <f t="shared" si="36"/>
        <v>0.18438315581575801</v>
      </c>
    </row>
    <row r="199" spans="2:19">
      <c r="B199" s="1" t="s">
        <v>279</v>
      </c>
      <c r="C199" s="1" t="s">
        <v>549</v>
      </c>
      <c r="D199" s="1">
        <v>9</v>
      </c>
      <c r="E199" s="1" t="s">
        <v>280</v>
      </c>
      <c r="F199" s="1"/>
      <c r="G199" s="1"/>
      <c r="H199" s="1"/>
      <c r="I199" s="1"/>
      <c r="J199" s="1"/>
      <c r="K199" s="4">
        <v>163.13</v>
      </c>
      <c r="L199" s="4">
        <f>214.12-178.5</f>
        <v>35.620000000000005</v>
      </c>
      <c r="M199" s="1">
        <f t="shared" si="36"/>
        <v>0.21835346043033166</v>
      </c>
    </row>
    <row r="200" spans="2:19">
      <c r="B200" s="1" t="s">
        <v>281</v>
      </c>
      <c r="C200" s="1" t="s">
        <v>549</v>
      </c>
      <c r="D200" s="1">
        <v>10</v>
      </c>
      <c r="E200" s="1" t="s">
        <v>235</v>
      </c>
      <c r="K200" s="4">
        <v>150.55000000000001</v>
      </c>
      <c r="L200" s="4">
        <f>190.8-164.96</f>
        <v>25.840000000000003</v>
      </c>
      <c r="M200" s="1">
        <f t="shared" si="36"/>
        <v>0.17163732979076721</v>
      </c>
    </row>
    <row r="202" spans="2:19">
      <c r="F202">
        <f t="shared" ref="F202:M202" si="37">AVERAGE(F191:F198)</f>
        <v>571.26</v>
      </c>
      <c r="G202">
        <f t="shared" si="37"/>
        <v>591.9799999999999</v>
      </c>
      <c r="H202">
        <f t="shared" si="37"/>
        <v>1.0365620824072486</v>
      </c>
      <c r="I202">
        <f>AVERAGE(I191:I198)</f>
        <v>6.0500000000000007</v>
      </c>
      <c r="J202">
        <f>AVERAGE(J191:J198)</f>
        <v>7.2166666666666659</v>
      </c>
      <c r="K202">
        <f t="shared" si="37"/>
        <v>145.4075</v>
      </c>
      <c r="L202">
        <f t="shared" si="37"/>
        <v>30.307499999999997</v>
      </c>
      <c r="M202">
        <f t="shared" si="37"/>
        <v>0.2050507535041195</v>
      </c>
    </row>
    <row r="203" spans="2:19">
      <c r="F203">
        <f t="shared" ref="F203:M203" si="38">_xlfn.STDEV.S(F191:F198)/SQRT(COUNT(F191:F198))</f>
        <v>19.438302395013817</v>
      </c>
      <c r="G203">
        <f t="shared" si="38"/>
        <v>51.281472287757417</v>
      </c>
      <c r="H203">
        <f t="shared" si="38"/>
        <v>8.7176974387945652E-2</v>
      </c>
      <c r="I203">
        <f>_xlfn.STDEV.S(I191:I198)/SQRT(COUNT(I191:I198))</f>
        <v>0.49782861843543258</v>
      </c>
      <c r="J203">
        <f>_xlfn.STDEV.S(J191:J198)/SQRT(COUNT(J191:J198))</f>
        <v>0.96277954093574647</v>
      </c>
      <c r="K203">
        <f t="shared" si="38"/>
        <v>7.6595770467901438</v>
      </c>
      <c r="L203">
        <f t="shared" si="38"/>
        <v>4.1483080673243862</v>
      </c>
      <c r="M203">
        <f t="shared" si="38"/>
        <v>2.2894369062475682E-2</v>
      </c>
    </row>
    <row r="208" spans="2:19">
      <c r="B208" s="1" t="s">
        <v>282</v>
      </c>
      <c r="C208" s="1"/>
      <c r="D208" s="1"/>
    </row>
    <row r="209" spans="2:28">
      <c r="B209" s="2"/>
      <c r="C209" s="2"/>
      <c r="D209" s="2"/>
      <c r="E209" s="2"/>
      <c r="F209" s="2" t="s">
        <v>283</v>
      </c>
      <c r="G209" s="2"/>
      <c r="H209" s="2"/>
      <c r="I209" s="2" t="s">
        <v>284</v>
      </c>
      <c r="J209" s="2"/>
      <c r="K209" t="s">
        <v>219</v>
      </c>
      <c r="V209" s="2"/>
    </row>
    <row r="210" spans="2:28">
      <c r="B210" s="9"/>
      <c r="C210" s="9"/>
      <c r="D210" s="9"/>
      <c r="E210" s="2"/>
      <c r="F210" s="2" t="s">
        <v>14</v>
      </c>
      <c r="G210" s="2" t="s">
        <v>15</v>
      </c>
      <c r="H210" s="2" t="s">
        <v>207</v>
      </c>
      <c r="I210" s="2" t="s">
        <v>14</v>
      </c>
      <c r="J210" s="2" t="s">
        <v>15</v>
      </c>
      <c r="K210" s="1" t="s">
        <v>243</v>
      </c>
      <c r="L210" s="1" t="s">
        <v>244</v>
      </c>
      <c r="M210" s="1" t="s">
        <v>285</v>
      </c>
    </row>
    <row r="211" spans="2:28">
      <c r="B211" s="1" t="s">
        <v>286</v>
      </c>
      <c r="C211" s="1" t="s">
        <v>199</v>
      </c>
      <c r="D211" s="4">
        <v>1</v>
      </c>
      <c r="E211" s="1" t="s">
        <v>249</v>
      </c>
      <c r="F211" s="2">
        <v>804.8</v>
      </c>
      <c r="G211" s="2">
        <v>655.1</v>
      </c>
      <c r="H211">
        <f>G211/F211</f>
        <v>0.81399105367793245</v>
      </c>
      <c r="I211" s="2">
        <v>9.4</v>
      </c>
      <c r="J211" s="2">
        <v>7.8</v>
      </c>
      <c r="K211" s="2">
        <f>173.93-12.92</f>
        <v>161.01000000000002</v>
      </c>
      <c r="L211">
        <f>124.65-122.65</f>
        <v>2</v>
      </c>
      <c r="M211" s="1">
        <f>L211/K211</f>
        <v>1.2421588721197439E-2</v>
      </c>
      <c r="O211" s="2"/>
      <c r="P211" s="2"/>
      <c r="Q211" s="2"/>
      <c r="R211" s="2"/>
      <c r="S211" s="2"/>
      <c r="U211" s="2"/>
      <c r="V211" s="2"/>
      <c r="W211" s="2"/>
      <c r="X211" s="2"/>
      <c r="Y211" s="2"/>
    </row>
    <row r="212" spans="2:28">
      <c r="B212" s="1" t="s">
        <v>287</v>
      </c>
      <c r="C212" s="1" t="s">
        <v>199</v>
      </c>
      <c r="D212" s="8">
        <v>2</v>
      </c>
      <c r="E212" t="s">
        <v>280</v>
      </c>
      <c r="F212" s="2">
        <v>683.2</v>
      </c>
      <c r="G212" s="2"/>
      <c r="I212" s="2" t="s">
        <v>453</v>
      </c>
      <c r="J212" s="2" t="s">
        <v>211</v>
      </c>
      <c r="K212">
        <f>136.21-10.12</f>
        <v>126.09</v>
      </c>
      <c r="L212">
        <f>93.53-92.59</f>
        <v>0.93999999999999773</v>
      </c>
      <c r="M212" s="1">
        <f t="shared" ref="M212:M216" si="39">L212/K212</f>
        <v>7.4549924656990858E-3</v>
      </c>
    </row>
    <row r="213" spans="2:28">
      <c r="B213" s="1" t="s">
        <v>288</v>
      </c>
      <c r="C213" s="1" t="s">
        <v>199</v>
      </c>
      <c r="D213" s="4">
        <v>3</v>
      </c>
      <c r="E213" s="1" t="s">
        <v>249</v>
      </c>
      <c r="F213" s="2">
        <v>1000</v>
      </c>
      <c r="G213" s="2">
        <v>758</v>
      </c>
      <c r="H213">
        <f>G213/F213</f>
        <v>0.75800000000000001</v>
      </c>
      <c r="I213" s="2">
        <v>10</v>
      </c>
      <c r="J213" s="2">
        <v>3</v>
      </c>
      <c r="K213" s="2">
        <f>156.75-5.75</f>
        <v>151</v>
      </c>
      <c r="L213">
        <f>126.24-118.64</f>
        <v>7.5999999999999943</v>
      </c>
      <c r="M213" s="1">
        <f t="shared" si="39"/>
        <v>5.033112582781453E-2</v>
      </c>
      <c r="O213" s="2"/>
      <c r="P213" s="2"/>
      <c r="Q213" s="2"/>
      <c r="R213" s="2"/>
      <c r="S213" s="2"/>
      <c r="U213" s="2"/>
      <c r="V213" s="2"/>
      <c r="W213" s="2"/>
      <c r="X213" s="2"/>
      <c r="Y213" s="2"/>
      <c r="Z213" s="2"/>
      <c r="AB213" s="2"/>
    </row>
    <row r="214" spans="2:28">
      <c r="B214" s="1" t="s">
        <v>289</v>
      </c>
      <c r="C214" s="1" t="s">
        <v>199</v>
      </c>
      <c r="D214" s="8">
        <v>4</v>
      </c>
      <c r="E214" t="s">
        <v>249</v>
      </c>
      <c r="F214" s="2">
        <v>666.2</v>
      </c>
      <c r="G214" s="2">
        <v>585.20000000000005</v>
      </c>
      <c r="H214">
        <f>G214/F214</f>
        <v>0.87841489042329635</v>
      </c>
      <c r="I214" s="2">
        <v>11.1</v>
      </c>
      <c r="J214" s="2">
        <v>9</v>
      </c>
      <c r="K214">
        <f>204.23-10.32</f>
        <v>193.91</v>
      </c>
      <c r="L214">
        <f>116.52-108.51</f>
        <v>8.0099999999999909</v>
      </c>
      <c r="M214" s="1">
        <f t="shared" si="39"/>
        <v>4.1307823216956273E-2</v>
      </c>
    </row>
    <row r="215" spans="2:28">
      <c r="B215" s="1" t="s">
        <v>290</v>
      </c>
      <c r="C215" s="1" t="s">
        <v>199</v>
      </c>
      <c r="D215" s="4">
        <v>5</v>
      </c>
      <c r="E215" t="s">
        <v>235</v>
      </c>
      <c r="F215" s="2">
        <v>724</v>
      </c>
      <c r="G215" s="2">
        <v>610</v>
      </c>
      <c r="H215">
        <f>G215/F215</f>
        <v>0.84254143646408841</v>
      </c>
      <c r="I215" s="2">
        <v>9.6999999999999993</v>
      </c>
      <c r="J215" s="2">
        <v>5</v>
      </c>
      <c r="K215">
        <v>181.42</v>
      </c>
      <c r="L215">
        <v>4.12</v>
      </c>
      <c r="M215" s="1">
        <f t="shared" si="39"/>
        <v>2.2709734318156767E-2</v>
      </c>
    </row>
    <row r="216" spans="2:28">
      <c r="B216" s="1" t="s">
        <v>291</v>
      </c>
      <c r="C216" s="1" t="s">
        <v>199</v>
      </c>
      <c r="D216" s="8">
        <v>6</v>
      </c>
      <c r="E216" s="4" t="s">
        <v>249</v>
      </c>
      <c r="F216" s="2">
        <v>842.2</v>
      </c>
      <c r="G216" s="2">
        <v>604.5</v>
      </c>
      <c r="H216">
        <f>G216/F216</f>
        <v>0.71776300166231299</v>
      </c>
      <c r="I216" s="2">
        <v>10.7</v>
      </c>
      <c r="J216" s="2">
        <v>7.6</v>
      </c>
      <c r="K216">
        <f>181.58-5.23</f>
        <v>176.35000000000002</v>
      </c>
      <c r="L216">
        <f>116.13-113.21</f>
        <v>2.9200000000000017</v>
      </c>
      <c r="M216" s="1">
        <f t="shared" si="39"/>
        <v>1.6557981287212937E-2</v>
      </c>
    </row>
    <row r="217" spans="2:28">
      <c r="B217" s="1" t="s">
        <v>292</v>
      </c>
      <c r="C217" s="1" t="s">
        <v>199</v>
      </c>
      <c r="D217" s="4">
        <v>7</v>
      </c>
      <c r="E217" t="s">
        <v>293</v>
      </c>
      <c r="F217">
        <v>917</v>
      </c>
      <c r="G217">
        <v>363</v>
      </c>
      <c r="H217">
        <f>G217/F217</f>
        <v>0.39585605234460197</v>
      </c>
      <c r="I217">
        <v>11.4</v>
      </c>
      <c r="J217">
        <v>7.4</v>
      </c>
      <c r="K217">
        <f>140.34-21.32</f>
        <v>119.02000000000001</v>
      </c>
      <c r="L217">
        <f>138.26-131.62</f>
        <v>6.6399999999999864</v>
      </c>
      <c r="M217" s="1">
        <f>L217/K217</f>
        <v>5.5788943034783947E-2</v>
      </c>
    </row>
    <row r="218" spans="2:28">
      <c r="D218" s="8"/>
      <c r="M218" s="1"/>
    </row>
    <row r="219" spans="2:28">
      <c r="D219" s="1"/>
    </row>
    <row r="220" spans="2:28">
      <c r="B220" s="1" t="s">
        <v>223</v>
      </c>
      <c r="C220" s="1"/>
      <c r="D220" s="1"/>
      <c r="E220" t="s">
        <v>211</v>
      </c>
      <c r="F220" s="2"/>
      <c r="G220" s="2"/>
      <c r="H220" s="2"/>
      <c r="I220" s="2"/>
      <c r="J220" s="2"/>
    </row>
    <row r="221" spans="2:28">
      <c r="B221" s="2"/>
      <c r="C221" s="2"/>
      <c r="D221" s="2"/>
      <c r="E221" s="2"/>
      <c r="F221" s="1">
        <f t="shared" ref="F221:M221" si="40">AVERAGE(F211:F217)</f>
        <v>805.34285714285704</v>
      </c>
      <c r="G221" s="1">
        <f t="shared" si="40"/>
        <v>595.9666666666667</v>
      </c>
      <c r="H221">
        <f t="shared" si="40"/>
        <v>0.73442773909537185</v>
      </c>
      <c r="I221">
        <f t="shared" si="40"/>
        <v>10.383333333333335</v>
      </c>
      <c r="J221">
        <f t="shared" si="40"/>
        <v>6.6333333333333329</v>
      </c>
      <c r="K221">
        <f t="shared" si="40"/>
        <v>158.4</v>
      </c>
      <c r="L221">
        <f t="shared" si="40"/>
        <v>4.6042857142857105</v>
      </c>
      <c r="M221">
        <f t="shared" si="40"/>
        <v>2.9510312695974428E-2</v>
      </c>
    </row>
    <row r="222" spans="2:28">
      <c r="F222">
        <f t="shared" ref="F222:M222" si="41">_xlfn.STDEV.S(F211:F217)/SQRT(COUNT(F211:F217))</f>
        <v>46.958374967537573</v>
      </c>
      <c r="G222">
        <f t="shared" si="41"/>
        <v>53.044224735382485</v>
      </c>
      <c r="H222">
        <f t="shared" si="41"/>
        <v>7.169736033280448E-2</v>
      </c>
      <c r="I222">
        <f t="shared" si="41"/>
        <v>0.32804132530995411</v>
      </c>
      <c r="J222">
        <f t="shared" si="41"/>
        <v>0.90098711299206735</v>
      </c>
      <c r="K222">
        <f t="shared" si="41"/>
        <v>10.65629212741292</v>
      </c>
      <c r="L222">
        <f t="shared" si="41"/>
        <v>1.0690223774727128</v>
      </c>
      <c r="M222">
        <f t="shared" si="41"/>
        <v>7.3285584874854988E-3</v>
      </c>
    </row>
    <row r="227" spans="2:12" ht="18" thickBot="1">
      <c r="B227" t="s">
        <v>689</v>
      </c>
    </row>
    <row r="228" spans="2:12" ht="18" thickBot="1">
      <c r="B228" s="24" t="s">
        <v>690</v>
      </c>
      <c r="C228" s="25" t="s">
        <v>692</v>
      </c>
      <c r="D228" s="26" t="s">
        <v>693</v>
      </c>
      <c r="E228" s="26" t="s">
        <v>694</v>
      </c>
      <c r="F228" s="27" t="s">
        <v>695</v>
      </c>
    </row>
    <row r="229" spans="2:12">
      <c r="B229" s="28" t="s">
        <v>691</v>
      </c>
      <c r="C229" s="29">
        <v>1</v>
      </c>
      <c r="D229" s="30">
        <v>48.928268572484029</v>
      </c>
      <c r="E229" s="30">
        <v>313.89295654569884</v>
      </c>
      <c r="F229" s="31">
        <v>6.281025522761421E-23</v>
      </c>
    </row>
    <row r="230" spans="2:12">
      <c r="B230" s="32" t="s">
        <v>652</v>
      </c>
      <c r="C230" s="33">
        <v>5</v>
      </c>
      <c r="D230" s="34">
        <v>67.172402104215067</v>
      </c>
      <c r="E230" s="34">
        <v>13.312891997250293</v>
      </c>
      <c r="F230" s="35">
        <v>5.1218766423021198E-9</v>
      </c>
    </row>
    <row r="231" spans="2:12">
      <c r="B231" s="32" t="s">
        <v>653</v>
      </c>
      <c r="C231" s="33">
        <v>1</v>
      </c>
      <c r="D231" s="34">
        <v>66.999745262090428</v>
      </c>
      <c r="E231" s="34">
        <v>5.1472806417130537</v>
      </c>
      <c r="F231" s="35">
        <v>2.6509202222795809E-2</v>
      </c>
    </row>
    <row r="232" spans="2:12" ht="18" thickBot="1">
      <c r="B232" s="37" t="s">
        <v>654</v>
      </c>
      <c r="C232" s="38">
        <v>5</v>
      </c>
      <c r="D232" s="40">
        <v>66.999745262090713</v>
      </c>
      <c r="E232" s="40">
        <v>4.823320224545089</v>
      </c>
      <c r="F232" s="41">
        <v>7.9455845925024624E-4</v>
      </c>
    </row>
    <row r="234" spans="2:12" ht="18" thickBot="1">
      <c r="B234" s="151" t="s">
        <v>707</v>
      </c>
      <c r="C234" s="152"/>
      <c r="D234" s="152"/>
      <c r="E234" s="152"/>
      <c r="F234" s="152"/>
      <c r="G234" s="152"/>
      <c r="H234" s="152"/>
      <c r="I234" s="152"/>
      <c r="J234" s="152"/>
      <c r="K234" s="152"/>
      <c r="L234" s="152"/>
    </row>
    <row r="235" spans="2:12" ht="18" customHeight="1" thickBot="1">
      <c r="B235" s="153" t="s">
        <v>652</v>
      </c>
      <c r="C235" s="154" t="s">
        <v>696</v>
      </c>
      <c r="D235" s="154"/>
      <c r="E235" s="154" t="s">
        <v>697</v>
      </c>
      <c r="F235" s="156"/>
      <c r="G235" s="140" t="s">
        <v>657</v>
      </c>
      <c r="H235" s="140" t="s">
        <v>658</v>
      </c>
      <c r="I235" s="140" t="s">
        <v>659</v>
      </c>
      <c r="J235" s="140" t="s">
        <v>660</v>
      </c>
      <c r="K235" s="140" t="s">
        <v>661</v>
      </c>
      <c r="L235" s="139"/>
    </row>
    <row r="236" spans="2:12" ht="18" thickBot="1">
      <c r="B236" s="146"/>
      <c r="C236" s="155"/>
      <c r="D236" s="155"/>
      <c r="E236" s="155"/>
      <c r="F236" s="157"/>
      <c r="G236" s="139"/>
      <c r="H236" s="139"/>
      <c r="I236" s="139"/>
      <c r="J236" s="139"/>
      <c r="K236" s="58" t="s">
        <v>662</v>
      </c>
      <c r="L236" s="58" t="s">
        <v>663</v>
      </c>
    </row>
    <row r="237" spans="2:12">
      <c r="B237" s="149" t="s">
        <v>698</v>
      </c>
      <c r="C237" s="150"/>
      <c r="D237" s="60" t="s">
        <v>710</v>
      </c>
      <c r="E237" s="63"/>
      <c r="F237" s="64" t="s">
        <v>711</v>
      </c>
      <c r="G237" s="65">
        <v>-4.7108000000001038E-2</v>
      </c>
      <c r="H237" s="66">
        <v>0.73286220393585089</v>
      </c>
      <c r="I237" s="66">
        <v>66.999745262090414</v>
      </c>
      <c r="J237" s="66">
        <v>0.94893909487065209</v>
      </c>
      <c r="K237" s="66">
        <v>-1.5099071836389368</v>
      </c>
      <c r="L237" s="67">
        <v>1.4156911836389348</v>
      </c>
    </row>
    <row r="238" spans="2:12" ht="18" thickBot="1">
      <c r="B238" s="142"/>
      <c r="C238" s="144"/>
      <c r="D238" s="68" t="s">
        <v>712</v>
      </c>
      <c r="E238" s="69"/>
      <c r="F238" s="70" t="s">
        <v>713</v>
      </c>
      <c r="G238" s="71">
        <v>4.7108000000001038E-2</v>
      </c>
      <c r="H238" s="72">
        <v>0.73286220393585089</v>
      </c>
      <c r="I238" s="72">
        <v>66.999745262090414</v>
      </c>
      <c r="J238" s="72">
        <v>0.94893909487065209</v>
      </c>
      <c r="K238" s="72">
        <v>-1.4156911836389348</v>
      </c>
      <c r="L238" s="73">
        <v>1.5099071836389368</v>
      </c>
    </row>
    <row r="239" spans="2:12">
      <c r="B239" s="141" t="s">
        <v>708</v>
      </c>
      <c r="C239" s="143"/>
      <c r="D239" s="60" t="s">
        <v>710</v>
      </c>
      <c r="E239" s="63"/>
      <c r="F239" s="64" t="s">
        <v>711</v>
      </c>
      <c r="G239" s="74" t="s">
        <v>702</v>
      </c>
      <c r="H239" s="72">
        <v>0.5182118340783588</v>
      </c>
      <c r="I239" s="72">
        <v>66.999745262090457</v>
      </c>
      <c r="J239" s="72">
        <v>4.3196832797957783E-5</v>
      </c>
      <c r="K239" s="72">
        <v>1.2337190788347696</v>
      </c>
      <c r="L239" s="73">
        <v>3.3024295233652392</v>
      </c>
    </row>
    <row r="240" spans="2:12" ht="18" thickBot="1">
      <c r="B240" s="142"/>
      <c r="C240" s="144"/>
      <c r="D240" s="68" t="s">
        <v>712</v>
      </c>
      <c r="E240" s="69"/>
      <c r="F240" s="70" t="s">
        <v>713</v>
      </c>
      <c r="G240" s="74" t="s">
        <v>703</v>
      </c>
      <c r="H240" s="72">
        <v>0.5182118340783588</v>
      </c>
      <c r="I240" s="72">
        <v>66.999745262090457</v>
      </c>
      <c r="J240" s="72">
        <v>4.3196832797957783E-5</v>
      </c>
      <c r="K240" s="72">
        <v>-3.3024295233652392</v>
      </c>
      <c r="L240" s="73">
        <v>-1.2337190788347696</v>
      </c>
    </row>
    <row r="241" spans="2:12">
      <c r="B241" s="141" t="s">
        <v>709</v>
      </c>
      <c r="C241" s="143"/>
      <c r="D241" s="60" t="s">
        <v>710</v>
      </c>
      <c r="E241" s="63"/>
      <c r="F241" s="64" t="s">
        <v>711</v>
      </c>
      <c r="G241" s="71">
        <v>-0.41109499999999732</v>
      </c>
      <c r="H241" s="72">
        <v>0.66900860106436144</v>
      </c>
      <c r="I241" s="72">
        <v>66.999745262090457</v>
      </c>
      <c r="J241" s="72">
        <v>0.5409768061171184</v>
      </c>
      <c r="K241" s="72">
        <v>-1.7464418499653054</v>
      </c>
      <c r="L241" s="73">
        <v>0.92425184996531073</v>
      </c>
    </row>
    <row r="242" spans="2:12" ht="18" thickBot="1">
      <c r="B242" s="142"/>
      <c r="C242" s="144"/>
      <c r="D242" s="68" t="s">
        <v>712</v>
      </c>
      <c r="E242" s="69"/>
      <c r="F242" s="70" t="s">
        <v>713</v>
      </c>
      <c r="G242" s="71">
        <v>0.41109499999999732</v>
      </c>
      <c r="H242" s="72">
        <v>0.66900860106436144</v>
      </c>
      <c r="I242" s="72">
        <v>66.999745262090457</v>
      </c>
      <c r="J242" s="72">
        <v>0.5409768061171184</v>
      </c>
      <c r="K242" s="72">
        <v>-0.92425184996531073</v>
      </c>
      <c r="L242" s="73">
        <v>1.7464418499653054</v>
      </c>
    </row>
    <row r="243" spans="2:12">
      <c r="B243" s="141" t="s">
        <v>548</v>
      </c>
      <c r="C243" s="143"/>
      <c r="D243" s="60" t="s">
        <v>710</v>
      </c>
      <c r="E243" s="63"/>
      <c r="F243" s="64" t="s">
        <v>711</v>
      </c>
      <c r="G243" s="71">
        <v>-6.936799999999721E-2</v>
      </c>
      <c r="H243" s="72">
        <v>0.73286220393585078</v>
      </c>
      <c r="I243" s="72">
        <v>66.999745262090542</v>
      </c>
      <c r="J243" s="72">
        <v>0.92487253868208819</v>
      </c>
      <c r="K243" s="72">
        <v>-1.5321671836389281</v>
      </c>
      <c r="L243" s="73">
        <v>1.3934311836389337</v>
      </c>
    </row>
    <row r="244" spans="2:12" ht="18" thickBot="1">
      <c r="B244" s="142"/>
      <c r="C244" s="144"/>
      <c r="D244" s="68" t="s">
        <v>712</v>
      </c>
      <c r="E244" s="69"/>
      <c r="F244" s="70" t="s">
        <v>713</v>
      </c>
      <c r="G244" s="71">
        <v>6.936799999999721E-2</v>
      </c>
      <c r="H244" s="72">
        <v>0.73286220393585078</v>
      </c>
      <c r="I244" s="72">
        <v>66.999745262090542</v>
      </c>
      <c r="J244" s="72">
        <v>0.92487253868208819</v>
      </c>
      <c r="K244" s="72">
        <v>-1.3934311836389337</v>
      </c>
      <c r="L244" s="73">
        <v>1.5321671836389281</v>
      </c>
    </row>
    <row r="245" spans="2:12">
      <c r="B245" s="141" t="s">
        <v>549</v>
      </c>
      <c r="C245" s="143"/>
      <c r="D245" s="60" t="s">
        <v>710</v>
      </c>
      <c r="E245" s="63"/>
      <c r="F245" s="64" t="s">
        <v>711</v>
      </c>
      <c r="G245" s="71">
        <v>-0.41967833333333049</v>
      </c>
      <c r="H245" s="72">
        <v>0.66900860106436144</v>
      </c>
      <c r="I245" s="72">
        <v>66.999745262090499</v>
      </c>
      <c r="J245" s="72">
        <v>0.53258563587786811</v>
      </c>
      <c r="K245" s="72">
        <v>-1.7550251832986388</v>
      </c>
      <c r="L245" s="73">
        <v>0.9156685166319779</v>
      </c>
    </row>
    <row r="246" spans="2:12" ht="18" thickBot="1">
      <c r="B246" s="142"/>
      <c r="C246" s="144"/>
      <c r="D246" s="68" t="s">
        <v>712</v>
      </c>
      <c r="E246" s="69"/>
      <c r="F246" s="70" t="s">
        <v>713</v>
      </c>
      <c r="G246" s="71">
        <v>0.41967833333333049</v>
      </c>
      <c r="H246" s="72">
        <v>0.66900860106436144</v>
      </c>
      <c r="I246" s="72">
        <v>66.999745262090499</v>
      </c>
      <c r="J246" s="72">
        <v>0.53258563587786811</v>
      </c>
      <c r="K246" s="72">
        <v>-0.9156685166319779</v>
      </c>
      <c r="L246" s="73">
        <v>1.7550251832986388</v>
      </c>
    </row>
    <row r="247" spans="2:12" ht="18" thickBot="1">
      <c r="B247" s="145" t="s">
        <v>704</v>
      </c>
      <c r="C247" s="147"/>
      <c r="D247" s="60" t="s">
        <v>710</v>
      </c>
      <c r="E247" s="63"/>
      <c r="F247" s="64" t="s">
        <v>711</v>
      </c>
      <c r="G247" s="74" t="s">
        <v>705</v>
      </c>
      <c r="H247" s="72">
        <v>0.57937844387202653</v>
      </c>
      <c r="I247" s="72">
        <v>66.999745262090386</v>
      </c>
      <c r="J247" s="72">
        <v>1.5945051852779785E-4</v>
      </c>
      <c r="K247" s="72">
        <v>1.1623382050665281</v>
      </c>
      <c r="L247" s="73">
        <v>3.4752267949335041</v>
      </c>
    </row>
    <row r="248" spans="2:12" ht="18" thickBot="1">
      <c r="B248" s="146"/>
      <c r="C248" s="148"/>
      <c r="D248" s="68" t="s">
        <v>712</v>
      </c>
      <c r="E248" s="69"/>
      <c r="F248" s="70" t="s">
        <v>713</v>
      </c>
      <c r="G248" s="79" t="s">
        <v>706</v>
      </c>
      <c r="H248" s="77">
        <v>0.57937844387202653</v>
      </c>
      <c r="I248" s="77">
        <v>66.999745262090386</v>
      </c>
      <c r="J248" s="77">
        <v>1.5945051852779785E-4</v>
      </c>
      <c r="K248" s="77">
        <v>-3.4752267949335041</v>
      </c>
      <c r="L248" s="78">
        <v>-1.1623382050665281</v>
      </c>
    </row>
  </sheetData>
  <sortState ref="B117:K133">
    <sortCondition ref="B98"/>
  </sortState>
  <mergeCells count="21">
    <mergeCell ref="B234:L234"/>
    <mergeCell ref="B235:B236"/>
    <mergeCell ref="C235:D236"/>
    <mergeCell ref="E235:F236"/>
    <mergeCell ref="G235:G236"/>
    <mergeCell ref="H235:H236"/>
    <mergeCell ref="I235:I236"/>
    <mergeCell ref="J235:J236"/>
    <mergeCell ref="K235:L235"/>
    <mergeCell ref="B237:B238"/>
    <mergeCell ref="C237:C238"/>
    <mergeCell ref="B239:B240"/>
    <mergeCell ref="C239:C240"/>
    <mergeCell ref="B241:B242"/>
    <mergeCell ref="C241:C242"/>
    <mergeCell ref="B243:B244"/>
    <mergeCell ref="C243:C244"/>
    <mergeCell ref="B245:B246"/>
    <mergeCell ref="C245:C246"/>
    <mergeCell ref="B247:B248"/>
    <mergeCell ref="C247:C248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C274"/>
  <sheetViews>
    <sheetView topLeftCell="A249" zoomScale="70" zoomScaleNormal="70" workbookViewId="0">
      <selection activeCell="B252" sqref="B252"/>
    </sheetView>
  </sheetViews>
  <sheetFormatPr defaultRowHeight="17.399999999999999"/>
  <cols>
    <col min="2" max="2" width="13.09765625" customWidth="1"/>
    <col min="3" max="4" width="12.3984375" customWidth="1"/>
    <col min="6" max="6" width="14.8984375" customWidth="1"/>
    <col min="7" max="7" width="11.3984375" customWidth="1"/>
    <col min="8" max="8" width="11.69921875" customWidth="1"/>
    <col min="9" max="10" width="12.3984375" customWidth="1"/>
    <col min="11" max="11" width="11.296875" customWidth="1"/>
    <col min="18" max="18" width="26.3984375" customWidth="1"/>
    <col min="19" max="19" width="30.59765625" customWidth="1"/>
    <col min="20" max="20" width="11.8984375" customWidth="1"/>
    <col min="22" max="23" width="11.69921875" customWidth="1"/>
    <col min="27" max="27" width="18" customWidth="1"/>
    <col min="28" max="28" width="19.69921875" customWidth="1"/>
    <col min="30" max="30" width="10.69921875" customWidth="1"/>
  </cols>
  <sheetData>
    <row r="3" spans="2:29">
      <c r="C3" t="s">
        <v>294</v>
      </c>
    </row>
    <row r="4" spans="2:29">
      <c r="C4" t="s">
        <v>295</v>
      </c>
      <c r="AA4" s="5"/>
      <c r="AC4" s="5"/>
    </row>
    <row r="5" spans="2:29">
      <c r="F5" t="s">
        <v>296</v>
      </c>
      <c r="N5" t="s">
        <v>297</v>
      </c>
    </row>
    <row r="6" spans="2:29">
      <c r="C6" t="s">
        <v>115</v>
      </c>
      <c r="D6" t="s">
        <v>567</v>
      </c>
      <c r="F6" s="1" t="s">
        <v>298</v>
      </c>
      <c r="G6" s="1" t="s">
        <v>299</v>
      </c>
      <c r="H6" s="1" t="s">
        <v>300</v>
      </c>
      <c r="I6" s="1" t="s">
        <v>301</v>
      </c>
      <c r="J6" s="1" t="s">
        <v>302</v>
      </c>
      <c r="K6" s="1" t="s">
        <v>303</v>
      </c>
      <c r="L6" s="1" t="s">
        <v>304</v>
      </c>
      <c r="M6" s="1" t="s">
        <v>305</v>
      </c>
      <c r="N6" s="1" t="s">
        <v>220</v>
      </c>
      <c r="O6" s="1" t="s">
        <v>221</v>
      </c>
      <c r="P6" s="1" t="s">
        <v>306</v>
      </c>
    </row>
    <row r="7" spans="2:29">
      <c r="B7" t="s">
        <v>107</v>
      </c>
      <c r="C7" t="s">
        <v>224</v>
      </c>
      <c r="D7">
        <v>1</v>
      </c>
      <c r="E7" t="s">
        <v>307</v>
      </c>
      <c r="N7">
        <f>172.88-52.96</f>
        <v>119.91999999999999</v>
      </c>
      <c r="O7">
        <f>189.16-115.27</f>
        <v>73.89</v>
      </c>
      <c r="P7">
        <f t="shared" ref="P7:P13" si="0">O7/N7</f>
        <v>0.61616077384923285</v>
      </c>
    </row>
    <row r="8" spans="2:29">
      <c r="B8" t="s">
        <v>107</v>
      </c>
      <c r="C8" s="1" t="s">
        <v>308</v>
      </c>
      <c r="D8" s="1">
        <v>2</v>
      </c>
      <c r="E8" t="s">
        <v>307</v>
      </c>
      <c r="N8">
        <f>150.89-35.79</f>
        <v>115.1</v>
      </c>
      <c r="O8">
        <f>170.04-111.97</f>
        <v>58.069999999999993</v>
      </c>
      <c r="P8">
        <f t="shared" si="0"/>
        <v>0.50451781059947864</v>
      </c>
    </row>
    <row r="9" spans="2:29">
      <c r="B9" t="s">
        <v>107</v>
      </c>
      <c r="C9" s="1" t="s">
        <v>228</v>
      </c>
      <c r="D9" s="1">
        <v>3</v>
      </c>
      <c r="E9" t="s">
        <v>11</v>
      </c>
      <c r="N9">
        <f>236.43-91.51</f>
        <v>144.92000000000002</v>
      </c>
      <c r="O9">
        <f>210.95-116.86</f>
        <v>94.089999999999989</v>
      </c>
      <c r="P9">
        <f t="shared" si="0"/>
        <v>0.64925476124758474</v>
      </c>
    </row>
    <row r="10" spans="2:29">
      <c r="B10" t="s">
        <v>295</v>
      </c>
      <c r="C10" s="1" t="s">
        <v>309</v>
      </c>
      <c r="D10" s="1">
        <v>4</v>
      </c>
      <c r="E10" t="s">
        <v>310</v>
      </c>
      <c r="N10">
        <f>132.69-16.29</f>
        <v>116.4</v>
      </c>
      <c r="O10">
        <f>205.45-142.98</f>
        <v>62.47</v>
      </c>
      <c r="P10">
        <f t="shared" si="0"/>
        <v>0.53668384879725084</v>
      </c>
      <c r="R10" s="5"/>
    </row>
    <row r="11" spans="2:29">
      <c r="B11" t="s">
        <v>107</v>
      </c>
      <c r="C11" t="s">
        <v>311</v>
      </c>
      <c r="D11" s="1">
        <v>5</v>
      </c>
      <c r="E11" t="s">
        <v>307</v>
      </c>
      <c r="N11">
        <f>177.75-64.74</f>
        <v>113.01</v>
      </c>
      <c r="O11">
        <f>156.84-113.82</f>
        <v>43.02000000000001</v>
      </c>
      <c r="P11">
        <f t="shared" si="0"/>
        <v>0.38067427661268921</v>
      </c>
      <c r="R11" s="6"/>
      <c r="S11" s="7"/>
      <c r="T11" s="7"/>
    </row>
    <row r="12" spans="2:29">
      <c r="B12" t="s">
        <v>295</v>
      </c>
      <c r="C12" s="1" t="s">
        <v>312</v>
      </c>
      <c r="D12" s="1">
        <v>6</v>
      </c>
      <c r="E12" t="s">
        <v>134</v>
      </c>
      <c r="F12">
        <v>17.2</v>
      </c>
      <c r="G12">
        <v>22.4</v>
      </c>
      <c r="H12">
        <v>0.6</v>
      </c>
      <c r="I12">
        <v>1.25</v>
      </c>
      <c r="J12" s="1">
        <f>I12/H12</f>
        <v>2.0833333333333335</v>
      </c>
      <c r="K12">
        <f>H12/F12</f>
        <v>3.4883720930232558E-2</v>
      </c>
      <c r="L12">
        <f>I12/G12</f>
        <v>5.5803571428571432E-2</v>
      </c>
      <c r="M12">
        <f>L12/K12</f>
        <v>1.5997023809523812</v>
      </c>
      <c r="N12">
        <f>121.07-6.36</f>
        <v>114.71</v>
      </c>
      <c r="O12">
        <f>198.29-138.78</f>
        <v>59.509999999999991</v>
      </c>
      <c r="P12" s="1">
        <f t="shared" si="0"/>
        <v>0.51878650509981683</v>
      </c>
      <c r="R12" s="7"/>
      <c r="S12" s="7"/>
      <c r="T12" s="7"/>
      <c r="AB12" s="2"/>
    </row>
    <row r="13" spans="2:29">
      <c r="B13" t="s">
        <v>295</v>
      </c>
      <c r="C13" s="1" t="s">
        <v>313</v>
      </c>
      <c r="D13" s="1">
        <v>7</v>
      </c>
      <c r="E13" t="s">
        <v>314</v>
      </c>
      <c r="F13">
        <v>11.8</v>
      </c>
      <c r="G13">
        <v>7.8</v>
      </c>
      <c r="H13">
        <v>0.62</v>
      </c>
      <c r="I13">
        <v>1.08</v>
      </c>
      <c r="J13" s="1">
        <f>I13/H13</f>
        <v>1.741935483870968</v>
      </c>
      <c r="K13">
        <f>H13/F13</f>
        <v>5.254237288135593E-2</v>
      </c>
      <c r="L13">
        <f t="shared" ref="L13:L15" si="1">I13/G13</f>
        <v>0.13846153846153847</v>
      </c>
      <c r="M13">
        <f t="shared" ref="M13:M15" si="2">L13/K13</f>
        <v>2.6352357320099258</v>
      </c>
      <c r="N13">
        <f>184.99-33.88</f>
        <v>151.11000000000001</v>
      </c>
      <c r="O13">
        <f>206.17-143.16</f>
        <v>63.009999999999991</v>
      </c>
      <c r="P13">
        <f t="shared" si="0"/>
        <v>0.41698100721328824</v>
      </c>
      <c r="R13" s="7"/>
      <c r="S13" s="7"/>
      <c r="T13" s="7"/>
      <c r="AB13" s="2"/>
    </row>
    <row r="14" spans="2:29">
      <c r="B14" t="s">
        <v>315</v>
      </c>
      <c r="C14" s="1" t="s">
        <v>137</v>
      </c>
      <c r="D14" s="1">
        <v>8</v>
      </c>
      <c r="E14" t="s">
        <v>316</v>
      </c>
      <c r="F14">
        <v>13.1</v>
      </c>
      <c r="G14">
        <v>11.1</v>
      </c>
      <c r="H14">
        <v>0.6</v>
      </c>
      <c r="I14">
        <v>1.1000000000000001</v>
      </c>
      <c r="J14" s="1">
        <f>I14/H14</f>
        <v>1.8333333333333335</v>
      </c>
      <c r="K14">
        <f>H14/F14</f>
        <v>4.5801526717557252E-2</v>
      </c>
      <c r="L14">
        <f t="shared" si="1"/>
        <v>9.9099099099099114E-2</v>
      </c>
      <c r="M14">
        <f t="shared" si="2"/>
        <v>2.1636636636636641</v>
      </c>
      <c r="N14">
        <f>152.54-10.99</f>
        <v>141.54999999999998</v>
      </c>
      <c r="O14">
        <f>204.69-148.6</f>
        <v>56.09</v>
      </c>
      <c r="P14">
        <f>O14/N14</f>
        <v>0.39625574002119401</v>
      </c>
    </row>
    <row r="15" spans="2:29">
      <c r="B15" t="s">
        <v>107</v>
      </c>
      <c r="C15" s="1" t="s">
        <v>317</v>
      </c>
      <c r="D15" s="1">
        <v>9</v>
      </c>
      <c r="E15" s="1" t="s">
        <v>318</v>
      </c>
      <c r="F15" s="1">
        <v>14.2</v>
      </c>
      <c r="G15" s="1">
        <v>16.3</v>
      </c>
      <c r="H15" s="1">
        <v>0.74</v>
      </c>
      <c r="I15" s="1">
        <v>1.8</v>
      </c>
      <c r="J15" s="1">
        <f>I15/H15</f>
        <v>2.4324324324324325</v>
      </c>
      <c r="K15" s="1">
        <f>H15/F15</f>
        <v>5.2112676056338028E-2</v>
      </c>
      <c r="L15">
        <f t="shared" si="1"/>
        <v>0.11042944785276074</v>
      </c>
      <c r="M15">
        <f t="shared" si="2"/>
        <v>2.1190515669043277</v>
      </c>
      <c r="N15" s="1">
        <v>132.4</v>
      </c>
      <c r="O15" s="1">
        <f>176.68-112.4</f>
        <v>64.28</v>
      </c>
      <c r="P15" s="1">
        <f>O15/N15</f>
        <v>0.48549848942598184</v>
      </c>
    </row>
    <row r="16" spans="2:29">
      <c r="B16" t="s">
        <v>295</v>
      </c>
      <c r="C16" t="s">
        <v>140</v>
      </c>
      <c r="D16" s="1">
        <v>10</v>
      </c>
      <c r="E16" t="s">
        <v>319</v>
      </c>
      <c r="J16" s="1"/>
      <c r="K16" s="1"/>
      <c r="N16">
        <f>115.92-10.44</f>
        <v>105.48</v>
      </c>
      <c r="O16">
        <f>228.45-180.73</f>
        <v>47.72</v>
      </c>
      <c r="P16">
        <f>O16/N16</f>
        <v>0.45240803943875613</v>
      </c>
    </row>
    <row r="17" spans="2:20">
      <c r="B17" t="s">
        <v>320</v>
      </c>
      <c r="C17" s="1" t="s">
        <v>236</v>
      </c>
      <c r="D17" s="1">
        <v>11</v>
      </c>
      <c r="E17" t="s">
        <v>321</v>
      </c>
      <c r="F17">
        <v>9.6999999999999993</v>
      </c>
      <c r="G17">
        <v>8.6</v>
      </c>
      <c r="H17">
        <v>0.46</v>
      </c>
      <c r="I17">
        <v>0.98</v>
      </c>
      <c r="J17" s="1">
        <f>I17/H17</f>
        <v>2.1304347826086953</v>
      </c>
      <c r="K17">
        <f>H17/F17</f>
        <v>4.7422680412371139E-2</v>
      </c>
      <c r="L17">
        <f t="shared" ref="L17" si="3">I17/G17</f>
        <v>0.11395348837209303</v>
      </c>
      <c r="M17">
        <f t="shared" ref="M17" si="4">L17/K17</f>
        <v>2.4029322548028311</v>
      </c>
      <c r="N17">
        <f>136.06-26.2</f>
        <v>109.86</v>
      </c>
      <c r="O17">
        <f>208.56-158.11</f>
        <v>50.449999999999989</v>
      </c>
      <c r="P17">
        <f>O17/N17</f>
        <v>0.45922082650646268</v>
      </c>
    </row>
    <row r="18" spans="2:20">
      <c r="C18" s="1" t="s">
        <v>322</v>
      </c>
      <c r="D18" s="1"/>
      <c r="E18" t="s">
        <v>323</v>
      </c>
    </row>
    <row r="19" spans="2:20">
      <c r="C19" s="1"/>
      <c r="D19" s="1"/>
      <c r="R19" s="1"/>
    </row>
    <row r="20" spans="2:20">
      <c r="F20">
        <f t="shared" ref="F20:J20" si="5">AVERAGE(F9:F18)</f>
        <v>13.2</v>
      </c>
      <c r="G20">
        <f t="shared" si="5"/>
        <v>13.239999999999998</v>
      </c>
      <c r="H20">
        <f t="shared" si="5"/>
        <v>0.60399999999999987</v>
      </c>
      <c r="I20">
        <f t="shared" si="5"/>
        <v>1.2420000000000002</v>
      </c>
      <c r="J20">
        <f t="shared" si="5"/>
        <v>2.0442938731157527</v>
      </c>
      <c r="K20">
        <f>AVERAGE(K9:K18)</f>
        <v>4.6552595399570983E-2</v>
      </c>
      <c r="L20">
        <f t="shared" ref="L20:M20" si="6">AVERAGE(L9:L18)</f>
        <v>0.10354942904281257</v>
      </c>
      <c r="M20">
        <f t="shared" si="6"/>
        <v>2.184117119666626</v>
      </c>
      <c r="N20">
        <f t="shared" ref="N20:P20" si="7">AVERAGE(N7:N16)</f>
        <v>125.46000000000001</v>
      </c>
      <c r="O20">
        <f t="shared" si="7"/>
        <v>62.214999999999996</v>
      </c>
      <c r="P20">
        <f t="shared" si="7"/>
        <v>0.49572212523052739</v>
      </c>
      <c r="R20" s="1"/>
    </row>
    <row r="21" spans="2:20">
      <c r="F21">
        <f t="shared" ref="F21:J21" si="8">_xlfn.STDEV.S(F9:F18)/SQRT(COUNT(F10:F19))</f>
        <v>1.2493998559308368</v>
      </c>
      <c r="G21">
        <f t="shared" si="8"/>
        <v>2.7292123405847368</v>
      </c>
      <c r="H21">
        <f t="shared" si="8"/>
        <v>4.4452221541785984E-2</v>
      </c>
      <c r="I21">
        <f t="shared" si="8"/>
        <v>0.14602739469017412</v>
      </c>
      <c r="J21">
        <f t="shared" si="8"/>
        <v>0.12155674022092852</v>
      </c>
      <c r="K21">
        <f>_xlfn.STDEV.S(K9:K18)/SQRT(COUNT(K10:K19))</f>
        <v>3.1959013960605031E-3</v>
      </c>
      <c r="L21">
        <f t="shared" ref="L21:M21" si="9">_xlfn.STDEV.S(L9:L18)/SQRT(COUNT(L10:L19))</f>
        <v>1.3553425488312541E-2</v>
      </c>
      <c r="M21">
        <f t="shared" si="9"/>
        <v>0.17285550650939493</v>
      </c>
      <c r="N21">
        <f t="shared" ref="N21:P21" si="10">_xlfn.STDEV.S(N7:N16)/SQRT(COUNT(N7:N16))</f>
        <v>4.9816730790635253</v>
      </c>
      <c r="O21">
        <f t="shared" si="10"/>
        <v>4.4694633657496032</v>
      </c>
      <c r="P21">
        <f t="shared" si="10"/>
        <v>2.8220421404585829E-2</v>
      </c>
    </row>
    <row r="23" spans="2:20">
      <c r="K23" s="1"/>
    </row>
    <row r="24" spans="2:20">
      <c r="K24" s="1"/>
    </row>
    <row r="26" spans="2:20">
      <c r="C26" t="s">
        <v>324</v>
      </c>
    </row>
    <row r="27" spans="2:20">
      <c r="N27" t="s">
        <v>325</v>
      </c>
      <c r="R27" s="5"/>
    </row>
    <row r="28" spans="2:20">
      <c r="C28" t="s">
        <v>326</v>
      </c>
      <c r="D28" t="s">
        <v>528</v>
      </c>
      <c r="F28" t="s">
        <v>327</v>
      </c>
      <c r="G28" t="s">
        <v>328</v>
      </c>
      <c r="H28" t="s">
        <v>1</v>
      </c>
      <c r="N28" s="1" t="s">
        <v>220</v>
      </c>
      <c r="O28" s="1" t="s">
        <v>221</v>
      </c>
      <c r="P28" s="1" t="s">
        <v>285</v>
      </c>
      <c r="R28" s="6"/>
      <c r="S28" s="7"/>
      <c r="T28" s="7"/>
    </row>
    <row r="29" spans="2:20">
      <c r="B29" t="s">
        <v>329</v>
      </c>
      <c r="C29" s="4" t="s">
        <v>330</v>
      </c>
      <c r="D29">
        <v>1</v>
      </c>
      <c r="E29" t="s">
        <v>11</v>
      </c>
      <c r="N29">
        <v>154.75</v>
      </c>
      <c r="O29">
        <v>66.72</v>
      </c>
      <c r="P29">
        <f t="shared" ref="P29:P33" si="11">O29/N29</f>
        <v>0.4311470113085622</v>
      </c>
      <c r="R29" s="7"/>
      <c r="S29" s="7"/>
      <c r="T29" s="7"/>
    </row>
    <row r="30" spans="2:20">
      <c r="B30" t="s">
        <v>331</v>
      </c>
      <c r="C30" s="4" t="s">
        <v>247</v>
      </c>
      <c r="D30" s="1">
        <v>2</v>
      </c>
      <c r="E30" t="s">
        <v>9</v>
      </c>
      <c r="N30">
        <v>131.11000000000001</v>
      </c>
      <c r="O30">
        <v>53.93</v>
      </c>
      <c r="P30">
        <f t="shared" si="11"/>
        <v>0.4113339943558843</v>
      </c>
      <c r="R30" s="7"/>
      <c r="S30" s="7"/>
      <c r="T30" s="7"/>
    </row>
    <row r="31" spans="2:20">
      <c r="B31" t="s">
        <v>331</v>
      </c>
      <c r="C31" s="1" t="s">
        <v>159</v>
      </c>
      <c r="D31" s="1">
        <v>3</v>
      </c>
      <c r="E31" t="s">
        <v>171</v>
      </c>
      <c r="F31">
        <v>10</v>
      </c>
      <c r="G31">
        <v>8</v>
      </c>
      <c r="H31">
        <v>1</v>
      </c>
      <c r="I31">
        <v>1.2</v>
      </c>
      <c r="J31" s="1">
        <f t="shared" ref="J31:J32" si="12">I31/H31</f>
        <v>1.2</v>
      </c>
      <c r="K31">
        <f t="shared" ref="K31:L32" si="13">H31/F31</f>
        <v>0.1</v>
      </c>
      <c r="L31">
        <f t="shared" si="13"/>
        <v>0.15</v>
      </c>
      <c r="M31">
        <f t="shared" ref="M31:M32" si="14">L31/K31</f>
        <v>1.4999999999999998</v>
      </c>
      <c r="N31">
        <v>126.75</v>
      </c>
      <c r="O31">
        <v>46.72</v>
      </c>
      <c r="P31">
        <f t="shared" si="11"/>
        <v>0.36859960552268245</v>
      </c>
    </row>
    <row r="32" spans="2:20">
      <c r="B32" t="s">
        <v>329</v>
      </c>
      <c r="C32" s="4" t="s">
        <v>332</v>
      </c>
      <c r="D32" s="1">
        <v>4</v>
      </c>
      <c r="E32" t="s">
        <v>171</v>
      </c>
      <c r="F32">
        <v>12.1</v>
      </c>
      <c r="G32">
        <v>12.7</v>
      </c>
      <c r="H32">
        <v>1.1000000000000001</v>
      </c>
      <c r="I32">
        <v>1</v>
      </c>
      <c r="J32" s="1">
        <f t="shared" si="12"/>
        <v>0.90909090909090906</v>
      </c>
      <c r="K32">
        <f t="shared" si="13"/>
        <v>9.0909090909090925E-2</v>
      </c>
      <c r="L32">
        <f t="shared" si="13"/>
        <v>7.874015748031496E-2</v>
      </c>
      <c r="M32">
        <f t="shared" si="14"/>
        <v>0.86614173228346436</v>
      </c>
      <c r="N32">
        <v>112.53</v>
      </c>
      <c r="O32">
        <v>39.229999999999997</v>
      </c>
      <c r="P32">
        <f t="shared" si="11"/>
        <v>0.34861814627210519</v>
      </c>
    </row>
    <row r="33" spans="2:21">
      <c r="B33" t="s">
        <v>329</v>
      </c>
      <c r="C33" s="4" t="s">
        <v>333</v>
      </c>
      <c r="D33" s="1">
        <v>5</v>
      </c>
      <c r="E33" t="s">
        <v>334</v>
      </c>
      <c r="F33">
        <v>10.9</v>
      </c>
      <c r="G33">
        <v>10.5</v>
      </c>
      <c r="H33">
        <v>1.31226</v>
      </c>
      <c r="I33">
        <v>1.27474</v>
      </c>
      <c r="J33" s="1">
        <f>I33/H33</f>
        <v>0.9714081051011233</v>
      </c>
      <c r="K33">
        <f>H33/F33</f>
        <v>0.12039082568807338</v>
      </c>
      <c r="L33">
        <f>I33/G33</f>
        <v>0.12140380952380952</v>
      </c>
      <c r="M33">
        <f>L33/K33</f>
        <v>1.0084141281525947</v>
      </c>
      <c r="N33">
        <v>162.41999999999999</v>
      </c>
      <c r="O33">
        <f>194.94-121.03</f>
        <v>73.91</v>
      </c>
      <c r="P33">
        <f t="shared" si="11"/>
        <v>0.45505479620736367</v>
      </c>
      <c r="U33" s="2"/>
    </row>
    <row r="34" spans="2:21">
      <c r="B34" t="s">
        <v>335</v>
      </c>
      <c r="C34" s="1" t="s">
        <v>336</v>
      </c>
      <c r="D34" s="1">
        <v>6</v>
      </c>
      <c r="E34" t="s">
        <v>334</v>
      </c>
      <c r="F34" s="2">
        <v>18.100000000000001</v>
      </c>
      <c r="G34" s="2">
        <v>19.100000000000001</v>
      </c>
      <c r="H34" s="2">
        <v>1.6</v>
      </c>
      <c r="I34" s="2">
        <v>1.2</v>
      </c>
      <c r="J34" s="1">
        <f t="shared" ref="J34:J37" si="15">I34/H34</f>
        <v>0.74999999999999989</v>
      </c>
      <c r="K34">
        <f t="shared" ref="K34:L37" si="16">H34/F34</f>
        <v>8.8397790055248615E-2</v>
      </c>
      <c r="L34">
        <f t="shared" si="16"/>
        <v>6.2827225130890049E-2</v>
      </c>
      <c r="M34">
        <f t="shared" ref="M34:M37" si="17">L34/K34</f>
        <v>0.71073298429319376</v>
      </c>
      <c r="N34" s="2">
        <v>143.83000000000001</v>
      </c>
      <c r="O34" s="2">
        <f>167.77-114.56</f>
        <v>53.210000000000008</v>
      </c>
      <c r="P34">
        <f>O34/N34</f>
        <v>0.36995063616769802</v>
      </c>
      <c r="U34" s="2"/>
    </row>
    <row r="35" spans="2:21">
      <c r="B35" t="s">
        <v>337</v>
      </c>
      <c r="C35" s="1" t="s">
        <v>338</v>
      </c>
      <c r="D35" s="1">
        <v>7</v>
      </c>
      <c r="E35" t="s">
        <v>339</v>
      </c>
      <c r="F35">
        <v>8.9</v>
      </c>
      <c r="G35">
        <v>9.8000000000000007</v>
      </c>
      <c r="H35">
        <v>1.25569</v>
      </c>
      <c r="I35">
        <v>1.1013500000000001</v>
      </c>
      <c r="J35" s="1">
        <f t="shared" si="15"/>
        <v>0.87708749771042227</v>
      </c>
      <c r="K35">
        <f t="shared" si="16"/>
        <v>0.1410887640449438</v>
      </c>
      <c r="L35">
        <f t="shared" si="16"/>
        <v>0.11238265306122448</v>
      </c>
      <c r="M35">
        <f t="shared" si="17"/>
        <v>0.79653864587987322</v>
      </c>
      <c r="N35">
        <v>152.32</v>
      </c>
      <c r="O35">
        <v>73.209999999999994</v>
      </c>
      <c r="P35">
        <f>O35/N35</f>
        <v>0.48063287815126049</v>
      </c>
    </row>
    <row r="36" spans="2:21">
      <c r="B36" t="s">
        <v>331</v>
      </c>
      <c r="C36" s="1" t="s">
        <v>254</v>
      </c>
      <c r="D36" s="1">
        <v>8</v>
      </c>
      <c r="E36" t="s">
        <v>339</v>
      </c>
      <c r="F36" s="2">
        <v>18.100000000000001</v>
      </c>
      <c r="G36">
        <v>19.100000000000001</v>
      </c>
      <c r="H36">
        <v>1.4987148046493499</v>
      </c>
      <c r="I36">
        <v>1.3400796413421601</v>
      </c>
      <c r="J36" s="1">
        <f t="shared" si="15"/>
        <v>0.89415253468167</v>
      </c>
      <c r="K36">
        <f t="shared" si="16"/>
        <v>8.2801922908803852E-2</v>
      </c>
      <c r="L36">
        <f t="shared" si="16"/>
        <v>7.0161237766605239E-2</v>
      </c>
      <c r="M36">
        <f t="shared" si="17"/>
        <v>0.84733826585016903</v>
      </c>
      <c r="N36">
        <v>167.3</v>
      </c>
      <c r="O36">
        <v>51.24</v>
      </c>
      <c r="P36">
        <f>O36/N36</f>
        <v>0.30627615062761504</v>
      </c>
    </row>
    <row r="37" spans="2:21">
      <c r="B37" t="s">
        <v>337</v>
      </c>
      <c r="C37" s="4" t="s">
        <v>340</v>
      </c>
      <c r="D37" s="1">
        <v>9</v>
      </c>
      <c r="E37" t="s">
        <v>339</v>
      </c>
      <c r="F37">
        <v>14.2</v>
      </c>
      <c r="G37">
        <v>13.2</v>
      </c>
      <c r="H37">
        <v>1.55342721939086</v>
      </c>
      <c r="I37">
        <v>1.5907081365585301</v>
      </c>
      <c r="J37" s="1">
        <f t="shared" si="15"/>
        <v>1.0239991399032449</v>
      </c>
      <c r="K37">
        <f t="shared" si="16"/>
        <v>0.10939628305569438</v>
      </c>
      <c r="L37">
        <f t="shared" si="16"/>
        <v>0.12050819216352501</v>
      </c>
      <c r="M37">
        <f t="shared" si="17"/>
        <v>1.1015748323201575</v>
      </c>
      <c r="N37">
        <v>152.13</v>
      </c>
      <c r="O37">
        <v>51.63</v>
      </c>
      <c r="P37">
        <f>O37/N37</f>
        <v>0.33938079274304872</v>
      </c>
    </row>
    <row r="38" spans="2:21">
      <c r="C38" s="1"/>
      <c r="D38" s="1"/>
      <c r="J38" s="1"/>
      <c r="U38" s="2"/>
    </row>
    <row r="39" spans="2:21">
      <c r="C39" s="8"/>
      <c r="D39" s="1"/>
      <c r="R39" s="1"/>
    </row>
    <row r="40" spans="2:21">
      <c r="F40">
        <f>AVERAGE(F31:F37)</f>
        <v>13.185714285714285</v>
      </c>
      <c r="G40">
        <f t="shared" ref="G40:M40" si="18">AVERAGE(G31:G37)</f>
        <v>13.2</v>
      </c>
      <c r="H40">
        <f t="shared" si="18"/>
        <v>1.3314417177200297</v>
      </c>
      <c r="I40">
        <f t="shared" si="18"/>
        <v>1.2438396825572415</v>
      </c>
      <c r="J40">
        <f t="shared" si="18"/>
        <v>0.94653402664105279</v>
      </c>
      <c r="K40">
        <f t="shared" si="18"/>
        <v>0.10471209666597926</v>
      </c>
      <c r="L40">
        <f t="shared" si="18"/>
        <v>0.10228903930376705</v>
      </c>
      <c r="M40">
        <f t="shared" si="18"/>
        <v>0.97582008411135035</v>
      </c>
      <c r="N40">
        <f>AVERAGE(N29:N37)</f>
        <v>144.79333333333332</v>
      </c>
      <c r="O40">
        <f t="shared" ref="O40:P40" si="19">AVERAGE(O29:O37)</f>
        <v>56.644444444444446</v>
      </c>
      <c r="P40">
        <f t="shared" si="19"/>
        <v>0.39011044570624664</v>
      </c>
      <c r="R40" s="1"/>
    </row>
    <row r="41" spans="2:21">
      <c r="F41">
        <f>_xlfn.STDEV.S(F31:F37)/SQRT(COUNT(F31:F37))</f>
        <v>1.416304475509045</v>
      </c>
      <c r="G41">
        <f t="shared" ref="G41:M41" si="20">_xlfn.STDEV.S(G31:G37)/SQRT(COUNT(G31:G37))</f>
        <v>1.6601778447475097</v>
      </c>
      <c r="H41">
        <f t="shared" si="20"/>
        <v>8.7137895851334232E-2</v>
      </c>
      <c r="I41">
        <f t="shared" si="20"/>
        <v>7.1404218166807309E-2</v>
      </c>
      <c r="J41">
        <f t="shared" si="20"/>
        <v>5.3107889953418003E-2</v>
      </c>
      <c r="K41">
        <f t="shared" si="20"/>
        <v>7.7918840753796034E-3</v>
      </c>
      <c r="L41">
        <f t="shared" si="20"/>
        <v>1.2168958386867648E-2</v>
      </c>
      <c r="M41">
        <f t="shared" si="20"/>
        <v>0.10030799423261848</v>
      </c>
      <c r="N41">
        <f>_xlfn.STDEV.S(N29:N37)/SQRT(COUNT(N29:N37))</f>
        <v>5.9878443997448798</v>
      </c>
      <c r="O41">
        <f t="shared" ref="O41:P41" si="21">_xlfn.STDEV.S(O29:O37)/SQRT(COUNT(O29:O37))</f>
        <v>3.9953229987320849</v>
      </c>
      <c r="P41">
        <f t="shared" si="21"/>
        <v>1.9271074312350853E-2</v>
      </c>
    </row>
    <row r="45" spans="2:21">
      <c r="C45" s="1" t="s">
        <v>341</v>
      </c>
      <c r="D45" t="s">
        <v>528</v>
      </c>
    </row>
    <row r="46" spans="2:21">
      <c r="B46" s="1" t="s">
        <v>342</v>
      </c>
      <c r="C46" s="1" t="s">
        <v>343</v>
      </c>
      <c r="D46">
        <v>1</v>
      </c>
      <c r="E46" t="s">
        <v>310</v>
      </c>
      <c r="N46">
        <f>159.37-14.72</f>
        <v>144.65</v>
      </c>
      <c r="O46">
        <f>235.87-219.99</f>
        <v>15.879999999999995</v>
      </c>
      <c r="P46">
        <f t="shared" ref="P46:P53" si="22">O46/N46</f>
        <v>0.10978223297614929</v>
      </c>
    </row>
    <row r="47" spans="2:21">
      <c r="B47" s="1" t="s">
        <v>341</v>
      </c>
      <c r="C47" s="1" t="s">
        <v>344</v>
      </c>
      <c r="D47" s="1">
        <v>2</v>
      </c>
      <c r="E47" t="s">
        <v>310</v>
      </c>
      <c r="N47">
        <f>177.24-19.18</f>
        <v>158.06</v>
      </c>
      <c r="O47">
        <f>211.85-171.86</f>
        <v>39.989999999999981</v>
      </c>
      <c r="P47">
        <f t="shared" si="22"/>
        <v>0.25300518790332771</v>
      </c>
    </row>
    <row r="48" spans="2:21">
      <c r="B48" s="1" t="s">
        <v>342</v>
      </c>
      <c r="C48" s="1" t="s">
        <v>345</v>
      </c>
      <c r="D48" s="1">
        <v>3</v>
      </c>
      <c r="E48" t="s">
        <v>346</v>
      </c>
      <c r="F48" s="2">
        <v>12.4</v>
      </c>
      <c r="G48" s="2">
        <v>11.9</v>
      </c>
      <c r="H48" s="2">
        <v>1.53</v>
      </c>
      <c r="I48" s="2">
        <v>1.64</v>
      </c>
      <c r="J48">
        <f>I48/H48</f>
        <v>1.0718954248366013</v>
      </c>
      <c r="K48">
        <f t="shared" ref="K48:L53" si="23">H48/F48</f>
        <v>0.12338709677419354</v>
      </c>
      <c r="L48">
        <f>I48/G48</f>
        <v>0.13781512605042015</v>
      </c>
      <c r="M48">
        <f>L48/K48</f>
        <v>1.1169330477288955</v>
      </c>
      <c r="N48">
        <f>145.51-14.1</f>
        <v>131.41</v>
      </c>
      <c r="O48">
        <f>189.4-165.61</f>
        <v>23.789999999999992</v>
      </c>
      <c r="P48">
        <f t="shared" si="22"/>
        <v>0.18103645080283079</v>
      </c>
    </row>
    <row r="49" spans="2:25">
      <c r="B49" s="1" t="s">
        <v>341</v>
      </c>
      <c r="C49" s="8" t="s">
        <v>347</v>
      </c>
      <c r="D49" s="1">
        <v>4</v>
      </c>
      <c r="E49" t="s">
        <v>346</v>
      </c>
      <c r="F49" s="2">
        <v>12</v>
      </c>
      <c r="G49" s="2">
        <v>9.3000000000000007</v>
      </c>
      <c r="H49" s="2">
        <v>1.69</v>
      </c>
      <c r="I49" s="2">
        <v>1.2</v>
      </c>
      <c r="J49">
        <f>I49/H49</f>
        <v>0.7100591715976331</v>
      </c>
      <c r="K49">
        <f t="shared" si="23"/>
        <v>0.14083333333333334</v>
      </c>
      <c r="L49">
        <f t="shared" si="23"/>
        <v>0.12903225806451613</v>
      </c>
      <c r="M49">
        <f t="shared" ref="M49:M53" si="24">L49/K49</f>
        <v>0.91620538270662333</v>
      </c>
      <c r="N49">
        <f>173.27-17.65</f>
        <v>155.62</v>
      </c>
      <c r="O49">
        <f>196.45-157.58</f>
        <v>38.869999999999976</v>
      </c>
      <c r="P49">
        <f t="shared" si="22"/>
        <v>0.24977509317568419</v>
      </c>
      <c r="U49" s="2"/>
      <c r="W49" s="2"/>
    </row>
    <row r="50" spans="2:25">
      <c r="B50" s="1" t="s">
        <v>341</v>
      </c>
      <c r="C50" s="1" t="s">
        <v>348</v>
      </c>
      <c r="D50" s="1">
        <v>5</v>
      </c>
      <c r="E50" t="s">
        <v>346</v>
      </c>
      <c r="F50" s="2">
        <v>13.4</v>
      </c>
      <c r="G50" s="2">
        <v>12.5</v>
      </c>
      <c r="H50" s="2">
        <v>1.1000000000000001</v>
      </c>
      <c r="I50" s="2">
        <v>1.39</v>
      </c>
      <c r="J50">
        <f>I50/H50</f>
        <v>1.2636363636363634</v>
      </c>
      <c r="K50">
        <f t="shared" si="23"/>
        <v>8.2089552238805971E-2</v>
      </c>
      <c r="L50">
        <f t="shared" si="23"/>
        <v>0.11119999999999999</v>
      </c>
      <c r="M50">
        <f t="shared" si="24"/>
        <v>1.3546181818181817</v>
      </c>
      <c r="N50">
        <v>171.43</v>
      </c>
      <c r="O50">
        <f>193.83-154.22</f>
        <v>39.610000000000014</v>
      </c>
      <c r="P50">
        <f t="shared" si="22"/>
        <v>0.23105640786326787</v>
      </c>
      <c r="S50" s="2"/>
      <c r="T50" s="2"/>
      <c r="U50" s="2"/>
      <c r="V50" s="2"/>
      <c r="W50" s="2"/>
      <c r="X50" s="2"/>
      <c r="Y50" s="2"/>
    </row>
    <row r="51" spans="2:25">
      <c r="B51" s="1" t="s">
        <v>341</v>
      </c>
      <c r="C51" s="1" t="s">
        <v>173</v>
      </c>
      <c r="D51" s="1">
        <v>6</v>
      </c>
      <c r="E51" t="s">
        <v>139</v>
      </c>
      <c r="F51" s="2">
        <v>8.6999999999999993</v>
      </c>
      <c r="G51" s="2">
        <v>7.8</v>
      </c>
      <c r="H51" s="2">
        <v>1.04</v>
      </c>
      <c r="I51" s="2">
        <v>0.95</v>
      </c>
      <c r="J51">
        <f t="shared" ref="J51:J53" si="25">I51/H51</f>
        <v>0.91346153846153844</v>
      </c>
      <c r="K51">
        <f t="shared" si="23"/>
        <v>0.11954022988505748</v>
      </c>
      <c r="L51">
        <f t="shared" si="23"/>
        <v>0.12179487179487179</v>
      </c>
      <c r="M51">
        <f t="shared" si="24"/>
        <v>1.018860946745562</v>
      </c>
      <c r="N51">
        <v>130.62</v>
      </c>
      <c r="O51">
        <f>185.77-160.59</f>
        <v>25.180000000000007</v>
      </c>
      <c r="P51">
        <f t="shared" si="22"/>
        <v>0.19277292910733429</v>
      </c>
      <c r="S51" s="2"/>
      <c r="T51" s="2"/>
      <c r="U51" s="2"/>
      <c r="V51" s="2"/>
      <c r="W51" s="2"/>
      <c r="X51" s="2"/>
      <c r="Y51" s="2"/>
    </row>
    <row r="52" spans="2:25">
      <c r="B52" s="1" t="s">
        <v>342</v>
      </c>
      <c r="C52" s="1" t="s">
        <v>349</v>
      </c>
      <c r="D52" s="1">
        <v>7</v>
      </c>
      <c r="E52" t="s">
        <v>139</v>
      </c>
      <c r="F52" s="2">
        <v>6.5</v>
      </c>
      <c r="G52" s="2">
        <v>6.6</v>
      </c>
      <c r="H52" s="2">
        <v>0.7</v>
      </c>
      <c r="I52" s="2">
        <v>0.82</v>
      </c>
      <c r="J52">
        <f t="shared" si="25"/>
        <v>1.1714285714285715</v>
      </c>
      <c r="K52">
        <f t="shared" si="23"/>
        <v>0.10769230769230768</v>
      </c>
      <c r="L52">
        <f t="shared" si="23"/>
        <v>0.12424242424242424</v>
      </c>
      <c r="M52">
        <f t="shared" si="24"/>
        <v>1.1536796536796536</v>
      </c>
      <c r="N52">
        <v>161.32</v>
      </c>
      <c r="O52">
        <v>29.23</v>
      </c>
      <c r="P52">
        <f t="shared" si="22"/>
        <v>0.18119266055045874</v>
      </c>
    </row>
    <row r="53" spans="2:25">
      <c r="B53" s="1" t="s">
        <v>342</v>
      </c>
      <c r="C53" s="1" t="s">
        <v>350</v>
      </c>
      <c r="D53" s="1">
        <v>8</v>
      </c>
      <c r="E53" t="s">
        <v>139</v>
      </c>
      <c r="F53" s="2">
        <v>17.3</v>
      </c>
      <c r="G53" s="2">
        <v>15.5</v>
      </c>
      <c r="H53" s="2">
        <v>1.54</v>
      </c>
      <c r="I53" s="2">
        <v>1.45</v>
      </c>
      <c r="J53">
        <f t="shared" si="25"/>
        <v>0.94155844155844148</v>
      </c>
      <c r="K53">
        <f t="shared" si="23"/>
        <v>8.9017341040462425E-2</v>
      </c>
      <c r="L53">
        <f t="shared" si="23"/>
        <v>9.3548387096774197E-2</v>
      </c>
      <c r="M53">
        <f t="shared" si="24"/>
        <v>1.0509007121910348</v>
      </c>
      <c r="N53">
        <v>172.66</v>
      </c>
      <c r="O53">
        <f>224.68-187.64</f>
        <v>37.04000000000002</v>
      </c>
      <c r="P53">
        <f t="shared" si="22"/>
        <v>0.2145256573612882</v>
      </c>
    </row>
    <row r="54" spans="2:25">
      <c r="C54" s="1"/>
      <c r="D54" s="1"/>
      <c r="F54" s="2"/>
      <c r="G54" s="2"/>
      <c r="H54" s="2"/>
      <c r="I54" s="2"/>
      <c r="T54" s="2"/>
      <c r="U54" s="2"/>
      <c r="V54" s="2"/>
      <c r="W54" s="2"/>
    </row>
    <row r="55" spans="2:25">
      <c r="D55" s="1"/>
      <c r="T55" s="2"/>
      <c r="U55" s="2"/>
      <c r="V55" s="2"/>
      <c r="W55" s="2"/>
    </row>
    <row r="56" spans="2:25">
      <c r="F56">
        <f>AVERAGE(F46:F53)</f>
        <v>11.716666666666667</v>
      </c>
      <c r="G56">
        <f t="shared" ref="G56:M56" si="26">AVERAGE(G46:G53)</f>
        <v>10.6</v>
      </c>
      <c r="H56">
        <f t="shared" si="26"/>
        <v>1.2666666666666668</v>
      </c>
      <c r="I56">
        <f t="shared" si="26"/>
        <v>1.2416666666666667</v>
      </c>
      <c r="J56">
        <f t="shared" si="26"/>
        <v>1.0120065852531914</v>
      </c>
      <c r="K56">
        <f t="shared" si="26"/>
        <v>0.11042664349402674</v>
      </c>
      <c r="L56">
        <f t="shared" si="26"/>
        <v>0.11960551120816774</v>
      </c>
      <c r="M56">
        <f t="shared" si="26"/>
        <v>1.1018663208116586</v>
      </c>
      <c r="N56">
        <f>AVERAGE(N46:N51)</f>
        <v>148.63166666666669</v>
      </c>
      <c r="O56">
        <f>AVERAGE(O46:O51)</f>
        <v>30.553333333333327</v>
      </c>
      <c r="P56">
        <f>AVERAGE(P46:P51)</f>
        <v>0.20290471697143234</v>
      </c>
      <c r="R56" s="1"/>
      <c r="S56" s="1"/>
      <c r="T56" s="2"/>
      <c r="U56" s="2"/>
      <c r="V56" s="2"/>
      <c r="W56" s="2"/>
    </row>
    <row r="57" spans="2:25">
      <c r="F57">
        <f>_xlfn.STDEV.S(F46:F53)/SQRT(COUNT(F46:F53))</f>
        <v>1.5369703242996535</v>
      </c>
      <c r="G57">
        <f t="shared" ref="G57:M57" si="27">_xlfn.STDEV.S(G46:G53)/SQRT(COUNT(G46:G53))</f>
        <v>1.3520355024924462</v>
      </c>
      <c r="H57">
        <f t="shared" si="27"/>
        <v>0.15529899477388043</v>
      </c>
      <c r="I57">
        <f t="shared" si="27"/>
        <v>0.12763010790736024</v>
      </c>
      <c r="J57">
        <f t="shared" si="27"/>
        <v>8.1274410889365337E-2</v>
      </c>
      <c r="K57">
        <f t="shared" si="27"/>
        <v>9.0266700352334417E-3</v>
      </c>
      <c r="L57">
        <f t="shared" si="27"/>
        <v>6.3149933409570001E-3</v>
      </c>
      <c r="M57">
        <f t="shared" si="27"/>
        <v>6.0759772955773374E-2</v>
      </c>
      <c r="N57">
        <f>_xlfn.STDEV.S(N46:N51)/SQRT(COUNT(N46:N50))</f>
        <v>7.195426000823951</v>
      </c>
      <c r="O57">
        <f>_xlfn.STDEV.S(O46:O51)/SQRT(COUNT(O46:O50))</f>
        <v>4.6050534560777168</v>
      </c>
      <c r="P57">
        <f>_xlfn.STDEV.S(P46:P51)/SQRT(COUNT(P46:P50))</f>
        <v>2.4291626762480045E-2</v>
      </c>
    </row>
    <row r="60" spans="2:25">
      <c r="U60" s="1"/>
    </row>
    <row r="61" spans="2:25">
      <c r="C61" s="1" t="s">
        <v>227</v>
      </c>
      <c r="D61" t="s">
        <v>528</v>
      </c>
      <c r="U61" s="1"/>
    </row>
    <row r="62" spans="2:25">
      <c r="B62" t="s">
        <v>351</v>
      </c>
      <c r="C62" s="1" t="s">
        <v>352</v>
      </c>
      <c r="D62">
        <v>1</v>
      </c>
      <c r="E62" t="s">
        <v>170</v>
      </c>
      <c r="F62">
        <v>17.3</v>
      </c>
      <c r="G62">
        <v>17.7</v>
      </c>
      <c r="H62">
        <v>2.2599999999999998</v>
      </c>
      <c r="I62">
        <v>2.62</v>
      </c>
      <c r="J62">
        <f>I62/H62</f>
        <v>1.1592920353982303</v>
      </c>
      <c r="K62">
        <f t="shared" ref="K62:L66" si="28">H62/F62</f>
        <v>0.13063583815028901</v>
      </c>
      <c r="L62">
        <f>I62/G62</f>
        <v>0.1480225988700565</v>
      </c>
      <c r="M62">
        <f>L62/K62</f>
        <v>1.1330933453327334</v>
      </c>
      <c r="N62">
        <f>203.68-11.15</f>
        <v>192.53</v>
      </c>
      <c r="O62">
        <f>178.97-129.82</f>
        <v>49.150000000000006</v>
      </c>
      <c r="P62" s="1">
        <f t="shared" ref="P62:P70" si="29">O62/N62</f>
        <v>0.25528489066638971</v>
      </c>
      <c r="V62" s="2"/>
      <c r="W62" s="3"/>
      <c r="X62" s="3"/>
    </row>
    <row r="63" spans="2:25">
      <c r="B63" t="s">
        <v>353</v>
      </c>
      <c r="C63" s="1" t="s">
        <v>354</v>
      </c>
      <c r="D63" s="1">
        <v>2</v>
      </c>
      <c r="E63" t="s">
        <v>346</v>
      </c>
      <c r="F63">
        <v>16.899999999999999</v>
      </c>
      <c r="G63">
        <v>18.3</v>
      </c>
      <c r="H63">
        <v>2.11</v>
      </c>
      <c r="I63">
        <v>2.3199999999999998</v>
      </c>
      <c r="J63">
        <f>I63/H63</f>
        <v>1.0995260663507109</v>
      </c>
      <c r="K63">
        <f t="shared" si="28"/>
        <v>0.12485207100591716</v>
      </c>
      <c r="L63">
        <f t="shared" si="28"/>
        <v>0.126775956284153</v>
      </c>
      <c r="M63">
        <f t="shared" ref="M63:M66" si="30">L63/K63</f>
        <v>1.0154093181053012</v>
      </c>
      <c r="N63">
        <f>178.1568</f>
        <v>178.1568</v>
      </c>
      <c r="O63">
        <f>184.17-131.76</f>
        <v>52.41</v>
      </c>
      <c r="P63" s="1">
        <f t="shared" si="29"/>
        <v>0.29417906024356072</v>
      </c>
      <c r="V63" s="2"/>
      <c r="W63" s="3"/>
      <c r="X63" s="3"/>
    </row>
    <row r="64" spans="2:25">
      <c r="B64" t="s">
        <v>355</v>
      </c>
      <c r="C64" s="1" t="s">
        <v>179</v>
      </c>
      <c r="D64" s="1">
        <v>3</v>
      </c>
      <c r="E64" t="s">
        <v>139</v>
      </c>
      <c r="F64">
        <v>11.4</v>
      </c>
      <c r="G64">
        <v>10.5</v>
      </c>
      <c r="H64">
        <v>1.1599999999999999</v>
      </c>
      <c r="I64">
        <v>1.2</v>
      </c>
      <c r="J64">
        <f t="shared" ref="J64:J65" si="31">I64/H64</f>
        <v>1.0344827586206897</v>
      </c>
      <c r="K64">
        <f t="shared" si="28"/>
        <v>0.10175438596491226</v>
      </c>
      <c r="L64">
        <f t="shared" si="28"/>
        <v>0.11428571428571428</v>
      </c>
      <c r="M64">
        <f t="shared" si="30"/>
        <v>1.1231527093596061</v>
      </c>
      <c r="N64">
        <v>193.02</v>
      </c>
      <c r="O64">
        <f>207.51-152.73</f>
        <v>54.78</v>
      </c>
      <c r="P64" s="1">
        <f t="shared" si="29"/>
        <v>0.28380478706869755</v>
      </c>
    </row>
    <row r="65" spans="2:25">
      <c r="B65" t="s">
        <v>355</v>
      </c>
      <c r="C65" s="1" t="s">
        <v>356</v>
      </c>
      <c r="D65" s="1">
        <v>4</v>
      </c>
      <c r="E65" t="s">
        <v>139</v>
      </c>
      <c r="F65">
        <v>10.4</v>
      </c>
      <c r="G65">
        <v>11.2</v>
      </c>
      <c r="H65">
        <v>0.9</v>
      </c>
      <c r="I65">
        <v>0.8</v>
      </c>
      <c r="J65">
        <f t="shared" si="31"/>
        <v>0.88888888888888895</v>
      </c>
      <c r="K65">
        <f t="shared" si="28"/>
        <v>8.6538461538461536E-2</v>
      </c>
      <c r="L65">
        <f t="shared" si="28"/>
        <v>7.1428571428571438E-2</v>
      </c>
      <c r="M65">
        <f t="shared" si="30"/>
        <v>0.82539682539682557</v>
      </c>
      <c r="N65">
        <f>182.62-10.15</f>
        <v>172.47</v>
      </c>
      <c r="O65">
        <f>178.97-129.82</f>
        <v>49.150000000000006</v>
      </c>
      <c r="P65" s="1">
        <f t="shared" si="29"/>
        <v>0.28497709746622607</v>
      </c>
    </row>
    <row r="66" spans="2:25">
      <c r="B66" t="s">
        <v>355</v>
      </c>
      <c r="C66" s="1" t="s">
        <v>345</v>
      </c>
      <c r="D66" s="1">
        <v>5</v>
      </c>
      <c r="E66" t="s">
        <v>170</v>
      </c>
      <c r="F66" s="2">
        <v>12.4</v>
      </c>
      <c r="G66" s="2">
        <v>11.9</v>
      </c>
      <c r="H66" s="2">
        <v>1.53</v>
      </c>
      <c r="I66" s="2">
        <v>1.64</v>
      </c>
      <c r="J66">
        <f>I66/H66</f>
        <v>1.0718954248366013</v>
      </c>
      <c r="K66">
        <f t="shared" si="28"/>
        <v>0.12338709677419354</v>
      </c>
      <c r="L66">
        <f t="shared" si="28"/>
        <v>0.13781512605042015</v>
      </c>
      <c r="M66">
        <f t="shared" si="30"/>
        <v>1.1169330477288955</v>
      </c>
      <c r="N66">
        <f>145.51-14.1</f>
        <v>131.41</v>
      </c>
      <c r="O66">
        <f>189.4-165.61</f>
        <v>23.789999999999992</v>
      </c>
      <c r="P66">
        <f t="shared" si="29"/>
        <v>0.18103645080283079</v>
      </c>
    </row>
    <row r="67" spans="2:25">
      <c r="B67" t="s">
        <v>355</v>
      </c>
      <c r="C67" s="1" t="s">
        <v>357</v>
      </c>
      <c r="D67" s="1">
        <v>6</v>
      </c>
      <c r="E67" s="1" t="s">
        <v>358</v>
      </c>
      <c r="F67" s="3" t="s">
        <v>359</v>
      </c>
      <c r="G67" s="3"/>
      <c r="H67" s="3"/>
      <c r="I67" s="3"/>
      <c r="J67" s="1"/>
      <c r="K67" s="1"/>
      <c r="N67" s="1">
        <f>239.03-96.58</f>
        <v>142.44999999999999</v>
      </c>
      <c r="O67" s="1">
        <f>227.43-200.63</f>
        <v>26.800000000000011</v>
      </c>
      <c r="P67" s="1">
        <f t="shared" si="29"/>
        <v>0.18813618813618824</v>
      </c>
    </row>
    <row r="68" spans="2:25">
      <c r="B68" t="s">
        <v>355</v>
      </c>
      <c r="C68" s="1" t="s">
        <v>360</v>
      </c>
      <c r="D68" s="1">
        <v>7</v>
      </c>
      <c r="E68" s="1" t="s">
        <v>361</v>
      </c>
      <c r="F68" s="3" t="s">
        <v>359</v>
      </c>
      <c r="G68" s="3"/>
      <c r="H68" s="3"/>
      <c r="I68" s="3"/>
      <c r="J68" s="1"/>
      <c r="K68" s="1"/>
      <c r="N68" s="1">
        <v>187.93</v>
      </c>
      <c r="O68" s="1">
        <f>156.54-132.57</f>
        <v>23.97</v>
      </c>
      <c r="P68" s="1">
        <f t="shared" si="29"/>
        <v>0.12754749108710689</v>
      </c>
      <c r="W68" s="2"/>
      <c r="X68" s="3"/>
    </row>
    <row r="69" spans="2:25">
      <c r="B69" t="s">
        <v>355</v>
      </c>
      <c r="C69" s="1" t="s">
        <v>362</v>
      </c>
      <c r="D69" s="1">
        <v>8</v>
      </c>
      <c r="E69" t="s">
        <v>139</v>
      </c>
      <c r="F69" s="3">
        <v>7.9</v>
      </c>
      <c r="G69" s="3">
        <v>6.2</v>
      </c>
      <c r="H69" s="3">
        <v>0.91</v>
      </c>
      <c r="I69" s="3">
        <v>1</v>
      </c>
      <c r="J69">
        <f>I69/H69</f>
        <v>1.0989010989010988</v>
      </c>
      <c r="K69">
        <f>H69/F69</f>
        <v>0.11518987341772152</v>
      </c>
      <c r="L69">
        <f t="shared" ref="L69:L70" si="32">I69/G69</f>
        <v>0.16129032258064516</v>
      </c>
      <c r="M69">
        <f t="shared" ref="M69:M70" si="33">L69/K69</f>
        <v>1.4002126905352712</v>
      </c>
      <c r="N69" s="1">
        <v>167.23</v>
      </c>
      <c r="O69" s="1">
        <v>45.74</v>
      </c>
      <c r="P69" s="1">
        <f t="shared" si="29"/>
        <v>0.27351551755067871</v>
      </c>
      <c r="W69" s="2"/>
      <c r="X69" s="3"/>
      <c r="Y69" s="3"/>
    </row>
    <row r="70" spans="2:25">
      <c r="B70" t="s">
        <v>355</v>
      </c>
      <c r="C70" s="1" t="s">
        <v>363</v>
      </c>
      <c r="D70" s="1">
        <v>9</v>
      </c>
      <c r="E70" t="s">
        <v>364</v>
      </c>
      <c r="F70" s="3">
        <v>9.5</v>
      </c>
      <c r="G70" s="3">
        <v>10</v>
      </c>
      <c r="H70">
        <v>1.3</v>
      </c>
      <c r="I70" s="3">
        <v>1.25</v>
      </c>
      <c r="J70">
        <f>I70/H70</f>
        <v>0.96153846153846145</v>
      </c>
      <c r="K70">
        <f>H70/F70</f>
        <v>0.1368421052631579</v>
      </c>
      <c r="L70">
        <f t="shared" si="32"/>
        <v>0.125</v>
      </c>
      <c r="M70">
        <f t="shared" si="33"/>
        <v>0.91346153846153844</v>
      </c>
      <c r="N70">
        <v>157.22999999999999</v>
      </c>
      <c r="O70">
        <v>32.67</v>
      </c>
      <c r="P70" s="1">
        <f t="shared" si="29"/>
        <v>0.20778477389811106</v>
      </c>
      <c r="V70" s="2"/>
      <c r="W70" s="3"/>
      <c r="X70" s="3"/>
    </row>
    <row r="72" spans="2:25">
      <c r="F72">
        <f t="shared" ref="F72:I72" si="34">AVERAGE(F62:F70)</f>
        <v>12.257142857142858</v>
      </c>
      <c r="G72">
        <f t="shared" si="34"/>
        <v>12.257142857142858</v>
      </c>
      <c r="H72">
        <f t="shared" si="34"/>
        <v>1.4528571428571428</v>
      </c>
      <c r="I72">
        <f t="shared" si="34"/>
        <v>1.5471428571428572</v>
      </c>
      <c r="J72">
        <f>AVERAGE(J62:J70)</f>
        <v>1.0449321049335258</v>
      </c>
      <c r="K72">
        <f>AVERAGE(K62:K70)</f>
        <v>0.11702854744495042</v>
      </c>
      <c r="L72">
        <f t="shared" ref="L72:M72" si="35">AVERAGE(L62:L70)</f>
        <v>0.12637404135708005</v>
      </c>
      <c r="M72">
        <f t="shared" si="35"/>
        <v>1.075379924988596</v>
      </c>
      <c r="N72">
        <f>AVERAGE(N62:N70)</f>
        <v>169.15853333333337</v>
      </c>
      <c r="O72">
        <f>AVERAGE(O62:O70)</f>
        <v>39.828888888888898</v>
      </c>
      <c r="P72">
        <f>AVERAGE(P62:P70)</f>
        <v>0.2329184729910877</v>
      </c>
    </row>
    <row r="73" spans="2:25">
      <c r="F73">
        <f t="shared" ref="F73:I73" si="36">_xlfn.STDEV.S(F62:F70)/SQRT(COUNT(F62:F70))</f>
        <v>1.3608220804696949</v>
      </c>
      <c r="G73">
        <f t="shared" si="36"/>
        <v>1.6348666965983039</v>
      </c>
      <c r="H73">
        <f t="shared" si="36"/>
        <v>0.20694736259337487</v>
      </c>
      <c r="I73">
        <f t="shared" si="36"/>
        <v>0.25927292373017252</v>
      </c>
      <c r="J73">
        <f>_xlfn.STDEV.S(J62:J70)/SQRT(COUNT(J62:J70))</f>
        <v>3.4884687976724046E-2</v>
      </c>
      <c r="K73">
        <f>_xlfn.STDEV.S(K62:K70)/SQRT(COUNT(K62:K70))</f>
        <v>6.629120773990198E-3</v>
      </c>
      <c r="L73">
        <f t="shared" ref="L73:M73" si="37">_xlfn.STDEV.S(L62:L70)/SQRT(COUNT(L62:L70))</f>
        <v>1.089548508300185E-2</v>
      </c>
      <c r="M73">
        <f t="shared" si="37"/>
        <v>6.9891353280770285E-2</v>
      </c>
      <c r="N73">
        <f>_xlfn.STDEV.S(N62:N70)/SQRT(COUNT(N62:N70))</f>
        <v>7.3069642302546614</v>
      </c>
      <c r="O73">
        <f>_xlfn.STDEV.S(O62:O70)/SQRT(COUNT(O62:O70))</f>
        <v>4.2821974643232759</v>
      </c>
      <c r="P73">
        <f>_xlfn.STDEV.S(P62:P70)/SQRT(COUNT(P62:P70))</f>
        <v>1.9590494251195037E-2</v>
      </c>
    </row>
    <row r="77" spans="2:25">
      <c r="C77" s="1" t="s">
        <v>365</v>
      </c>
      <c r="D77" t="s">
        <v>528</v>
      </c>
      <c r="R77" s="4"/>
      <c r="S77" s="4"/>
      <c r="T77" s="4"/>
      <c r="U77" s="4"/>
      <c r="V77" s="4"/>
      <c r="W77" s="4"/>
      <c r="X77" s="4"/>
    </row>
    <row r="78" spans="2:25">
      <c r="B78" t="s">
        <v>366</v>
      </c>
      <c r="C78" s="4" t="s">
        <v>367</v>
      </c>
      <c r="D78">
        <v>1</v>
      </c>
      <c r="E78" t="s">
        <v>11</v>
      </c>
      <c r="N78">
        <v>114.81</v>
      </c>
      <c r="O78">
        <f>194.22-175.36</f>
        <v>18.859999999999985</v>
      </c>
      <c r="P78" s="1">
        <f t="shared" ref="P78:P87" si="38">O78/N78</f>
        <v>0.16427140492988401</v>
      </c>
      <c r="R78" s="4"/>
      <c r="S78" s="4"/>
      <c r="T78" s="4"/>
      <c r="U78" s="4"/>
      <c r="V78" s="4"/>
      <c r="W78" s="4"/>
      <c r="X78" s="4"/>
    </row>
    <row r="79" spans="2:25">
      <c r="B79" t="s">
        <v>368</v>
      </c>
      <c r="C79" s="8" t="s">
        <v>190</v>
      </c>
      <c r="D79" s="1">
        <v>2</v>
      </c>
      <c r="E79" t="s">
        <v>11</v>
      </c>
      <c r="N79">
        <f>173.31-13.18</f>
        <v>160.13</v>
      </c>
      <c r="O79">
        <f>193.2-157.6</f>
        <v>35.599999999999994</v>
      </c>
      <c r="P79" s="1">
        <f t="shared" si="38"/>
        <v>0.22231936551551862</v>
      </c>
    </row>
    <row r="80" spans="2:25">
      <c r="B80" t="s">
        <v>369</v>
      </c>
      <c r="C80" t="s">
        <v>191</v>
      </c>
      <c r="D80" s="1">
        <v>3</v>
      </c>
      <c r="E80" t="s">
        <v>310</v>
      </c>
      <c r="N80">
        <f>136.03-15.3</f>
        <v>120.73</v>
      </c>
      <c r="O80">
        <f>166.36-150.93</f>
        <v>15.430000000000007</v>
      </c>
      <c r="P80" s="1">
        <f t="shared" si="38"/>
        <v>0.12780584775946333</v>
      </c>
    </row>
    <row r="81" spans="2:25">
      <c r="B81" t="s">
        <v>369</v>
      </c>
      <c r="C81" s="1" t="s">
        <v>370</v>
      </c>
      <c r="D81" s="1">
        <v>4</v>
      </c>
      <c r="E81" t="s">
        <v>371</v>
      </c>
      <c r="F81" s="4">
        <v>18.7</v>
      </c>
      <c r="G81" s="4">
        <v>17.899999999999999</v>
      </c>
      <c r="H81" s="1">
        <v>1.67</v>
      </c>
      <c r="I81" s="4">
        <v>1.69</v>
      </c>
      <c r="J81" s="4">
        <f>I81/H81</f>
        <v>1.0119760479041917</v>
      </c>
      <c r="K81" s="4">
        <f t="shared" ref="K81:L87" si="39">H81/F81</f>
        <v>8.9304812834224603E-2</v>
      </c>
      <c r="L81">
        <f>I81/G81</f>
        <v>9.4413407821229062E-2</v>
      </c>
      <c r="M81">
        <f>L81/K81</f>
        <v>1.0572040276987924</v>
      </c>
      <c r="N81" s="4">
        <f>157.59-4.48</f>
        <v>153.11000000000001</v>
      </c>
      <c r="O81" s="4">
        <f>187.04-136.5</f>
        <v>50.539999999999992</v>
      </c>
      <c r="P81" s="1">
        <f t="shared" si="38"/>
        <v>0.33008947815296186</v>
      </c>
    </row>
    <row r="82" spans="2:25">
      <c r="B82" t="s">
        <v>369</v>
      </c>
      <c r="C82" s="1" t="s">
        <v>372</v>
      </c>
      <c r="D82" s="1">
        <v>5</v>
      </c>
      <c r="E82" t="s">
        <v>170</v>
      </c>
      <c r="F82" s="4">
        <v>9.1</v>
      </c>
      <c r="G82" s="4">
        <v>8.1</v>
      </c>
      <c r="H82" s="1">
        <v>1.1000000000000001</v>
      </c>
      <c r="I82" s="4">
        <v>1.0920000000000001</v>
      </c>
      <c r="J82" s="4">
        <f>I82/H82</f>
        <v>0.99272727272727268</v>
      </c>
      <c r="K82" s="4">
        <f t="shared" si="39"/>
        <v>0.12087912087912089</v>
      </c>
      <c r="L82">
        <f t="shared" si="39"/>
        <v>0.13481481481481483</v>
      </c>
      <c r="M82">
        <f t="shared" ref="M82:M87" si="40">L82/K82</f>
        <v>1.1152861952861952</v>
      </c>
      <c r="N82" s="4">
        <f>141.49-6.24</f>
        <v>135.25</v>
      </c>
      <c r="O82" s="4">
        <f>224.91-191.91</f>
        <v>33</v>
      </c>
      <c r="P82" s="1">
        <f t="shared" si="38"/>
        <v>0.24399260628465805</v>
      </c>
    </row>
    <row r="83" spans="2:25">
      <c r="B83" t="s">
        <v>369</v>
      </c>
      <c r="C83" s="1" t="s">
        <v>373</v>
      </c>
      <c r="D83" s="1">
        <v>6</v>
      </c>
      <c r="E83" t="s">
        <v>139</v>
      </c>
      <c r="F83" s="4">
        <v>15.4</v>
      </c>
      <c r="G83" s="4">
        <v>19.5</v>
      </c>
      <c r="H83" s="1">
        <v>1.5</v>
      </c>
      <c r="I83" s="4">
        <v>1.33107</v>
      </c>
      <c r="J83" s="4">
        <f t="shared" ref="J83" si="41">I83/H83</f>
        <v>0.88737999999999995</v>
      </c>
      <c r="K83" s="4">
        <f t="shared" si="39"/>
        <v>9.7402597402597407E-2</v>
      </c>
      <c r="L83">
        <f t="shared" si="39"/>
        <v>6.8260000000000001E-2</v>
      </c>
      <c r="M83">
        <f t="shared" si="40"/>
        <v>0.70080266666666668</v>
      </c>
      <c r="N83" s="4">
        <f>169.71-12.38</f>
        <v>157.33000000000001</v>
      </c>
      <c r="O83" s="4">
        <f>191.42-168.54</f>
        <v>22.879999999999995</v>
      </c>
      <c r="P83" s="1">
        <f t="shared" si="38"/>
        <v>0.14542680989004</v>
      </c>
    </row>
    <row r="84" spans="2:25">
      <c r="B84" t="s">
        <v>369</v>
      </c>
      <c r="C84" s="1" t="s">
        <v>374</v>
      </c>
      <c r="D84" s="1">
        <v>7</v>
      </c>
      <c r="E84" s="1" t="s">
        <v>170</v>
      </c>
      <c r="F84" s="4">
        <v>9</v>
      </c>
      <c r="G84" s="4">
        <v>16.2</v>
      </c>
      <c r="H84" s="1">
        <v>1</v>
      </c>
      <c r="I84" s="4">
        <v>1.34</v>
      </c>
      <c r="J84" s="4">
        <f>I84/H84</f>
        <v>1.34</v>
      </c>
      <c r="K84" s="4">
        <f>H84/F84</f>
        <v>0.1111111111111111</v>
      </c>
      <c r="L84">
        <f t="shared" si="39"/>
        <v>8.2716049382716053E-2</v>
      </c>
      <c r="M84">
        <f t="shared" si="40"/>
        <v>0.74444444444444446</v>
      </c>
      <c r="N84" s="4">
        <f>193.31-13.18</f>
        <v>180.13</v>
      </c>
      <c r="O84" s="4">
        <f>132.79-92.78</f>
        <v>40.009999999999991</v>
      </c>
      <c r="P84" s="1">
        <f t="shared" si="38"/>
        <v>0.22211735968467214</v>
      </c>
    </row>
    <row r="85" spans="2:25">
      <c r="B85" t="s">
        <v>369</v>
      </c>
      <c r="C85" s="1" t="s">
        <v>173</v>
      </c>
      <c r="D85" s="1">
        <v>8</v>
      </c>
      <c r="E85" s="1" t="s">
        <v>339</v>
      </c>
      <c r="F85" s="4">
        <v>9</v>
      </c>
      <c r="G85" s="4">
        <v>7</v>
      </c>
      <c r="H85" s="1">
        <v>1.05</v>
      </c>
      <c r="I85" s="4">
        <v>0.91</v>
      </c>
      <c r="J85" s="4">
        <f>I85/H85</f>
        <v>0.8666666666666667</v>
      </c>
      <c r="K85" s="4">
        <f>H85/F85</f>
        <v>0.11666666666666667</v>
      </c>
      <c r="L85">
        <f t="shared" si="39"/>
        <v>0.13</v>
      </c>
      <c r="M85">
        <f t="shared" si="40"/>
        <v>1.1142857142857143</v>
      </c>
      <c r="N85" s="4">
        <v>141.77000000000001</v>
      </c>
      <c r="O85" s="4">
        <f>185.31-159.17</f>
        <v>26.140000000000015</v>
      </c>
      <c r="P85" s="1">
        <f t="shared" si="38"/>
        <v>0.18438315581575801</v>
      </c>
    </row>
    <row r="86" spans="2:25">
      <c r="B86" t="s">
        <v>369</v>
      </c>
      <c r="C86" s="1" t="s">
        <v>197</v>
      </c>
      <c r="D86" s="1">
        <v>9</v>
      </c>
      <c r="E86" s="1" t="s">
        <v>139</v>
      </c>
      <c r="F86" s="4">
        <v>11.8</v>
      </c>
      <c r="G86" s="4">
        <v>13</v>
      </c>
      <c r="H86" s="1">
        <v>1.9</v>
      </c>
      <c r="I86" s="4">
        <v>0.9</v>
      </c>
      <c r="J86" s="4">
        <f>I86/H86</f>
        <v>0.47368421052631582</v>
      </c>
      <c r="K86" s="4">
        <f>H86/F86</f>
        <v>0.16101694915254236</v>
      </c>
      <c r="L86">
        <f t="shared" si="39"/>
        <v>6.9230769230769235E-2</v>
      </c>
      <c r="M86">
        <f t="shared" si="40"/>
        <v>0.42995951417004052</v>
      </c>
      <c r="N86" s="4">
        <v>163.13</v>
      </c>
      <c r="O86" s="4">
        <f>214.12-178.5</f>
        <v>35.620000000000005</v>
      </c>
      <c r="P86" s="1">
        <f t="shared" si="38"/>
        <v>0.21835346043033166</v>
      </c>
      <c r="S86" s="1"/>
      <c r="T86" s="1"/>
      <c r="U86" s="1"/>
      <c r="V86" s="1"/>
      <c r="W86" s="1"/>
      <c r="X86" s="1"/>
      <c r="Y86" s="1"/>
    </row>
    <row r="87" spans="2:25">
      <c r="B87" t="s">
        <v>369</v>
      </c>
      <c r="C87" s="1" t="s">
        <v>198</v>
      </c>
      <c r="D87" s="1">
        <v>10</v>
      </c>
      <c r="E87" s="1" t="s">
        <v>139</v>
      </c>
      <c r="F87" s="4">
        <v>10.8</v>
      </c>
      <c r="G87" s="4">
        <v>10.1</v>
      </c>
      <c r="H87" s="1">
        <v>1.1100000000000001</v>
      </c>
      <c r="I87" s="4">
        <v>1.1000000000000001</v>
      </c>
      <c r="J87" s="4">
        <f>I87/H87</f>
        <v>0.99099099099099097</v>
      </c>
      <c r="K87" s="4">
        <f>H87/F87</f>
        <v>0.10277777777777777</v>
      </c>
      <c r="L87">
        <f t="shared" si="39"/>
        <v>0.10891089108910892</v>
      </c>
      <c r="M87">
        <f t="shared" si="40"/>
        <v>1.0596735349210598</v>
      </c>
      <c r="N87" s="4">
        <v>150.55000000000001</v>
      </c>
      <c r="O87" s="4">
        <f>190.8-164.96</f>
        <v>25.840000000000003</v>
      </c>
      <c r="P87" s="1">
        <f t="shared" si="38"/>
        <v>0.17163732979076721</v>
      </c>
      <c r="S87" s="4"/>
      <c r="T87" s="4"/>
      <c r="U87" s="4"/>
      <c r="V87" s="4"/>
      <c r="W87" s="4"/>
      <c r="X87" s="4"/>
      <c r="Y87" s="4"/>
    </row>
    <row r="88" spans="2:25">
      <c r="M88" s="1"/>
      <c r="R88" s="1"/>
      <c r="S88" s="1"/>
      <c r="T88" s="1"/>
      <c r="U88" s="1"/>
      <c r="V88" s="1"/>
      <c r="W88" s="1"/>
      <c r="X88" s="1"/>
    </row>
    <row r="89" spans="2:25">
      <c r="F89">
        <f t="shared" ref="F89:M89" si="42">AVERAGE(F81:F87)</f>
        <v>11.971428571428572</v>
      </c>
      <c r="G89">
        <f t="shared" si="42"/>
        <v>13.114285714285714</v>
      </c>
      <c r="H89">
        <f t="shared" si="42"/>
        <v>1.3328571428571425</v>
      </c>
      <c r="I89">
        <f t="shared" si="42"/>
        <v>1.1947242857142857</v>
      </c>
      <c r="J89">
        <f t="shared" si="42"/>
        <v>0.9376321698307768</v>
      </c>
      <c r="K89">
        <f t="shared" si="42"/>
        <v>0.11416557654629154</v>
      </c>
      <c r="L89">
        <f t="shared" si="42"/>
        <v>9.8335133191234006E-2</v>
      </c>
      <c r="M89">
        <f t="shared" si="42"/>
        <v>0.88880801392470199</v>
      </c>
      <c r="N89">
        <f t="shared" ref="N89:P89" si="43">AVERAGE(N78:N85)</f>
        <v>145.4075</v>
      </c>
      <c r="O89">
        <f t="shared" si="43"/>
        <v>30.307499999999997</v>
      </c>
      <c r="P89">
        <f t="shared" si="43"/>
        <v>0.2050507535041195</v>
      </c>
      <c r="R89" s="4"/>
      <c r="S89" s="4"/>
      <c r="T89" s="4"/>
      <c r="U89" s="4"/>
      <c r="V89" s="4"/>
      <c r="W89" s="4"/>
      <c r="X89" s="4"/>
    </row>
    <row r="90" spans="2:25">
      <c r="F90">
        <f t="shared" ref="F90:M90" si="44">_xlfn.STDEV.S(F81:F87)/SQRT(COUNT(F81:F87))</f>
        <v>1.4170247646648511</v>
      </c>
      <c r="G90">
        <f t="shared" si="44"/>
        <v>1.8569596979277421</v>
      </c>
      <c r="H90">
        <f t="shared" si="44"/>
        <v>0.13433636329528004</v>
      </c>
      <c r="I90">
        <f t="shared" si="44"/>
        <v>0.10606023813666178</v>
      </c>
      <c r="J90">
        <f t="shared" si="44"/>
        <v>9.7115371898298053E-2</v>
      </c>
      <c r="K90">
        <f t="shared" si="44"/>
        <v>8.8431369762562301E-3</v>
      </c>
      <c r="L90">
        <f t="shared" si="44"/>
        <v>1.0300474981417708E-2</v>
      </c>
      <c r="M90">
        <f t="shared" si="44"/>
        <v>0.10076063103914226</v>
      </c>
      <c r="N90">
        <f t="shared" ref="N90:P90" si="45">_xlfn.STDEV.S(N78:N85)/SQRT(COUNT(N78:N85))</f>
        <v>7.6595770467901438</v>
      </c>
      <c r="O90">
        <f t="shared" si="45"/>
        <v>4.1483080673243862</v>
      </c>
      <c r="P90">
        <f t="shared" si="45"/>
        <v>2.2894369062475682E-2</v>
      </c>
    </row>
    <row r="91" spans="2:25">
      <c r="L91" s="1"/>
    </row>
    <row r="92" spans="2:25">
      <c r="L92" s="1"/>
    </row>
    <row r="93" spans="2:25">
      <c r="L93" s="1"/>
    </row>
    <row r="94" spans="2:25">
      <c r="L94" s="1"/>
    </row>
    <row r="95" spans="2:25">
      <c r="C95" s="1" t="s">
        <v>199</v>
      </c>
      <c r="D95" s="1"/>
    </row>
    <row r="96" spans="2:25">
      <c r="C96" s="2"/>
      <c r="D96" s="2"/>
      <c r="E96" s="2"/>
      <c r="F96" s="2" t="s">
        <v>205</v>
      </c>
      <c r="G96" s="2"/>
      <c r="H96" s="2" t="s">
        <v>206</v>
      </c>
      <c r="I96" s="2"/>
      <c r="J96" s="2"/>
      <c r="N96" t="s">
        <v>375</v>
      </c>
    </row>
    <row r="97" spans="2:25">
      <c r="C97" s="9"/>
      <c r="D97" t="s">
        <v>528</v>
      </c>
      <c r="E97" s="2"/>
      <c r="F97" s="2" t="s">
        <v>14</v>
      </c>
      <c r="G97" s="2" t="s">
        <v>15</v>
      </c>
      <c r="H97" s="2" t="s">
        <v>14</v>
      </c>
      <c r="I97" s="2" t="s">
        <v>15</v>
      </c>
      <c r="J97" s="2" t="s">
        <v>207</v>
      </c>
      <c r="N97" s="1" t="s">
        <v>220</v>
      </c>
      <c r="O97" s="1" t="s">
        <v>221</v>
      </c>
      <c r="P97" s="1" t="s">
        <v>376</v>
      </c>
    </row>
    <row r="98" spans="2:25">
      <c r="B98" t="s">
        <v>568</v>
      </c>
      <c r="C98" s="1" t="s">
        <v>377</v>
      </c>
      <c r="D98">
        <v>1</v>
      </c>
      <c r="E98" s="1" t="s">
        <v>170</v>
      </c>
      <c r="F98" s="2">
        <v>12.8</v>
      </c>
      <c r="G98" s="2">
        <v>14.6</v>
      </c>
      <c r="H98" s="2">
        <v>0.64</v>
      </c>
      <c r="I98" s="2">
        <v>1.33</v>
      </c>
      <c r="J98">
        <f t="shared" ref="J98:J105" si="46">I98/H98</f>
        <v>2.078125</v>
      </c>
      <c r="K98" s="1">
        <f>H98/F98</f>
        <v>4.9999999999999996E-2</v>
      </c>
      <c r="L98">
        <f>I98/G98</f>
        <v>9.1095890410958905E-2</v>
      </c>
      <c r="M98">
        <f>L98/K98</f>
        <v>1.8219178082191783</v>
      </c>
      <c r="N98" s="2">
        <f>173.93-12.92</f>
        <v>161.01000000000002</v>
      </c>
      <c r="O98">
        <f>124.65-122.65</f>
        <v>2</v>
      </c>
      <c r="P98" s="1">
        <f>O98/N98</f>
        <v>1.2421588721197439E-2</v>
      </c>
      <c r="R98" s="2"/>
      <c r="S98" s="2"/>
      <c r="T98" s="2"/>
      <c r="U98" s="3"/>
      <c r="V98" s="2"/>
      <c r="W98" s="2"/>
      <c r="Y98" s="2"/>
    </row>
    <row r="99" spans="2:25">
      <c r="B99" t="s">
        <v>568</v>
      </c>
      <c r="C99" s="1" t="s">
        <v>378</v>
      </c>
      <c r="D99" s="1">
        <v>2</v>
      </c>
      <c r="E99" t="s">
        <v>139</v>
      </c>
      <c r="F99" s="2">
        <v>14.6</v>
      </c>
      <c r="G99" s="2">
        <v>14</v>
      </c>
      <c r="H99" s="2">
        <v>0.88</v>
      </c>
      <c r="I99" s="2">
        <v>1.5</v>
      </c>
      <c r="J99">
        <f t="shared" si="46"/>
        <v>1.7045454545454546</v>
      </c>
      <c r="K99" s="1">
        <f t="shared" ref="K99:L105" si="47">H99/F99</f>
        <v>6.0273972602739728E-2</v>
      </c>
      <c r="L99">
        <f t="shared" si="47"/>
        <v>0.10714285714285714</v>
      </c>
      <c r="M99">
        <f t="shared" ref="M99:M105" si="48">L99/K99</f>
        <v>1.7775974025974024</v>
      </c>
      <c r="N99">
        <f>136.21-10.12</f>
        <v>126.09</v>
      </c>
      <c r="O99">
        <f>93.53-92.59</f>
        <v>0.93999999999999773</v>
      </c>
      <c r="P99" s="1">
        <f t="shared" ref="P99:P103" si="49">O99/N99</f>
        <v>7.4549924656990858E-3</v>
      </c>
      <c r="R99" s="2"/>
      <c r="S99" s="2"/>
      <c r="T99" s="2"/>
      <c r="U99" s="3"/>
      <c r="V99" s="2"/>
      <c r="W99" s="2"/>
      <c r="X99" s="2"/>
      <c r="Y99" s="2"/>
    </row>
    <row r="100" spans="2:25">
      <c r="B100" t="s">
        <v>568</v>
      </c>
      <c r="C100" s="1" t="s">
        <v>379</v>
      </c>
      <c r="D100" s="1">
        <v>3</v>
      </c>
      <c r="E100" s="1" t="s">
        <v>170</v>
      </c>
      <c r="F100" s="2">
        <v>9.1999999999999993</v>
      </c>
      <c r="G100" s="2">
        <v>9.1999999999999993</v>
      </c>
      <c r="H100" s="2">
        <v>0.5</v>
      </c>
      <c r="I100" s="2">
        <v>1.2</v>
      </c>
      <c r="J100">
        <f t="shared" si="46"/>
        <v>2.4</v>
      </c>
      <c r="K100" s="1">
        <f t="shared" si="47"/>
        <v>5.4347826086956527E-2</v>
      </c>
      <c r="L100">
        <f t="shared" si="47"/>
        <v>0.13043478260869565</v>
      </c>
      <c r="M100">
        <f t="shared" si="48"/>
        <v>2.4</v>
      </c>
      <c r="N100" s="2">
        <f>156.75-5.75</f>
        <v>151</v>
      </c>
      <c r="O100">
        <f>126.24-118.64</f>
        <v>7.5999999999999943</v>
      </c>
      <c r="P100" s="1">
        <f t="shared" si="49"/>
        <v>5.033112582781453E-2</v>
      </c>
      <c r="R100" s="2"/>
      <c r="S100" s="2"/>
      <c r="T100" s="2"/>
      <c r="U100" s="3"/>
      <c r="V100" s="2"/>
      <c r="W100" s="2"/>
      <c r="X100" s="2"/>
      <c r="Y100" s="2"/>
    </row>
    <row r="101" spans="2:25">
      <c r="B101" t="s">
        <v>568</v>
      </c>
      <c r="C101" s="1" t="s">
        <v>213</v>
      </c>
      <c r="D101" s="1">
        <v>4</v>
      </c>
      <c r="E101" t="s">
        <v>170</v>
      </c>
      <c r="F101" s="3">
        <v>24</v>
      </c>
      <c r="G101" s="3">
        <v>21</v>
      </c>
      <c r="H101" s="3">
        <v>0.9</v>
      </c>
      <c r="I101" s="3">
        <v>1.7</v>
      </c>
      <c r="J101">
        <f t="shared" si="46"/>
        <v>1.8888888888888888</v>
      </c>
      <c r="K101" s="1">
        <f t="shared" si="47"/>
        <v>3.7499999999999999E-2</v>
      </c>
      <c r="L101">
        <f t="shared" si="47"/>
        <v>8.0952380952380956E-2</v>
      </c>
      <c r="M101">
        <f t="shared" si="48"/>
        <v>2.1587301587301591</v>
      </c>
      <c r="N101">
        <f>204.23-10.32</f>
        <v>193.91</v>
      </c>
      <c r="O101">
        <f>116.52-108.51</f>
        <v>8.0099999999999909</v>
      </c>
      <c r="P101" s="1">
        <f t="shared" si="49"/>
        <v>4.1307823216956273E-2</v>
      </c>
      <c r="R101" s="2"/>
      <c r="S101" s="2"/>
      <c r="T101" s="2"/>
      <c r="U101" s="3"/>
      <c r="V101" s="2"/>
      <c r="W101" s="2"/>
      <c r="X101" s="2"/>
      <c r="Y101" s="2"/>
    </row>
    <row r="102" spans="2:25">
      <c r="B102" t="s">
        <v>568</v>
      </c>
      <c r="C102" s="1" t="s">
        <v>380</v>
      </c>
      <c r="D102" s="1">
        <v>5</v>
      </c>
      <c r="E102" t="s">
        <v>139</v>
      </c>
      <c r="F102" s="2">
        <v>13.9</v>
      </c>
      <c r="G102" s="2">
        <v>11.1</v>
      </c>
      <c r="H102" s="2">
        <v>0.59</v>
      </c>
      <c r="I102" s="2">
        <v>1.39</v>
      </c>
      <c r="J102">
        <f t="shared" si="46"/>
        <v>2.3559322033898304</v>
      </c>
      <c r="K102" s="1">
        <f t="shared" si="47"/>
        <v>4.2446043165467622E-2</v>
      </c>
      <c r="L102">
        <f t="shared" si="47"/>
        <v>0.12522522522522522</v>
      </c>
      <c r="M102">
        <f t="shared" si="48"/>
        <v>2.9502214078485269</v>
      </c>
      <c r="N102">
        <v>181.42</v>
      </c>
      <c r="O102">
        <v>4.12</v>
      </c>
      <c r="P102" s="1">
        <f t="shared" si="49"/>
        <v>2.2709734318156767E-2</v>
      </c>
    </row>
    <row r="103" spans="2:25">
      <c r="B103" t="s">
        <v>568</v>
      </c>
      <c r="C103" s="1" t="s">
        <v>381</v>
      </c>
      <c r="D103" s="1">
        <v>6</v>
      </c>
      <c r="E103" s="4" t="s">
        <v>170</v>
      </c>
      <c r="F103" s="2">
        <v>12.2</v>
      </c>
      <c r="G103" s="2">
        <v>11.9</v>
      </c>
      <c r="H103" s="2">
        <v>0.71</v>
      </c>
      <c r="I103" s="2">
        <v>1.4</v>
      </c>
      <c r="J103">
        <f t="shared" si="46"/>
        <v>1.971830985915493</v>
      </c>
      <c r="K103" s="1">
        <f t="shared" si="47"/>
        <v>5.8196721311475408E-2</v>
      </c>
      <c r="L103">
        <f t="shared" si="47"/>
        <v>0.1176470588235294</v>
      </c>
      <c r="M103">
        <f t="shared" si="48"/>
        <v>2.0215410107705054</v>
      </c>
      <c r="N103">
        <f>181.58-5.23</f>
        <v>176.35000000000002</v>
      </c>
      <c r="O103">
        <f>116.13-113.21</f>
        <v>2.9200000000000017</v>
      </c>
      <c r="P103" s="1">
        <f t="shared" si="49"/>
        <v>1.6557981287212937E-2</v>
      </c>
    </row>
    <row r="104" spans="2:25">
      <c r="B104" t="s">
        <v>568</v>
      </c>
      <c r="C104" s="1" t="s">
        <v>382</v>
      </c>
      <c r="D104" s="1">
        <v>7</v>
      </c>
      <c r="E104" t="s">
        <v>134</v>
      </c>
      <c r="F104">
        <v>15</v>
      </c>
      <c r="G104" s="2">
        <v>14</v>
      </c>
      <c r="H104" s="2">
        <v>0.45</v>
      </c>
      <c r="I104" s="2">
        <v>0.8</v>
      </c>
      <c r="J104">
        <f t="shared" si="46"/>
        <v>1.7777777777777779</v>
      </c>
      <c r="K104" s="1">
        <f t="shared" si="47"/>
        <v>3.0000000000000002E-2</v>
      </c>
      <c r="L104">
        <f t="shared" si="47"/>
        <v>5.7142857142857148E-2</v>
      </c>
      <c r="M104">
        <f t="shared" si="48"/>
        <v>1.9047619047619049</v>
      </c>
      <c r="N104">
        <f>140.34-21.32</f>
        <v>119.02000000000001</v>
      </c>
      <c r="O104">
        <f>138.26-131.62</f>
        <v>6.6399999999999864</v>
      </c>
      <c r="P104" s="1">
        <f>O104/N104</f>
        <v>5.5788943034783947E-2</v>
      </c>
    </row>
    <row r="105" spans="2:25">
      <c r="B105" t="s">
        <v>568</v>
      </c>
      <c r="C105" s="1" t="s">
        <v>481</v>
      </c>
      <c r="D105" s="1">
        <v>8</v>
      </c>
      <c r="E105" t="s">
        <v>482</v>
      </c>
      <c r="F105" s="2">
        <v>10.199999999999999</v>
      </c>
      <c r="G105" s="2">
        <v>11.5</v>
      </c>
      <c r="H105" s="2">
        <v>0.41</v>
      </c>
      <c r="I105" s="2">
        <v>0.78</v>
      </c>
      <c r="J105">
        <f t="shared" si="46"/>
        <v>1.902439024390244</v>
      </c>
      <c r="K105" s="1">
        <f t="shared" si="47"/>
        <v>4.0196078431372552E-2</v>
      </c>
      <c r="L105">
        <f t="shared" si="47"/>
        <v>6.7826086956521744E-2</v>
      </c>
      <c r="M105">
        <f t="shared" si="48"/>
        <v>1.6873806998939556</v>
      </c>
      <c r="N105">
        <v>125.73</v>
      </c>
      <c r="O105">
        <f>113.34-109.94</f>
        <v>3.4000000000000057</v>
      </c>
      <c r="P105" s="1">
        <f>O105/N105</f>
        <v>2.7042074286168817E-2</v>
      </c>
      <c r="T105" s="2"/>
      <c r="U105" s="3"/>
      <c r="V105" s="2"/>
      <c r="W105" s="2"/>
      <c r="X105" s="2"/>
      <c r="Y105" s="2"/>
    </row>
    <row r="106" spans="2:25">
      <c r="C106" s="1" t="s">
        <v>1</v>
      </c>
      <c r="D106" s="1"/>
      <c r="E106" t="s">
        <v>211</v>
      </c>
      <c r="F106" s="2"/>
      <c r="G106" s="2"/>
      <c r="H106" s="2"/>
      <c r="I106" s="2"/>
      <c r="R106" s="2"/>
      <c r="S106" s="2"/>
      <c r="T106" s="2"/>
      <c r="U106" s="3"/>
      <c r="V106" s="2"/>
      <c r="W106" s="2"/>
      <c r="X106" s="2"/>
      <c r="Y106" s="2"/>
    </row>
    <row r="107" spans="2:25">
      <c r="C107" s="2"/>
      <c r="D107" s="1"/>
      <c r="E107" s="2"/>
      <c r="F107" s="2"/>
      <c r="G107" s="2"/>
      <c r="H107" s="2"/>
      <c r="I107" s="2"/>
      <c r="J107" s="2"/>
    </row>
    <row r="108" spans="2:25">
      <c r="F108">
        <f>AVERAGE(F98:F105)</f>
        <v>13.987500000000001</v>
      </c>
      <c r="G108">
        <f t="shared" ref="G108:L108" si="50">AVERAGE(G98:G105)</f>
        <v>13.4125</v>
      </c>
      <c r="H108">
        <f t="shared" si="50"/>
        <v>0.63500000000000001</v>
      </c>
      <c r="I108">
        <f t="shared" si="50"/>
        <v>1.2625</v>
      </c>
      <c r="J108">
        <f t="shared" si="50"/>
        <v>2.0099424168634612</v>
      </c>
      <c r="K108">
        <f t="shared" si="50"/>
        <v>4.662008019975148E-2</v>
      </c>
      <c r="L108">
        <f t="shared" si="50"/>
        <v>9.7183392407878266E-2</v>
      </c>
      <c r="N108">
        <f>AVERAGE(N98:N105)</f>
        <v>154.31625</v>
      </c>
      <c r="O108">
        <f t="shared" ref="O108:P108" si="51">AVERAGE(O98:O105)</f>
        <v>4.4537499999999977</v>
      </c>
      <c r="P108">
        <f t="shared" si="51"/>
        <v>2.9201782894748726E-2</v>
      </c>
    </row>
    <row r="109" spans="2:25">
      <c r="F109">
        <f>_xlfn.STDEV.S(F98:F105)/SQRT(COUNT(F98:F105))</f>
        <v>1.6009414083148505</v>
      </c>
      <c r="G109">
        <f t="shared" ref="G109:L109" si="52">_xlfn.STDEV.S(G98:G105)/SQRT(COUNT(G98:G105))</f>
        <v>1.2586043148776231</v>
      </c>
      <c r="H109">
        <f t="shared" si="52"/>
        <v>6.5601611478464619E-2</v>
      </c>
      <c r="I109">
        <f t="shared" si="52"/>
        <v>0.1148096250320504</v>
      </c>
      <c r="J109">
        <f t="shared" si="52"/>
        <v>8.9774902694992595E-2</v>
      </c>
      <c r="K109">
        <f t="shared" si="52"/>
        <v>3.8024489855579082E-3</v>
      </c>
      <c r="L109">
        <f t="shared" si="52"/>
        <v>9.6135610877533164E-3</v>
      </c>
      <c r="N109">
        <f>_xlfn.STDEV.S(N98:N105)/SQRT(COUNT(N98:N105))</f>
        <v>10.091800408800781</v>
      </c>
      <c r="O109">
        <f t="shared" ref="O109:P109" si="53">_xlfn.STDEV.S(O98:O105)/SQRT(COUNT(O98:O105))</f>
        <v>0.93795929225556884</v>
      </c>
      <c r="P109">
        <f t="shared" si="53"/>
        <v>6.3542126000485834E-3</v>
      </c>
    </row>
    <row r="112" spans="2:25">
      <c r="F112" t="s">
        <v>490</v>
      </c>
      <c r="J112" t="s">
        <v>491</v>
      </c>
    </row>
    <row r="113" spans="2:14">
      <c r="F113" t="s">
        <v>488</v>
      </c>
      <c r="G113" t="s">
        <v>489</v>
      </c>
      <c r="H113" t="s">
        <v>494</v>
      </c>
      <c r="I113" t="s">
        <v>499</v>
      </c>
      <c r="J113" t="s">
        <v>488</v>
      </c>
      <c r="K113" t="s">
        <v>489</v>
      </c>
      <c r="L113" t="s">
        <v>495</v>
      </c>
      <c r="M113" t="s">
        <v>499</v>
      </c>
      <c r="N113" t="s">
        <v>500</v>
      </c>
    </row>
    <row r="114" spans="2:14">
      <c r="E114" t="s">
        <v>492</v>
      </c>
      <c r="F114">
        <v>25.2</v>
      </c>
      <c r="G114">
        <v>12.1</v>
      </c>
      <c r="H114">
        <f>G114/F114</f>
        <v>0.48015873015873017</v>
      </c>
      <c r="I114">
        <v>0.95</v>
      </c>
      <c r="J114">
        <v>24.4</v>
      </c>
      <c r="K114">
        <v>9.5</v>
      </c>
      <c r="L114">
        <f t="shared" ref="L114:L117" si="54">K114/J114</f>
        <v>0.38934426229508201</v>
      </c>
      <c r="M114">
        <v>1.6</v>
      </c>
      <c r="N114">
        <f>M114/I114</f>
        <v>1.6842105263157896</v>
      </c>
    </row>
    <row r="115" spans="2:14">
      <c r="E115" t="s">
        <v>493</v>
      </c>
      <c r="F115">
        <v>43.9</v>
      </c>
      <c r="G115">
        <v>14.9</v>
      </c>
      <c r="H115">
        <f>G115/F115</f>
        <v>0.33940774487471526</v>
      </c>
      <c r="I115">
        <v>1.92</v>
      </c>
      <c r="J115">
        <v>42.1</v>
      </c>
      <c r="K115">
        <v>16.3</v>
      </c>
      <c r="L115">
        <f t="shared" si="54"/>
        <v>0.38717339667458434</v>
      </c>
      <c r="M115">
        <v>3.7</v>
      </c>
      <c r="N115">
        <f t="shared" ref="N115:N118" si="55">M115/I115</f>
        <v>1.9270833333333335</v>
      </c>
    </row>
    <row r="116" spans="2:14">
      <c r="E116" t="s">
        <v>496</v>
      </c>
      <c r="F116">
        <v>12.8</v>
      </c>
      <c r="G116">
        <v>4.3</v>
      </c>
      <c r="H116">
        <f t="shared" ref="H116:H118" si="56">G116/F116</f>
        <v>0.33593749999999994</v>
      </c>
      <c r="I116">
        <v>0.6</v>
      </c>
      <c r="J116">
        <v>11.6</v>
      </c>
      <c r="K116">
        <v>4.9000000000000004</v>
      </c>
      <c r="L116">
        <f t="shared" si="54"/>
        <v>0.42241379310344834</v>
      </c>
      <c r="M116">
        <v>1.2</v>
      </c>
      <c r="N116">
        <f t="shared" si="55"/>
        <v>2</v>
      </c>
    </row>
    <row r="117" spans="2:14">
      <c r="E117" t="s">
        <v>497</v>
      </c>
      <c r="F117">
        <v>19.5</v>
      </c>
      <c r="G117">
        <v>7.5</v>
      </c>
      <c r="H117">
        <f t="shared" si="56"/>
        <v>0.38461538461538464</v>
      </c>
      <c r="I117">
        <v>0.8</v>
      </c>
      <c r="J117">
        <v>17.100000000000001</v>
      </c>
      <c r="K117">
        <v>6.8</v>
      </c>
      <c r="L117">
        <f t="shared" si="54"/>
        <v>0.39766081871345027</v>
      </c>
      <c r="M117">
        <v>1.5</v>
      </c>
      <c r="N117">
        <f t="shared" si="55"/>
        <v>1.875</v>
      </c>
    </row>
    <row r="118" spans="2:14">
      <c r="E118" t="s">
        <v>498</v>
      </c>
      <c r="F118">
        <v>15.3</v>
      </c>
      <c r="G118">
        <v>5.4</v>
      </c>
      <c r="H118">
        <f t="shared" si="56"/>
        <v>0.35294117647058826</v>
      </c>
      <c r="I118">
        <v>1.08</v>
      </c>
      <c r="J118">
        <v>17.100000000000001</v>
      </c>
      <c r="K118">
        <v>6.1</v>
      </c>
      <c r="L118">
        <f>K118/J118</f>
        <v>0.35672514619883033</v>
      </c>
      <c r="M118">
        <v>1.9</v>
      </c>
      <c r="N118">
        <f t="shared" si="55"/>
        <v>1.7592592592592591</v>
      </c>
    </row>
    <row r="120" spans="2:14">
      <c r="F120">
        <f t="shared" ref="F120:G120" si="57">AVERAGE(F114:F118)</f>
        <v>23.339999999999996</v>
      </c>
      <c r="G120">
        <f t="shared" si="57"/>
        <v>8.84</v>
      </c>
      <c r="H120">
        <f>AVERAGE(H114:H118)</f>
        <v>0.37861210722388366</v>
      </c>
      <c r="I120">
        <f>AVERAGE(I114:I118)</f>
        <v>1.07</v>
      </c>
      <c r="J120">
        <f t="shared" ref="J120:K120" si="58">AVERAGE(J114:J118)</f>
        <v>22.459999999999997</v>
      </c>
      <c r="K120">
        <f t="shared" si="58"/>
        <v>8.7200000000000006</v>
      </c>
      <c r="L120">
        <f>AVERAGE(L114:L118)</f>
        <v>0.39066348339707907</v>
      </c>
      <c r="M120">
        <f>AVERAGE(M114:M118)</f>
        <v>1.98</v>
      </c>
      <c r="N120">
        <f>AVERAGE(N114:N118)</f>
        <v>1.8491106237816766</v>
      </c>
    </row>
    <row r="121" spans="2:14">
      <c r="F121">
        <f t="shared" ref="F121:G121" si="59">_xlfn.STDEV.S(F114:F118)/SQRT(COUNT(F114:F118))</f>
        <v>5.5527110495684937</v>
      </c>
      <c r="G121">
        <f t="shared" si="59"/>
        <v>2.0198019704911681</v>
      </c>
      <c r="H121">
        <f>_xlfn.STDEV.S(H114:H118)/SQRT(COUNT(H114:H118))</f>
        <v>2.6800052969695187E-2</v>
      </c>
      <c r="I121">
        <f>_xlfn.STDEV.S(I114:I118)/SQRT(COUNT(I114:I118))</f>
        <v>0.22702422778197046</v>
      </c>
      <c r="J121">
        <f t="shared" ref="J121:K121" si="60">_xlfn.STDEV.S(J114:J118)/SQRT(COUNT(J114:J118))</f>
        <v>5.3145648928204876</v>
      </c>
      <c r="K121">
        <f t="shared" si="60"/>
        <v>2.0397058611476306</v>
      </c>
      <c r="L121">
        <f>_xlfn.STDEV.S(L114:L118)/SQRT(COUNT(L114:L118))</f>
        <v>1.0542240391417339E-2</v>
      </c>
      <c r="M121">
        <f>_xlfn.STDEV.S(M114:M118)/SQRT(COUNT(M114:M118))</f>
        <v>0.44429719783046123</v>
      </c>
      <c r="N121">
        <f>_xlfn.STDEV.S(N114:N118)/SQRT(COUNT(N114:N118))</f>
        <v>5.6913494420108776E-2</v>
      </c>
    </row>
    <row r="125" spans="2:14">
      <c r="F125">
        <v>25.2</v>
      </c>
      <c r="G125">
        <v>43.9</v>
      </c>
      <c r="H125">
        <v>12.8</v>
      </c>
      <c r="I125">
        <v>19.5</v>
      </c>
      <c r="J125">
        <v>22</v>
      </c>
    </row>
    <row r="126" spans="2:14">
      <c r="B126">
        <v>0.48015871644020103</v>
      </c>
      <c r="C126">
        <v>0.38934427499771102</v>
      </c>
      <c r="F126">
        <v>24.4</v>
      </c>
      <c r="G126">
        <v>42.1</v>
      </c>
      <c r="H126">
        <v>11.6</v>
      </c>
      <c r="I126">
        <v>17.100000000000001</v>
      </c>
      <c r="J126">
        <v>27.1</v>
      </c>
    </row>
    <row r="127" spans="2:14">
      <c r="B127">
        <v>0.30523917078971902</v>
      </c>
      <c r="C127">
        <v>0.38717338442802401</v>
      </c>
      <c r="F127">
        <v>12.1</v>
      </c>
      <c r="G127">
        <v>14.9</v>
      </c>
      <c r="H127">
        <v>4.3</v>
      </c>
      <c r="I127">
        <v>7.5</v>
      </c>
      <c r="J127">
        <v>5.4</v>
      </c>
    </row>
    <row r="128" spans="2:14">
      <c r="B128">
        <v>0.3359375</v>
      </c>
      <c r="C128">
        <v>0.42241379618644698</v>
      </c>
      <c r="F128">
        <v>9.5</v>
      </c>
      <c r="G128">
        <v>16.3</v>
      </c>
      <c r="H128">
        <v>4.9000000000000004</v>
      </c>
      <c r="I128">
        <v>6.8</v>
      </c>
      <c r="J128">
        <v>6.1</v>
      </c>
    </row>
    <row r="129" spans="2:13">
      <c r="B129">
        <v>0.28205129504203802</v>
      </c>
      <c r="C129">
        <v>0.21637426316738101</v>
      </c>
    </row>
    <row r="130" spans="2:13">
      <c r="B130">
        <v>0.109090909361839</v>
      </c>
      <c r="C130">
        <v>0.11439114063978199</v>
      </c>
      <c r="F130">
        <v>0.48015871644020103</v>
      </c>
      <c r="G130">
        <v>0.33940774499999998</v>
      </c>
      <c r="H130">
        <v>0.3359375</v>
      </c>
      <c r="I130">
        <v>0.38461539149284402</v>
      </c>
      <c r="J130">
        <v>0.35294118523597701</v>
      </c>
    </row>
    <row r="131" spans="2:13">
      <c r="F131">
        <v>0.38934427499771102</v>
      </c>
      <c r="G131">
        <v>0.38717338442802401</v>
      </c>
      <c r="H131">
        <v>0.42241379618644698</v>
      </c>
      <c r="I131">
        <v>0.39766082167625399</v>
      </c>
      <c r="J131">
        <v>0.35672515630722001</v>
      </c>
    </row>
    <row r="133" spans="2:13">
      <c r="F133">
        <f>1/F130</f>
        <v>2.0826446876020421</v>
      </c>
      <c r="G133">
        <f t="shared" ref="G133:J134" si="61">1/G130</f>
        <v>2.9463087237446515</v>
      </c>
      <c r="H133">
        <f t="shared" si="61"/>
        <v>2.9767441860465116</v>
      </c>
      <c r="I133">
        <f t="shared" si="61"/>
        <v>2.5999999535083753</v>
      </c>
      <c r="J133">
        <f t="shared" si="61"/>
        <v>2.8333332629667418</v>
      </c>
      <c r="L133">
        <f>AVERAGE(F133:J133)</f>
        <v>2.687806162773664</v>
      </c>
      <c r="M133">
        <f>_xlfn.STDEV.S(F133:J133)/SQRT(5)</f>
        <v>0.1651389163143305</v>
      </c>
    </row>
    <row r="134" spans="2:13">
      <c r="F134">
        <f>1/F131</f>
        <v>2.5684209688350474</v>
      </c>
      <c r="G134">
        <f t="shared" si="61"/>
        <v>2.5828221675860088</v>
      </c>
      <c r="H134">
        <f t="shared" si="61"/>
        <v>2.3673469214973637</v>
      </c>
      <c r="I134">
        <f t="shared" si="61"/>
        <v>2.5147058636169244</v>
      </c>
      <c r="J134">
        <f t="shared" si="61"/>
        <v>2.8032786090891126</v>
      </c>
      <c r="L134">
        <f>AVERAGE(F134:J134)</f>
        <v>2.5673149061248912</v>
      </c>
      <c r="M134">
        <f>_xlfn.STDEV.S(F134:J134)/SQRT(5)</f>
        <v>7.0240826404210852E-2</v>
      </c>
    </row>
    <row r="138" spans="2:13">
      <c r="C138" t="s">
        <v>569</v>
      </c>
      <c r="D138" t="s">
        <v>570</v>
      </c>
      <c r="E138" s="1" t="s">
        <v>298</v>
      </c>
      <c r="F138" s="1" t="s">
        <v>299</v>
      </c>
      <c r="G138" s="1" t="s">
        <v>300</v>
      </c>
      <c r="H138" s="1" t="s">
        <v>301</v>
      </c>
      <c r="I138" s="1" t="s">
        <v>571</v>
      </c>
      <c r="J138" s="1" t="s">
        <v>572</v>
      </c>
      <c r="K138" s="1" t="s">
        <v>123</v>
      </c>
      <c r="L138" s="1" t="s">
        <v>156</v>
      </c>
      <c r="M138" s="1" t="s">
        <v>573</v>
      </c>
    </row>
    <row r="139" spans="2:13">
      <c r="B139" t="s">
        <v>107</v>
      </c>
      <c r="C139">
        <v>1</v>
      </c>
      <c r="D139">
        <v>1</v>
      </c>
      <c r="J139">
        <f>172.88-52.96</f>
        <v>119.91999999999999</v>
      </c>
      <c r="K139">
        <f>189.16-115.27</f>
        <v>73.89</v>
      </c>
      <c r="L139">
        <f t="shared" ref="L139:L160" si="62">K139/J139</f>
        <v>0.61616077384923285</v>
      </c>
    </row>
    <row r="140" spans="2:13">
      <c r="B140" t="s">
        <v>107</v>
      </c>
      <c r="C140" s="1">
        <v>2</v>
      </c>
      <c r="D140">
        <v>1</v>
      </c>
      <c r="J140">
        <f>150.89-35.79</f>
        <v>115.1</v>
      </c>
      <c r="K140">
        <f>170.04-111.97</f>
        <v>58.069999999999993</v>
      </c>
      <c r="L140">
        <f t="shared" si="62"/>
        <v>0.50451781059947864</v>
      </c>
    </row>
    <row r="141" spans="2:13">
      <c r="B141" t="s">
        <v>107</v>
      </c>
      <c r="C141" s="1">
        <v>3</v>
      </c>
      <c r="D141">
        <v>1</v>
      </c>
      <c r="J141">
        <f>236.43-91.51</f>
        <v>144.92000000000002</v>
      </c>
      <c r="K141">
        <f>210.95-116.86</f>
        <v>94.089999999999989</v>
      </c>
      <c r="L141">
        <f t="shared" si="62"/>
        <v>0.64925476124758474</v>
      </c>
    </row>
    <row r="142" spans="2:13">
      <c r="B142" t="s">
        <v>107</v>
      </c>
      <c r="C142" s="1">
        <v>4</v>
      </c>
      <c r="D142">
        <v>1</v>
      </c>
      <c r="J142">
        <f>132.69-16.29</f>
        <v>116.4</v>
      </c>
      <c r="K142">
        <f>205.45-142.98</f>
        <v>62.47</v>
      </c>
      <c r="L142">
        <f t="shared" si="62"/>
        <v>0.53668384879725084</v>
      </c>
    </row>
    <row r="143" spans="2:13">
      <c r="B143" t="s">
        <v>107</v>
      </c>
      <c r="C143" s="1">
        <v>5</v>
      </c>
      <c r="D143">
        <v>1</v>
      </c>
      <c r="J143">
        <f>177.75-64.74</f>
        <v>113.01</v>
      </c>
      <c r="K143">
        <f>156.84-113.82</f>
        <v>43.02000000000001</v>
      </c>
      <c r="L143">
        <f t="shared" si="62"/>
        <v>0.38067427661268921</v>
      </c>
    </row>
    <row r="144" spans="2:13">
      <c r="B144" t="s">
        <v>107</v>
      </c>
      <c r="C144" s="1">
        <v>6</v>
      </c>
      <c r="D144">
        <v>1</v>
      </c>
      <c r="E144">
        <v>17.2</v>
      </c>
      <c r="F144">
        <v>22.4</v>
      </c>
      <c r="G144">
        <v>0.6</v>
      </c>
      <c r="H144">
        <v>1.25</v>
      </c>
      <c r="J144">
        <f>121.07-6.36</f>
        <v>114.71</v>
      </c>
      <c r="K144">
        <f>198.29-138.78</f>
        <v>59.509999999999991</v>
      </c>
      <c r="L144" s="1">
        <f t="shared" si="62"/>
        <v>0.51878650509981683</v>
      </c>
      <c r="M144">
        <f>G144/E144</f>
        <v>3.4883720930232558E-2</v>
      </c>
    </row>
    <row r="145" spans="2:13">
      <c r="B145" t="s">
        <v>107</v>
      </c>
      <c r="C145" s="1">
        <v>7</v>
      </c>
      <c r="D145">
        <v>1</v>
      </c>
      <c r="E145">
        <v>11.8</v>
      </c>
      <c r="F145">
        <v>7.8</v>
      </c>
      <c r="G145">
        <v>0.62</v>
      </c>
      <c r="H145">
        <v>1.08</v>
      </c>
      <c r="J145">
        <f>184.99-33.88</f>
        <v>151.11000000000001</v>
      </c>
      <c r="K145">
        <f>206.17-143.16</f>
        <v>63.009999999999991</v>
      </c>
      <c r="L145">
        <f t="shared" si="62"/>
        <v>0.41698100721328824</v>
      </c>
      <c r="M145">
        <f t="shared" ref="M145:M208" si="63">G145/E145</f>
        <v>5.254237288135593E-2</v>
      </c>
    </row>
    <row r="146" spans="2:13">
      <c r="B146" t="s">
        <v>107</v>
      </c>
      <c r="C146" s="1">
        <v>8</v>
      </c>
      <c r="D146">
        <v>1</v>
      </c>
      <c r="E146">
        <v>13.1</v>
      </c>
      <c r="F146">
        <v>11.1</v>
      </c>
      <c r="G146">
        <v>0.6</v>
      </c>
      <c r="H146">
        <v>1.1000000000000001</v>
      </c>
      <c r="J146">
        <f>152.54-10.99</f>
        <v>141.54999999999998</v>
      </c>
      <c r="K146">
        <f>204.69-148.6</f>
        <v>56.09</v>
      </c>
      <c r="L146">
        <f t="shared" si="62"/>
        <v>0.39625574002119401</v>
      </c>
      <c r="M146">
        <f t="shared" si="63"/>
        <v>4.5801526717557252E-2</v>
      </c>
    </row>
    <row r="147" spans="2:13">
      <c r="B147" t="s">
        <v>107</v>
      </c>
      <c r="C147" s="1">
        <v>9</v>
      </c>
      <c r="D147">
        <v>1</v>
      </c>
      <c r="E147" s="1">
        <v>14.2</v>
      </c>
      <c r="F147" s="1">
        <v>16.3</v>
      </c>
      <c r="G147" s="1">
        <v>0.74</v>
      </c>
      <c r="H147" s="1">
        <v>1.8</v>
      </c>
      <c r="I147" s="1"/>
      <c r="J147" s="1">
        <v>132.4</v>
      </c>
      <c r="K147" s="1">
        <f>176.68-112.4</f>
        <v>64.28</v>
      </c>
      <c r="L147" s="1">
        <f t="shared" si="62"/>
        <v>0.48549848942598184</v>
      </c>
      <c r="M147">
        <f t="shared" si="63"/>
        <v>5.2112676056338028E-2</v>
      </c>
    </row>
    <row r="148" spans="2:13">
      <c r="B148" t="s">
        <v>574</v>
      </c>
      <c r="C148" s="1">
        <v>10</v>
      </c>
      <c r="D148">
        <v>1</v>
      </c>
      <c r="J148">
        <f>115.92-10.44</f>
        <v>105.48</v>
      </c>
      <c r="K148">
        <f>228.45-180.73</f>
        <v>47.72</v>
      </c>
      <c r="L148">
        <f t="shared" si="62"/>
        <v>0.45240803943875613</v>
      </c>
    </row>
    <row r="149" spans="2:13">
      <c r="B149" t="s">
        <v>575</v>
      </c>
      <c r="C149" s="1">
        <v>11</v>
      </c>
      <c r="D149">
        <v>1</v>
      </c>
      <c r="E149">
        <v>9.6999999999999993</v>
      </c>
      <c r="F149">
        <v>8.6</v>
      </c>
      <c r="G149">
        <v>0.46</v>
      </c>
      <c r="H149">
        <v>0.98</v>
      </c>
      <c r="J149">
        <f>136.06-26.2</f>
        <v>109.86</v>
      </c>
      <c r="K149">
        <f>208.56-158.11</f>
        <v>50.449999999999989</v>
      </c>
      <c r="L149">
        <f t="shared" si="62"/>
        <v>0.45922082650646268</v>
      </c>
      <c r="M149">
        <f t="shared" si="63"/>
        <v>4.7422680412371139E-2</v>
      </c>
    </row>
    <row r="150" spans="2:13">
      <c r="B150" t="s">
        <v>107</v>
      </c>
      <c r="C150">
        <v>1</v>
      </c>
      <c r="D150">
        <v>2</v>
      </c>
      <c r="H150" s="1"/>
      <c r="I150" s="1"/>
      <c r="J150">
        <f>172.88-52.96</f>
        <v>119.91999999999999</v>
      </c>
      <c r="K150">
        <f>189.16-115.27</f>
        <v>73.89</v>
      </c>
      <c r="L150">
        <f t="shared" si="62"/>
        <v>0.61616077384923285</v>
      </c>
    </row>
    <row r="151" spans="2:13">
      <c r="B151" t="s">
        <v>107</v>
      </c>
      <c r="C151" s="1">
        <v>2</v>
      </c>
      <c r="D151">
        <v>2</v>
      </c>
      <c r="J151">
        <f>150.89-35.79</f>
        <v>115.1</v>
      </c>
      <c r="K151">
        <f>170.04-111.97</f>
        <v>58.069999999999993</v>
      </c>
      <c r="L151">
        <f t="shared" si="62"/>
        <v>0.50451781059947864</v>
      </c>
    </row>
    <row r="152" spans="2:13">
      <c r="B152" t="s">
        <v>107</v>
      </c>
      <c r="C152" s="1">
        <v>3</v>
      </c>
      <c r="D152">
        <v>2</v>
      </c>
      <c r="J152">
        <f>236.43-91.51</f>
        <v>144.92000000000002</v>
      </c>
      <c r="K152">
        <f>210.95-116.86</f>
        <v>94.089999999999989</v>
      </c>
      <c r="L152">
        <f t="shared" si="62"/>
        <v>0.64925476124758474</v>
      </c>
    </row>
    <row r="153" spans="2:13">
      <c r="B153" t="s">
        <v>576</v>
      </c>
      <c r="C153" s="1">
        <v>4</v>
      </c>
      <c r="D153">
        <v>2</v>
      </c>
      <c r="J153">
        <f>132.69-16.29</f>
        <v>116.4</v>
      </c>
      <c r="K153">
        <f>205.45-142.98</f>
        <v>62.47</v>
      </c>
      <c r="L153">
        <f t="shared" si="62"/>
        <v>0.53668384879725084</v>
      </c>
    </row>
    <row r="154" spans="2:13">
      <c r="B154" t="s">
        <v>577</v>
      </c>
      <c r="C154" s="1">
        <v>5</v>
      </c>
      <c r="D154" s="2">
        <v>2</v>
      </c>
      <c r="H154" s="2"/>
      <c r="I154" s="2"/>
      <c r="J154">
        <f>177.75-64.74</f>
        <v>113.01</v>
      </c>
      <c r="K154">
        <f>156.84-113.82</f>
        <v>43.02000000000001</v>
      </c>
      <c r="L154">
        <f t="shared" si="62"/>
        <v>0.38067427661268921</v>
      </c>
    </row>
    <row r="155" spans="2:13">
      <c r="B155" t="s">
        <v>107</v>
      </c>
      <c r="C155" s="1">
        <v>6</v>
      </c>
      <c r="D155">
        <v>2</v>
      </c>
      <c r="E155">
        <v>22.4</v>
      </c>
      <c r="G155">
        <v>1.25</v>
      </c>
      <c r="J155">
        <f>121.07-6.36</f>
        <v>114.71</v>
      </c>
      <c r="K155">
        <f>198.29-138.78</f>
        <v>59.509999999999991</v>
      </c>
      <c r="L155" s="1">
        <f t="shared" si="62"/>
        <v>0.51878650509981683</v>
      </c>
      <c r="M155">
        <f t="shared" si="63"/>
        <v>5.5803571428571432E-2</v>
      </c>
    </row>
    <row r="156" spans="2:13">
      <c r="B156" t="s">
        <v>578</v>
      </c>
      <c r="C156" s="1">
        <v>7</v>
      </c>
      <c r="D156">
        <v>2</v>
      </c>
      <c r="E156">
        <v>7.8</v>
      </c>
      <c r="G156">
        <v>1.08</v>
      </c>
      <c r="J156">
        <f>184.99-33.88</f>
        <v>151.11000000000001</v>
      </c>
      <c r="K156">
        <f>206.17-143.16</f>
        <v>63.009999999999991</v>
      </c>
      <c r="L156">
        <f t="shared" si="62"/>
        <v>0.41698100721328824</v>
      </c>
      <c r="M156">
        <f t="shared" si="63"/>
        <v>0.13846153846153847</v>
      </c>
    </row>
    <row r="157" spans="2:13">
      <c r="B157" t="s">
        <v>577</v>
      </c>
      <c r="C157" s="1">
        <v>8</v>
      </c>
      <c r="D157">
        <v>2</v>
      </c>
      <c r="E157">
        <v>11.1</v>
      </c>
      <c r="G157">
        <v>1.1000000000000001</v>
      </c>
      <c r="J157">
        <f>152.54-10.99</f>
        <v>141.54999999999998</v>
      </c>
      <c r="K157">
        <f>204.69-148.6</f>
        <v>56.09</v>
      </c>
      <c r="L157">
        <f t="shared" si="62"/>
        <v>0.39625574002119401</v>
      </c>
      <c r="M157">
        <f t="shared" si="63"/>
        <v>9.9099099099099114E-2</v>
      </c>
    </row>
    <row r="158" spans="2:13">
      <c r="B158" t="s">
        <v>579</v>
      </c>
      <c r="C158" s="1">
        <v>9</v>
      </c>
      <c r="D158">
        <v>2</v>
      </c>
      <c r="E158" s="1">
        <v>16.3</v>
      </c>
      <c r="G158" s="1">
        <v>1.8</v>
      </c>
      <c r="J158" s="1">
        <v>132.4</v>
      </c>
      <c r="K158" s="1">
        <f>176.68-112.4</f>
        <v>64.28</v>
      </c>
      <c r="L158" s="1">
        <f t="shared" si="62"/>
        <v>0.48549848942598184</v>
      </c>
      <c r="M158">
        <f t="shared" si="63"/>
        <v>0.11042944785276074</v>
      </c>
    </row>
    <row r="159" spans="2:13">
      <c r="B159" t="s">
        <v>577</v>
      </c>
      <c r="C159" s="1">
        <v>10</v>
      </c>
      <c r="D159">
        <v>2</v>
      </c>
      <c r="J159">
        <f>115.92-10.44</f>
        <v>105.48</v>
      </c>
      <c r="K159">
        <f>228.45-180.73</f>
        <v>47.72</v>
      </c>
      <c r="L159">
        <f t="shared" si="62"/>
        <v>0.45240803943875613</v>
      </c>
    </row>
    <row r="160" spans="2:13">
      <c r="B160" t="s">
        <v>107</v>
      </c>
      <c r="C160" s="1">
        <v>11</v>
      </c>
      <c r="D160">
        <v>2</v>
      </c>
      <c r="E160">
        <v>8.6</v>
      </c>
      <c r="G160">
        <v>0.98</v>
      </c>
      <c r="J160">
        <f>136.06-26.2</f>
        <v>109.86</v>
      </c>
      <c r="K160">
        <f>208.56-158.11</f>
        <v>50.449999999999989</v>
      </c>
      <c r="L160">
        <f t="shared" si="62"/>
        <v>0.45922082650646268</v>
      </c>
    </row>
    <row r="161" spans="2:13">
      <c r="B161" t="s">
        <v>331</v>
      </c>
      <c r="C161">
        <v>1</v>
      </c>
      <c r="D161">
        <v>1</v>
      </c>
      <c r="J161">
        <v>154.75</v>
      </c>
      <c r="K161">
        <v>66.72</v>
      </c>
      <c r="L161">
        <f t="shared" ref="L161:L165" si="64">K161/J161</f>
        <v>0.4311470113085622</v>
      </c>
    </row>
    <row r="162" spans="2:13">
      <c r="B162" t="s">
        <v>331</v>
      </c>
      <c r="C162" s="1">
        <v>2</v>
      </c>
      <c r="D162">
        <v>1</v>
      </c>
      <c r="J162">
        <v>131.11000000000001</v>
      </c>
      <c r="K162">
        <v>53.93</v>
      </c>
      <c r="L162">
        <f t="shared" si="64"/>
        <v>0.4113339943558843</v>
      </c>
    </row>
    <row r="163" spans="2:13">
      <c r="B163" t="s">
        <v>580</v>
      </c>
      <c r="C163" s="1">
        <v>3</v>
      </c>
      <c r="D163">
        <v>1</v>
      </c>
      <c r="E163">
        <v>10</v>
      </c>
      <c r="G163">
        <v>1</v>
      </c>
      <c r="J163">
        <v>126.75</v>
      </c>
      <c r="K163">
        <v>46.72</v>
      </c>
      <c r="L163">
        <f t="shared" si="64"/>
        <v>0.36859960552268245</v>
      </c>
      <c r="M163">
        <f t="shared" si="63"/>
        <v>0.1</v>
      </c>
    </row>
    <row r="164" spans="2:13">
      <c r="B164" t="s">
        <v>580</v>
      </c>
      <c r="C164" s="1">
        <v>4</v>
      </c>
      <c r="D164">
        <v>1</v>
      </c>
      <c r="E164">
        <v>12.1</v>
      </c>
      <c r="G164">
        <v>1.1000000000000001</v>
      </c>
      <c r="J164">
        <v>112.53</v>
      </c>
      <c r="K164">
        <v>39.229999999999997</v>
      </c>
      <c r="L164">
        <f t="shared" si="64"/>
        <v>0.34861814627210519</v>
      </c>
      <c r="M164">
        <f t="shared" si="63"/>
        <v>9.0909090909090925E-2</v>
      </c>
    </row>
    <row r="165" spans="2:13">
      <c r="B165" t="s">
        <v>581</v>
      </c>
      <c r="C165" s="1">
        <v>5</v>
      </c>
      <c r="D165">
        <v>1</v>
      </c>
      <c r="E165">
        <v>10.9</v>
      </c>
      <c r="G165">
        <v>1.31226</v>
      </c>
      <c r="J165">
        <v>162.41999999999999</v>
      </c>
      <c r="K165">
        <f>194.94-121.03</f>
        <v>73.91</v>
      </c>
      <c r="L165">
        <f t="shared" si="64"/>
        <v>0.45505479620736367</v>
      </c>
      <c r="M165">
        <f t="shared" si="63"/>
        <v>0.12039082568807338</v>
      </c>
    </row>
    <row r="166" spans="2:13">
      <c r="B166" t="s">
        <v>582</v>
      </c>
      <c r="C166" s="1">
        <v>6</v>
      </c>
      <c r="D166">
        <v>1</v>
      </c>
      <c r="E166" s="2">
        <v>18.100000000000001</v>
      </c>
      <c r="G166" s="2">
        <v>1.6</v>
      </c>
      <c r="J166" s="2">
        <v>143.83000000000001</v>
      </c>
      <c r="K166" s="2">
        <f>167.77-114.56</f>
        <v>53.210000000000008</v>
      </c>
      <c r="L166">
        <f>K166/J166</f>
        <v>0.36995063616769802</v>
      </c>
      <c r="M166">
        <f t="shared" si="63"/>
        <v>8.8397790055248615E-2</v>
      </c>
    </row>
    <row r="167" spans="2:13">
      <c r="B167" t="s">
        <v>331</v>
      </c>
      <c r="C167" s="1">
        <v>7</v>
      </c>
      <c r="D167">
        <v>1</v>
      </c>
      <c r="E167">
        <v>8.9</v>
      </c>
      <c r="G167">
        <v>1.25569</v>
      </c>
      <c r="J167">
        <v>152.32</v>
      </c>
      <c r="K167">
        <v>73.209999999999994</v>
      </c>
      <c r="L167">
        <f>K167/J167</f>
        <v>0.48063287815126049</v>
      </c>
      <c r="M167">
        <f t="shared" si="63"/>
        <v>0.1410887640449438</v>
      </c>
    </row>
    <row r="168" spans="2:13">
      <c r="B168" t="s">
        <v>581</v>
      </c>
      <c r="C168" s="1">
        <v>8</v>
      </c>
      <c r="D168" s="1">
        <v>1</v>
      </c>
      <c r="E168" s="2">
        <v>18.100000000000001</v>
      </c>
      <c r="G168">
        <v>1.4987148046493499</v>
      </c>
      <c r="J168">
        <v>167.3</v>
      </c>
      <c r="K168">
        <v>51.24</v>
      </c>
      <c r="L168">
        <f>K168/J168</f>
        <v>0.30627615062761504</v>
      </c>
      <c r="M168">
        <f t="shared" si="63"/>
        <v>8.2801922908803852E-2</v>
      </c>
    </row>
    <row r="169" spans="2:13">
      <c r="B169" t="s">
        <v>331</v>
      </c>
      <c r="C169" s="1">
        <v>9</v>
      </c>
      <c r="D169" s="1">
        <v>1</v>
      </c>
      <c r="E169">
        <v>14.2</v>
      </c>
      <c r="G169">
        <v>1.55342721939086</v>
      </c>
      <c r="J169">
        <v>152.13</v>
      </c>
      <c r="K169">
        <v>51.63</v>
      </c>
      <c r="L169">
        <f>K169/J169</f>
        <v>0.33938079274304872</v>
      </c>
      <c r="M169">
        <f t="shared" si="63"/>
        <v>0.10939628305569438</v>
      </c>
    </row>
    <row r="170" spans="2:13">
      <c r="B170" t="s">
        <v>583</v>
      </c>
      <c r="C170">
        <v>1</v>
      </c>
      <c r="D170">
        <v>2</v>
      </c>
      <c r="J170">
        <v>154.75</v>
      </c>
      <c r="K170">
        <v>66.72</v>
      </c>
      <c r="L170">
        <f t="shared" ref="L170:L174" si="65">K170/J170</f>
        <v>0.4311470113085622</v>
      </c>
    </row>
    <row r="171" spans="2:13">
      <c r="B171" t="s">
        <v>580</v>
      </c>
      <c r="C171" s="1">
        <v>2</v>
      </c>
      <c r="D171">
        <v>2</v>
      </c>
      <c r="J171">
        <v>131.11000000000001</v>
      </c>
      <c r="K171">
        <v>53.93</v>
      </c>
      <c r="L171">
        <f t="shared" si="65"/>
        <v>0.4113339943558843</v>
      </c>
    </row>
    <row r="172" spans="2:13">
      <c r="B172" t="s">
        <v>580</v>
      </c>
      <c r="C172" s="1">
        <v>3</v>
      </c>
      <c r="D172">
        <v>2</v>
      </c>
      <c r="E172">
        <v>8</v>
      </c>
      <c r="G172">
        <v>1.2</v>
      </c>
      <c r="J172">
        <v>126.75</v>
      </c>
      <c r="K172">
        <v>46.72</v>
      </c>
      <c r="L172">
        <f t="shared" si="65"/>
        <v>0.36859960552268245</v>
      </c>
      <c r="M172">
        <f t="shared" si="63"/>
        <v>0.15</v>
      </c>
    </row>
    <row r="173" spans="2:13">
      <c r="B173" t="s">
        <v>580</v>
      </c>
      <c r="C173" s="1">
        <v>4</v>
      </c>
      <c r="D173">
        <v>2</v>
      </c>
      <c r="E173">
        <v>12.7</v>
      </c>
      <c r="G173">
        <v>1</v>
      </c>
      <c r="J173">
        <v>112.53</v>
      </c>
      <c r="K173">
        <v>39.229999999999997</v>
      </c>
      <c r="L173">
        <f t="shared" si="65"/>
        <v>0.34861814627210519</v>
      </c>
      <c r="M173">
        <f t="shared" si="63"/>
        <v>7.874015748031496E-2</v>
      </c>
    </row>
    <row r="174" spans="2:13">
      <c r="B174" t="s">
        <v>580</v>
      </c>
      <c r="C174" s="1">
        <v>5</v>
      </c>
      <c r="D174" s="1">
        <v>2</v>
      </c>
      <c r="E174">
        <v>10.5</v>
      </c>
      <c r="F174" s="1"/>
      <c r="G174">
        <v>1.27474</v>
      </c>
      <c r="H174" s="1"/>
      <c r="I174" s="1"/>
      <c r="J174">
        <v>162.41999999999999</v>
      </c>
      <c r="K174">
        <f>194.94-121.03</f>
        <v>73.91</v>
      </c>
      <c r="L174">
        <f t="shared" si="65"/>
        <v>0.45505479620736367</v>
      </c>
      <c r="M174">
        <f t="shared" si="63"/>
        <v>0.12140380952380952</v>
      </c>
    </row>
    <row r="175" spans="2:13">
      <c r="B175" t="s">
        <v>584</v>
      </c>
      <c r="C175" s="1">
        <v>6</v>
      </c>
      <c r="D175">
        <v>2</v>
      </c>
      <c r="E175" s="2">
        <v>19.100000000000001</v>
      </c>
      <c r="G175" s="2">
        <v>1.2</v>
      </c>
      <c r="J175" s="2">
        <v>143.83000000000001</v>
      </c>
      <c r="K175" s="2">
        <f>167.77-114.56</f>
        <v>53.210000000000008</v>
      </c>
      <c r="L175">
        <f>K175/J175</f>
        <v>0.36995063616769802</v>
      </c>
      <c r="M175">
        <f t="shared" si="63"/>
        <v>6.2827225130890049E-2</v>
      </c>
    </row>
    <row r="176" spans="2:13">
      <c r="B176" t="s">
        <v>584</v>
      </c>
      <c r="C176" s="1">
        <v>7</v>
      </c>
      <c r="D176">
        <v>2</v>
      </c>
      <c r="E176">
        <v>9.8000000000000007</v>
      </c>
      <c r="G176">
        <v>1.1013500000000001</v>
      </c>
      <c r="J176">
        <v>152.32</v>
      </c>
      <c r="K176">
        <v>73.209999999999994</v>
      </c>
      <c r="L176">
        <f>K176/J176</f>
        <v>0.48063287815126049</v>
      </c>
      <c r="M176">
        <f t="shared" si="63"/>
        <v>0.11238265306122448</v>
      </c>
    </row>
    <row r="177" spans="2:13">
      <c r="B177" t="s">
        <v>585</v>
      </c>
      <c r="C177" s="1">
        <v>8</v>
      </c>
      <c r="D177">
        <v>2</v>
      </c>
      <c r="E177">
        <v>19.100000000000001</v>
      </c>
      <c r="G177">
        <v>1.3400796413421601</v>
      </c>
      <c r="J177">
        <v>167.3</v>
      </c>
      <c r="K177">
        <v>51.24</v>
      </c>
      <c r="L177">
        <f>K177/J177</f>
        <v>0.30627615062761504</v>
      </c>
      <c r="M177">
        <f t="shared" si="63"/>
        <v>7.0161237766605239E-2</v>
      </c>
    </row>
    <row r="178" spans="2:13">
      <c r="B178" t="s">
        <v>585</v>
      </c>
      <c r="C178" s="1">
        <v>9</v>
      </c>
      <c r="D178">
        <v>2</v>
      </c>
      <c r="E178">
        <v>13.2</v>
      </c>
      <c r="G178">
        <v>1.5907081365585301</v>
      </c>
      <c r="J178">
        <v>152.13</v>
      </c>
      <c r="K178">
        <v>51.63</v>
      </c>
      <c r="L178">
        <f>K178/J178</f>
        <v>0.33938079274304872</v>
      </c>
      <c r="M178">
        <f t="shared" si="63"/>
        <v>0.12050819216352501</v>
      </c>
    </row>
    <row r="179" spans="2:13">
      <c r="B179" s="1" t="s">
        <v>586</v>
      </c>
      <c r="C179">
        <v>1</v>
      </c>
      <c r="D179">
        <v>1</v>
      </c>
      <c r="J179">
        <f>159.37-14.72</f>
        <v>144.65</v>
      </c>
      <c r="K179">
        <f>235.87-219.99</f>
        <v>15.879999999999995</v>
      </c>
      <c r="L179">
        <f t="shared" ref="L179:L232" si="66">K179/J179</f>
        <v>0.10978223297614929</v>
      </c>
    </row>
    <row r="180" spans="2:13">
      <c r="B180" s="1" t="s">
        <v>587</v>
      </c>
      <c r="C180" s="1">
        <v>2</v>
      </c>
      <c r="D180">
        <v>1</v>
      </c>
      <c r="J180">
        <f>177.24-19.18</f>
        <v>158.06</v>
      </c>
      <c r="K180">
        <f>211.85-171.86</f>
        <v>39.989999999999981</v>
      </c>
      <c r="L180">
        <f t="shared" si="66"/>
        <v>0.25300518790332771</v>
      </c>
    </row>
    <row r="181" spans="2:13">
      <c r="B181" s="1" t="s">
        <v>587</v>
      </c>
      <c r="C181" s="1">
        <v>3</v>
      </c>
      <c r="D181">
        <v>1</v>
      </c>
      <c r="E181" s="2">
        <v>12.4</v>
      </c>
      <c r="F181" s="2"/>
      <c r="G181" s="2">
        <v>1.53</v>
      </c>
      <c r="J181">
        <f>145.51-14.1</f>
        <v>131.41</v>
      </c>
      <c r="K181">
        <f>189.4-165.61</f>
        <v>23.789999999999992</v>
      </c>
      <c r="L181">
        <f t="shared" si="66"/>
        <v>0.18103645080283079</v>
      </c>
      <c r="M181">
        <f t="shared" si="63"/>
        <v>0.12338709677419354</v>
      </c>
    </row>
    <row r="182" spans="2:13">
      <c r="B182" s="1" t="s">
        <v>587</v>
      </c>
      <c r="C182" s="1">
        <v>4</v>
      </c>
      <c r="D182">
        <v>1</v>
      </c>
      <c r="E182" s="2">
        <v>12</v>
      </c>
      <c r="F182" s="2"/>
      <c r="G182" s="2">
        <v>1.69</v>
      </c>
      <c r="J182">
        <f>173.27-17.65</f>
        <v>155.62</v>
      </c>
      <c r="K182">
        <f>196.45-157.58</f>
        <v>38.869999999999976</v>
      </c>
      <c r="L182">
        <f t="shared" si="66"/>
        <v>0.24977509317568419</v>
      </c>
      <c r="M182">
        <f t="shared" si="63"/>
        <v>0.14083333333333334</v>
      </c>
    </row>
    <row r="183" spans="2:13">
      <c r="B183" s="1" t="s">
        <v>588</v>
      </c>
      <c r="C183" s="1">
        <v>5</v>
      </c>
      <c r="D183" s="1">
        <v>1</v>
      </c>
      <c r="E183" s="2">
        <v>13.4</v>
      </c>
      <c r="F183" s="2"/>
      <c r="G183" s="2">
        <v>1.1000000000000001</v>
      </c>
      <c r="J183">
        <v>171.43</v>
      </c>
      <c r="K183">
        <f>193.83-154.22</f>
        <v>39.610000000000014</v>
      </c>
      <c r="L183">
        <f t="shared" si="66"/>
        <v>0.23105640786326787</v>
      </c>
      <c r="M183">
        <f t="shared" si="63"/>
        <v>8.2089552238805971E-2</v>
      </c>
    </row>
    <row r="184" spans="2:13">
      <c r="B184" s="1" t="s">
        <v>586</v>
      </c>
      <c r="C184" s="1">
        <v>6</v>
      </c>
      <c r="D184" s="1">
        <v>1</v>
      </c>
      <c r="E184" s="2">
        <v>8.6999999999999993</v>
      </c>
      <c r="F184" s="2"/>
      <c r="G184" s="2">
        <v>1.04</v>
      </c>
      <c r="J184">
        <v>130.62</v>
      </c>
      <c r="K184">
        <f>185.77-160.59</f>
        <v>25.180000000000007</v>
      </c>
      <c r="L184">
        <f t="shared" si="66"/>
        <v>0.19277292910733429</v>
      </c>
      <c r="M184">
        <f t="shared" si="63"/>
        <v>0.11954022988505748</v>
      </c>
    </row>
    <row r="185" spans="2:13">
      <c r="B185" s="1" t="s">
        <v>587</v>
      </c>
      <c r="C185" s="1">
        <v>7</v>
      </c>
      <c r="D185">
        <v>1</v>
      </c>
      <c r="E185" s="2">
        <v>6.5</v>
      </c>
      <c r="F185" s="2"/>
      <c r="G185" s="2">
        <v>0.7</v>
      </c>
      <c r="J185">
        <v>161.32</v>
      </c>
      <c r="K185">
        <v>29.23</v>
      </c>
      <c r="L185">
        <f t="shared" si="66"/>
        <v>0.18119266055045874</v>
      </c>
      <c r="M185">
        <f t="shared" si="63"/>
        <v>0.10769230769230768</v>
      </c>
    </row>
    <row r="186" spans="2:13">
      <c r="B186" s="1" t="s">
        <v>587</v>
      </c>
      <c r="C186" s="1">
        <v>8</v>
      </c>
      <c r="D186" s="1">
        <v>1</v>
      </c>
      <c r="E186" s="2">
        <v>17.3</v>
      </c>
      <c r="F186" s="2"/>
      <c r="G186" s="2">
        <v>1.54</v>
      </c>
      <c r="J186">
        <v>172.66</v>
      </c>
      <c r="K186">
        <f>224.68-187.64</f>
        <v>37.04000000000002</v>
      </c>
      <c r="L186">
        <f t="shared" si="66"/>
        <v>0.2145256573612882</v>
      </c>
      <c r="M186">
        <f t="shared" si="63"/>
        <v>8.9017341040462425E-2</v>
      </c>
    </row>
    <row r="187" spans="2:13">
      <c r="B187" s="1" t="s">
        <v>587</v>
      </c>
      <c r="C187">
        <v>1</v>
      </c>
      <c r="D187" s="22">
        <v>2</v>
      </c>
      <c r="J187">
        <f>159.37-14.72</f>
        <v>144.65</v>
      </c>
      <c r="K187">
        <f>235.87-219.99</f>
        <v>15.879999999999995</v>
      </c>
      <c r="L187">
        <f t="shared" si="66"/>
        <v>0.10978223297614929</v>
      </c>
    </row>
    <row r="188" spans="2:13">
      <c r="B188" s="1" t="s">
        <v>587</v>
      </c>
      <c r="C188" s="1">
        <v>2</v>
      </c>
      <c r="D188" s="22">
        <v>2</v>
      </c>
      <c r="J188">
        <f>177.24-19.18</f>
        <v>158.06</v>
      </c>
      <c r="K188">
        <f>211.85-171.86</f>
        <v>39.989999999999981</v>
      </c>
      <c r="L188">
        <f t="shared" si="66"/>
        <v>0.25300518790332771</v>
      </c>
    </row>
    <row r="189" spans="2:13">
      <c r="B189" s="1" t="s">
        <v>587</v>
      </c>
      <c r="C189" s="1">
        <v>3</v>
      </c>
      <c r="D189" s="2">
        <v>2</v>
      </c>
      <c r="E189" s="2">
        <v>11.9</v>
      </c>
      <c r="G189" s="2">
        <v>1.64</v>
      </c>
      <c r="J189">
        <f>145.51-14.1</f>
        <v>131.41</v>
      </c>
      <c r="K189">
        <f>189.4-165.61</f>
        <v>23.789999999999992</v>
      </c>
      <c r="L189">
        <f t="shared" si="66"/>
        <v>0.18103645080283079</v>
      </c>
      <c r="M189">
        <f t="shared" si="63"/>
        <v>0.13781512605042015</v>
      </c>
    </row>
    <row r="190" spans="2:13">
      <c r="B190" s="1" t="s">
        <v>587</v>
      </c>
      <c r="C190" s="1">
        <v>4</v>
      </c>
      <c r="D190" s="2">
        <v>2</v>
      </c>
      <c r="E190" s="2">
        <v>9.3000000000000007</v>
      </c>
      <c r="G190" s="2">
        <v>1.2</v>
      </c>
      <c r="J190">
        <f>173.27-17.65</f>
        <v>155.62</v>
      </c>
      <c r="K190">
        <f>196.45-157.58</f>
        <v>38.869999999999976</v>
      </c>
      <c r="L190">
        <f t="shared" si="66"/>
        <v>0.24977509317568419</v>
      </c>
      <c r="M190">
        <f t="shared" si="63"/>
        <v>0.12903225806451613</v>
      </c>
    </row>
    <row r="191" spans="2:13">
      <c r="B191" s="1" t="s">
        <v>587</v>
      </c>
      <c r="C191" s="1">
        <v>5</v>
      </c>
      <c r="D191" s="2">
        <v>2</v>
      </c>
      <c r="E191" s="2">
        <v>12.5</v>
      </c>
      <c r="G191" s="2">
        <v>1.39</v>
      </c>
      <c r="J191">
        <v>171.43</v>
      </c>
      <c r="K191">
        <f>193.83-154.22</f>
        <v>39.610000000000014</v>
      </c>
      <c r="L191">
        <f t="shared" si="66"/>
        <v>0.23105640786326787</v>
      </c>
      <c r="M191">
        <f t="shared" si="63"/>
        <v>0.11119999999999999</v>
      </c>
    </row>
    <row r="192" spans="2:13">
      <c r="B192" s="1" t="s">
        <v>587</v>
      </c>
      <c r="C192" s="1">
        <v>6</v>
      </c>
      <c r="D192" s="2">
        <v>2</v>
      </c>
      <c r="E192" s="2">
        <v>7.8</v>
      </c>
      <c r="G192" s="2">
        <v>0.95</v>
      </c>
      <c r="J192">
        <v>130.62</v>
      </c>
      <c r="K192">
        <f>185.77-160.59</f>
        <v>25.180000000000007</v>
      </c>
      <c r="L192">
        <f t="shared" si="66"/>
        <v>0.19277292910733429</v>
      </c>
      <c r="M192">
        <f t="shared" si="63"/>
        <v>0.12179487179487179</v>
      </c>
    </row>
    <row r="193" spans="2:13">
      <c r="B193" s="1" t="s">
        <v>587</v>
      </c>
      <c r="C193" s="1">
        <v>7</v>
      </c>
      <c r="D193" s="2">
        <v>2</v>
      </c>
      <c r="E193" s="2">
        <v>6.6</v>
      </c>
      <c r="G193" s="2">
        <v>0.82</v>
      </c>
      <c r="J193">
        <v>161.32</v>
      </c>
      <c r="K193">
        <v>29.23</v>
      </c>
      <c r="L193">
        <f t="shared" si="66"/>
        <v>0.18119266055045874</v>
      </c>
      <c r="M193">
        <f t="shared" si="63"/>
        <v>0.12424242424242424</v>
      </c>
    </row>
    <row r="194" spans="2:13">
      <c r="B194" s="1" t="s">
        <v>587</v>
      </c>
      <c r="C194" s="1">
        <v>8</v>
      </c>
      <c r="D194">
        <v>2</v>
      </c>
      <c r="E194" s="2">
        <v>15.5</v>
      </c>
      <c r="G194" s="2">
        <v>1.45</v>
      </c>
      <c r="J194">
        <v>172.66</v>
      </c>
      <c r="K194">
        <f>224.68-187.64</f>
        <v>37.04000000000002</v>
      </c>
      <c r="L194">
        <f t="shared" si="66"/>
        <v>0.2145256573612882</v>
      </c>
      <c r="M194">
        <f t="shared" si="63"/>
        <v>9.3548387096774197E-2</v>
      </c>
    </row>
    <row r="195" spans="2:13">
      <c r="B195" t="s">
        <v>589</v>
      </c>
      <c r="C195">
        <v>1</v>
      </c>
      <c r="D195" s="2">
        <v>1</v>
      </c>
      <c r="E195">
        <v>17.3</v>
      </c>
      <c r="G195">
        <v>2.2599999999999998</v>
      </c>
      <c r="J195">
        <f>203.68-11.15</f>
        <v>192.53</v>
      </c>
      <c r="K195">
        <f>178.97-129.82</f>
        <v>49.150000000000006</v>
      </c>
      <c r="L195" s="1">
        <f t="shared" si="66"/>
        <v>0.25528489066638971</v>
      </c>
      <c r="M195">
        <f t="shared" si="63"/>
        <v>0.13063583815028901</v>
      </c>
    </row>
    <row r="196" spans="2:13">
      <c r="B196" t="s">
        <v>589</v>
      </c>
      <c r="C196" s="1">
        <v>2</v>
      </c>
      <c r="D196" s="2">
        <v>1</v>
      </c>
      <c r="E196">
        <v>16.899999999999999</v>
      </c>
      <c r="G196">
        <v>2.11</v>
      </c>
      <c r="J196">
        <f>178.1568</f>
        <v>178.1568</v>
      </c>
      <c r="K196">
        <f>184.17-131.76</f>
        <v>52.41</v>
      </c>
      <c r="L196" s="1">
        <f t="shared" si="66"/>
        <v>0.29417906024356072</v>
      </c>
      <c r="M196">
        <f t="shared" si="63"/>
        <v>0.12485207100591716</v>
      </c>
    </row>
    <row r="197" spans="2:13">
      <c r="B197" t="s">
        <v>355</v>
      </c>
      <c r="C197" s="1">
        <v>3</v>
      </c>
      <c r="D197" s="2">
        <v>1</v>
      </c>
      <c r="E197">
        <v>11.4</v>
      </c>
      <c r="G197">
        <v>1.1599999999999999</v>
      </c>
      <c r="J197">
        <v>193.02</v>
      </c>
      <c r="K197">
        <f>207.51-152.73</f>
        <v>54.78</v>
      </c>
      <c r="L197" s="1">
        <f t="shared" si="66"/>
        <v>0.28380478706869755</v>
      </c>
      <c r="M197">
        <f t="shared" si="63"/>
        <v>0.10175438596491226</v>
      </c>
    </row>
    <row r="198" spans="2:13">
      <c r="B198" t="s">
        <v>355</v>
      </c>
      <c r="C198" s="1">
        <v>4</v>
      </c>
      <c r="D198" s="2">
        <v>1</v>
      </c>
      <c r="E198">
        <v>10.4</v>
      </c>
      <c r="G198">
        <v>0.9</v>
      </c>
      <c r="J198">
        <f>182.62-10.15</f>
        <v>172.47</v>
      </c>
      <c r="K198">
        <f>178.97-129.82</f>
        <v>49.150000000000006</v>
      </c>
      <c r="L198" s="1">
        <f t="shared" si="66"/>
        <v>0.28497709746622607</v>
      </c>
      <c r="M198">
        <f t="shared" si="63"/>
        <v>8.6538461538461536E-2</v>
      </c>
    </row>
    <row r="199" spans="2:13">
      <c r="B199" t="s">
        <v>355</v>
      </c>
      <c r="C199" s="1">
        <v>5</v>
      </c>
      <c r="D199" s="2">
        <v>1</v>
      </c>
      <c r="E199" s="2">
        <v>12.4</v>
      </c>
      <c r="G199" s="2">
        <v>1.53</v>
      </c>
      <c r="J199">
        <f>145.51-14.1</f>
        <v>131.41</v>
      </c>
      <c r="K199">
        <f>189.4-165.61</f>
        <v>23.789999999999992</v>
      </c>
      <c r="L199">
        <f t="shared" si="66"/>
        <v>0.18103645080283079</v>
      </c>
      <c r="M199">
        <f t="shared" si="63"/>
        <v>0.12338709677419354</v>
      </c>
    </row>
    <row r="200" spans="2:13">
      <c r="B200" t="s">
        <v>355</v>
      </c>
      <c r="C200" s="1">
        <v>6</v>
      </c>
      <c r="D200" s="2">
        <v>1</v>
      </c>
      <c r="E200" s="3" t="s">
        <v>590</v>
      </c>
      <c r="G200" s="3"/>
      <c r="J200" s="1">
        <f>239.03-96.58</f>
        <v>142.44999999999999</v>
      </c>
      <c r="K200" s="1">
        <f>227.43-200.63</f>
        <v>26.800000000000011</v>
      </c>
      <c r="L200" s="1">
        <f t="shared" si="66"/>
        <v>0.18813618813618824</v>
      </c>
    </row>
    <row r="201" spans="2:13">
      <c r="B201" t="s">
        <v>355</v>
      </c>
      <c r="C201" s="1">
        <v>7</v>
      </c>
      <c r="D201" s="2">
        <v>1</v>
      </c>
      <c r="E201" s="3" t="s">
        <v>590</v>
      </c>
      <c r="G201" s="3"/>
      <c r="J201" s="1">
        <v>187.93</v>
      </c>
      <c r="K201" s="1">
        <f>156.54-132.57</f>
        <v>23.97</v>
      </c>
      <c r="L201" s="1">
        <f t="shared" si="66"/>
        <v>0.12754749108710689</v>
      </c>
    </row>
    <row r="202" spans="2:13">
      <c r="B202" t="s">
        <v>355</v>
      </c>
      <c r="C202" s="1">
        <v>8</v>
      </c>
      <c r="D202" s="2">
        <v>1</v>
      </c>
      <c r="E202" s="3">
        <v>7.9</v>
      </c>
      <c r="G202" s="3">
        <v>0.91</v>
      </c>
      <c r="J202" s="1">
        <v>167.23</v>
      </c>
      <c r="K202" s="1">
        <v>45.74</v>
      </c>
      <c r="L202" s="1">
        <f t="shared" si="66"/>
        <v>0.27351551755067871</v>
      </c>
      <c r="M202">
        <f t="shared" si="63"/>
        <v>0.11518987341772152</v>
      </c>
    </row>
    <row r="203" spans="2:13">
      <c r="B203" t="s">
        <v>355</v>
      </c>
      <c r="C203" s="1">
        <v>9</v>
      </c>
      <c r="D203" s="2">
        <v>1</v>
      </c>
      <c r="E203" s="3">
        <v>9.5</v>
      </c>
      <c r="G203">
        <v>1.3</v>
      </c>
      <c r="J203">
        <v>157.22999999999999</v>
      </c>
      <c r="K203">
        <v>32.67</v>
      </c>
      <c r="L203" s="1">
        <f t="shared" si="66"/>
        <v>0.20778477389811106</v>
      </c>
      <c r="M203">
        <f t="shared" si="63"/>
        <v>0.1368421052631579</v>
      </c>
    </row>
    <row r="204" spans="2:13">
      <c r="B204" t="s">
        <v>591</v>
      </c>
      <c r="C204">
        <v>1</v>
      </c>
      <c r="D204" s="2">
        <v>2</v>
      </c>
      <c r="E204">
        <v>17.7</v>
      </c>
      <c r="G204">
        <v>2.62</v>
      </c>
      <c r="J204">
        <f>203.68-11.15</f>
        <v>192.53</v>
      </c>
      <c r="K204">
        <f>178.97-129.82</f>
        <v>49.150000000000006</v>
      </c>
      <c r="L204" s="1">
        <f t="shared" si="66"/>
        <v>0.25528489066638971</v>
      </c>
      <c r="M204">
        <f t="shared" si="63"/>
        <v>0.1480225988700565</v>
      </c>
    </row>
    <row r="205" spans="2:13">
      <c r="B205" t="s">
        <v>591</v>
      </c>
      <c r="C205" s="1">
        <v>2</v>
      </c>
      <c r="D205" s="2">
        <v>2</v>
      </c>
      <c r="E205">
        <v>18.3</v>
      </c>
      <c r="G205">
        <v>2.3199999999999998</v>
      </c>
      <c r="J205">
        <f>178.1568</f>
        <v>178.1568</v>
      </c>
      <c r="K205">
        <f>184.17-131.76</f>
        <v>52.41</v>
      </c>
      <c r="L205" s="1">
        <f t="shared" si="66"/>
        <v>0.29417906024356072</v>
      </c>
      <c r="M205">
        <f t="shared" si="63"/>
        <v>0.126775956284153</v>
      </c>
    </row>
    <row r="206" spans="2:13">
      <c r="B206" t="s">
        <v>355</v>
      </c>
      <c r="C206" s="1">
        <v>3</v>
      </c>
      <c r="D206" s="2">
        <v>2</v>
      </c>
      <c r="E206">
        <v>10.5</v>
      </c>
      <c r="G206">
        <v>1.2</v>
      </c>
      <c r="J206">
        <v>193.02</v>
      </c>
      <c r="K206">
        <f>207.51-152.73</f>
        <v>54.78</v>
      </c>
      <c r="L206" s="1">
        <f t="shared" si="66"/>
        <v>0.28380478706869755</v>
      </c>
      <c r="M206">
        <f t="shared" si="63"/>
        <v>0.11428571428571428</v>
      </c>
    </row>
    <row r="207" spans="2:13">
      <c r="B207" t="s">
        <v>355</v>
      </c>
      <c r="C207" s="1">
        <v>4</v>
      </c>
      <c r="D207" s="2">
        <v>2</v>
      </c>
      <c r="E207">
        <v>11.2</v>
      </c>
      <c r="G207">
        <v>0.8</v>
      </c>
      <c r="J207">
        <f>182.62-10.15</f>
        <v>172.47</v>
      </c>
      <c r="K207">
        <f>178.97-129.82</f>
        <v>49.150000000000006</v>
      </c>
      <c r="L207" s="1">
        <f t="shared" si="66"/>
        <v>0.28497709746622607</v>
      </c>
      <c r="M207">
        <f t="shared" si="63"/>
        <v>7.1428571428571438E-2</v>
      </c>
    </row>
    <row r="208" spans="2:13">
      <c r="B208" t="s">
        <v>355</v>
      </c>
      <c r="C208" s="1">
        <v>5</v>
      </c>
      <c r="D208" s="2">
        <v>2</v>
      </c>
      <c r="E208" s="2">
        <v>11.9</v>
      </c>
      <c r="G208" s="2">
        <v>1.64</v>
      </c>
      <c r="J208">
        <f>145.51-14.1</f>
        <v>131.41</v>
      </c>
      <c r="K208">
        <f>189.4-165.61</f>
        <v>23.789999999999992</v>
      </c>
      <c r="L208">
        <f t="shared" si="66"/>
        <v>0.18103645080283079</v>
      </c>
      <c r="M208">
        <f t="shared" si="63"/>
        <v>0.13781512605042015</v>
      </c>
    </row>
    <row r="209" spans="2:13">
      <c r="B209" t="s">
        <v>355</v>
      </c>
      <c r="C209" s="1">
        <v>6</v>
      </c>
      <c r="D209" s="2">
        <v>2</v>
      </c>
      <c r="E209" s="3"/>
      <c r="G209" s="3"/>
      <c r="J209" s="1">
        <f>239.03-96.58</f>
        <v>142.44999999999999</v>
      </c>
      <c r="K209" s="1">
        <f>227.43-200.63</f>
        <v>26.800000000000011</v>
      </c>
      <c r="L209" s="1">
        <f t="shared" si="66"/>
        <v>0.18813618813618824</v>
      </c>
    </row>
    <row r="210" spans="2:13">
      <c r="B210" t="s">
        <v>355</v>
      </c>
      <c r="C210" s="1">
        <v>7</v>
      </c>
      <c r="D210" s="2">
        <v>2</v>
      </c>
      <c r="E210" s="3"/>
      <c r="G210" s="3"/>
      <c r="J210" s="1">
        <v>187.93</v>
      </c>
      <c r="K210" s="1">
        <f>156.54-132.57</f>
        <v>23.97</v>
      </c>
      <c r="L210" s="1">
        <f t="shared" si="66"/>
        <v>0.12754749108710689</v>
      </c>
    </row>
    <row r="211" spans="2:13">
      <c r="B211" t="s">
        <v>355</v>
      </c>
      <c r="C211" s="1">
        <v>8</v>
      </c>
      <c r="D211" s="2">
        <v>2</v>
      </c>
      <c r="E211" s="3">
        <v>6.2</v>
      </c>
      <c r="G211" s="3">
        <v>1</v>
      </c>
      <c r="J211" s="1">
        <v>167.23</v>
      </c>
      <c r="K211" s="1">
        <v>45.74</v>
      </c>
      <c r="L211" s="1">
        <f t="shared" si="66"/>
        <v>0.27351551755067871</v>
      </c>
      <c r="M211">
        <f t="shared" ref="M211:M248" si="67">G211/E211</f>
        <v>0.16129032258064516</v>
      </c>
    </row>
    <row r="212" spans="2:13">
      <c r="B212" t="s">
        <v>355</v>
      </c>
      <c r="C212" s="1">
        <v>9</v>
      </c>
      <c r="D212" s="2">
        <v>2</v>
      </c>
      <c r="E212" s="3">
        <v>10</v>
      </c>
      <c r="G212" s="3">
        <v>1.25</v>
      </c>
      <c r="J212">
        <v>157.22999999999999</v>
      </c>
      <c r="K212">
        <v>32.67</v>
      </c>
      <c r="L212" s="1">
        <f t="shared" si="66"/>
        <v>0.20778477389811106</v>
      </c>
      <c r="M212">
        <f t="shared" si="67"/>
        <v>0.125</v>
      </c>
    </row>
    <row r="213" spans="2:13">
      <c r="B213" t="s">
        <v>592</v>
      </c>
      <c r="C213">
        <v>1</v>
      </c>
      <c r="D213" s="2">
        <v>1</v>
      </c>
      <c r="J213">
        <v>114.81</v>
      </c>
      <c r="K213">
        <f>194.22-175.36</f>
        <v>18.859999999999985</v>
      </c>
      <c r="L213" s="1">
        <f t="shared" si="66"/>
        <v>0.16427140492988401</v>
      </c>
    </row>
    <row r="214" spans="2:13">
      <c r="B214" t="s">
        <v>593</v>
      </c>
      <c r="C214" s="1">
        <v>2</v>
      </c>
      <c r="D214" s="2">
        <v>1</v>
      </c>
      <c r="J214">
        <f>173.31-13.18</f>
        <v>160.13</v>
      </c>
      <c r="K214">
        <f>193.2-157.6</f>
        <v>35.599999999999994</v>
      </c>
      <c r="L214" s="1">
        <f t="shared" si="66"/>
        <v>0.22231936551551862</v>
      </c>
    </row>
    <row r="215" spans="2:13">
      <c r="B215" t="s">
        <v>369</v>
      </c>
      <c r="C215" s="1">
        <v>3</v>
      </c>
      <c r="D215" s="2">
        <v>1</v>
      </c>
      <c r="J215">
        <f>136.03-15.3</f>
        <v>120.73</v>
      </c>
      <c r="K215">
        <f>166.36-150.93</f>
        <v>15.430000000000007</v>
      </c>
      <c r="L215" s="1">
        <f t="shared" si="66"/>
        <v>0.12780584775946333</v>
      </c>
    </row>
    <row r="216" spans="2:13">
      <c r="B216" t="s">
        <v>369</v>
      </c>
      <c r="C216" s="1">
        <v>4</v>
      </c>
      <c r="D216" s="2">
        <v>1</v>
      </c>
      <c r="E216" s="4">
        <v>18.7</v>
      </c>
      <c r="G216" s="1">
        <v>1.67</v>
      </c>
      <c r="J216" s="4">
        <f>157.59-4.48</f>
        <v>153.11000000000001</v>
      </c>
      <c r="K216" s="4">
        <f>187.04-136.5</f>
        <v>50.539999999999992</v>
      </c>
      <c r="L216" s="1">
        <f t="shared" si="66"/>
        <v>0.33008947815296186</v>
      </c>
      <c r="M216">
        <f t="shared" si="67"/>
        <v>8.9304812834224603E-2</v>
      </c>
    </row>
    <row r="217" spans="2:13">
      <c r="B217" t="s">
        <v>369</v>
      </c>
      <c r="C217" s="1">
        <v>5</v>
      </c>
      <c r="D217" s="2">
        <v>1</v>
      </c>
      <c r="E217" s="4">
        <v>9.1</v>
      </c>
      <c r="G217" s="1">
        <v>1.1000000000000001</v>
      </c>
      <c r="J217" s="4">
        <f>141.49-6.24</f>
        <v>135.25</v>
      </c>
      <c r="K217" s="4">
        <f>224.91-191.91</f>
        <v>33</v>
      </c>
      <c r="L217" s="1">
        <f t="shared" si="66"/>
        <v>0.24399260628465805</v>
      </c>
      <c r="M217">
        <f t="shared" si="67"/>
        <v>0.12087912087912089</v>
      </c>
    </row>
    <row r="218" spans="2:13">
      <c r="B218" t="s">
        <v>369</v>
      </c>
      <c r="C218" s="1">
        <v>6</v>
      </c>
      <c r="D218" s="2">
        <v>1</v>
      </c>
      <c r="E218" s="4">
        <v>15.4</v>
      </c>
      <c r="G218" s="1">
        <v>1.5</v>
      </c>
      <c r="J218" s="4">
        <f>169.71-12.38</f>
        <v>157.33000000000001</v>
      </c>
      <c r="K218" s="4">
        <f>191.42-168.54</f>
        <v>22.879999999999995</v>
      </c>
      <c r="L218" s="1">
        <f t="shared" si="66"/>
        <v>0.14542680989004</v>
      </c>
      <c r="M218">
        <f t="shared" si="67"/>
        <v>9.7402597402597407E-2</v>
      </c>
    </row>
    <row r="219" spans="2:13">
      <c r="B219" t="s">
        <v>369</v>
      </c>
      <c r="C219" s="1">
        <v>7</v>
      </c>
      <c r="D219" s="2">
        <v>1</v>
      </c>
      <c r="E219" s="4">
        <v>9</v>
      </c>
      <c r="G219" s="1">
        <v>1</v>
      </c>
      <c r="J219" s="4">
        <f>193.31-13.18</f>
        <v>180.13</v>
      </c>
      <c r="K219" s="4">
        <f>132.79-92.78</f>
        <v>40.009999999999991</v>
      </c>
      <c r="L219" s="1">
        <f t="shared" si="66"/>
        <v>0.22211735968467214</v>
      </c>
      <c r="M219">
        <f t="shared" si="67"/>
        <v>0.1111111111111111</v>
      </c>
    </row>
    <row r="220" spans="2:13">
      <c r="B220" t="s">
        <v>369</v>
      </c>
      <c r="C220" s="1">
        <v>8</v>
      </c>
      <c r="D220" s="2">
        <v>1</v>
      </c>
      <c r="E220" s="4">
        <v>9</v>
      </c>
      <c r="G220" s="1">
        <v>1.05</v>
      </c>
      <c r="J220" s="4">
        <v>141.77000000000001</v>
      </c>
      <c r="K220" s="4">
        <f>185.31-159.17</f>
        <v>26.140000000000015</v>
      </c>
      <c r="L220" s="1">
        <f t="shared" si="66"/>
        <v>0.18438315581575801</v>
      </c>
      <c r="M220">
        <f t="shared" si="67"/>
        <v>0.11666666666666667</v>
      </c>
    </row>
    <row r="221" spans="2:13">
      <c r="B221" t="s">
        <v>369</v>
      </c>
      <c r="C221" s="1">
        <v>9</v>
      </c>
      <c r="D221" s="2">
        <v>1</v>
      </c>
      <c r="E221" s="4">
        <v>11.8</v>
      </c>
      <c r="G221" s="1">
        <v>1.9</v>
      </c>
      <c r="J221" s="4">
        <v>163.13</v>
      </c>
      <c r="K221" s="4">
        <f>214.12-178.5</f>
        <v>35.620000000000005</v>
      </c>
      <c r="L221" s="1">
        <f t="shared" si="66"/>
        <v>0.21835346043033166</v>
      </c>
      <c r="M221">
        <f t="shared" si="67"/>
        <v>0.16101694915254236</v>
      </c>
    </row>
    <row r="222" spans="2:13">
      <c r="B222" t="s">
        <v>369</v>
      </c>
      <c r="C222" s="1">
        <v>10</v>
      </c>
      <c r="D222" s="2">
        <v>1</v>
      </c>
      <c r="E222" s="4">
        <v>10.8</v>
      </c>
      <c r="G222" s="1">
        <v>1.1100000000000001</v>
      </c>
      <c r="J222" s="4">
        <v>150.55000000000001</v>
      </c>
      <c r="K222" s="4">
        <f>190.8-164.96</f>
        <v>25.840000000000003</v>
      </c>
      <c r="L222" s="1">
        <f t="shared" si="66"/>
        <v>0.17163732979076721</v>
      </c>
      <c r="M222">
        <f t="shared" si="67"/>
        <v>0.10277777777777777</v>
      </c>
    </row>
    <row r="223" spans="2:13">
      <c r="B223" t="s">
        <v>592</v>
      </c>
      <c r="C223">
        <v>1</v>
      </c>
      <c r="D223" s="2">
        <v>2</v>
      </c>
      <c r="J223">
        <v>114.81</v>
      </c>
      <c r="K223">
        <f>194.22-175.36</f>
        <v>18.859999999999985</v>
      </c>
      <c r="L223" s="1">
        <f t="shared" si="66"/>
        <v>0.16427140492988401</v>
      </c>
    </row>
    <row r="224" spans="2:13">
      <c r="B224" t="s">
        <v>594</v>
      </c>
      <c r="C224" s="1">
        <v>2</v>
      </c>
      <c r="D224" s="2">
        <v>2</v>
      </c>
      <c r="J224">
        <f>173.31-13.18</f>
        <v>160.13</v>
      </c>
      <c r="K224">
        <f>193.2-157.6</f>
        <v>35.599999999999994</v>
      </c>
      <c r="L224" s="1">
        <f t="shared" si="66"/>
        <v>0.22231936551551862</v>
      </c>
    </row>
    <row r="225" spans="2:13">
      <c r="B225" t="s">
        <v>369</v>
      </c>
      <c r="C225" s="1">
        <v>3</v>
      </c>
      <c r="D225" s="2">
        <v>2</v>
      </c>
      <c r="J225">
        <f>136.03-15.3</f>
        <v>120.73</v>
      </c>
      <c r="K225">
        <f>166.36-150.93</f>
        <v>15.430000000000007</v>
      </c>
      <c r="L225" s="1">
        <f t="shared" si="66"/>
        <v>0.12780584775946333</v>
      </c>
    </row>
    <row r="226" spans="2:13">
      <c r="B226" t="s">
        <v>369</v>
      </c>
      <c r="C226" s="1">
        <v>4</v>
      </c>
      <c r="D226">
        <v>2</v>
      </c>
      <c r="E226" s="4">
        <v>17.899999999999999</v>
      </c>
      <c r="G226" s="4">
        <v>1.69</v>
      </c>
      <c r="J226" s="4">
        <f>157.59-4.48</f>
        <v>153.11000000000001</v>
      </c>
      <c r="K226" s="4">
        <f>187.04-136.5</f>
        <v>50.539999999999992</v>
      </c>
      <c r="L226" s="1">
        <f t="shared" si="66"/>
        <v>0.33008947815296186</v>
      </c>
      <c r="M226">
        <f t="shared" si="67"/>
        <v>9.4413407821229062E-2</v>
      </c>
    </row>
    <row r="227" spans="2:13">
      <c r="B227" t="s">
        <v>369</v>
      </c>
      <c r="C227" s="1">
        <v>5</v>
      </c>
      <c r="D227">
        <v>2</v>
      </c>
      <c r="E227" s="4">
        <v>8.1</v>
      </c>
      <c r="G227" s="4">
        <v>1.0920000000000001</v>
      </c>
      <c r="J227" s="4">
        <f>141.49-6.24</f>
        <v>135.25</v>
      </c>
      <c r="K227" s="4">
        <f>224.91-191.91</f>
        <v>33</v>
      </c>
      <c r="L227" s="1">
        <f t="shared" si="66"/>
        <v>0.24399260628465805</v>
      </c>
      <c r="M227">
        <f t="shared" si="67"/>
        <v>0.13481481481481483</v>
      </c>
    </row>
    <row r="228" spans="2:13">
      <c r="B228" t="s">
        <v>369</v>
      </c>
      <c r="C228" s="1">
        <v>6</v>
      </c>
      <c r="D228" s="2">
        <v>2</v>
      </c>
      <c r="E228" s="4">
        <v>19.5</v>
      </c>
      <c r="G228" s="4">
        <v>1.33107</v>
      </c>
      <c r="J228" s="4">
        <f>169.71-12.38</f>
        <v>157.33000000000001</v>
      </c>
      <c r="K228" s="4">
        <f>191.42-168.54</f>
        <v>22.879999999999995</v>
      </c>
      <c r="L228" s="1">
        <f t="shared" si="66"/>
        <v>0.14542680989004</v>
      </c>
      <c r="M228">
        <f t="shared" si="67"/>
        <v>6.8260000000000001E-2</v>
      </c>
    </row>
    <row r="229" spans="2:13">
      <c r="B229" t="s">
        <v>369</v>
      </c>
      <c r="C229" s="1">
        <v>7</v>
      </c>
      <c r="D229">
        <v>2</v>
      </c>
      <c r="E229" s="4">
        <v>16.2</v>
      </c>
      <c r="G229" s="4">
        <v>1.34</v>
      </c>
      <c r="J229" s="4">
        <f>193.31-13.18</f>
        <v>180.13</v>
      </c>
      <c r="K229" s="4">
        <f>132.79-92.78</f>
        <v>40.009999999999991</v>
      </c>
      <c r="L229" s="1">
        <f t="shared" si="66"/>
        <v>0.22211735968467214</v>
      </c>
      <c r="M229">
        <f t="shared" si="67"/>
        <v>8.2716049382716053E-2</v>
      </c>
    </row>
    <row r="230" spans="2:13">
      <c r="B230" t="s">
        <v>369</v>
      </c>
      <c r="C230" s="1">
        <v>8</v>
      </c>
      <c r="D230">
        <v>2</v>
      </c>
      <c r="E230" s="4">
        <v>7</v>
      </c>
      <c r="G230" s="4">
        <v>0.91</v>
      </c>
      <c r="J230" s="4">
        <v>141.77000000000001</v>
      </c>
      <c r="K230" s="4">
        <f>185.31-159.17</f>
        <v>26.140000000000015</v>
      </c>
      <c r="L230" s="1">
        <f t="shared" si="66"/>
        <v>0.18438315581575801</v>
      </c>
      <c r="M230">
        <f t="shared" si="67"/>
        <v>0.13</v>
      </c>
    </row>
    <row r="231" spans="2:13">
      <c r="B231" t="s">
        <v>369</v>
      </c>
      <c r="C231" s="1">
        <v>9</v>
      </c>
      <c r="D231">
        <v>2</v>
      </c>
      <c r="E231" s="4">
        <v>13</v>
      </c>
      <c r="G231" s="4">
        <v>0.9</v>
      </c>
      <c r="J231" s="4">
        <v>163.13</v>
      </c>
      <c r="K231" s="4">
        <f>214.12-178.5</f>
        <v>35.620000000000005</v>
      </c>
      <c r="L231" s="1">
        <f t="shared" si="66"/>
        <v>0.21835346043033166</v>
      </c>
      <c r="M231">
        <f t="shared" si="67"/>
        <v>6.9230769230769235E-2</v>
      </c>
    </row>
    <row r="232" spans="2:13">
      <c r="B232" t="s">
        <v>369</v>
      </c>
      <c r="C232" s="1">
        <v>10</v>
      </c>
      <c r="D232">
        <v>2</v>
      </c>
      <c r="E232" s="4">
        <v>10.1</v>
      </c>
      <c r="G232" s="4">
        <v>1.1000000000000001</v>
      </c>
      <c r="J232" s="4">
        <v>150.55000000000001</v>
      </c>
      <c r="K232" s="4">
        <f>190.8-164.96</f>
        <v>25.840000000000003</v>
      </c>
      <c r="L232" s="1">
        <f t="shared" si="66"/>
        <v>0.17163732979076721</v>
      </c>
      <c r="M232">
        <f t="shared" si="67"/>
        <v>0.10891089108910892</v>
      </c>
    </row>
    <row r="233" spans="2:13">
      <c r="B233" t="s">
        <v>595</v>
      </c>
      <c r="C233">
        <v>1</v>
      </c>
      <c r="D233">
        <v>1</v>
      </c>
      <c r="E233" s="2">
        <v>12.8</v>
      </c>
      <c r="G233" s="2">
        <v>0.64</v>
      </c>
      <c r="J233" s="2">
        <f>173.93-12.92</f>
        <v>161.01000000000002</v>
      </c>
      <c r="K233">
        <f>124.65-122.65</f>
        <v>2</v>
      </c>
      <c r="L233" s="1">
        <f>K233/J233</f>
        <v>1.2421588721197439E-2</v>
      </c>
      <c r="M233">
        <f t="shared" si="67"/>
        <v>4.9999999999999996E-2</v>
      </c>
    </row>
    <row r="234" spans="2:13">
      <c r="B234" t="s">
        <v>595</v>
      </c>
      <c r="C234" s="1">
        <v>2</v>
      </c>
      <c r="D234">
        <v>1</v>
      </c>
      <c r="E234" s="2">
        <v>14.6</v>
      </c>
      <c r="G234" s="2">
        <v>0.88</v>
      </c>
      <c r="J234">
        <f>136.21-10.12</f>
        <v>126.09</v>
      </c>
      <c r="K234">
        <f>93.53-92.59</f>
        <v>0.93999999999999773</v>
      </c>
      <c r="L234" s="1">
        <f t="shared" ref="L234:L238" si="68">K234/J234</f>
        <v>7.4549924656990858E-3</v>
      </c>
      <c r="M234">
        <f t="shared" si="67"/>
        <v>6.0273972602739728E-2</v>
      </c>
    </row>
    <row r="235" spans="2:13">
      <c r="B235" t="s">
        <v>596</v>
      </c>
      <c r="C235" s="1">
        <v>3</v>
      </c>
      <c r="D235">
        <v>1</v>
      </c>
      <c r="E235" s="2">
        <v>9.1999999999999993</v>
      </c>
      <c r="G235" s="2">
        <v>0.5</v>
      </c>
      <c r="J235" s="2">
        <f>156.75-5.75</f>
        <v>151</v>
      </c>
      <c r="K235">
        <f>126.24-118.64</f>
        <v>7.5999999999999943</v>
      </c>
      <c r="L235" s="1">
        <f t="shared" si="68"/>
        <v>5.033112582781453E-2</v>
      </c>
      <c r="M235">
        <f t="shared" si="67"/>
        <v>5.4347826086956527E-2</v>
      </c>
    </row>
    <row r="236" spans="2:13">
      <c r="B236" t="s">
        <v>597</v>
      </c>
      <c r="C236" s="1">
        <v>4</v>
      </c>
      <c r="D236">
        <v>1</v>
      </c>
      <c r="E236" s="3">
        <v>24</v>
      </c>
      <c r="G236" s="3">
        <v>0.9</v>
      </c>
      <c r="J236">
        <f>204.23-10.32</f>
        <v>193.91</v>
      </c>
      <c r="K236">
        <f>116.52-108.51</f>
        <v>8.0099999999999909</v>
      </c>
      <c r="L236" s="1">
        <f t="shared" si="68"/>
        <v>4.1307823216956273E-2</v>
      </c>
      <c r="M236">
        <f t="shared" si="67"/>
        <v>3.7499999999999999E-2</v>
      </c>
    </row>
    <row r="237" spans="2:13">
      <c r="B237" t="s">
        <v>598</v>
      </c>
      <c r="C237" s="1">
        <v>5</v>
      </c>
      <c r="D237">
        <v>1</v>
      </c>
      <c r="E237" s="2">
        <v>13.9</v>
      </c>
      <c r="G237" s="2">
        <v>0.59</v>
      </c>
      <c r="J237">
        <v>181.42</v>
      </c>
      <c r="K237">
        <v>4.12</v>
      </c>
      <c r="L237" s="1">
        <f t="shared" si="68"/>
        <v>2.2709734318156767E-2</v>
      </c>
      <c r="M237">
        <f t="shared" si="67"/>
        <v>4.2446043165467622E-2</v>
      </c>
    </row>
    <row r="238" spans="2:13">
      <c r="B238" t="s">
        <v>597</v>
      </c>
      <c r="C238" s="1">
        <v>6</v>
      </c>
      <c r="D238">
        <v>1</v>
      </c>
      <c r="E238" s="2">
        <v>12.2</v>
      </c>
      <c r="G238" s="2">
        <v>0.71</v>
      </c>
      <c r="J238">
        <f>181.58-5.23</f>
        <v>176.35000000000002</v>
      </c>
      <c r="K238">
        <f>116.13-113.21</f>
        <v>2.9200000000000017</v>
      </c>
      <c r="L238" s="1">
        <f t="shared" si="68"/>
        <v>1.6557981287212937E-2</v>
      </c>
      <c r="M238">
        <f t="shared" si="67"/>
        <v>5.8196721311475408E-2</v>
      </c>
    </row>
    <row r="239" spans="2:13">
      <c r="B239" t="s">
        <v>597</v>
      </c>
      <c r="C239" s="1">
        <v>7</v>
      </c>
      <c r="D239">
        <v>1</v>
      </c>
      <c r="E239">
        <v>15</v>
      </c>
      <c r="G239" s="2">
        <v>0.45</v>
      </c>
      <c r="J239">
        <f>140.34-21.32</f>
        <v>119.02000000000001</v>
      </c>
      <c r="K239">
        <f>138.26-131.62</f>
        <v>6.6399999999999864</v>
      </c>
      <c r="L239" s="1">
        <f>K239/J239</f>
        <v>5.5788943034783947E-2</v>
      </c>
      <c r="M239">
        <f t="shared" si="67"/>
        <v>3.0000000000000002E-2</v>
      </c>
    </row>
    <row r="240" spans="2:13">
      <c r="B240" t="s">
        <v>597</v>
      </c>
      <c r="C240" s="1">
        <v>8</v>
      </c>
      <c r="D240">
        <v>1</v>
      </c>
      <c r="E240" s="2">
        <v>10.199999999999999</v>
      </c>
      <c r="G240" s="2">
        <v>0.41</v>
      </c>
      <c r="J240">
        <v>125.73</v>
      </c>
      <c r="K240">
        <f>113.34-109.94</f>
        <v>3.4000000000000057</v>
      </c>
      <c r="L240" s="1">
        <f>K240/J240</f>
        <v>2.7042074286168817E-2</v>
      </c>
      <c r="M240">
        <f t="shared" si="67"/>
        <v>4.0196078431372552E-2</v>
      </c>
    </row>
    <row r="241" spans="2:13">
      <c r="B241" t="s">
        <v>599</v>
      </c>
      <c r="C241">
        <v>1</v>
      </c>
      <c r="D241">
        <v>2</v>
      </c>
      <c r="E241" s="2">
        <v>14.6</v>
      </c>
      <c r="G241" s="2">
        <v>1.33</v>
      </c>
      <c r="J241" s="2">
        <f>173.93-12.92</f>
        <v>161.01000000000002</v>
      </c>
      <c r="K241">
        <f>124.65-122.65</f>
        <v>2</v>
      </c>
      <c r="L241" s="1">
        <f>K241/J241</f>
        <v>1.2421588721197439E-2</v>
      </c>
      <c r="M241">
        <f t="shared" si="67"/>
        <v>9.1095890410958905E-2</v>
      </c>
    </row>
    <row r="242" spans="2:13">
      <c r="B242" t="s">
        <v>599</v>
      </c>
      <c r="C242" s="1">
        <v>2</v>
      </c>
      <c r="D242">
        <v>2</v>
      </c>
      <c r="E242" s="2">
        <v>14</v>
      </c>
      <c r="G242" s="2">
        <v>1.5</v>
      </c>
      <c r="J242">
        <f>136.21-10.12</f>
        <v>126.09</v>
      </c>
      <c r="K242">
        <f>93.53-92.59</f>
        <v>0.93999999999999773</v>
      </c>
      <c r="L242" s="1">
        <f t="shared" ref="L242:L246" si="69">K242/J242</f>
        <v>7.4549924656990858E-3</v>
      </c>
      <c r="M242">
        <f t="shared" si="67"/>
        <v>0.10714285714285714</v>
      </c>
    </row>
    <row r="243" spans="2:13">
      <c r="B243" t="s">
        <v>600</v>
      </c>
      <c r="C243" s="1">
        <v>3</v>
      </c>
      <c r="D243">
        <v>2</v>
      </c>
      <c r="E243" s="2">
        <v>9.1999999999999993</v>
      </c>
      <c r="G243" s="2">
        <v>1.2</v>
      </c>
      <c r="J243" s="2">
        <f>156.75-5.75</f>
        <v>151</v>
      </c>
      <c r="K243">
        <f>126.24-118.64</f>
        <v>7.5999999999999943</v>
      </c>
      <c r="L243" s="1">
        <f t="shared" si="69"/>
        <v>5.033112582781453E-2</v>
      </c>
      <c r="M243">
        <f t="shared" si="67"/>
        <v>0.13043478260869565</v>
      </c>
    </row>
    <row r="244" spans="2:13">
      <c r="B244" t="s">
        <v>599</v>
      </c>
      <c r="C244" s="1">
        <v>4</v>
      </c>
      <c r="D244">
        <v>2</v>
      </c>
      <c r="E244" s="3">
        <v>21</v>
      </c>
      <c r="G244" s="3">
        <v>1.7</v>
      </c>
      <c r="J244">
        <f>204.23-10.32</f>
        <v>193.91</v>
      </c>
      <c r="K244">
        <f>116.52-108.51</f>
        <v>8.0099999999999909</v>
      </c>
      <c r="L244" s="1">
        <f t="shared" si="69"/>
        <v>4.1307823216956273E-2</v>
      </c>
      <c r="M244">
        <f t="shared" si="67"/>
        <v>8.0952380952380956E-2</v>
      </c>
    </row>
    <row r="245" spans="2:13">
      <c r="B245" t="s">
        <v>599</v>
      </c>
      <c r="C245" s="1">
        <v>5</v>
      </c>
      <c r="D245">
        <v>2</v>
      </c>
      <c r="E245" s="2">
        <v>11.1</v>
      </c>
      <c r="G245" s="2">
        <v>1.39</v>
      </c>
      <c r="J245">
        <v>181.42</v>
      </c>
      <c r="K245">
        <v>4.12</v>
      </c>
      <c r="L245" s="1">
        <f t="shared" si="69"/>
        <v>2.2709734318156767E-2</v>
      </c>
      <c r="M245">
        <f t="shared" si="67"/>
        <v>0.12522522522522522</v>
      </c>
    </row>
    <row r="246" spans="2:13">
      <c r="B246" t="s">
        <v>599</v>
      </c>
      <c r="C246" s="1">
        <v>6</v>
      </c>
      <c r="D246">
        <v>2</v>
      </c>
      <c r="E246" s="2">
        <v>11.9</v>
      </c>
      <c r="G246" s="2">
        <v>1.4</v>
      </c>
      <c r="J246">
        <f>181.58-5.23</f>
        <v>176.35000000000002</v>
      </c>
      <c r="K246">
        <f>116.13-113.21</f>
        <v>2.9200000000000017</v>
      </c>
      <c r="L246" s="1">
        <f t="shared" si="69"/>
        <v>1.6557981287212937E-2</v>
      </c>
      <c r="M246">
        <f t="shared" si="67"/>
        <v>0.1176470588235294</v>
      </c>
    </row>
    <row r="247" spans="2:13">
      <c r="B247" t="s">
        <v>599</v>
      </c>
      <c r="C247" s="1">
        <v>7</v>
      </c>
      <c r="D247">
        <v>2</v>
      </c>
      <c r="E247" s="2">
        <v>14</v>
      </c>
      <c r="G247" s="2">
        <v>0.8</v>
      </c>
      <c r="J247">
        <f>140.34-21.32</f>
        <v>119.02000000000001</v>
      </c>
      <c r="K247">
        <f>138.26-131.62</f>
        <v>6.6399999999999864</v>
      </c>
      <c r="L247" s="1">
        <f>K247/J247</f>
        <v>5.5788943034783947E-2</v>
      </c>
      <c r="M247">
        <f t="shared" si="67"/>
        <v>5.7142857142857148E-2</v>
      </c>
    </row>
    <row r="248" spans="2:13">
      <c r="B248" t="s">
        <v>597</v>
      </c>
      <c r="C248" s="1">
        <v>8</v>
      </c>
      <c r="D248">
        <v>2</v>
      </c>
      <c r="E248" s="2">
        <v>11.5</v>
      </c>
      <c r="G248" s="2">
        <v>0.78</v>
      </c>
      <c r="J248">
        <v>125.73</v>
      </c>
      <c r="K248">
        <f>113.34-109.94</f>
        <v>3.4000000000000057</v>
      </c>
      <c r="L248" s="1">
        <f>K248/J248</f>
        <v>2.7042074286168817E-2</v>
      </c>
      <c r="M248">
        <f t="shared" si="67"/>
        <v>6.7826086956521744E-2</v>
      </c>
    </row>
    <row r="252" spans="2:13">
      <c r="B252" t="s">
        <v>714</v>
      </c>
    </row>
    <row r="253" spans="2:13" ht="18" thickBot="1"/>
    <row r="254" spans="2:13" ht="18" thickBot="1">
      <c r="B254" s="24" t="s">
        <v>647</v>
      </c>
      <c r="C254" s="25" t="s">
        <v>648</v>
      </c>
      <c r="D254" s="26" t="s">
        <v>649</v>
      </c>
      <c r="E254" s="26" t="s">
        <v>650</v>
      </c>
      <c r="F254" s="27" t="s">
        <v>651</v>
      </c>
    </row>
    <row r="255" spans="2:13">
      <c r="B255" s="28" t="s">
        <v>668</v>
      </c>
      <c r="C255" s="29">
        <v>1</v>
      </c>
      <c r="D255" s="30">
        <v>47.664065211832906</v>
      </c>
      <c r="E255" s="30">
        <v>1035.9901905807651</v>
      </c>
      <c r="F255" s="31">
        <v>5.4578594795351114E-34</v>
      </c>
    </row>
    <row r="256" spans="2:13">
      <c r="B256" s="32" t="s">
        <v>652</v>
      </c>
      <c r="C256" s="33">
        <v>5</v>
      </c>
      <c r="D256" s="34">
        <v>47.664065211833005</v>
      </c>
      <c r="E256" s="34">
        <v>3.4159358642454527</v>
      </c>
      <c r="F256" s="35">
        <v>1.0193654474614438E-2</v>
      </c>
    </row>
    <row r="257" spans="2:12">
      <c r="B257" s="32" t="s">
        <v>653</v>
      </c>
      <c r="C257" s="33">
        <v>1</v>
      </c>
      <c r="D257" s="34">
        <v>47.664065211833048</v>
      </c>
      <c r="E257" s="34">
        <v>4.9221608337185243</v>
      </c>
      <c r="F257" s="35">
        <v>3.1311908151016997E-2</v>
      </c>
    </row>
    <row r="258" spans="2:12" ht="18" thickBot="1">
      <c r="B258" s="37" t="s">
        <v>654</v>
      </c>
      <c r="C258" s="38">
        <v>5</v>
      </c>
      <c r="D258" s="40">
        <v>47.664065211832813</v>
      </c>
      <c r="E258" s="40">
        <v>4.6897174006612499</v>
      </c>
      <c r="F258" s="41">
        <v>1.4579851736498119E-3</v>
      </c>
    </row>
    <row r="260" spans="2:12" ht="18" thickBot="1"/>
    <row r="261" spans="2:12" ht="18" customHeight="1" thickBot="1">
      <c r="B261" s="153" t="s">
        <v>652</v>
      </c>
      <c r="C261" s="158" t="s">
        <v>696</v>
      </c>
      <c r="D261" s="159"/>
      <c r="E261" s="160" t="s">
        <v>697</v>
      </c>
      <c r="F261" s="161"/>
      <c r="G261" s="140" t="s">
        <v>657</v>
      </c>
      <c r="H261" s="140" t="s">
        <v>658</v>
      </c>
      <c r="I261" s="140" t="s">
        <v>659</v>
      </c>
      <c r="J261" s="140" t="s">
        <v>660</v>
      </c>
      <c r="K261" s="140" t="s">
        <v>661</v>
      </c>
      <c r="L261" s="139"/>
    </row>
    <row r="262" spans="2:12" ht="18" thickBot="1">
      <c r="B262" s="146"/>
      <c r="C262" s="148"/>
      <c r="D262" s="148"/>
      <c r="E262" s="148"/>
      <c r="F262" s="162"/>
      <c r="G262" s="139"/>
      <c r="H262" s="139"/>
      <c r="I262" s="139"/>
      <c r="J262" s="139"/>
      <c r="K262" s="58" t="s">
        <v>662</v>
      </c>
      <c r="L262" s="58" t="s">
        <v>663</v>
      </c>
    </row>
    <row r="263" spans="2:12">
      <c r="B263" s="149" t="s">
        <v>355</v>
      </c>
      <c r="C263" s="150"/>
      <c r="D263" s="60" t="s">
        <v>699</v>
      </c>
      <c r="E263" s="63"/>
      <c r="F263" s="64" t="s">
        <v>700</v>
      </c>
      <c r="G263" s="65">
        <v>-9.4285714285714639E-2</v>
      </c>
      <c r="H263" s="66">
        <v>0.18199022728450728</v>
      </c>
      <c r="I263" s="66">
        <v>66.426374989004543</v>
      </c>
      <c r="J263" s="66">
        <v>0.60612297561542183</v>
      </c>
      <c r="K263" s="66">
        <v>-0.45759739890430795</v>
      </c>
      <c r="L263" s="67">
        <v>0.26902597033287867</v>
      </c>
    </row>
    <row r="264" spans="2:12">
      <c r="B264" s="142"/>
      <c r="C264" s="144"/>
      <c r="D264" s="68" t="s">
        <v>700</v>
      </c>
      <c r="E264" s="69"/>
      <c r="F264" s="70" t="s">
        <v>699</v>
      </c>
      <c r="G264" s="71">
        <v>9.4285714285714639E-2</v>
      </c>
      <c r="H264" s="72">
        <v>0.18199022728450728</v>
      </c>
      <c r="I264" s="72">
        <v>66.426374989004543</v>
      </c>
      <c r="J264" s="72">
        <v>0.60612297561542183</v>
      </c>
      <c r="K264" s="72">
        <v>-0.26902597033287867</v>
      </c>
      <c r="L264" s="73">
        <v>0.45759739890430795</v>
      </c>
    </row>
    <row r="265" spans="2:12">
      <c r="B265" s="141" t="s">
        <v>369</v>
      </c>
      <c r="C265" s="143"/>
      <c r="D265" s="68" t="s">
        <v>699</v>
      </c>
      <c r="E265" s="69"/>
      <c r="F265" s="70" t="s">
        <v>700</v>
      </c>
      <c r="G265" s="71">
        <v>0.13813285714285639</v>
      </c>
      <c r="H265" s="72">
        <v>0.18199022728450728</v>
      </c>
      <c r="I265" s="72">
        <v>66.426374989004543</v>
      </c>
      <c r="J265" s="72">
        <v>0.45053008023335128</v>
      </c>
      <c r="K265" s="72">
        <v>-0.22517882747573692</v>
      </c>
      <c r="L265" s="73">
        <v>0.5014445417614497</v>
      </c>
    </row>
    <row r="266" spans="2:12">
      <c r="B266" s="142"/>
      <c r="C266" s="144"/>
      <c r="D266" s="68" t="s">
        <v>700</v>
      </c>
      <c r="E266" s="69"/>
      <c r="F266" s="70" t="s">
        <v>699</v>
      </c>
      <c r="G266" s="71">
        <v>-0.13813285714285639</v>
      </c>
      <c r="H266" s="72">
        <v>0.18199022728450728</v>
      </c>
      <c r="I266" s="72">
        <v>66.426374989004543</v>
      </c>
      <c r="J266" s="72">
        <v>0.45053008023335128</v>
      </c>
      <c r="K266" s="72">
        <v>-0.5014445417614497</v>
      </c>
      <c r="L266" s="73">
        <v>0.22517882747573692</v>
      </c>
    </row>
    <row r="267" spans="2:12">
      <c r="B267" s="141" t="s">
        <v>698</v>
      </c>
      <c r="C267" s="143"/>
      <c r="D267" s="68" t="s">
        <v>699</v>
      </c>
      <c r="E267" s="69"/>
      <c r="F267" s="70" t="s">
        <v>700</v>
      </c>
      <c r="G267" s="71">
        <v>2.500000000000091E-2</v>
      </c>
      <c r="H267" s="72">
        <v>0.19657191211253389</v>
      </c>
      <c r="I267" s="72">
        <v>66.426374989004586</v>
      </c>
      <c r="J267" s="72">
        <v>0.89918221085132843</v>
      </c>
      <c r="K267" s="72">
        <v>-0.36742147011913867</v>
      </c>
      <c r="L267" s="73">
        <v>0.41742147011914049</v>
      </c>
    </row>
    <row r="268" spans="2:12">
      <c r="B268" s="142"/>
      <c r="C268" s="144"/>
      <c r="D268" s="68" t="s">
        <v>700</v>
      </c>
      <c r="E268" s="69"/>
      <c r="F268" s="70" t="s">
        <v>699</v>
      </c>
      <c r="G268" s="71">
        <v>-2.500000000000091E-2</v>
      </c>
      <c r="H268" s="72">
        <v>0.19657191211253389</v>
      </c>
      <c r="I268" s="72">
        <v>66.426374989004586</v>
      </c>
      <c r="J268" s="72">
        <v>0.89918221085132843</v>
      </c>
      <c r="K268" s="72">
        <v>-0.41742147011914049</v>
      </c>
      <c r="L268" s="73">
        <v>0.36742147011913867</v>
      </c>
    </row>
    <row r="269" spans="2:12">
      <c r="B269" s="141" t="s">
        <v>701</v>
      </c>
      <c r="C269" s="143"/>
      <c r="D269" s="68" t="s">
        <v>699</v>
      </c>
      <c r="E269" s="69"/>
      <c r="F269" s="70" t="s">
        <v>700</v>
      </c>
      <c r="G269" s="74" t="s">
        <v>715</v>
      </c>
      <c r="H269" s="72">
        <v>0.21533374087191556</v>
      </c>
      <c r="I269" s="72">
        <v>66.426374989004643</v>
      </c>
      <c r="J269" s="72">
        <v>4.2267847925561621E-3</v>
      </c>
      <c r="K269" s="72">
        <v>-1.0678761824671856</v>
      </c>
      <c r="L269" s="73">
        <v>-0.20812381753281636</v>
      </c>
    </row>
    <row r="270" spans="2:12">
      <c r="B270" s="142"/>
      <c r="C270" s="144"/>
      <c r="D270" s="68" t="s">
        <v>700</v>
      </c>
      <c r="E270" s="69"/>
      <c r="F270" s="70" t="s">
        <v>699</v>
      </c>
      <c r="G270" s="74" t="s">
        <v>716</v>
      </c>
      <c r="H270" s="72">
        <v>0.21533374087191556</v>
      </c>
      <c r="I270" s="72">
        <v>66.426374989004643</v>
      </c>
      <c r="J270" s="72">
        <v>4.2267847925561621E-3</v>
      </c>
      <c r="K270" s="72">
        <v>0.20812381753281636</v>
      </c>
      <c r="L270" s="73">
        <v>1.0678761824671856</v>
      </c>
    </row>
    <row r="271" spans="2:12">
      <c r="B271" s="141" t="s">
        <v>717</v>
      </c>
      <c r="C271" s="143"/>
      <c r="D271" s="68" t="s">
        <v>699</v>
      </c>
      <c r="E271" s="69"/>
      <c r="F271" s="70" t="s">
        <v>700</v>
      </c>
      <c r="G271" s="71">
        <v>8.7602035142856471E-2</v>
      </c>
      <c r="H271" s="72">
        <v>0.18199022728450728</v>
      </c>
      <c r="I271" s="72">
        <v>66.426374989004671</v>
      </c>
      <c r="J271" s="72">
        <v>0.63184564725326253</v>
      </c>
      <c r="K271" s="72">
        <v>-0.27570964947573795</v>
      </c>
      <c r="L271" s="73">
        <v>0.45091371976145089</v>
      </c>
    </row>
    <row r="272" spans="2:12">
      <c r="B272" s="142"/>
      <c r="C272" s="144"/>
      <c r="D272" s="68" t="s">
        <v>700</v>
      </c>
      <c r="E272" s="69"/>
      <c r="F272" s="70" t="s">
        <v>699</v>
      </c>
      <c r="G272" s="71">
        <v>-8.7602035142856471E-2</v>
      </c>
      <c r="H272" s="72">
        <v>0.18199022728450728</v>
      </c>
      <c r="I272" s="72">
        <v>66.426374989004671</v>
      </c>
      <c r="J272" s="72">
        <v>0.63184564725326253</v>
      </c>
      <c r="K272" s="72">
        <v>-0.45091371976145089</v>
      </c>
      <c r="L272" s="73">
        <v>0.27570964947573795</v>
      </c>
    </row>
    <row r="273" spans="2:12" ht="18" thickBot="1">
      <c r="B273" s="145" t="s">
        <v>704</v>
      </c>
      <c r="C273" s="147"/>
      <c r="D273" s="68" t="s">
        <v>699</v>
      </c>
      <c r="E273" s="69"/>
      <c r="F273" s="70" t="s">
        <v>700</v>
      </c>
      <c r="G273" s="74" t="s">
        <v>718</v>
      </c>
      <c r="H273" s="72">
        <v>0.17023626955993629</v>
      </c>
      <c r="I273" s="72">
        <v>66.426374989004771</v>
      </c>
      <c r="J273" s="72">
        <v>4.6013541705553396E-4</v>
      </c>
      <c r="K273" s="72">
        <v>-0.96734696211359816</v>
      </c>
      <c r="L273" s="73">
        <v>-0.28765303788637636</v>
      </c>
    </row>
    <row r="274" spans="2:12" ht="18" thickBot="1">
      <c r="B274" s="146"/>
      <c r="C274" s="148"/>
      <c r="D274" s="61" t="s">
        <v>700</v>
      </c>
      <c r="E274" s="75"/>
      <c r="F274" s="76" t="s">
        <v>699</v>
      </c>
      <c r="G274" s="79" t="s">
        <v>719</v>
      </c>
      <c r="H274" s="77">
        <v>0.17023626955993629</v>
      </c>
      <c r="I274" s="77">
        <v>66.426374989004771</v>
      </c>
      <c r="J274" s="77">
        <v>4.6013541705553396E-4</v>
      </c>
      <c r="K274" s="77">
        <v>0.28765303788637636</v>
      </c>
      <c r="L274" s="78">
        <v>0.96734696211359816</v>
      </c>
    </row>
  </sheetData>
  <mergeCells count="20">
    <mergeCell ref="J261:J262"/>
    <mergeCell ref="K261:L261"/>
    <mergeCell ref="B263:B264"/>
    <mergeCell ref="C263:C264"/>
    <mergeCell ref="B265:B266"/>
    <mergeCell ref="C265:C266"/>
    <mergeCell ref="B261:B262"/>
    <mergeCell ref="C261:D262"/>
    <mergeCell ref="E261:F262"/>
    <mergeCell ref="G261:G262"/>
    <mergeCell ref="H261:H262"/>
    <mergeCell ref="I261:I262"/>
    <mergeCell ref="B273:B274"/>
    <mergeCell ref="C273:C274"/>
    <mergeCell ref="B267:B268"/>
    <mergeCell ref="C267:C268"/>
    <mergeCell ref="B269:B270"/>
    <mergeCell ref="C269:C270"/>
    <mergeCell ref="B271:B272"/>
    <mergeCell ref="C271:C272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13"/>
  <sheetViews>
    <sheetView topLeftCell="A29" zoomScale="70" zoomScaleNormal="70" workbookViewId="0">
      <selection activeCell="L86" sqref="L86"/>
    </sheetView>
  </sheetViews>
  <sheetFormatPr defaultRowHeight="17.399999999999999"/>
  <cols>
    <col min="2" max="2" width="21.3984375" customWidth="1"/>
    <col min="3" max="3" width="14" customWidth="1"/>
    <col min="4" max="4" width="14.09765625" customWidth="1"/>
    <col min="5" max="5" width="18.69921875" customWidth="1"/>
    <col min="6" max="6" width="25.69921875" customWidth="1"/>
    <col min="8" max="8" width="16.8984375" customWidth="1"/>
    <col min="10" max="10" width="16.3984375" customWidth="1"/>
  </cols>
  <sheetData>
    <row r="2" spans="2:8">
      <c r="D2" t="s">
        <v>601</v>
      </c>
      <c r="E2" t="s">
        <v>433</v>
      </c>
      <c r="F2">
        <v>-20</v>
      </c>
      <c r="G2">
        <v>-30</v>
      </c>
      <c r="H2">
        <v>-40</v>
      </c>
    </row>
    <row r="3" spans="2:8">
      <c r="B3" t="s">
        <v>414</v>
      </c>
      <c r="C3" t="s">
        <v>434</v>
      </c>
      <c r="D3">
        <v>1</v>
      </c>
      <c r="E3">
        <v>7.23</v>
      </c>
      <c r="F3">
        <v>447.8</v>
      </c>
      <c r="G3">
        <v>294.7</v>
      </c>
      <c r="H3">
        <v>132.5</v>
      </c>
    </row>
    <row r="4" spans="2:8">
      <c r="B4" t="s">
        <v>435</v>
      </c>
      <c r="C4" t="s">
        <v>436</v>
      </c>
      <c r="D4">
        <v>2</v>
      </c>
      <c r="E4">
        <v>9.06</v>
      </c>
      <c r="F4">
        <v>529.70000000000005</v>
      </c>
      <c r="G4">
        <v>211.8</v>
      </c>
      <c r="H4">
        <v>64.099999999999994</v>
      </c>
    </row>
    <row r="5" spans="2:8">
      <c r="B5" t="s">
        <v>435</v>
      </c>
      <c r="C5" t="s">
        <v>437</v>
      </c>
      <c r="D5">
        <v>3</v>
      </c>
      <c r="E5">
        <v>11.82</v>
      </c>
      <c r="F5">
        <v>461</v>
      </c>
      <c r="G5">
        <v>285.7</v>
      </c>
      <c r="H5">
        <v>122.9</v>
      </c>
    </row>
    <row r="6" spans="2:8">
      <c r="B6" t="s">
        <v>414</v>
      </c>
      <c r="C6" t="s">
        <v>416</v>
      </c>
      <c r="D6">
        <v>4</v>
      </c>
      <c r="E6">
        <v>8.3699999999999903</v>
      </c>
      <c r="F6">
        <v>692.2</v>
      </c>
      <c r="G6">
        <v>359.6</v>
      </c>
      <c r="H6">
        <v>134.80000000000001</v>
      </c>
    </row>
    <row r="7" spans="2:8">
      <c r="B7" t="s">
        <v>435</v>
      </c>
      <c r="C7" t="s">
        <v>417</v>
      </c>
      <c r="D7">
        <v>5</v>
      </c>
      <c r="E7">
        <v>8.67</v>
      </c>
      <c r="F7">
        <v>365.8</v>
      </c>
      <c r="G7">
        <v>195.7</v>
      </c>
      <c r="H7">
        <v>63.8</v>
      </c>
    </row>
    <row r="8" spans="2:8">
      <c r="B8" t="s">
        <v>435</v>
      </c>
      <c r="C8" t="s">
        <v>418</v>
      </c>
      <c r="D8">
        <v>6</v>
      </c>
      <c r="E8">
        <v>9.33</v>
      </c>
      <c r="F8">
        <v>292.7</v>
      </c>
      <c r="G8">
        <v>196.5</v>
      </c>
      <c r="H8">
        <v>102.2</v>
      </c>
    </row>
    <row r="9" spans="2:8">
      <c r="B9" t="s">
        <v>419</v>
      </c>
      <c r="C9" t="s">
        <v>415</v>
      </c>
      <c r="D9">
        <v>1</v>
      </c>
      <c r="E9">
        <v>41.91</v>
      </c>
      <c r="F9" s="8">
        <v>215.12213134765599</v>
      </c>
      <c r="G9" s="8">
        <v>127.22217559814401</v>
      </c>
      <c r="H9" s="8">
        <v>32.901405334472599</v>
      </c>
    </row>
    <row r="10" spans="2:8">
      <c r="B10" t="s">
        <v>419</v>
      </c>
      <c r="C10" t="s">
        <v>438</v>
      </c>
      <c r="D10">
        <v>2</v>
      </c>
      <c r="E10">
        <v>32.200000000000003</v>
      </c>
      <c r="F10" s="8">
        <v>186.21916198730401</v>
      </c>
      <c r="G10" s="8">
        <v>105.75770568847599</v>
      </c>
      <c r="H10" s="8">
        <v>64.743682861328097</v>
      </c>
    </row>
    <row r="11" spans="2:8">
      <c r="B11" t="s">
        <v>419</v>
      </c>
      <c r="C11" t="s">
        <v>420</v>
      </c>
      <c r="D11">
        <v>3</v>
      </c>
      <c r="E11">
        <v>29.43</v>
      </c>
      <c r="F11" s="8">
        <v>260.41867065429602</v>
      </c>
      <c r="G11" s="8">
        <v>183.73051452636699</v>
      </c>
      <c r="H11" s="8">
        <v>109.255889892578</v>
      </c>
    </row>
    <row r="12" spans="2:8">
      <c r="B12" t="s">
        <v>419</v>
      </c>
      <c r="C12" t="s">
        <v>421</v>
      </c>
      <c r="D12">
        <v>4</v>
      </c>
      <c r="E12">
        <v>33.06</v>
      </c>
      <c r="F12" s="8">
        <v>185.864974975585</v>
      </c>
      <c r="G12" s="8">
        <v>165.66275024414</v>
      </c>
      <c r="H12" s="8">
        <v>71.537506103515597</v>
      </c>
    </row>
    <row r="13" spans="2:8">
      <c r="B13" t="s">
        <v>419</v>
      </c>
      <c r="C13" t="s">
        <v>422</v>
      </c>
      <c r="D13">
        <v>5</v>
      </c>
      <c r="E13">
        <v>25.81</v>
      </c>
      <c r="F13" s="8">
        <v>152.84709167480401</v>
      </c>
      <c r="G13" s="8">
        <v>95.360694885253906</v>
      </c>
      <c r="H13" s="8">
        <v>27.0480861663818</v>
      </c>
    </row>
    <row r="14" spans="2:8">
      <c r="B14" t="s">
        <v>419</v>
      </c>
      <c r="C14" t="s">
        <v>423</v>
      </c>
      <c r="D14">
        <v>6</v>
      </c>
      <c r="E14">
        <v>23.23</v>
      </c>
      <c r="F14" s="8">
        <v>280.84100341796801</v>
      </c>
      <c r="G14" s="8">
        <v>173.41561889648401</v>
      </c>
      <c r="H14" s="8">
        <v>36.512832641601499</v>
      </c>
    </row>
    <row r="15" spans="2:8">
      <c r="B15" t="s">
        <v>424</v>
      </c>
      <c r="C15" s="1" t="s">
        <v>425</v>
      </c>
      <c r="D15">
        <v>1</v>
      </c>
      <c r="E15">
        <v>23.23</v>
      </c>
      <c r="F15">
        <v>216.71533203125</v>
      </c>
      <c r="G15">
        <v>132.07896423339801</v>
      </c>
      <c r="H15">
        <v>72.524436950683494</v>
      </c>
    </row>
    <row r="16" spans="2:8">
      <c r="B16" t="s">
        <v>424</v>
      </c>
      <c r="C16" s="1" t="s">
        <v>439</v>
      </c>
      <c r="D16">
        <v>2</v>
      </c>
      <c r="E16">
        <v>29.79</v>
      </c>
      <c r="F16">
        <v>185.188064575195</v>
      </c>
      <c r="G16">
        <v>124.473304748535</v>
      </c>
      <c r="H16">
        <v>38.542819976806598</v>
      </c>
    </row>
    <row r="17" spans="2:8">
      <c r="B17" t="s">
        <v>424</v>
      </c>
      <c r="C17" t="s">
        <v>440</v>
      </c>
      <c r="D17">
        <v>3</v>
      </c>
      <c r="E17">
        <v>40.64</v>
      </c>
      <c r="F17">
        <v>265.15100000000001</v>
      </c>
      <c r="G17">
        <v>156.57599999999999</v>
      </c>
      <c r="H17">
        <v>61.243400000000001</v>
      </c>
    </row>
    <row r="18" spans="2:8">
      <c r="B18" t="s">
        <v>424</v>
      </c>
      <c r="C18" t="s">
        <v>426</v>
      </c>
      <c r="D18">
        <v>4</v>
      </c>
      <c r="E18">
        <v>38.58</v>
      </c>
      <c r="F18">
        <v>74.661422729492102</v>
      </c>
      <c r="G18">
        <v>85.764739990234304</v>
      </c>
      <c r="H18">
        <v>29.131853103637599</v>
      </c>
    </row>
    <row r="19" spans="2:8">
      <c r="B19" t="s">
        <v>424</v>
      </c>
      <c r="C19" t="s">
        <v>441</v>
      </c>
      <c r="D19">
        <v>5</v>
      </c>
      <c r="E19">
        <v>21.67</v>
      </c>
      <c r="F19">
        <v>99.811904907226506</v>
      </c>
      <c r="G19">
        <v>49.434986114501903</v>
      </c>
      <c r="H19">
        <v>19.762689590454102</v>
      </c>
    </row>
    <row r="20" spans="2:8">
      <c r="B20" t="s">
        <v>442</v>
      </c>
      <c r="C20" t="s">
        <v>427</v>
      </c>
      <c r="D20">
        <v>1</v>
      </c>
      <c r="E20">
        <v>55.98</v>
      </c>
      <c r="F20">
        <v>169.21113586425699</v>
      </c>
      <c r="G20">
        <v>128.97430419921801</v>
      </c>
      <c r="H20">
        <v>77.249061584472599</v>
      </c>
    </row>
    <row r="21" spans="2:8">
      <c r="B21" t="s">
        <v>443</v>
      </c>
      <c r="C21" t="s">
        <v>428</v>
      </c>
      <c r="D21">
        <v>2</v>
      </c>
      <c r="E21">
        <v>48.1</v>
      </c>
      <c r="F21">
        <v>122.851181030273</v>
      </c>
      <c r="G21">
        <v>109.359886169433</v>
      </c>
      <c r="H21">
        <v>112.47722625732401</v>
      </c>
    </row>
    <row r="22" spans="2:8">
      <c r="B22" t="s">
        <v>442</v>
      </c>
      <c r="C22" t="s">
        <v>429</v>
      </c>
      <c r="D22">
        <v>3</v>
      </c>
      <c r="E22">
        <v>62.73</v>
      </c>
      <c r="F22">
        <v>98.920387268066406</v>
      </c>
      <c r="G22">
        <v>107.145126342773</v>
      </c>
      <c r="H22">
        <v>71.021301269531193</v>
      </c>
    </row>
    <row r="23" spans="2:8">
      <c r="B23" t="s">
        <v>443</v>
      </c>
      <c r="C23" t="s">
        <v>430</v>
      </c>
      <c r="D23">
        <v>4</v>
      </c>
      <c r="E23">
        <v>59.45</v>
      </c>
      <c r="F23">
        <v>142.27749633789</v>
      </c>
      <c r="G23">
        <v>94.681999206542898</v>
      </c>
      <c r="H23">
        <v>16.932369232177699</v>
      </c>
    </row>
    <row r="24" spans="2:8">
      <c r="B24" t="s">
        <v>444</v>
      </c>
      <c r="C24" s="1" t="s">
        <v>445</v>
      </c>
      <c r="D24">
        <v>1</v>
      </c>
      <c r="E24">
        <v>66.37</v>
      </c>
      <c r="F24">
        <v>601.293701171875</v>
      </c>
      <c r="G24">
        <v>348.41268920898398</v>
      </c>
      <c r="H24">
        <v>99.301376342773395</v>
      </c>
    </row>
    <row r="25" spans="2:8">
      <c r="B25" t="s">
        <v>444</v>
      </c>
      <c r="C25" s="1" t="s">
        <v>431</v>
      </c>
      <c r="D25">
        <v>2</v>
      </c>
      <c r="E25">
        <v>52.56</v>
      </c>
      <c r="F25">
        <v>336.95773315429602</v>
      </c>
      <c r="G25">
        <v>198.35542297363199</v>
      </c>
      <c r="H25">
        <v>57.667606353759702</v>
      </c>
    </row>
    <row r="26" spans="2:8">
      <c r="B26" t="s">
        <v>446</v>
      </c>
      <c r="C26" s="1" t="s">
        <v>447</v>
      </c>
      <c r="D26">
        <v>3</v>
      </c>
      <c r="E26">
        <v>72.430000000000007</v>
      </c>
      <c r="F26">
        <v>453.11776733398398</v>
      </c>
      <c r="G26">
        <v>227.83146667480401</v>
      </c>
      <c r="H26">
        <v>79.656890869140597</v>
      </c>
    </row>
    <row r="27" spans="2:8">
      <c r="B27" t="s">
        <v>446</v>
      </c>
      <c r="C27" s="1" t="s">
        <v>432</v>
      </c>
      <c r="D27">
        <v>4</v>
      </c>
      <c r="E27">
        <v>45.56</v>
      </c>
      <c r="F27">
        <v>519.09814453125</v>
      </c>
      <c r="G27">
        <v>285.07977294921801</v>
      </c>
      <c r="H27">
        <v>102.029731750488</v>
      </c>
    </row>
    <row r="28" spans="2:8">
      <c r="E28" t="s">
        <v>457</v>
      </c>
    </row>
    <row r="31" spans="2:8" ht="18" thickBot="1">
      <c r="B31" s="20" t="s">
        <v>720</v>
      </c>
      <c r="C31" s="4"/>
      <c r="D31" s="4"/>
      <c r="E31" s="4"/>
      <c r="F31" s="4"/>
      <c r="G31" s="4"/>
      <c r="H31" s="4"/>
    </row>
    <row r="32" spans="2:8" ht="18" thickBot="1">
      <c r="B32" s="25" t="s">
        <v>721</v>
      </c>
      <c r="C32" s="26" t="s">
        <v>722</v>
      </c>
      <c r="D32" s="26" t="s">
        <v>723</v>
      </c>
      <c r="E32" s="27" t="s">
        <v>724</v>
      </c>
      <c r="F32" s="4"/>
      <c r="G32" s="4"/>
      <c r="H32" s="4"/>
    </row>
    <row r="33" spans="2:9" ht="18" thickBot="1">
      <c r="B33" s="80">
        <v>4</v>
      </c>
      <c r="C33" s="81">
        <v>19.239146369037194</v>
      </c>
      <c r="D33" s="81">
        <v>16.028706696375263</v>
      </c>
      <c r="E33" s="82">
        <v>6.2960597123135861E-6</v>
      </c>
      <c r="F33" s="4"/>
      <c r="G33" s="4"/>
      <c r="H33" s="4"/>
    </row>
    <row r="34" spans="2:9" ht="18" thickBot="1">
      <c r="B34" s="4"/>
      <c r="C34" s="4"/>
      <c r="D34" s="4"/>
      <c r="E34" s="4"/>
      <c r="F34" s="4"/>
      <c r="G34" s="4"/>
      <c r="H34" s="4"/>
    </row>
    <row r="35" spans="2:9" ht="18" customHeight="1" thickBot="1">
      <c r="B35" s="153" t="s">
        <v>655</v>
      </c>
      <c r="C35" s="160" t="s">
        <v>656</v>
      </c>
      <c r="D35" s="140" t="s">
        <v>657</v>
      </c>
      <c r="E35" s="140" t="s">
        <v>658</v>
      </c>
      <c r="F35" s="140" t="s">
        <v>659</v>
      </c>
      <c r="G35" s="140" t="s">
        <v>660</v>
      </c>
      <c r="H35" s="140" t="s">
        <v>661</v>
      </c>
      <c r="I35" s="139"/>
    </row>
    <row r="36" spans="2:9" ht="18" thickBot="1">
      <c r="B36" s="146"/>
      <c r="C36" s="162"/>
      <c r="D36" s="139"/>
      <c r="E36" s="139"/>
      <c r="F36" s="139"/>
      <c r="G36" s="139"/>
      <c r="H36" s="58" t="s">
        <v>662</v>
      </c>
      <c r="I36" s="58" t="s">
        <v>663</v>
      </c>
    </row>
    <row r="37" spans="2:9">
      <c r="B37" s="149" t="s">
        <v>424</v>
      </c>
      <c r="C37" s="42" t="s">
        <v>725</v>
      </c>
      <c r="D37" s="83">
        <v>38.586232130679832</v>
      </c>
      <c r="E37" s="30">
        <v>61.361936989687564</v>
      </c>
      <c r="F37" s="30">
        <v>19.204798163051443</v>
      </c>
      <c r="G37" s="30">
        <v>0.53686870902797301</v>
      </c>
      <c r="H37" s="30">
        <v>-89.753143402324412</v>
      </c>
      <c r="I37" s="31">
        <v>166.92560766368408</v>
      </c>
    </row>
    <row r="38" spans="2:9">
      <c r="B38" s="163"/>
      <c r="C38" s="44" t="s">
        <v>726</v>
      </c>
      <c r="D38" s="46" t="s">
        <v>727</v>
      </c>
      <c r="E38" s="34">
        <v>61.361936989687557</v>
      </c>
      <c r="F38" s="34">
        <v>19.204798163051436</v>
      </c>
      <c r="G38" s="34">
        <v>8.0259598392016688E-5</v>
      </c>
      <c r="H38" s="34">
        <v>-434.05492983482452</v>
      </c>
      <c r="I38" s="35">
        <v>-177.37617876881589</v>
      </c>
    </row>
    <row r="39" spans="2:9">
      <c r="B39" s="163"/>
      <c r="C39" s="44" t="s">
        <v>419</v>
      </c>
      <c r="D39" s="45">
        <v>-48.842364902179838</v>
      </c>
      <c r="E39" s="34">
        <v>55.417357484040373</v>
      </c>
      <c r="F39" s="34">
        <v>19.248252545207844</v>
      </c>
      <c r="G39" s="34">
        <v>0.38899897840122266</v>
      </c>
      <c r="H39" s="34">
        <v>-164.73105885126668</v>
      </c>
      <c r="I39" s="35">
        <v>67.046329046907019</v>
      </c>
    </row>
    <row r="40" spans="2:9">
      <c r="B40" s="142"/>
      <c r="C40" s="47" t="s">
        <v>728</v>
      </c>
      <c r="D40" s="48" t="s">
        <v>729</v>
      </c>
      <c r="E40" s="49">
        <v>55.417357484040373</v>
      </c>
      <c r="F40" s="49">
        <v>19.248252545207841</v>
      </c>
      <c r="G40" s="49">
        <v>3.0279256195264777E-5</v>
      </c>
      <c r="H40" s="49">
        <v>-416.04555316793295</v>
      </c>
      <c r="I40" s="50">
        <v>-184.26816526975955</v>
      </c>
    </row>
    <row r="41" spans="2:9">
      <c r="B41" s="141" t="s">
        <v>725</v>
      </c>
      <c r="C41" s="51" t="s">
        <v>424</v>
      </c>
      <c r="D41" s="56">
        <v>-38.586232130679832</v>
      </c>
      <c r="E41" s="53">
        <v>61.361936989687564</v>
      </c>
      <c r="F41" s="53">
        <v>19.204798163051443</v>
      </c>
      <c r="G41" s="53">
        <v>0.53686870902797301</v>
      </c>
      <c r="H41" s="53">
        <v>-166.92560766368408</v>
      </c>
      <c r="I41" s="54">
        <v>89.753143402324412</v>
      </c>
    </row>
    <row r="42" spans="2:9">
      <c r="B42" s="163"/>
      <c r="C42" s="44" t="s">
        <v>726</v>
      </c>
      <c r="D42" s="46" t="s">
        <v>730</v>
      </c>
      <c r="E42" s="34">
        <v>64.538537353078937</v>
      </c>
      <c r="F42" s="34">
        <v>18.999999999999332</v>
      </c>
      <c r="G42" s="34">
        <v>3.7842474387956375E-5</v>
      </c>
      <c r="H42" s="34">
        <v>-479.382497548819</v>
      </c>
      <c r="I42" s="35">
        <v>-209.22107531618104</v>
      </c>
    </row>
    <row r="43" spans="2:9">
      <c r="B43" s="163"/>
      <c r="C43" s="44" t="s">
        <v>419</v>
      </c>
      <c r="D43" s="45">
        <v>-87.42859703285967</v>
      </c>
      <c r="E43" s="34">
        <v>59.475761065653423</v>
      </c>
      <c r="F43" s="34">
        <v>19.720676846102194</v>
      </c>
      <c r="G43" s="34">
        <v>0.15734001149117807</v>
      </c>
      <c r="H43" s="34">
        <v>-211.60560911370894</v>
      </c>
      <c r="I43" s="35">
        <v>36.74841504798961</v>
      </c>
    </row>
    <row r="44" spans="2:9">
      <c r="B44" s="142"/>
      <c r="C44" s="47" t="s">
        <v>728</v>
      </c>
      <c r="D44" s="48" t="s">
        <v>731</v>
      </c>
      <c r="E44" s="49">
        <v>59.475761065653415</v>
      </c>
      <c r="F44" s="49">
        <v>19.720676846102197</v>
      </c>
      <c r="G44" s="49">
        <v>1.4981260415060524E-5</v>
      </c>
      <c r="H44" s="49">
        <v>-462.92010343037538</v>
      </c>
      <c r="I44" s="50">
        <v>-214.56607926867679</v>
      </c>
    </row>
    <row r="45" spans="2:9">
      <c r="B45" s="141" t="s">
        <v>726</v>
      </c>
      <c r="C45" s="51" t="s">
        <v>424</v>
      </c>
      <c r="D45" s="52" t="s">
        <v>732</v>
      </c>
      <c r="E45" s="53">
        <v>61.361936989687557</v>
      </c>
      <c r="F45" s="53">
        <v>19.204798163051436</v>
      </c>
      <c r="G45" s="53">
        <v>8.0259598392016688E-5</v>
      </c>
      <c r="H45" s="53">
        <v>177.37617876881589</v>
      </c>
      <c r="I45" s="54">
        <v>434.05492983482452</v>
      </c>
    </row>
    <row r="46" spans="2:9">
      <c r="B46" s="163"/>
      <c r="C46" s="44" t="s">
        <v>725</v>
      </c>
      <c r="D46" s="46" t="s">
        <v>733</v>
      </c>
      <c r="E46" s="34">
        <v>64.538537353078937</v>
      </c>
      <c r="F46" s="34">
        <v>18.999999999999332</v>
      </c>
      <c r="G46" s="34">
        <v>3.7842474387956375E-5</v>
      </c>
      <c r="H46" s="34">
        <v>209.22107531618104</v>
      </c>
      <c r="I46" s="35">
        <v>479.382497548819</v>
      </c>
    </row>
    <row r="47" spans="2:9">
      <c r="B47" s="163"/>
      <c r="C47" s="44" t="s">
        <v>419</v>
      </c>
      <c r="D47" s="46" t="s">
        <v>734</v>
      </c>
      <c r="E47" s="34">
        <v>59.475761065653415</v>
      </c>
      <c r="F47" s="34">
        <v>19.720676846102201</v>
      </c>
      <c r="G47" s="34">
        <v>3.4327560146720849E-4</v>
      </c>
      <c r="H47" s="34">
        <v>132.69617731879111</v>
      </c>
      <c r="I47" s="35">
        <v>381.05020148048959</v>
      </c>
    </row>
    <row r="48" spans="2:9">
      <c r="B48" s="142"/>
      <c r="C48" s="47" t="s">
        <v>728</v>
      </c>
      <c r="D48" s="55">
        <v>5.5586950829739408</v>
      </c>
      <c r="E48" s="49">
        <v>59.475761065653415</v>
      </c>
      <c r="F48" s="49">
        <v>19.720676846102197</v>
      </c>
      <c r="G48" s="49">
        <v>0.92647993982955978</v>
      </c>
      <c r="H48" s="49">
        <v>-118.61831699787535</v>
      </c>
      <c r="I48" s="50">
        <v>129.73570716382324</v>
      </c>
    </row>
    <row r="49" spans="2:9">
      <c r="B49" s="141" t="s">
        <v>419</v>
      </c>
      <c r="C49" s="51" t="s">
        <v>424</v>
      </c>
      <c r="D49" s="56">
        <v>48.842364902179838</v>
      </c>
      <c r="E49" s="53">
        <v>55.417357484040373</v>
      </c>
      <c r="F49" s="53">
        <v>19.248252545207844</v>
      </c>
      <c r="G49" s="53">
        <v>0.38899897840122266</v>
      </c>
      <c r="H49" s="53">
        <v>-67.046329046907019</v>
      </c>
      <c r="I49" s="54">
        <v>164.73105885126668</v>
      </c>
    </row>
    <row r="50" spans="2:9">
      <c r="B50" s="163"/>
      <c r="C50" s="44" t="s">
        <v>725</v>
      </c>
      <c r="D50" s="45">
        <v>87.42859703285967</v>
      </c>
      <c r="E50" s="34">
        <v>59.475761065653423</v>
      </c>
      <c r="F50" s="34">
        <v>19.720676846102194</v>
      </c>
      <c r="G50" s="34">
        <v>0.15734001149117807</v>
      </c>
      <c r="H50" s="34">
        <v>-36.74841504798961</v>
      </c>
      <c r="I50" s="35">
        <v>211.60560911370894</v>
      </c>
    </row>
    <row r="51" spans="2:9">
      <c r="B51" s="163"/>
      <c r="C51" s="44" t="s">
        <v>726</v>
      </c>
      <c r="D51" s="46" t="s">
        <v>735</v>
      </c>
      <c r="E51" s="34">
        <v>59.475761065653415</v>
      </c>
      <c r="F51" s="34">
        <v>19.720676846102201</v>
      </c>
      <c r="G51" s="34">
        <v>3.4327560146720849E-4</v>
      </c>
      <c r="H51" s="34">
        <v>-381.05020148048959</v>
      </c>
      <c r="I51" s="35">
        <v>-132.69617731879111</v>
      </c>
    </row>
    <row r="52" spans="2:9">
      <c r="B52" s="142"/>
      <c r="C52" s="47" t="s">
        <v>728</v>
      </c>
      <c r="D52" s="48" t="s">
        <v>736</v>
      </c>
      <c r="E52" s="49">
        <v>52.695495086865286</v>
      </c>
      <c r="F52" s="49">
        <v>18.999999999999332</v>
      </c>
      <c r="G52" s="49">
        <v>1.3340545194034763E-4</v>
      </c>
      <c r="H52" s="49">
        <v>-361.60743309242673</v>
      </c>
      <c r="I52" s="50">
        <v>-141.02155554090609</v>
      </c>
    </row>
    <row r="53" spans="2:9" ht="18" thickBot="1">
      <c r="B53" s="145" t="s">
        <v>728</v>
      </c>
      <c r="C53" s="51" t="s">
        <v>424</v>
      </c>
      <c r="D53" s="52" t="s">
        <v>737</v>
      </c>
      <c r="E53" s="53">
        <v>55.417357484040373</v>
      </c>
      <c r="F53" s="53">
        <v>19.248252545207841</v>
      </c>
      <c r="G53" s="53">
        <v>3.0279256195264777E-5</v>
      </c>
      <c r="H53" s="53">
        <v>184.26816526975955</v>
      </c>
      <c r="I53" s="54">
        <v>416.04555316793295</v>
      </c>
    </row>
    <row r="54" spans="2:9">
      <c r="B54" s="163"/>
      <c r="C54" s="44" t="s">
        <v>725</v>
      </c>
      <c r="D54" s="46" t="s">
        <v>738</v>
      </c>
      <c r="E54" s="34">
        <v>59.475761065653415</v>
      </c>
      <c r="F54" s="34">
        <v>19.720676846102197</v>
      </c>
      <c r="G54" s="34">
        <v>1.4981260415060524E-5</v>
      </c>
      <c r="H54" s="34">
        <v>214.56607926867679</v>
      </c>
      <c r="I54" s="35">
        <v>462.92010343037538</v>
      </c>
    </row>
    <row r="55" spans="2:9">
      <c r="B55" s="163"/>
      <c r="C55" s="44" t="s">
        <v>726</v>
      </c>
      <c r="D55" s="45">
        <v>-5.5586950829739408</v>
      </c>
      <c r="E55" s="34">
        <v>59.475761065653415</v>
      </c>
      <c r="F55" s="34">
        <v>19.720676846102197</v>
      </c>
      <c r="G55" s="34">
        <v>0.92647993982955978</v>
      </c>
      <c r="H55" s="34">
        <v>-129.73570716382324</v>
      </c>
      <c r="I55" s="35">
        <v>118.61831699787535</v>
      </c>
    </row>
    <row r="56" spans="2:9" ht="18" thickBot="1">
      <c r="B56" s="146"/>
      <c r="C56" s="57" t="s">
        <v>419</v>
      </c>
      <c r="D56" s="84" t="s">
        <v>739</v>
      </c>
      <c r="E56" s="40">
        <v>52.695495086865286</v>
      </c>
      <c r="F56" s="40">
        <v>18.999999999999332</v>
      </c>
      <c r="G56" s="40">
        <v>1.3340545194034763E-4</v>
      </c>
      <c r="H56" s="40">
        <v>141.02155554090609</v>
      </c>
      <c r="I56" s="41">
        <v>361.60743309242673</v>
      </c>
    </row>
    <row r="59" spans="2:9" ht="18" thickBot="1">
      <c r="B59" s="20" t="s">
        <v>740</v>
      </c>
    </row>
    <row r="60" spans="2:9" ht="18" thickBot="1">
      <c r="B60" s="25" t="s">
        <v>721</v>
      </c>
      <c r="C60" s="26" t="s">
        <v>722</v>
      </c>
      <c r="D60" s="26" t="s">
        <v>723</v>
      </c>
      <c r="E60" s="27" t="s">
        <v>724</v>
      </c>
    </row>
    <row r="61" spans="2:9" ht="18" thickBot="1">
      <c r="B61" s="80">
        <v>4</v>
      </c>
      <c r="C61" s="81">
        <v>19.239664514027265</v>
      </c>
      <c r="D61" s="81">
        <v>12.222562272921007</v>
      </c>
      <c r="E61" s="82">
        <v>4.1225530683026907E-5</v>
      </c>
    </row>
    <row r="62" spans="2:9" ht="18" thickBot="1"/>
    <row r="63" spans="2:9" ht="18" customHeight="1" thickBot="1">
      <c r="B63" s="153" t="s">
        <v>655</v>
      </c>
      <c r="C63" s="160" t="s">
        <v>656</v>
      </c>
      <c r="D63" s="140" t="s">
        <v>657</v>
      </c>
      <c r="E63" s="140" t="s">
        <v>658</v>
      </c>
      <c r="F63" s="140" t="s">
        <v>659</v>
      </c>
      <c r="G63" s="140" t="s">
        <v>660</v>
      </c>
      <c r="H63" s="140" t="s">
        <v>661</v>
      </c>
      <c r="I63" s="139"/>
    </row>
    <row r="64" spans="2:9" ht="18" thickBot="1">
      <c r="B64" s="146"/>
      <c r="C64" s="162"/>
      <c r="D64" s="139"/>
      <c r="E64" s="139"/>
      <c r="F64" s="139"/>
      <c r="G64" s="139"/>
      <c r="H64" s="58" t="s">
        <v>662</v>
      </c>
      <c r="I64" s="58" t="s">
        <v>663</v>
      </c>
    </row>
    <row r="65" spans="2:9">
      <c r="B65" s="149" t="s">
        <v>424</v>
      </c>
      <c r="C65" s="42" t="s">
        <v>725</v>
      </c>
      <c r="D65" s="83">
        <v>1.4492301472291729</v>
      </c>
      <c r="E65" s="30">
        <v>33.066210966871395</v>
      </c>
      <c r="F65" s="30">
        <v>19.211360103221413</v>
      </c>
      <c r="G65" s="30">
        <v>0.96549375134014093</v>
      </c>
      <c r="H65" s="30">
        <v>-67.707645899344897</v>
      </c>
      <c r="I65" s="31">
        <v>70.606106193803242</v>
      </c>
    </row>
    <row r="66" spans="2:9">
      <c r="B66" s="163"/>
      <c r="C66" s="44" t="s">
        <v>726</v>
      </c>
      <c r="D66" s="46" t="s">
        <v>741</v>
      </c>
      <c r="E66" s="34">
        <v>33.066210966871395</v>
      </c>
      <c r="F66" s="34">
        <v>19.211360103221413</v>
      </c>
      <c r="G66" s="34">
        <v>1.7383335537189356E-4</v>
      </c>
      <c r="H66" s="34">
        <v>-222.58715487184489</v>
      </c>
      <c r="I66" s="35">
        <v>-84.273402778696749</v>
      </c>
    </row>
    <row r="67" spans="2:9">
      <c r="B67" s="163"/>
      <c r="C67" s="44" t="s">
        <v>419</v>
      </c>
      <c r="D67" s="45">
        <v>-34.016604423062518</v>
      </c>
      <c r="E67" s="34">
        <v>29.862204617256641</v>
      </c>
      <c r="F67" s="34">
        <v>19.256107790644126</v>
      </c>
      <c r="G67" s="34">
        <v>0.26862661229356338</v>
      </c>
      <c r="H67" s="34">
        <v>-96.462700835111505</v>
      </c>
      <c r="I67" s="35">
        <v>28.42949198898647</v>
      </c>
    </row>
    <row r="68" spans="2:9">
      <c r="B68" s="142"/>
      <c r="C68" s="47" t="s">
        <v>728</v>
      </c>
      <c r="D68" s="48" t="s">
        <v>742</v>
      </c>
      <c r="E68" s="49">
        <v>29.862204617256641</v>
      </c>
      <c r="F68" s="49">
        <v>19.256107790644126</v>
      </c>
      <c r="G68" s="49">
        <v>7.5489105248401826E-5</v>
      </c>
      <c r="H68" s="49">
        <v>-211.93779087011134</v>
      </c>
      <c r="I68" s="50">
        <v>-87.045598046013382</v>
      </c>
    </row>
    <row r="69" spans="2:9">
      <c r="B69" s="141" t="s">
        <v>725</v>
      </c>
      <c r="C69" s="51" t="s">
        <v>424</v>
      </c>
      <c r="D69" s="56">
        <v>-1.4492301472291729</v>
      </c>
      <c r="E69" s="53">
        <v>33.066210966871395</v>
      </c>
      <c r="F69" s="53">
        <v>19.211360103221413</v>
      </c>
      <c r="G69" s="53">
        <v>0.96549375134014093</v>
      </c>
      <c r="H69" s="53">
        <v>-70.606106193803242</v>
      </c>
      <c r="I69" s="54">
        <v>67.707645899344897</v>
      </c>
    </row>
    <row r="70" spans="2:9">
      <c r="B70" s="163"/>
      <c r="C70" s="44" t="s">
        <v>726</v>
      </c>
      <c r="D70" s="46" t="s">
        <v>743</v>
      </c>
      <c r="E70" s="34">
        <v>34.7812917905079</v>
      </c>
      <c r="F70" s="34">
        <v>18.999999999998867</v>
      </c>
      <c r="G70" s="34">
        <v>2.7282360458592657E-4</v>
      </c>
      <c r="H70" s="34">
        <v>-227.67758933342506</v>
      </c>
      <c r="I70" s="35">
        <v>-82.081428611574921</v>
      </c>
    </row>
    <row r="71" spans="2:9">
      <c r="B71" s="163"/>
      <c r="C71" s="44" t="s">
        <v>419</v>
      </c>
      <c r="D71" s="45">
        <v>-35.46583457029169</v>
      </c>
      <c r="E71" s="34">
        <v>32.039892560947592</v>
      </c>
      <c r="F71" s="34">
        <v>19.737999717727888</v>
      </c>
      <c r="G71" s="34">
        <v>0.28163379409886441</v>
      </c>
      <c r="H71" s="34">
        <v>-102.35679761169295</v>
      </c>
      <c r="I71" s="35">
        <v>31.425128471109577</v>
      </c>
    </row>
    <row r="72" spans="2:9">
      <c r="B72" s="142"/>
      <c r="C72" s="47" t="s">
        <v>728</v>
      </c>
      <c r="D72" s="48" t="s">
        <v>744</v>
      </c>
      <c r="E72" s="49">
        <v>32.039892560947592</v>
      </c>
      <c r="F72" s="49">
        <v>19.737999717727909</v>
      </c>
      <c r="G72" s="49">
        <v>1.3837283476449911E-4</v>
      </c>
      <c r="H72" s="49">
        <v>-217.83188764669273</v>
      </c>
      <c r="I72" s="50">
        <v>-84.049961563890363</v>
      </c>
    </row>
    <row r="73" spans="2:9">
      <c r="B73" s="141" t="s">
        <v>726</v>
      </c>
      <c r="C73" s="51" t="s">
        <v>424</v>
      </c>
      <c r="D73" s="52" t="s">
        <v>745</v>
      </c>
      <c r="E73" s="53">
        <v>33.066210966871395</v>
      </c>
      <c r="F73" s="53">
        <v>19.211360103221413</v>
      </c>
      <c r="G73" s="53">
        <v>1.7383335537189356E-4</v>
      </c>
      <c r="H73" s="53">
        <v>84.273402778696749</v>
      </c>
      <c r="I73" s="54">
        <v>222.58715487184489</v>
      </c>
    </row>
    <row r="74" spans="2:9">
      <c r="B74" s="163"/>
      <c r="C74" s="44" t="s">
        <v>725</v>
      </c>
      <c r="D74" s="46" t="s">
        <v>746</v>
      </c>
      <c r="E74" s="34">
        <v>34.7812917905079</v>
      </c>
      <c r="F74" s="34">
        <v>18.999999999998867</v>
      </c>
      <c r="G74" s="34">
        <v>2.7282360458592657E-4</v>
      </c>
      <c r="H74" s="34">
        <v>82.081428611574921</v>
      </c>
      <c r="I74" s="35">
        <v>227.67758933342506</v>
      </c>
    </row>
    <row r="75" spans="2:9">
      <c r="B75" s="163"/>
      <c r="C75" s="44" t="s">
        <v>419</v>
      </c>
      <c r="D75" s="46" t="s">
        <v>747</v>
      </c>
      <c r="E75" s="34">
        <v>32.039892560947592</v>
      </c>
      <c r="F75" s="34">
        <v>19.737999717727888</v>
      </c>
      <c r="G75" s="34">
        <v>1.3550983076573652E-3</v>
      </c>
      <c r="H75" s="34">
        <v>52.522711360807016</v>
      </c>
      <c r="I75" s="35">
        <v>186.30463744360955</v>
      </c>
    </row>
    <row r="76" spans="2:9">
      <c r="B76" s="142"/>
      <c r="C76" s="47" t="s">
        <v>728</v>
      </c>
      <c r="D76" s="55">
        <v>3.9385843672084362</v>
      </c>
      <c r="E76" s="49">
        <v>32.039892560947592</v>
      </c>
      <c r="F76" s="49">
        <v>19.737999717727909</v>
      </c>
      <c r="G76" s="49">
        <v>0.90340757956071072</v>
      </c>
      <c r="H76" s="49">
        <v>-62.952378674192744</v>
      </c>
      <c r="I76" s="50">
        <v>70.829547408609614</v>
      </c>
    </row>
    <row r="77" spans="2:9">
      <c r="B77" s="141" t="s">
        <v>419</v>
      </c>
      <c r="C77" s="51" t="s">
        <v>424</v>
      </c>
      <c r="D77" s="56">
        <v>34.016604423062518</v>
      </c>
      <c r="E77" s="53">
        <v>29.862204617256641</v>
      </c>
      <c r="F77" s="53">
        <v>19.256107790644126</v>
      </c>
      <c r="G77" s="53">
        <v>0.26862661229356338</v>
      </c>
      <c r="H77" s="53">
        <v>-28.42949198898647</v>
      </c>
      <c r="I77" s="54">
        <v>96.462700835111505</v>
      </c>
    </row>
    <row r="78" spans="2:9">
      <c r="B78" s="163"/>
      <c r="C78" s="44" t="s">
        <v>725</v>
      </c>
      <c r="D78" s="45">
        <v>35.46583457029169</v>
      </c>
      <c r="E78" s="34">
        <v>32.039892560947592</v>
      </c>
      <c r="F78" s="34">
        <v>19.737999717727888</v>
      </c>
      <c r="G78" s="34">
        <v>0.28163379409886441</v>
      </c>
      <c r="H78" s="34">
        <v>-31.425128471109577</v>
      </c>
      <c r="I78" s="35">
        <v>102.35679761169295</v>
      </c>
    </row>
    <row r="79" spans="2:9">
      <c r="B79" s="163"/>
      <c r="C79" s="44" t="s">
        <v>726</v>
      </c>
      <c r="D79" s="46" t="s">
        <v>748</v>
      </c>
      <c r="E79" s="34">
        <v>32.039892560947592</v>
      </c>
      <c r="F79" s="34">
        <v>19.737999717727888</v>
      </c>
      <c r="G79" s="34">
        <v>1.3550983076573652E-3</v>
      </c>
      <c r="H79" s="34">
        <v>-186.30463744360955</v>
      </c>
      <c r="I79" s="35">
        <v>-52.522711360807016</v>
      </c>
    </row>
    <row r="80" spans="2:9">
      <c r="B80" s="142"/>
      <c r="C80" s="47" t="s">
        <v>728</v>
      </c>
      <c r="D80" s="48" t="s">
        <v>749</v>
      </c>
      <c r="E80" s="49">
        <v>28.398805827199283</v>
      </c>
      <c r="F80" s="49">
        <v>18.999999999998877</v>
      </c>
      <c r="G80" s="49">
        <v>6.5868064584977267E-4</v>
      </c>
      <c r="H80" s="49">
        <v>-174.91447374779702</v>
      </c>
      <c r="I80" s="50">
        <v>-56.035706322202692</v>
      </c>
    </row>
    <row r="81" spans="2:9" ht="18" thickBot="1">
      <c r="B81" s="145" t="s">
        <v>728</v>
      </c>
      <c r="C81" s="51" t="s">
        <v>424</v>
      </c>
      <c r="D81" s="52" t="s">
        <v>750</v>
      </c>
      <c r="E81" s="53">
        <v>29.862204617256641</v>
      </c>
      <c r="F81" s="53">
        <v>19.256107790644126</v>
      </c>
      <c r="G81" s="53">
        <v>7.5489105248401826E-5</v>
      </c>
      <c r="H81" s="53">
        <v>87.045598046013382</v>
      </c>
      <c r="I81" s="54">
        <v>211.93779087011134</v>
      </c>
    </row>
    <row r="82" spans="2:9">
      <c r="B82" s="163"/>
      <c r="C82" s="44" t="s">
        <v>725</v>
      </c>
      <c r="D82" s="46" t="s">
        <v>751</v>
      </c>
      <c r="E82" s="34">
        <v>32.039892560947592</v>
      </c>
      <c r="F82" s="34">
        <v>19.737999717727909</v>
      </c>
      <c r="G82" s="34">
        <v>1.3837283476449911E-4</v>
      </c>
      <c r="H82" s="34">
        <v>84.049961563890363</v>
      </c>
      <c r="I82" s="35">
        <v>217.83188764669273</v>
      </c>
    </row>
    <row r="83" spans="2:9">
      <c r="B83" s="163"/>
      <c r="C83" s="44" t="s">
        <v>726</v>
      </c>
      <c r="D83" s="45">
        <v>-3.9385843672084362</v>
      </c>
      <c r="E83" s="34">
        <v>32.039892560947592</v>
      </c>
      <c r="F83" s="34">
        <v>19.737999717727909</v>
      </c>
      <c r="G83" s="34">
        <v>0.90340757956071072</v>
      </c>
      <c r="H83" s="34">
        <v>-70.829547408609614</v>
      </c>
      <c r="I83" s="35">
        <v>62.952378674192744</v>
      </c>
    </row>
    <row r="84" spans="2:9" ht="18" thickBot="1">
      <c r="B84" s="146"/>
      <c r="C84" s="57" t="s">
        <v>419</v>
      </c>
      <c r="D84" s="84" t="s">
        <v>752</v>
      </c>
      <c r="E84" s="40">
        <v>28.398805827199283</v>
      </c>
      <c r="F84" s="40">
        <v>18.999999999998877</v>
      </c>
      <c r="G84" s="40">
        <v>6.5868064584977267E-4</v>
      </c>
      <c r="H84" s="40">
        <v>56.035706322202692</v>
      </c>
      <c r="I84" s="41">
        <v>174.91447374779702</v>
      </c>
    </row>
    <row r="88" spans="2:9" ht="18" thickBot="1">
      <c r="B88" s="20" t="s">
        <v>753</v>
      </c>
    </row>
    <row r="89" spans="2:9" ht="18" thickBot="1">
      <c r="B89" s="25" t="s">
        <v>721</v>
      </c>
      <c r="C89" s="26" t="s">
        <v>722</v>
      </c>
      <c r="D89" s="26" t="s">
        <v>723</v>
      </c>
      <c r="E89" s="27" t="s">
        <v>724</v>
      </c>
    </row>
    <row r="90" spans="2:9" ht="18" thickBot="1">
      <c r="B90" s="80">
        <v>4</v>
      </c>
      <c r="C90" s="81">
        <v>19.207669208144235</v>
      </c>
      <c r="D90" s="81">
        <v>3.5972710441595219</v>
      </c>
      <c r="E90" s="82">
        <v>2.3804815750299815E-2</v>
      </c>
    </row>
    <row r="91" spans="2:9" ht="18" thickBot="1"/>
    <row r="92" spans="2:9" ht="18" customHeight="1" thickBot="1">
      <c r="B92" s="153" t="s">
        <v>655</v>
      </c>
      <c r="C92" s="160" t="s">
        <v>656</v>
      </c>
      <c r="D92" s="140" t="s">
        <v>657</v>
      </c>
      <c r="E92" s="140" t="s">
        <v>658</v>
      </c>
      <c r="F92" s="140" t="s">
        <v>659</v>
      </c>
      <c r="G92" s="140" t="s">
        <v>660</v>
      </c>
      <c r="H92" s="140" t="s">
        <v>661</v>
      </c>
      <c r="I92" s="139"/>
    </row>
    <row r="93" spans="2:9" ht="18" thickBot="1">
      <c r="B93" s="146"/>
      <c r="C93" s="162"/>
      <c r="D93" s="139"/>
      <c r="E93" s="139"/>
      <c r="F93" s="139"/>
      <c r="G93" s="139"/>
      <c r="H93" s="58" t="s">
        <v>662</v>
      </c>
      <c r="I93" s="58" t="s">
        <v>663</v>
      </c>
    </row>
    <row r="94" spans="2:9">
      <c r="B94" s="149" t="s">
        <v>424</v>
      </c>
      <c r="C94" s="42" t="s">
        <v>725</v>
      </c>
      <c r="D94" s="83">
        <v>-23.223297302802933</v>
      </c>
      <c r="E94" s="30">
        <v>19.478619857909983</v>
      </c>
      <c r="F94" s="30">
        <v>19.140902711126031</v>
      </c>
      <c r="G94" s="30">
        <v>0.24773692054022359</v>
      </c>
      <c r="H94" s="30">
        <v>-63.972214023111199</v>
      </c>
      <c r="I94" s="31">
        <v>17.525619417505332</v>
      </c>
    </row>
    <row r="95" spans="2:9">
      <c r="B95" s="163"/>
      <c r="C95" s="44" t="s">
        <v>726</v>
      </c>
      <c r="D95" s="45">
        <v>-38.467209047802925</v>
      </c>
      <c r="E95" s="34">
        <v>19.478619857909983</v>
      </c>
      <c r="F95" s="34">
        <v>19.140902711126031</v>
      </c>
      <c r="G95" s="34">
        <v>6.2889032532645397E-2</v>
      </c>
      <c r="H95" s="34">
        <v>-79.216125768111198</v>
      </c>
      <c r="I95" s="35">
        <v>2.281707672505342</v>
      </c>
    </row>
    <row r="96" spans="2:9">
      <c r="B96" s="163"/>
      <c r="C96" s="44" t="s">
        <v>419</v>
      </c>
      <c r="D96" s="45">
        <v>-14.714512944197104</v>
      </c>
      <c r="E96" s="34">
        <v>17.595189711227164</v>
      </c>
      <c r="F96" s="34">
        <v>19.17140512297885</v>
      </c>
      <c r="G96" s="34">
        <v>0.41329974227646227</v>
      </c>
      <c r="H96" s="34">
        <v>-51.5193957335253</v>
      </c>
      <c r="I96" s="35">
        <v>22.090369845131097</v>
      </c>
    </row>
    <row r="97" spans="2:9">
      <c r="B97" s="142"/>
      <c r="C97" s="47" t="s">
        <v>728</v>
      </c>
      <c r="D97" s="48" t="s">
        <v>754</v>
      </c>
      <c r="E97" s="49">
        <v>17.595189711227164</v>
      </c>
      <c r="F97" s="49">
        <v>19.171405122978854</v>
      </c>
      <c r="G97" s="49">
        <v>2.5234678705316495E-3</v>
      </c>
      <c r="H97" s="49">
        <v>-97.902828566858631</v>
      </c>
      <c r="I97" s="50">
        <v>-24.293062988202205</v>
      </c>
    </row>
    <row r="98" spans="2:9">
      <c r="B98" s="141" t="s">
        <v>725</v>
      </c>
      <c r="C98" s="51" t="s">
        <v>424</v>
      </c>
      <c r="D98" s="56">
        <v>23.223297302802933</v>
      </c>
      <c r="E98" s="53">
        <v>19.478619857909983</v>
      </c>
      <c r="F98" s="53">
        <v>19.140902711126031</v>
      </c>
      <c r="G98" s="53">
        <v>0.24773692054022359</v>
      </c>
      <c r="H98" s="53">
        <v>-17.525619417505332</v>
      </c>
      <c r="I98" s="54">
        <v>63.972214023111199</v>
      </c>
    </row>
    <row r="99" spans="2:9">
      <c r="B99" s="163"/>
      <c r="C99" s="44" t="s">
        <v>726</v>
      </c>
      <c r="D99" s="45">
        <v>-15.243911744999988</v>
      </c>
      <c r="E99" s="34">
        <v>20.468404519389026</v>
      </c>
      <c r="F99" s="36">
        <v>18.999999999999968</v>
      </c>
      <c r="G99" s="34">
        <v>0.46553380485715334</v>
      </c>
      <c r="H99" s="34">
        <v>-58.084774759439505</v>
      </c>
      <c r="I99" s="35">
        <v>27.596951269439526</v>
      </c>
    </row>
    <row r="100" spans="2:9">
      <c r="B100" s="163"/>
      <c r="C100" s="44" t="s">
        <v>419</v>
      </c>
      <c r="D100" s="45">
        <v>8.5087843586058298</v>
      </c>
      <c r="E100" s="34">
        <v>18.935577054863479</v>
      </c>
      <c r="F100" s="34">
        <v>19.530248669707539</v>
      </c>
      <c r="G100" s="34">
        <v>0.65812298375244394</v>
      </c>
      <c r="H100" s="34">
        <v>-31.051130787301179</v>
      </c>
      <c r="I100" s="35">
        <v>48.068699504512843</v>
      </c>
    </row>
    <row r="101" spans="2:9">
      <c r="B101" s="142"/>
      <c r="C101" s="47" t="s">
        <v>728</v>
      </c>
      <c r="D101" s="55">
        <v>-37.874648474727486</v>
      </c>
      <c r="E101" s="49">
        <v>18.935577054863479</v>
      </c>
      <c r="F101" s="49">
        <v>19.530248669707536</v>
      </c>
      <c r="G101" s="49">
        <v>5.9580529812928225E-2</v>
      </c>
      <c r="H101" s="49">
        <v>-77.434563620634449</v>
      </c>
      <c r="I101" s="50">
        <v>1.6852666711794735</v>
      </c>
    </row>
    <row r="102" spans="2:9">
      <c r="B102" s="141" t="s">
        <v>726</v>
      </c>
      <c r="C102" s="51" t="s">
        <v>424</v>
      </c>
      <c r="D102" s="56">
        <v>38.467209047802925</v>
      </c>
      <c r="E102" s="53">
        <v>19.478619857909983</v>
      </c>
      <c r="F102" s="53">
        <v>19.140902711126031</v>
      </c>
      <c r="G102" s="53">
        <v>6.2889032532645397E-2</v>
      </c>
      <c r="H102" s="53">
        <v>-2.281707672505342</v>
      </c>
      <c r="I102" s="54">
        <v>79.216125768111198</v>
      </c>
    </row>
    <row r="103" spans="2:9">
      <c r="B103" s="163"/>
      <c r="C103" s="44" t="s">
        <v>725</v>
      </c>
      <c r="D103" s="45">
        <v>15.243911744999988</v>
      </c>
      <c r="E103" s="34">
        <v>20.468404519389026</v>
      </c>
      <c r="F103" s="36">
        <v>18.999999999999968</v>
      </c>
      <c r="G103" s="34">
        <v>0.46553380485715334</v>
      </c>
      <c r="H103" s="34">
        <v>-27.596951269439526</v>
      </c>
      <c r="I103" s="35">
        <v>58.084774759439505</v>
      </c>
    </row>
    <row r="104" spans="2:9">
      <c r="B104" s="163"/>
      <c r="C104" s="44" t="s">
        <v>419</v>
      </c>
      <c r="D104" s="45">
        <v>23.752696103605818</v>
      </c>
      <c r="E104" s="34">
        <v>18.935577054863479</v>
      </c>
      <c r="F104" s="34">
        <v>19.530248669707539</v>
      </c>
      <c r="G104" s="34">
        <v>0.22450405683233268</v>
      </c>
      <c r="H104" s="34">
        <v>-15.807219042301192</v>
      </c>
      <c r="I104" s="35">
        <v>63.312611249512827</v>
      </c>
    </row>
    <row r="105" spans="2:9">
      <c r="B105" s="142"/>
      <c r="C105" s="47" t="s">
        <v>728</v>
      </c>
      <c r="D105" s="55">
        <v>-22.630736729727499</v>
      </c>
      <c r="E105" s="49">
        <v>18.935577054863479</v>
      </c>
      <c r="F105" s="49">
        <v>19.530248669707536</v>
      </c>
      <c r="G105" s="49">
        <v>0.24634242230662001</v>
      </c>
      <c r="H105" s="49">
        <v>-62.190651875634458</v>
      </c>
      <c r="I105" s="50">
        <v>16.929178416179461</v>
      </c>
    </row>
    <row r="106" spans="2:9">
      <c r="B106" s="141" t="s">
        <v>419</v>
      </c>
      <c r="C106" s="51" t="s">
        <v>424</v>
      </c>
      <c r="D106" s="56">
        <v>14.714512944197104</v>
      </c>
      <c r="E106" s="53">
        <v>17.595189711227164</v>
      </c>
      <c r="F106" s="53">
        <v>19.17140512297885</v>
      </c>
      <c r="G106" s="53">
        <v>0.41329974227646227</v>
      </c>
      <c r="H106" s="53">
        <v>-22.090369845131097</v>
      </c>
      <c r="I106" s="54">
        <v>51.5193957335253</v>
      </c>
    </row>
    <row r="107" spans="2:9">
      <c r="B107" s="163"/>
      <c r="C107" s="44" t="s">
        <v>725</v>
      </c>
      <c r="D107" s="45">
        <v>-8.5087843586058298</v>
      </c>
      <c r="E107" s="34">
        <v>18.935577054863479</v>
      </c>
      <c r="F107" s="34">
        <v>19.530248669707539</v>
      </c>
      <c r="G107" s="34">
        <v>0.65812298375244394</v>
      </c>
      <c r="H107" s="34">
        <v>-48.068699504512843</v>
      </c>
      <c r="I107" s="35">
        <v>31.051130787301179</v>
      </c>
    </row>
    <row r="108" spans="2:9">
      <c r="B108" s="163"/>
      <c r="C108" s="44" t="s">
        <v>726</v>
      </c>
      <c r="D108" s="45">
        <v>-23.752696103605818</v>
      </c>
      <c r="E108" s="34">
        <v>18.935577054863479</v>
      </c>
      <c r="F108" s="34">
        <v>19.530248669707539</v>
      </c>
      <c r="G108" s="34">
        <v>0.22450405683233268</v>
      </c>
      <c r="H108" s="34">
        <v>-63.312611249512827</v>
      </c>
      <c r="I108" s="35">
        <v>15.807219042301192</v>
      </c>
    </row>
    <row r="109" spans="2:9">
      <c r="B109" s="142"/>
      <c r="C109" s="47" t="s">
        <v>728</v>
      </c>
      <c r="D109" s="48" t="s">
        <v>755</v>
      </c>
      <c r="E109" s="49">
        <v>16.712382307126752</v>
      </c>
      <c r="F109" s="85">
        <v>18.999999999999982</v>
      </c>
      <c r="G109" s="49">
        <v>1.2051981280520025E-2</v>
      </c>
      <c r="H109" s="49">
        <v>-81.362851008616275</v>
      </c>
      <c r="I109" s="50">
        <v>-11.404014658050354</v>
      </c>
    </row>
    <row r="110" spans="2:9" ht="18" thickBot="1">
      <c r="B110" s="145" t="s">
        <v>728</v>
      </c>
      <c r="C110" s="51" t="s">
        <v>424</v>
      </c>
      <c r="D110" s="52" t="s">
        <v>756</v>
      </c>
      <c r="E110" s="53">
        <v>17.595189711227164</v>
      </c>
      <c r="F110" s="53">
        <v>19.171405122978854</v>
      </c>
      <c r="G110" s="53">
        <v>2.5234678705316495E-3</v>
      </c>
      <c r="H110" s="53">
        <v>24.293062988202205</v>
      </c>
      <c r="I110" s="54">
        <v>97.902828566858631</v>
      </c>
    </row>
    <row r="111" spans="2:9">
      <c r="B111" s="163"/>
      <c r="C111" s="44" t="s">
        <v>725</v>
      </c>
      <c r="D111" s="45">
        <v>37.874648474727486</v>
      </c>
      <c r="E111" s="34">
        <v>18.935577054863479</v>
      </c>
      <c r="F111" s="34">
        <v>19.530248669707536</v>
      </c>
      <c r="G111" s="34">
        <v>5.9580529812928225E-2</v>
      </c>
      <c r="H111" s="34">
        <v>-1.6852666711794735</v>
      </c>
      <c r="I111" s="35">
        <v>77.434563620634449</v>
      </c>
    </row>
    <row r="112" spans="2:9">
      <c r="B112" s="163"/>
      <c r="C112" s="44" t="s">
        <v>726</v>
      </c>
      <c r="D112" s="45">
        <v>22.630736729727499</v>
      </c>
      <c r="E112" s="34">
        <v>18.935577054863479</v>
      </c>
      <c r="F112" s="34">
        <v>19.530248669707536</v>
      </c>
      <c r="G112" s="34">
        <v>0.24634242230662001</v>
      </c>
      <c r="H112" s="34">
        <v>-16.929178416179461</v>
      </c>
      <c r="I112" s="35">
        <v>62.190651875634458</v>
      </c>
    </row>
    <row r="113" spans="2:9" ht="18" thickBot="1">
      <c r="B113" s="146"/>
      <c r="C113" s="57" t="s">
        <v>419</v>
      </c>
      <c r="D113" s="84" t="s">
        <v>757</v>
      </c>
      <c r="E113" s="40">
        <v>16.712382307126752</v>
      </c>
      <c r="F113" s="39">
        <v>18.999999999999982</v>
      </c>
      <c r="G113" s="40">
        <v>1.2051981280520025E-2</v>
      </c>
      <c r="H113" s="40">
        <v>11.404014658050354</v>
      </c>
      <c r="I113" s="41">
        <v>81.362851008616275</v>
      </c>
    </row>
  </sheetData>
  <mergeCells count="36">
    <mergeCell ref="B53:B56"/>
    <mergeCell ref="B35:B36"/>
    <mergeCell ref="C35:C36"/>
    <mergeCell ref="D35:D36"/>
    <mergeCell ref="E35:E36"/>
    <mergeCell ref="H35:I35"/>
    <mergeCell ref="B37:B40"/>
    <mergeCell ref="B41:B44"/>
    <mergeCell ref="B45:B48"/>
    <mergeCell ref="B49:B52"/>
    <mergeCell ref="F35:F36"/>
    <mergeCell ref="G35:G36"/>
    <mergeCell ref="B81:B84"/>
    <mergeCell ref="B63:B64"/>
    <mergeCell ref="C63:C64"/>
    <mergeCell ref="D63:D64"/>
    <mergeCell ref="E63:E64"/>
    <mergeCell ref="H63:I63"/>
    <mergeCell ref="B65:B68"/>
    <mergeCell ref="B69:B72"/>
    <mergeCell ref="B73:B76"/>
    <mergeCell ref="B77:B80"/>
    <mergeCell ref="F63:F64"/>
    <mergeCell ref="G63:G64"/>
    <mergeCell ref="B110:B113"/>
    <mergeCell ref="B92:B93"/>
    <mergeCell ref="C92:C93"/>
    <mergeCell ref="D92:D93"/>
    <mergeCell ref="E92:E93"/>
    <mergeCell ref="H92:I92"/>
    <mergeCell ref="B94:B97"/>
    <mergeCell ref="B98:B101"/>
    <mergeCell ref="B102:B105"/>
    <mergeCell ref="B106:B109"/>
    <mergeCell ref="F92:F93"/>
    <mergeCell ref="G92:G93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47"/>
  <sheetViews>
    <sheetView topLeftCell="A124" zoomScale="85" zoomScaleNormal="85" workbookViewId="0">
      <selection activeCell="M129" sqref="M129"/>
    </sheetView>
  </sheetViews>
  <sheetFormatPr defaultRowHeight="17.399999999999999"/>
  <cols>
    <col min="5" max="5" width="10.69921875" customWidth="1"/>
    <col min="7" max="7" width="11.09765625" customWidth="1"/>
    <col min="15" max="15" width="19" customWidth="1"/>
  </cols>
  <sheetData>
    <row r="1" spans="1:38">
      <c r="A1" t="s">
        <v>383</v>
      </c>
      <c r="B1" t="s">
        <v>384</v>
      </c>
      <c r="E1" t="s">
        <v>385</v>
      </c>
      <c r="H1" t="s">
        <v>386</v>
      </c>
      <c r="J1" t="s">
        <v>387</v>
      </c>
      <c r="L1" t="s">
        <v>385</v>
      </c>
    </row>
    <row r="3" spans="1:38" ht="18" thickBot="1">
      <c r="A3" t="s">
        <v>388</v>
      </c>
      <c r="B3">
        <v>1</v>
      </c>
      <c r="C3">
        <v>2</v>
      </c>
      <c r="E3">
        <v>1</v>
      </c>
      <c r="F3">
        <v>2</v>
      </c>
      <c r="H3" t="s">
        <v>389</v>
      </c>
      <c r="I3">
        <v>1</v>
      </c>
      <c r="J3">
        <v>2</v>
      </c>
      <c r="L3">
        <v>1</v>
      </c>
      <c r="M3">
        <v>2</v>
      </c>
      <c r="O3" s="10"/>
      <c r="X3" t="s">
        <v>761</v>
      </c>
    </row>
    <row r="4" spans="1:38" ht="23.4" thickBot="1">
      <c r="B4">
        <v>28.666666670000001</v>
      </c>
      <c r="C4">
        <v>86.666666669999998</v>
      </c>
      <c r="E4">
        <v>70.909090910000003</v>
      </c>
      <c r="F4">
        <v>97.333333330000002</v>
      </c>
      <c r="I4">
        <v>64.102564102564102</v>
      </c>
      <c r="J4">
        <v>71.794871794871796</v>
      </c>
      <c r="L4">
        <v>87.179487179487182</v>
      </c>
      <c r="M4">
        <v>61.53846153846154</v>
      </c>
      <c r="O4" s="10"/>
      <c r="R4" t="s">
        <v>602</v>
      </c>
      <c r="S4" t="s">
        <v>603</v>
      </c>
      <c r="T4" t="s">
        <v>604</v>
      </c>
      <c r="U4" t="s">
        <v>605</v>
      </c>
      <c r="X4" s="24" t="s">
        <v>760</v>
      </c>
      <c r="Y4" s="25" t="s">
        <v>721</v>
      </c>
      <c r="Z4" s="26" t="s">
        <v>693</v>
      </c>
      <c r="AA4" s="26" t="s">
        <v>723</v>
      </c>
      <c r="AB4" s="27" t="s">
        <v>695</v>
      </c>
      <c r="AD4" s="24" t="s">
        <v>758</v>
      </c>
      <c r="AE4" s="25" t="s">
        <v>721</v>
      </c>
      <c r="AF4" s="26" t="s">
        <v>693</v>
      </c>
      <c r="AG4" s="26" t="s">
        <v>723</v>
      </c>
      <c r="AH4" s="27" t="s">
        <v>695</v>
      </c>
    </row>
    <row r="5" spans="1:38">
      <c r="B5">
        <v>28.666666670000001</v>
      </c>
      <c r="C5">
        <v>88.666666669999998</v>
      </c>
      <c r="E5">
        <v>65.027322400000003</v>
      </c>
      <c r="F5">
        <v>93.333333330000002</v>
      </c>
      <c r="I5">
        <v>71.794871794871796</v>
      </c>
      <c r="J5">
        <v>92.307692307692307</v>
      </c>
      <c r="L5">
        <v>74.358974358974365</v>
      </c>
      <c r="M5">
        <v>74.358974358974365</v>
      </c>
      <c r="O5" s="10"/>
      <c r="R5" t="s">
        <v>606</v>
      </c>
      <c r="S5">
        <v>1</v>
      </c>
      <c r="T5" t="s">
        <v>607</v>
      </c>
      <c r="U5" s="12">
        <v>41.025641030000003</v>
      </c>
      <c r="X5" s="32" t="s">
        <v>758</v>
      </c>
      <c r="Y5" s="33">
        <v>1</v>
      </c>
      <c r="Z5" s="34">
        <v>24.968407019541122</v>
      </c>
      <c r="AA5" s="34">
        <v>0.19155419311245006</v>
      </c>
      <c r="AB5" s="35">
        <v>0.66538894149263561</v>
      </c>
      <c r="AD5" s="28" t="s">
        <v>404</v>
      </c>
      <c r="AE5" s="29">
        <v>4</v>
      </c>
      <c r="AF5" s="30">
        <v>26.75909639229765</v>
      </c>
      <c r="AG5" s="30">
        <v>1.0066938467801914</v>
      </c>
      <c r="AH5" s="31">
        <v>0.42149418252245152</v>
      </c>
    </row>
    <row r="6" spans="1:38" ht="18" thickBot="1">
      <c r="B6">
        <v>22.012578619999999</v>
      </c>
      <c r="C6">
        <v>95</v>
      </c>
      <c r="E6">
        <v>30</v>
      </c>
      <c r="F6">
        <v>90.333333330000002</v>
      </c>
      <c r="I6">
        <v>48.717948717948715</v>
      </c>
      <c r="J6">
        <v>41.025641025641022</v>
      </c>
      <c r="L6">
        <v>46.153846153846153</v>
      </c>
      <c r="M6">
        <v>92.307692307692307</v>
      </c>
      <c r="O6" s="10"/>
      <c r="R6" t="s">
        <v>606</v>
      </c>
      <c r="S6">
        <v>2</v>
      </c>
      <c r="T6" t="s">
        <v>608</v>
      </c>
      <c r="U6" s="13">
        <v>64.102564099999995</v>
      </c>
      <c r="X6" s="32" t="s">
        <v>401</v>
      </c>
      <c r="Y6" s="33">
        <v>1</v>
      </c>
      <c r="Z6" s="34">
        <v>24.968407019541111</v>
      </c>
      <c r="AA6" s="34">
        <v>0.75259541149207898</v>
      </c>
      <c r="AB6" s="35">
        <v>0.3939172080655049</v>
      </c>
      <c r="AD6" s="37" t="s">
        <v>387</v>
      </c>
      <c r="AE6" s="38">
        <v>4</v>
      </c>
      <c r="AF6" s="40">
        <v>26.759096392297717</v>
      </c>
      <c r="AG6" s="40">
        <v>5.7776028367548911</v>
      </c>
      <c r="AH6" s="41">
        <v>1.7378345557575402E-3</v>
      </c>
    </row>
    <row r="7" spans="1:38" ht="18" thickBot="1">
      <c r="B7">
        <v>14</v>
      </c>
      <c r="C7">
        <v>94</v>
      </c>
      <c r="E7">
        <v>22</v>
      </c>
      <c r="F7">
        <v>84.666666669999998</v>
      </c>
      <c r="I7">
        <v>64.102564102564102</v>
      </c>
      <c r="J7">
        <v>71.794871794871796</v>
      </c>
      <c r="L7">
        <v>69.230769230769226</v>
      </c>
      <c r="M7">
        <v>46.153846153846153</v>
      </c>
      <c r="O7" s="10"/>
      <c r="R7" t="s">
        <v>609</v>
      </c>
      <c r="S7">
        <v>3</v>
      </c>
      <c r="T7" t="s">
        <v>399</v>
      </c>
      <c r="U7" s="13">
        <v>43.589743589999998</v>
      </c>
      <c r="X7" s="37" t="s">
        <v>759</v>
      </c>
      <c r="Y7" s="38">
        <v>1</v>
      </c>
      <c r="Z7" s="40">
        <v>24.968407019541146</v>
      </c>
      <c r="AA7" s="40">
        <v>0.57472366119645568</v>
      </c>
      <c r="AB7" s="41">
        <v>0.45548443098736358</v>
      </c>
    </row>
    <row r="8" spans="1:38">
      <c r="B8">
        <v>34</v>
      </c>
      <c r="C8">
        <v>99</v>
      </c>
      <c r="E8">
        <v>38</v>
      </c>
      <c r="F8">
        <v>93.67</v>
      </c>
      <c r="I8">
        <v>74.358974358974365</v>
      </c>
      <c r="J8">
        <v>58.974358974358978</v>
      </c>
      <c r="L8">
        <v>84.615384615384613</v>
      </c>
      <c r="M8">
        <v>76.923076923076934</v>
      </c>
      <c r="R8" t="s">
        <v>606</v>
      </c>
      <c r="S8">
        <v>4</v>
      </c>
      <c r="T8" t="s">
        <v>610</v>
      </c>
      <c r="U8" s="13">
        <v>46.15384615</v>
      </c>
    </row>
    <row r="9" spans="1:38">
      <c r="B9">
        <v>33.333333330000002</v>
      </c>
      <c r="C9">
        <v>91.666666669999998</v>
      </c>
      <c r="E9">
        <v>28.13</v>
      </c>
      <c r="F9">
        <v>81</v>
      </c>
      <c r="I9">
        <v>66.666666666666657</v>
      </c>
      <c r="J9">
        <v>41.025641025641022</v>
      </c>
      <c r="L9">
        <v>41.025641025641022</v>
      </c>
      <c r="M9">
        <v>87.179487179487182</v>
      </c>
      <c r="R9" t="s">
        <v>611</v>
      </c>
      <c r="S9">
        <v>1</v>
      </c>
      <c r="T9" t="s">
        <v>608</v>
      </c>
      <c r="U9" s="12">
        <v>61.53846154</v>
      </c>
    </row>
    <row r="10" spans="1:38" ht="18" thickBot="1">
      <c r="B10">
        <v>20.67</v>
      </c>
      <c r="C10">
        <v>78</v>
      </c>
      <c r="E10">
        <v>45.33</v>
      </c>
      <c r="F10">
        <v>86.67</v>
      </c>
      <c r="I10">
        <v>66.666666666666657</v>
      </c>
      <c r="J10">
        <v>71.794871794871796</v>
      </c>
      <c r="L10">
        <v>48.717948717948715</v>
      </c>
      <c r="M10">
        <v>79.487179487179489</v>
      </c>
      <c r="R10" t="s">
        <v>611</v>
      </c>
      <c r="S10">
        <v>2</v>
      </c>
      <c r="T10" t="s">
        <v>610</v>
      </c>
      <c r="U10" s="13">
        <v>56.410256410000002</v>
      </c>
      <c r="X10" s="86" t="s">
        <v>762</v>
      </c>
    </row>
    <row r="11" spans="1:38" ht="22.2" customHeight="1" thickBot="1">
      <c r="B11">
        <v>32</v>
      </c>
      <c r="C11">
        <v>86.33</v>
      </c>
      <c r="I11">
        <v>74.358974358974365</v>
      </c>
      <c r="J11">
        <v>87.179487179487182</v>
      </c>
      <c r="R11" t="s">
        <v>611</v>
      </c>
      <c r="S11">
        <v>3</v>
      </c>
      <c r="T11" t="s">
        <v>607</v>
      </c>
      <c r="U11" s="13">
        <v>51.282051279999997</v>
      </c>
      <c r="X11" s="24" t="s">
        <v>401</v>
      </c>
      <c r="Y11" s="25" t="s">
        <v>721</v>
      </c>
      <c r="Z11" s="26" t="s">
        <v>693</v>
      </c>
      <c r="AA11" s="26" t="s">
        <v>723</v>
      </c>
      <c r="AB11" s="27" t="s">
        <v>695</v>
      </c>
      <c r="AD11" s="153" t="s">
        <v>401</v>
      </c>
      <c r="AE11" s="158" t="s">
        <v>766</v>
      </c>
      <c r="AF11" s="160" t="s">
        <v>767</v>
      </c>
      <c r="AG11" s="140" t="s">
        <v>657</v>
      </c>
      <c r="AH11" s="140" t="s">
        <v>658</v>
      </c>
      <c r="AI11" s="140" t="s">
        <v>659</v>
      </c>
      <c r="AJ11" s="140" t="s">
        <v>660</v>
      </c>
      <c r="AK11" s="140" t="s">
        <v>661</v>
      </c>
      <c r="AL11" s="139"/>
    </row>
    <row r="12" spans="1:38" ht="18" thickBot="1">
      <c r="R12" t="s">
        <v>393</v>
      </c>
      <c r="S12">
        <v>4</v>
      </c>
      <c r="T12" t="s">
        <v>610</v>
      </c>
      <c r="U12" s="13">
        <v>69.230769230000007</v>
      </c>
      <c r="X12" s="28" t="s">
        <v>699</v>
      </c>
      <c r="Y12" s="29">
        <v>1</v>
      </c>
      <c r="Z12" s="87">
        <v>12.999999999999625</v>
      </c>
      <c r="AA12" s="30">
        <v>1.5224434049958768</v>
      </c>
      <c r="AB12" s="31">
        <v>0.23909247929110519</v>
      </c>
      <c r="AD12" s="146"/>
      <c r="AE12" s="148"/>
      <c r="AF12" s="162"/>
      <c r="AG12" s="139"/>
      <c r="AH12" s="139"/>
      <c r="AI12" s="139"/>
      <c r="AJ12" s="139"/>
      <c r="AK12" s="58" t="s">
        <v>662</v>
      </c>
      <c r="AL12" s="58" t="s">
        <v>663</v>
      </c>
    </row>
    <row r="13" spans="1:38">
      <c r="A13" t="s">
        <v>390</v>
      </c>
      <c r="B13">
        <v>27.42</v>
      </c>
      <c r="C13">
        <v>90.83</v>
      </c>
      <c r="E13">
        <v>41.91</v>
      </c>
      <c r="F13">
        <v>88.52</v>
      </c>
      <c r="I13">
        <v>66.34615384615384</v>
      </c>
      <c r="J13">
        <v>66.987179487179489</v>
      </c>
      <c r="L13">
        <v>64.468864468864467</v>
      </c>
      <c r="M13">
        <v>73.992673992673986</v>
      </c>
      <c r="R13" t="s">
        <v>611</v>
      </c>
      <c r="S13">
        <v>5</v>
      </c>
      <c r="T13" t="s">
        <v>610</v>
      </c>
      <c r="U13" s="13">
        <v>30.76923077</v>
      </c>
      <c r="X13" s="32" t="s">
        <v>700</v>
      </c>
      <c r="Y13" s="33">
        <v>1</v>
      </c>
      <c r="Z13" s="36">
        <v>13.000000000000044</v>
      </c>
      <c r="AA13" s="34">
        <v>0.64406769290667365</v>
      </c>
      <c r="AB13" s="35">
        <v>0.43666817129175006</v>
      </c>
      <c r="AD13" s="149" t="s">
        <v>699</v>
      </c>
      <c r="AE13" s="60" t="s">
        <v>404</v>
      </c>
      <c r="AF13" s="64" t="s">
        <v>387</v>
      </c>
      <c r="AG13" s="65">
        <v>-5.3518282296428534</v>
      </c>
      <c r="AH13" s="66">
        <v>4.3374210958664436</v>
      </c>
      <c r="AI13" s="88">
        <v>12.999999999999625</v>
      </c>
      <c r="AJ13" s="66">
        <v>0.23909247929110519</v>
      </c>
      <c r="AK13" s="66">
        <v>-14.722256815033218</v>
      </c>
      <c r="AL13" s="67">
        <v>4.0186003557475107</v>
      </c>
    </row>
    <row r="14" spans="1:38">
      <c r="A14" t="s">
        <v>391</v>
      </c>
      <c r="B14">
        <v>3.024568645</v>
      </c>
      <c r="C14">
        <v>2.430904575</v>
      </c>
      <c r="E14">
        <v>7.841427586</v>
      </c>
      <c r="F14">
        <v>2.2592158900000001</v>
      </c>
      <c r="I14">
        <v>2.9250322808946154</v>
      </c>
      <c r="J14">
        <v>6.7220421357138171</v>
      </c>
      <c r="L14">
        <v>7.1966603312778394</v>
      </c>
      <c r="M14">
        <v>5.9328598843743015</v>
      </c>
      <c r="R14" t="s">
        <v>393</v>
      </c>
      <c r="S14">
        <v>6</v>
      </c>
      <c r="T14" t="s">
        <v>399</v>
      </c>
      <c r="U14" s="14">
        <v>33.333333330000002</v>
      </c>
      <c r="X14" s="32" t="s">
        <v>763</v>
      </c>
      <c r="Y14" s="33">
        <v>1</v>
      </c>
      <c r="Z14" s="36">
        <v>13.000000000000167</v>
      </c>
      <c r="AA14" s="34">
        <v>8.1098015863464712E-2</v>
      </c>
      <c r="AB14" s="35">
        <v>0.78030092430664499</v>
      </c>
      <c r="AD14" s="142"/>
      <c r="AE14" s="68" t="s">
        <v>387</v>
      </c>
      <c r="AF14" s="70" t="s">
        <v>404</v>
      </c>
      <c r="AG14" s="71">
        <v>5.3518282296428534</v>
      </c>
      <c r="AH14" s="72">
        <v>4.3374210958664436</v>
      </c>
      <c r="AI14" s="89">
        <v>12.999999999999625</v>
      </c>
      <c r="AJ14" s="72">
        <v>0.23909247929110519</v>
      </c>
      <c r="AK14" s="72">
        <v>-4.0186003557475107</v>
      </c>
      <c r="AL14" s="73">
        <v>14.722256815033218</v>
      </c>
    </row>
    <row r="15" spans="1:38">
      <c r="R15" t="s">
        <v>612</v>
      </c>
      <c r="S15">
        <v>1</v>
      </c>
      <c r="T15" t="s">
        <v>613</v>
      </c>
      <c r="U15" s="17">
        <v>16.666666666666664</v>
      </c>
      <c r="X15" s="32" t="s">
        <v>764</v>
      </c>
      <c r="Y15" s="33">
        <v>1</v>
      </c>
      <c r="Z15" s="36">
        <v>13.000000000000069</v>
      </c>
      <c r="AA15" s="34">
        <v>5.7081472131736888</v>
      </c>
      <c r="AB15" s="35">
        <v>3.2741606938848491E-2</v>
      </c>
      <c r="AD15" s="141" t="s">
        <v>700</v>
      </c>
      <c r="AE15" s="68" t="s">
        <v>404</v>
      </c>
      <c r="AF15" s="70" t="s">
        <v>387</v>
      </c>
      <c r="AG15" s="71">
        <v>-4.3916524962500283</v>
      </c>
      <c r="AH15" s="72">
        <v>5.472203131906122</v>
      </c>
      <c r="AI15" s="89">
        <v>13.000000000000044</v>
      </c>
      <c r="AJ15" s="72">
        <v>0.43666817129175006</v>
      </c>
      <c r="AK15" s="72">
        <v>-16.213628624217499</v>
      </c>
      <c r="AL15" s="73">
        <v>7.4303236317174424</v>
      </c>
    </row>
    <row r="16" spans="1:38" ht="18" thickBot="1">
      <c r="R16" t="s">
        <v>384</v>
      </c>
      <c r="S16">
        <v>2</v>
      </c>
      <c r="T16" t="s">
        <v>614</v>
      </c>
      <c r="U16" s="18">
        <v>11.111111111111111</v>
      </c>
      <c r="X16" s="37" t="s">
        <v>765</v>
      </c>
      <c r="Y16" s="38">
        <v>1</v>
      </c>
      <c r="Z16" s="39">
        <v>13.000000000000464</v>
      </c>
      <c r="AA16" s="40">
        <v>9.5424841779293637</v>
      </c>
      <c r="AB16" s="41">
        <v>8.6260061399627518E-3</v>
      </c>
      <c r="AD16" s="142"/>
      <c r="AE16" s="68" t="s">
        <v>387</v>
      </c>
      <c r="AF16" s="70" t="s">
        <v>404</v>
      </c>
      <c r="AG16" s="71">
        <v>4.3916524962500283</v>
      </c>
      <c r="AH16" s="72">
        <v>5.472203131906122</v>
      </c>
      <c r="AI16" s="89">
        <v>13.000000000000044</v>
      </c>
      <c r="AJ16" s="72">
        <v>0.43666817129175006</v>
      </c>
      <c r="AK16" s="72">
        <v>-7.4303236317174424</v>
      </c>
      <c r="AL16" s="73">
        <v>16.213628624217499</v>
      </c>
    </row>
    <row r="17" spans="1:45">
      <c r="A17" t="s">
        <v>392</v>
      </c>
      <c r="R17" t="s">
        <v>606</v>
      </c>
      <c r="S17">
        <v>3</v>
      </c>
      <c r="T17" t="s">
        <v>400</v>
      </c>
      <c r="U17" s="18">
        <v>16.666666666666664</v>
      </c>
      <c r="AD17" s="141" t="s">
        <v>763</v>
      </c>
      <c r="AE17" s="68" t="s">
        <v>404</v>
      </c>
      <c r="AF17" s="70" t="s">
        <v>387</v>
      </c>
      <c r="AG17" s="71">
        <v>-1.9793777432857027</v>
      </c>
      <c r="AH17" s="72">
        <v>6.950620359684506</v>
      </c>
      <c r="AI17" s="89">
        <v>13.000000000000167</v>
      </c>
      <c r="AJ17" s="72">
        <v>0.78030092430664499</v>
      </c>
      <c r="AK17" s="72">
        <v>-16.995280111320181</v>
      </c>
      <c r="AL17" s="73">
        <v>13.036524624748775</v>
      </c>
    </row>
    <row r="18" spans="1:45" ht="18" customHeight="1">
      <c r="B18" t="s">
        <v>384</v>
      </c>
      <c r="F18" t="s">
        <v>393</v>
      </c>
      <c r="L18" t="s">
        <v>384</v>
      </c>
      <c r="N18" t="s">
        <v>385</v>
      </c>
      <c r="R18" t="s">
        <v>384</v>
      </c>
      <c r="S18">
        <v>4</v>
      </c>
      <c r="T18" t="s">
        <v>614</v>
      </c>
      <c r="U18" s="18">
        <v>27.777777777777779</v>
      </c>
      <c r="AD18" s="142"/>
      <c r="AE18" s="68" t="s">
        <v>387</v>
      </c>
      <c r="AF18" s="70" t="s">
        <v>404</v>
      </c>
      <c r="AG18" s="71">
        <v>1.9793777432857027</v>
      </c>
      <c r="AH18" s="72">
        <v>6.950620359684506</v>
      </c>
      <c r="AI18" s="89">
        <v>13.000000000000167</v>
      </c>
      <c r="AJ18" s="72">
        <v>0.78030092430664499</v>
      </c>
      <c r="AK18" s="72">
        <v>-13.036524624748775</v>
      </c>
      <c r="AL18" s="73">
        <v>16.995280111320181</v>
      </c>
    </row>
    <row r="19" spans="1:45">
      <c r="L19" t="s">
        <v>394</v>
      </c>
      <c r="M19" t="s">
        <v>395</v>
      </c>
      <c r="N19" t="s">
        <v>396</v>
      </c>
      <c r="O19" t="s">
        <v>395</v>
      </c>
      <c r="R19" t="s">
        <v>611</v>
      </c>
      <c r="S19">
        <v>1</v>
      </c>
      <c r="T19" t="s">
        <v>615</v>
      </c>
      <c r="U19" s="17">
        <v>8.3333333333333321</v>
      </c>
      <c r="AD19" s="141" t="s">
        <v>764</v>
      </c>
      <c r="AE19" s="68" t="s">
        <v>404</v>
      </c>
      <c r="AF19" s="70" t="s">
        <v>387</v>
      </c>
      <c r="AG19" s="74" t="s">
        <v>768</v>
      </c>
      <c r="AH19" s="72">
        <v>5.0124557796722611</v>
      </c>
      <c r="AI19" s="89">
        <v>13.000000000000069</v>
      </c>
      <c r="AJ19" s="72">
        <v>3.2741606938848491E-2</v>
      </c>
      <c r="AK19" s="72">
        <v>-22.804375939916774</v>
      </c>
      <c r="AL19" s="73">
        <v>-1.1468712232974136</v>
      </c>
    </row>
    <row r="20" spans="1:45">
      <c r="A20" t="s">
        <v>397</v>
      </c>
      <c r="B20" s="12">
        <v>41.025641030000003</v>
      </c>
      <c r="C20" s="13">
        <v>64.102564099999995</v>
      </c>
      <c r="D20" s="13">
        <v>43.589743589999998</v>
      </c>
      <c r="E20" s="13">
        <v>46.15384615</v>
      </c>
      <c r="F20" s="12">
        <v>61.53846154</v>
      </c>
      <c r="G20" s="13">
        <v>56.410256410000002</v>
      </c>
      <c r="H20" s="13">
        <v>51.282051279999997</v>
      </c>
      <c r="I20" s="13">
        <v>69.230769230000007</v>
      </c>
      <c r="J20" s="13">
        <v>30.76923077</v>
      </c>
      <c r="K20" s="14">
        <v>33.333333330000002</v>
      </c>
      <c r="L20" s="13">
        <v>48.717948717499993</v>
      </c>
      <c r="M20" s="13">
        <v>5.2339524408185687</v>
      </c>
      <c r="N20" s="13">
        <v>50.427350426666663</v>
      </c>
      <c r="O20" s="14">
        <v>6.3039620222984638</v>
      </c>
      <c r="R20" t="s">
        <v>393</v>
      </c>
      <c r="S20">
        <v>2</v>
      </c>
      <c r="T20" t="s">
        <v>615</v>
      </c>
      <c r="U20" s="18">
        <v>5.5555555555555554</v>
      </c>
      <c r="AD20" s="142"/>
      <c r="AE20" s="68" t="s">
        <v>387</v>
      </c>
      <c r="AF20" s="70" t="s">
        <v>404</v>
      </c>
      <c r="AG20" s="74" t="s">
        <v>769</v>
      </c>
      <c r="AH20" s="72">
        <v>5.0124557796722611</v>
      </c>
      <c r="AI20" s="89">
        <v>13.000000000000069</v>
      </c>
      <c r="AJ20" s="72">
        <v>3.2741606938848491E-2</v>
      </c>
      <c r="AK20" s="72">
        <v>1.1468712232974136</v>
      </c>
      <c r="AL20" s="73">
        <v>22.804375939916774</v>
      </c>
    </row>
    <row r="21" spans="1:45" ht="18" thickBot="1">
      <c r="A21" t="s">
        <v>398</v>
      </c>
      <c r="B21" s="15">
        <v>61.53846154</v>
      </c>
      <c r="C21">
        <v>66.666666669999998</v>
      </c>
      <c r="D21">
        <v>53.84615385</v>
      </c>
      <c r="E21">
        <v>56.410256410000002</v>
      </c>
      <c r="F21" s="15">
        <v>76.92307692</v>
      </c>
      <c r="G21">
        <v>69.230769230000007</v>
      </c>
      <c r="H21">
        <v>35.897435899999998</v>
      </c>
      <c r="I21">
        <v>35.897435899999998</v>
      </c>
      <c r="J21">
        <v>66.666666669999998</v>
      </c>
      <c r="K21" s="16">
        <v>69.230769230000007</v>
      </c>
      <c r="L21">
        <v>59.615384617499998</v>
      </c>
      <c r="M21">
        <v>2.8427638240062176</v>
      </c>
      <c r="N21">
        <v>58.974358975000001</v>
      </c>
      <c r="O21" s="16">
        <v>7.4314752537218283</v>
      </c>
      <c r="R21" t="s">
        <v>393</v>
      </c>
      <c r="S21">
        <v>3</v>
      </c>
      <c r="T21" t="s">
        <v>614</v>
      </c>
      <c r="U21" s="18">
        <v>0</v>
      </c>
      <c r="AD21" s="145" t="s">
        <v>765</v>
      </c>
      <c r="AE21" s="68" t="s">
        <v>404</v>
      </c>
      <c r="AF21" s="70" t="s">
        <v>387</v>
      </c>
      <c r="AG21" s="74" t="s">
        <v>770</v>
      </c>
      <c r="AH21" s="72">
        <v>6.031896528762144</v>
      </c>
      <c r="AI21" s="89">
        <v>13.000000000000464</v>
      </c>
      <c r="AJ21" s="72">
        <v>8.6260061399627518E-3</v>
      </c>
      <c r="AK21" s="72">
        <v>-31.664198428336636</v>
      </c>
      <c r="AL21" s="73">
        <v>-5.6019580288079025</v>
      </c>
    </row>
    <row r="22" spans="1:45" ht="18" thickBot="1">
      <c r="A22" t="s">
        <v>399</v>
      </c>
      <c r="B22" s="15">
        <v>63.333333333333329</v>
      </c>
      <c r="C22">
        <v>60</v>
      </c>
      <c r="D22">
        <v>40</v>
      </c>
      <c r="E22">
        <v>60</v>
      </c>
      <c r="F22" s="15">
        <v>53.333333333333336</v>
      </c>
      <c r="G22">
        <v>43.333333333333336</v>
      </c>
      <c r="H22">
        <v>76.666666666666671</v>
      </c>
      <c r="I22">
        <v>53.333333333333336</v>
      </c>
      <c r="J22">
        <v>30</v>
      </c>
      <c r="K22" s="16">
        <v>60</v>
      </c>
      <c r="L22">
        <v>55.833333333333329</v>
      </c>
      <c r="M22">
        <v>5.3359368645273832</v>
      </c>
      <c r="N22">
        <v>52.777777777777779</v>
      </c>
      <c r="O22" s="16">
        <v>6.4069792192615447</v>
      </c>
      <c r="R22" t="s">
        <v>616</v>
      </c>
      <c r="S22">
        <v>4</v>
      </c>
      <c r="T22" t="s">
        <v>400</v>
      </c>
      <c r="U22" s="18">
        <v>33.333333333333329</v>
      </c>
      <c r="AD22" s="146"/>
      <c r="AE22" s="61" t="s">
        <v>387</v>
      </c>
      <c r="AF22" s="76" t="s">
        <v>404</v>
      </c>
      <c r="AG22" s="79" t="s">
        <v>771</v>
      </c>
      <c r="AH22" s="77">
        <v>6.031896528762144</v>
      </c>
      <c r="AI22" s="90">
        <v>13.000000000000464</v>
      </c>
      <c r="AJ22" s="77">
        <v>8.6260061399627518E-3</v>
      </c>
      <c r="AK22" s="77">
        <v>5.6019580288079025</v>
      </c>
      <c r="AL22" s="78">
        <v>31.664198428336636</v>
      </c>
    </row>
    <row r="23" spans="1:45">
      <c r="A23" t="s">
        <v>400</v>
      </c>
      <c r="B23" s="17">
        <v>16.666666666666664</v>
      </c>
      <c r="C23" s="18">
        <v>11.111111111111111</v>
      </c>
      <c r="D23" s="18">
        <v>16.666666666666664</v>
      </c>
      <c r="E23" s="18">
        <v>27.777777777777779</v>
      </c>
      <c r="F23" s="17">
        <v>8.3333333333333321</v>
      </c>
      <c r="G23" s="18">
        <v>5.5555555555555554</v>
      </c>
      <c r="H23" s="18">
        <v>0</v>
      </c>
      <c r="I23" s="18">
        <v>33.333333333333329</v>
      </c>
      <c r="J23" s="18">
        <v>38.888888888888893</v>
      </c>
      <c r="K23" s="19">
        <v>0</v>
      </c>
      <c r="L23" s="18">
        <v>18.055555555555557</v>
      </c>
      <c r="M23" s="18">
        <v>3.495293720032751</v>
      </c>
      <c r="N23" s="18">
        <v>14.351851851851853</v>
      </c>
      <c r="O23" s="19">
        <v>7.0425173591875634</v>
      </c>
      <c r="R23" t="s">
        <v>611</v>
      </c>
      <c r="S23">
        <v>5</v>
      </c>
      <c r="T23" t="s">
        <v>613</v>
      </c>
      <c r="U23" s="18">
        <v>38.888888888888893</v>
      </c>
    </row>
    <row r="24" spans="1:45">
      <c r="R24" t="s">
        <v>611</v>
      </c>
      <c r="S24">
        <v>6</v>
      </c>
      <c r="T24" t="s">
        <v>615</v>
      </c>
      <c r="U24" s="19">
        <v>0</v>
      </c>
    </row>
    <row r="25" spans="1:45" ht="18" thickBot="1">
      <c r="B25" t="s">
        <v>773</v>
      </c>
    </row>
    <row r="26" spans="1:45" ht="22.2" thickBot="1">
      <c r="B26" s="24" t="s">
        <v>774</v>
      </c>
      <c r="C26" s="25" t="s">
        <v>721</v>
      </c>
      <c r="D26" s="26" t="s">
        <v>693</v>
      </c>
      <c r="E26" s="26" t="s">
        <v>723</v>
      </c>
      <c r="F26" s="27" t="s">
        <v>695</v>
      </c>
    </row>
    <row r="27" spans="1:45">
      <c r="B27" s="28" t="s">
        <v>404</v>
      </c>
      <c r="C27" s="29">
        <v>1</v>
      </c>
      <c r="D27" s="87">
        <v>15.999999999999973</v>
      </c>
      <c r="E27" s="30">
        <v>19.797265784351136</v>
      </c>
      <c r="F27" s="31">
        <v>4.0367383918010161E-4</v>
      </c>
      <c r="H27" s="10"/>
      <c r="I27" s="11"/>
      <c r="J27" s="11"/>
      <c r="K27" s="11"/>
      <c r="L27" s="11"/>
      <c r="M27" s="11"/>
    </row>
    <row r="28" spans="1:45" ht="18" thickBot="1">
      <c r="B28" s="37" t="s">
        <v>387</v>
      </c>
      <c r="C28" s="38">
        <v>1</v>
      </c>
      <c r="D28" s="39">
        <v>15.999999999999989</v>
      </c>
      <c r="E28" s="40">
        <v>9.5345756020695482</v>
      </c>
      <c r="F28" s="41">
        <v>7.0577606098687169E-3</v>
      </c>
      <c r="H28" s="10"/>
      <c r="I28" s="11"/>
      <c r="J28" s="11"/>
      <c r="K28" s="11"/>
      <c r="L28" s="11"/>
      <c r="M28" s="11"/>
      <c r="AL28" t="s">
        <v>617</v>
      </c>
      <c r="AM28" t="s">
        <v>618</v>
      </c>
      <c r="AN28" t="s">
        <v>388</v>
      </c>
      <c r="AO28" t="s">
        <v>619</v>
      </c>
      <c r="AQ28" t="s">
        <v>617</v>
      </c>
      <c r="AR28" t="s">
        <v>618</v>
      </c>
      <c r="AS28" t="s">
        <v>619</v>
      </c>
    </row>
    <row r="29" spans="1:45" ht="18" thickBot="1">
      <c r="B29" s="10"/>
      <c r="C29" s="11"/>
      <c r="D29" s="11"/>
      <c r="E29" s="11"/>
      <c r="F29" s="11"/>
      <c r="H29" s="10"/>
      <c r="I29" s="11"/>
      <c r="J29" s="11"/>
      <c r="K29" s="11"/>
      <c r="L29" s="11"/>
      <c r="M29" s="11"/>
      <c r="AL29" t="s">
        <v>387</v>
      </c>
      <c r="AM29">
        <v>1</v>
      </c>
      <c r="AN29">
        <v>1</v>
      </c>
      <c r="AO29">
        <v>25.694444444444443</v>
      </c>
      <c r="AQ29" t="s">
        <v>387</v>
      </c>
      <c r="AR29">
        <v>1</v>
      </c>
      <c r="AS29" s="11">
        <v>161.01339999999999</v>
      </c>
    </row>
    <row r="30" spans="1:45" ht="19.2" customHeight="1" thickBot="1">
      <c r="B30" s="153" t="s">
        <v>652</v>
      </c>
      <c r="C30" s="158" t="s">
        <v>775</v>
      </c>
      <c r="D30" s="160" t="s">
        <v>776</v>
      </c>
      <c r="E30" s="140" t="s">
        <v>657</v>
      </c>
      <c r="F30" s="140" t="s">
        <v>658</v>
      </c>
      <c r="G30" s="140" t="s">
        <v>659</v>
      </c>
      <c r="H30" s="140" t="s">
        <v>660</v>
      </c>
      <c r="I30" s="140" t="s">
        <v>661</v>
      </c>
      <c r="J30" s="139"/>
      <c r="K30" s="11"/>
      <c r="L30" s="11"/>
      <c r="M30" s="11"/>
      <c r="AL30" t="s">
        <v>387</v>
      </c>
      <c r="AM30">
        <v>2</v>
      </c>
      <c r="AN30">
        <v>1</v>
      </c>
      <c r="AO30">
        <v>29.166666666666668</v>
      </c>
      <c r="AQ30" t="s">
        <v>387</v>
      </c>
      <c r="AR30">
        <v>2</v>
      </c>
      <c r="AS30" s="11">
        <v>168.58330000000001</v>
      </c>
    </row>
    <row r="31" spans="1:45" ht="18" thickBot="1">
      <c r="B31" s="146"/>
      <c r="C31" s="148"/>
      <c r="D31" s="162"/>
      <c r="E31" s="139"/>
      <c r="F31" s="139"/>
      <c r="G31" s="139"/>
      <c r="H31" s="139"/>
      <c r="I31" s="58" t="s">
        <v>662</v>
      </c>
      <c r="J31" s="58" t="s">
        <v>663</v>
      </c>
      <c r="K31" s="11"/>
      <c r="L31" s="11"/>
      <c r="M31" s="11"/>
      <c r="AL31" t="s">
        <v>387</v>
      </c>
      <c r="AM31">
        <v>3</v>
      </c>
      <c r="AN31">
        <v>1</v>
      </c>
      <c r="AO31">
        <v>25.694444444444443</v>
      </c>
      <c r="AQ31" t="s">
        <v>387</v>
      </c>
      <c r="AR31">
        <v>3</v>
      </c>
      <c r="AS31" s="11">
        <v>173.22290000000001</v>
      </c>
    </row>
    <row r="32" spans="1:45">
      <c r="B32" s="149" t="s">
        <v>404</v>
      </c>
      <c r="C32" s="60" t="s">
        <v>777</v>
      </c>
      <c r="D32" s="64" t="s">
        <v>778</v>
      </c>
      <c r="E32" s="92" t="s">
        <v>779</v>
      </c>
      <c r="F32" s="66">
        <v>8.107925230471654</v>
      </c>
      <c r="G32" s="88">
        <v>15.999999999999973</v>
      </c>
      <c r="H32" s="66">
        <v>4.0367383918010199E-4</v>
      </c>
      <c r="I32" s="66">
        <v>18.887464913400354</v>
      </c>
      <c r="J32" s="67">
        <v>53.263532236932974</v>
      </c>
      <c r="AL32" t="s">
        <v>387</v>
      </c>
      <c r="AM32">
        <v>4</v>
      </c>
      <c r="AN32">
        <v>1</v>
      </c>
      <c r="AO32">
        <v>38.194444444444443</v>
      </c>
      <c r="AQ32" t="s">
        <v>387</v>
      </c>
      <c r="AR32">
        <v>4</v>
      </c>
      <c r="AS32" s="11">
        <v>131.97309999999999</v>
      </c>
    </row>
    <row r="33" spans="1:52">
      <c r="B33" s="142"/>
      <c r="C33" s="68" t="s">
        <v>778</v>
      </c>
      <c r="D33" s="70" t="s">
        <v>777</v>
      </c>
      <c r="E33" s="74" t="s">
        <v>780</v>
      </c>
      <c r="F33" s="72">
        <v>8.107925230471654</v>
      </c>
      <c r="G33" s="89">
        <v>15.999999999999973</v>
      </c>
      <c r="H33" s="72">
        <v>4.0367383918010199E-4</v>
      </c>
      <c r="I33" s="72">
        <v>-53.263532236932974</v>
      </c>
      <c r="J33" s="73">
        <v>-18.887464913400354</v>
      </c>
      <c r="AL33" t="s">
        <v>387</v>
      </c>
      <c r="AM33">
        <v>5</v>
      </c>
      <c r="AN33">
        <v>1</v>
      </c>
      <c r="AO33">
        <v>29.166666666666668</v>
      </c>
      <c r="AQ33" t="s">
        <v>387</v>
      </c>
      <c r="AR33">
        <v>5</v>
      </c>
      <c r="AS33" s="11">
        <v>167.1182</v>
      </c>
    </row>
    <row r="34" spans="1:52" ht="18" thickBot="1">
      <c r="B34" s="145" t="s">
        <v>387</v>
      </c>
      <c r="C34" s="68" t="s">
        <v>777</v>
      </c>
      <c r="D34" s="70" t="s">
        <v>778</v>
      </c>
      <c r="E34" s="74" t="s">
        <v>781</v>
      </c>
      <c r="F34" s="72">
        <v>9.9301398436466251</v>
      </c>
      <c r="G34" s="89">
        <v>15.999999999999989</v>
      </c>
      <c r="H34" s="72">
        <v>7.0577606098687169E-3</v>
      </c>
      <c r="I34" s="72">
        <v>9.6114370834457503</v>
      </c>
      <c r="J34" s="73">
        <v>51.713349236554336</v>
      </c>
      <c r="AL34" t="s">
        <v>387</v>
      </c>
      <c r="AM34">
        <v>6</v>
      </c>
      <c r="AN34">
        <v>1</v>
      </c>
      <c r="AO34">
        <v>15.873015873015872</v>
      </c>
      <c r="AQ34" t="s">
        <v>387</v>
      </c>
      <c r="AR34">
        <v>6</v>
      </c>
      <c r="AS34" s="11">
        <v>219.6429</v>
      </c>
    </row>
    <row r="35" spans="1:52" ht="18" thickBot="1">
      <c r="B35" s="146"/>
      <c r="C35" s="61" t="s">
        <v>778</v>
      </c>
      <c r="D35" s="76" t="s">
        <v>777</v>
      </c>
      <c r="E35" s="79" t="s">
        <v>782</v>
      </c>
      <c r="F35" s="77">
        <v>9.9301398436466251</v>
      </c>
      <c r="G35" s="90">
        <v>15.999999999999989</v>
      </c>
      <c r="H35" s="77">
        <v>7.0577606098687169E-3</v>
      </c>
      <c r="I35" s="77">
        <v>-51.713349236554336</v>
      </c>
      <c r="J35" s="78">
        <v>-9.6114370834457503</v>
      </c>
      <c r="AL35" t="s">
        <v>387</v>
      </c>
      <c r="AM35">
        <v>7</v>
      </c>
      <c r="AN35">
        <v>1</v>
      </c>
      <c r="AO35" s="23">
        <v>36.507936507936506</v>
      </c>
      <c r="AQ35" t="s">
        <v>387</v>
      </c>
      <c r="AR35">
        <v>7</v>
      </c>
      <c r="AS35" s="11">
        <v>163.04349999999999</v>
      </c>
    </row>
    <row r="36" spans="1:52">
      <c r="O36" s="10"/>
      <c r="AL36" t="s">
        <v>387</v>
      </c>
      <c r="AM36">
        <v>8</v>
      </c>
      <c r="AN36">
        <v>1</v>
      </c>
      <c r="AO36">
        <v>26.984126984126984</v>
      </c>
      <c r="AQ36" t="s">
        <v>387</v>
      </c>
      <c r="AR36">
        <v>8</v>
      </c>
      <c r="AS36" s="11">
        <v>176.47059999999999</v>
      </c>
    </row>
    <row r="37" spans="1:52">
      <c r="A37" t="s">
        <v>402</v>
      </c>
      <c r="O37" s="10"/>
      <c r="AL37" t="s">
        <v>387</v>
      </c>
      <c r="AM37">
        <v>1</v>
      </c>
      <c r="AN37">
        <v>2</v>
      </c>
      <c r="AO37">
        <v>24.305555555555554</v>
      </c>
      <c r="AQ37" t="s">
        <v>404</v>
      </c>
      <c r="AR37">
        <v>1</v>
      </c>
      <c r="AS37" s="11">
        <v>105.8973</v>
      </c>
    </row>
    <row r="38" spans="1:52">
      <c r="B38" t="s">
        <v>384</v>
      </c>
      <c r="F38" t="s">
        <v>393</v>
      </c>
      <c r="O38" s="10"/>
      <c r="AL38" t="s">
        <v>387</v>
      </c>
      <c r="AM38">
        <v>2</v>
      </c>
      <c r="AN38">
        <v>2</v>
      </c>
      <c r="AO38">
        <v>29.166666666666668</v>
      </c>
      <c r="AQ38" t="s">
        <v>404</v>
      </c>
      <c r="AR38">
        <v>2</v>
      </c>
      <c r="AS38" s="11">
        <v>109.57340000000001</v>
      </c>
    </row>
    <row r="39" spans="1:52" ht="17.399999999999999" customHeight="1" thickBot="1">
      <c r="A39" t="s">
        <v>388</v>
      </c>
      <c r="B39">
        <v>1</v>
      </c>
      <c r="C39">
        <v>2</v>
      </c>
      <c r="D39">
        <v>3</v>
      </c>
      <c r="F39">
        <v>1</v>
      </c>
      <c r="G39">
        <v>2</v>
      </c>
      <c r="H39">
        <v>3</v>
      </c>
      <c r="J39" s="10"/>
      <c r="O39" s="10"/>
      <c r="AL39" t="s">
        <v>387</v>
      </c>
      <c r="AM39">
        <v>3</v>
      </c>
      <c r="AN39">
        <v>2</v>
      </c>
      <c r="AO39">
        <v>27.083333333333332</v>
      </c>
      <c r="AQ39" t="s">
        <v>404</v>
      </c>
      <c r="AR39">
        <v>3</v>
      </c>
      <c r="AS39" s="11">
        <v>83.272949999999994</v>
      </c>
    </row>
    <row r="40" spans="1:52" ht="23.4" thickBot="1">
      <c r="B40">
        <v>34.848484849999998</v>
      </c>
      <c r="C40">
        <v>39.39393939</v>
      </c>
      <c r="D40">
        <v>40.909090910000003</v>
      </c>
      <c r="F40">
        <v>46.969696970000001</v>
      </c>
      <c r="G40">
        <v>42.424242419999999</v>
      </c>
      <c r="H40">
        <v>54.545454550000002</v>
      </c>
      <c r="J40" s="93" t="s">
        <v>669</v>
      </c>
      <c r="K40" s="25" t="s">
        <v>721</v>
      </c>
      <c r="L40" s="26" t="s">
        <v>693</v>
      </c>
      <c r="M40" s="26" t="s">
        <v>723</v>
      </c>
      <c r="N40" s="27" t="s">
        <v>695</v>
      </c>
      <c r="AL40" t="s">
        <v>387</v>
      </c>
      <c r="AM40">
        <v>4</v>
      </c>
      <c r="AN40">
        <v>2</v>
      </c>
      <c r="AO40">
        <v>37.5</v>
      </c>
      <c r="AQ40" t="s">
        <v>404</v>
      </c>
      <c r="AR40">
        <v>4</v>
      </c>
      <c r="AS40" s="11">
        <v>104.88720000000001</v>
      </c>
    </row>
    <row r="41" spans="1:52">
      <c r="B41">
        <v>30.3030303</v>
      </c>
      <c r="C41">
        <v>37.878787879999997</v>
      </c>
      <c r="D41">
        <v>48.484848479999997</v>
      </c>
      <c r="F41">
        <v>42.424242419999999</v>
      </c>
      <c r="G41">
        <v>54.545454550000002</v>
      </c>
      <c r="H41">
        <v>54.545454550000002</v>
      </c>
      <c r="J41" s="32" t="s">
        <v>758</v>
      </c>
      <c r="K41" s="33">
        <v>1</v>
      </c>
      <c r="L41" s="34">
        <v>35.333500316792737</v>
      </c>
      <c r="M41" s="34">
        <v>2.0024294056081637</v>
      </c>
      <c r="N41" s="35">
        <v>0.16580079383871599</v>
      </c>
      <c r="AL41" t="s">
        <v>387</v>
      </c>
      <c r="AM41">
        <v>5</v>
      </c>
      <c r="AN41">
        <v>2</v>
      </c>
      <c r="AO41">
        <v>47.916666666666671</v>
      </c>
      <c r="AQ41" t="s">
        <v>404</v>
      </c>
      <c r="AR41">
        <v>5</v>
      </c>
      <c r="AS41" s="11">
        <v>161.22989999999999</v>
      </c>
    </row>
    <row r="42" spans="1:52">
      <c r="B42">
        <v>42.424242419999999</v>
      </c>
      <c r="C42">
        <v>43.939393940000002</v>
      </c>
      <c r="D42">
        <v>37.878787879999997</v>
      </c>
      <c r="F42">
        <v>19.6969697</v>
      </c>
      <c r="G42">
        <v>30.3030303</v>
      </c>
      <c r="H42">
        <v>33.333333330000002</v>
      </c>
      <c r="J42" s="32" t="s">
        <v>401</v>
      </c>
      <c r="K42" s="33">
        <v>2</v>
      </c>
      <c r="L42" s="34">
        <v>23.063505262798643</v>
      </c>
      <c r="M42" s="34">
        <v>3.4207926266906865</v>
      </c>
      <c r="N42" s="35">
        <v>5.0002288748155835E-2</v>
      </c>
      <c r="AL42" t="s">
        <v>387</v>
      </c>
      <c r="AM42">
        <v>6</v>
      </c>
      <c r="AN42">
        <v>2</v>
      </c>
      <c r="AO42">
        <v>21.428571428571427</v>
      </c>
      <c r="AQ42" t="s">
        <v>404</v>
      </c>
      <c r="AR42">
        <v>6</v>
      </c>
      <c r="AS42" s="11">
        <v>146.52000000000001</v>
      </c>
    </row>
    <row r="43" spans="1:52" ht="18" thickBot="1">
      <c r="B43">
        <v>37.878787879999997</v>
      </c>
      <c r="C43">
        <v>37.878787879999997</v>
      </c>
      <c r="D43">
        <v>37.878787879999997</v>
      </c>
      <c r="F43">
        <v>24.242424239999998</v>
      </c>
      <c r="G43">
        <v>31.81818182</v>
      </c>
      <c r="H43">
        <v>13.636363640000001</v>
      </c>
      <c r="J43" s="37" t="s">
        <v>759</v>
      </c>
      <c r="K43" s="38">
        <v>2</v>
      </c>
      <c r="L43" s="40">
        <v>23.063505262798547</v>
      </c>
      <c r="M43" s="40">
        <v>0.11469682849274948</v>
      </c>
      <c r="N43" s="41">
        <v>0.89214180455115299</v>
      </c>
      <c r="AL43" t="s">
        <v>387</v>
      </c>
      <c r="AM43">
        <v>7</v>
      </c>
      <c r="AN43">
        <v>2</v>
      </c>
      <c r="AO43" s="23">
        <v>41.269841269841265</v>
      </c>
      <c r="AQ43" t="s">
        <v>404</v>
      </c>
      <c r="AR43">
        <v>7</v>
      </c>
      <c r="AS43" s="11">
        <v>206.8657</v>
      </c>
    </row>
    <row r="44" spans="1:52">
      <c r="B44">
        <v>39.39393939</v>
      </c>
      <c r="C44">
        <v>53.030303029999999</v>
      </c>
      <c r="D44">
        <v>56.060606059999998</v>
      </c>
      <c r="F44">
        <v>36.363636360000001</v>
      </c>
      <c r="G44">
        <v>37.878787879999997</v>
      </c>
      <c r="H44">
        <v>48.484848479999997</v>
      </c>
      <c r="AL44" t="s">
        <v>387</v>
      </c>
      <c r="AM44">
        <v>8</v>
      </c>
      <c r="AN44">
        <v>2</v>
      </c>
      <c r="AO44">
        <v>30.158730158730158</v>
      </c>
    </row>
    <row r="45" spans="1:52">
      <c r="B45">
        <v>16.666666670000001</v>
      </c>
      <c r="C45">
        <v>27.272727270000001</v>
      </c>
      <c r="D45">
        <v>33.333333330000002</v>
      </c>
      <c r="F45">
        <v>13.636363640000001</v>
      </c>
      <c r="G45">
        <v>31.81818182</v>
      </c>
      <c r="H45">
        <v>36.363636360000001</v>
      </c>
      <c r="AL45" t="s">
        <v>387</v>
      </c>
      <c r="AM45">
        <v>1</v>
      </c>
      <c r="AN45">
        <v>3</v>
      </c>
      <c r="AO45">
        <v>21.98581560283688</v>
      </c>
    </row>
    <row r="46" spans="1:52">
      <c r="B46">
        <v>37.878787879999997</v>
      </c>
      <c r="C46">
        <v>43.939393940000002</v>
      </c>
      <c r="D46">
        <v>46.969696970000001</v>
      </c>
      <c r="F46">
        <v>22.727272729999999</v>
      </c>
      <c r="G46">
        <v>36.363636360000001</v>
      </c>
      <c r="H46">
        <v>27.272727270000001</v>
      </c>
      <c r="AL46" t="s">
        <v>387</v>
      </c>
      <c r="AM46">
        <v>2</v>
      </c>
      <c r="AN46">
        <v>3</v>
      </c>
      <c r="AO46">
        <v>42.361111111111107</v>
      </c>
    </row>
    <row r="47" spans="1:52">
      <c r="B47">
        <v>31.81818182</v>
      </c>
      <c r="C47">
        <v>33.333333330000002</v>
      </c>
      <c r="D47">
        <v>37.878787879999997</v>
      </c>
      <c r="AL47" t="s">
        <v>387</v>
      </c>
      <c r="AM47">
        <v>3</v>
      </c>
      <c r="AN47">
        <v>3</v>
      </c>
      <c r="AO47">
        <v>29.166666666666668</v>
      </c>
    </row>
    <row r="48" spans="1:52">
      <c r="AL48" t="s">
        <v>387</v>
      </c>
      <c r="AM48">
        <v>4</v>
      </c>
      <c r="AN48">
        <v>3</v>
      </c>
      <c r="AO48">
        <v>49.305555555555557</v>
      </c>
      <c r="AQ48" t="s">
        <v>404</v>
      </c>
      <c r="AR48">
        <v>1</v>
      </c>
      <c r="AS48" t="s">
        <v>412</v>
      </c>
      <c r="AT48">
        <v>38.888888888888893</v>
      </c>
      <c r="AW48" t="s">
        <v>627</v>
      </c>
      <c r="AX48">
        <v>1</v>
      </c>
      <c r="AY48" t="s">
        <v>408</v>
      </c>
      <c r="AZ48">
        <v>54.166666666666664</v>
      </c>
    </row>
    <row r="49" spans="1:52">
      <c r="A49" t="s">
        <v>394</v>
      </c>
      <c r="B49">
        <v>33.901515150000002</v>
      </c>
      <c r="C49">
        <v>39.583333330000002</v>
      </c>
      <c r="D49">
        <v>42.424242419999999</v>
      </c>
      <c r="F49">
        <v>29.437229439999999</v>
      </c>
      <c r="G49">
        <v>37.878787879999997</v>
      </c>
      <c r="H49">
        <v>38.311688310000001</v>
      </c>
      <c r="AL49" t="s">
        <v>387</v>
      </c>
      <c r="AM49">
        <v>5</v>
      </c>
      <c r="AN49">
        <v>3</v>
      </c>
      <c r="AO49">
        <v>33.333333333333329</v>
      </c>
      <c r="AQ49" t="s">
        <v>404</v>
      </c>
      <c r="AR49">
        <v>2</v>
      </c>
      <c r="AS49" t="s">
        <v>412</v>
      </c>
      <c r="AT49">
        <v>54.629629629629626</v>
      </c>
      <c r="AW49" t="s">
        <v>627</v>
      </c>
      <c r="AX49">
        <v>2</v>
      </c>
      <c r="AY49" t="s">
        <v>408</v>
      </c>
      <c r="AZ49">
        <v>59.027777777777779</v>
      </c>
    </row>
    <row r="50" spans="1:52">
      <c r="A50" t="s">
        <v>395</v>
      </c>
      <c r="B50">
        <v>0.98629174500000005</v>
      </c>
      <c r="C50">
        <v>2.5588729840000002</v>
      </c>
      <c r="D50">
        <v>0.77584763700000003</v>
      </c>
      <c r="F50">
        <v>1.78511379</v>
      </c>
      <c r="G50">
        <v>2.3015049740000002</v>
      </c>
      <c r="H50">
        <v>1.826832907</v>
      </c>
      <c r="AL50" t="s">
        <v>387</v>
      </c>
      <c r="AM50">
        <v>6</v>
      </c>
      <c r="AN50">
        <v>3</v>
      </c>
      <c r="AO50">
        <v>26.190476190476193</v>
      </c>
      <c r="AQ50" t="s">
        <v>404</v>
      </c>
      <c r="AR50">
        <v>3</v>
      </c>
      <c r="AS50" t="s">
        <v>620</v>
      </c>
      <c r="AT50">
        <v>16.666666666666668</v>
      </c>
      <c r="AW50" t="s">
        <v>627</v>
      </c>
      <c r="AX50">
        <v>3</v>
      </c>
      <c r="AY50" t="s">
        <v>620</v>
      </c>
      <c r="AZ50">
        <v>45.833333333333336</v>
      </c>
    </row>
    <row r="51" spans="1:52">
      <c r="O51" s="10"/>
      <c r="AL51" t="s">
        <v>387</v>
      </c>
      <c r="AM51">
        <v>7</v>
      </c>
      <c r="AN51">
        <v>3</v>
      </c>
      <c r="AO51" s="23">
        <v>32.539682539682538</v>
      </c>
      <c r="AQ51" t="s">
        <v>404</v>
      </c>
      <c r="AR51">
        <v>4</v>
      </c>
      <c r="AS51" t="s">
        <v>620</v>
      </c>
      <c r="AT51">
        <v>11.904761904761903</v>
      </c>
      <c r="AW51" t="s">
        <v>627</v>
      </c>
      <c r="AX51">
        <v>4</v>
      </c>
      <c r="AY51" t="s">
        <v>620</v>
      </c>
      <c r="AZ51">
        <v>50.69444444444445</v>
      </c>
    </row>
    <row r="52" spans="1:52">
      <c r="O52" s="10"/>
      <c r="AL52" t="s">
        <v>387</v>
      </c>
      <c r="AM52">
        <v>8</v>
      </c>
      <c r="AN52">
        <v>3</v>
      </c>
      <c r="AO52">
        <v>34.920634920634917</v>
      </c>
      <c r="AQ52" t="s">
        <v>404</v>
      </c>
      <c r="AR52">
        <v>5</v>
      </c>
      <c r="AS52" t="s">
        <v>620</v>
      </c>
      <c r="AT52">
        <v>28.571428571428569</v>
      </c>
      <c r="AW52" t="s">
        <v>627</v>
      </c>
      <c r="AX52">
        <v>5</v>
      </c>
      <c r="AY52" t="s">
        <v>620</v>
      </c>
      <c r="AZ52">
        <v>45.37037037037036</v>
      </c>
    </row>
    <row r="53" spans="1:52" ht="18" thickBot="1">
      <c r="A53" t="s">
        <v>403</v>
      </c>
      <c r="C53" t="s">
        <v>387</v>
      </c>
      <c r="I53" t="s">
        <v>404</v>
      </c>
      <c r="O53" s="86" t="s">
        <v>762</v>
      </c>
      <c r="AL53" t="s">
        <v>387</v>
      </c>
      <c r="AM53">
        <v>1</v>
      </c>
      <c r="AN53">
        <v>4</v>
      </c>
      <c r="AO53">
        <v>42.361111111111107</v>
      </c>
      <c r="AQ53" t="s">
        <v>404</v>
      </c>
      <c r="AR53">
        <v>6</v>
      </c>
      <c r="AS53" t="s">
        <v>620</v>
      </c>
      <c r="AT53">
        <v>22.222222222222225</v>
      </c>
      <c r="AW53" t="s">
        <v>627</v>
      </c>
      <c r="AX53">
        <v>6</v>
      </c>
      <c r="AY53" t="s">
        <v>620</v>
      </c>
      <c r="AZ53">
        <v>35.714285714285715</v>
      </c>
    </row>
    <row r="54" spans="1:52" ht="22.2" thickBot="1">
      <c r="O54" s="24" t="s">
        <v>401</v>
      </c>
      <c r="P54" s="25" t="s">
        <v>721</v>
      </c>
      <c r="Q54" s="26" t="s">
        <v>693</v>
      </c>
      <c r="R54" s="26" t="s">
        <v>723</v>
      </c>
      <c r="S54" s="27" t="s">
        <v>695</v>
      </c>
      <c r="U54" s="153" t="s">
        <v>401</v>
      </c>
      <c r="V54" s="158" t="s">
        <v>766</v>
      </c>
      <c r="W54" s="160" t="s">
        <v>767</v>
      </c>
      <c r="X54" s="140" t="s">
        <v>657</v>
      </c>
      <c r="Y54" s="140" t="s">
        <v>658</v>
      </c>
      <c r="Z54" s="140" t="s">
        <v>659</v>
      </c>
      <c r="AA54" s="140" t="s">
        <v>660</v>
      </c>
      <c r="AB54" s="140" t="s">
        <v>661</v>
      </c>
      <c r="AC54" s="139"/>
      <c r="AL54" t="s">
        <v>387</v>
      </c>
      <c r="AM54">
        <v>2</v>
      </c>
      <c r="AN54">
        <v>4</v>
      </c>
      <c r="AO54">
        <v>51.388888888888886</v>
      </c>
      <c r="AQ54" t="s">
        <v>404</v>
      </c>
      <c r="AR54">
        <v>7</v>
      </c>
      <c r="AS54" t="s">
        <v>620</v>
      </c>
      <c r="AT54">
        <v>49.999999999999993</v>
      </c>
      <c r="AW54" t="s">
        <v>627</v>
      </c>
      <c r="AX54">
        <v>7</v>
      </c>
      <c r="AY54" t="s">
        <v>620</v>
      </c>
      <c r="AZ54">
        <v>59.523809523809526</v>
      </c>
    </row>
    <row r="55" spans="1:52" ht="18" thickBot="1">
      <c r="A55" t="s">
        <v>405</v>
      </c>
      <c r="B55">
        <v>1</v>
      </c>
      <c r="C55">
        <v>2</v>
      </c>
      <c r="D55">
        <v>3</v>
      </c>
      <c r="E55">
        <v>4</v>
      </c>
      <c r="F55">
        <v>5</v>
      </c>
      <c r="H55" t="s">
        <v>389</v>
      </c>
      <c r="I55">
        <v>1</v>
      </c>
      <c r="J55">
        <v>2</v>
      </c>
      <c r="K55">
        <v>3</v>
      </c>
      <c r="L55">
        <v>4</v>
      </c>
      <c r="M55">
        <v>5</v>
      </c>
      <c r="O55" s="28" t="s">
        <v>699</v>
      </c>
      <c r="P55" s="29">
        <v>1</v>
      </c>
      <c r="Q55" s="87">
        <v>12.999999999999625</v>
      </c>
      <c r="R55" s="30">
        <v>1.5224434049958768</v>
      </c>
      <c r="S55" s="31">
        <v>0.23909247929110519</v>
      </c>
      <c r="U55" s="146"/>
      <c r="V55" s="148"/>
      <c r="W55" s="162"/>
      <c r="X55" s="139"/>
      <c r="Y55" s="139"/>
      <c r="Z55" s="139"/>
      <c r="AA55" s="139"/>
      <c r="AB55" s="58" t="s">
        <v>662</v>
      </c>
      <c r="AC55" s="58" t="s">
        <v>663</v>
      </c>
      <c r="AL55" t="s">
        <v>387</v>
      </c>
      <c r="AM55">
        <v>3</v>
      </c>
      <c r="AN55">
        <v>4</v>
      </c>
      <c r="AO55">
        <v>42.361111111111107</v>
      </c>
      <c r="AQ55" t="s">
        <v>404</v>
      </c>
      <c r="AR55">
        <v>1</v>
      </c>
      <c r="AS55" t="s">
        <v>409</v>
      </c>
      <c r="AT55">
        <v>8.3333333333333321</v>
      </c>
      <c r="AW55" t="s">
        <v>627</v>
      </c>
      <c r="AX55">
        <v>8</v>
      </c>
      <c r="AY55" t="s">
        <v>620</v>
      </c>
      <c r="AZ55">
        <v>47.61904761904762</v>
      </c>
    </row>
    <row r="56" spans="1:52">
      <c r="B56">
        <v>25.694444444444443</v>
      </c>
      <c r="C56">
        <v>24.305555555555554</v>
      </c>
      <c r="D56">
        <v>21.98581560283688</v>
      </c>
      <c r="E56">
        <v>42.361111111111107</v>
      </c>
      <c r="F56">
        <v>54.166666666666664</v>
      </c>
      <c r="I56">
        <v>41.666666666666671</v>
      </c>
      <c r="J56">
        <v>42.361111111111107</v>
      </c>
      <c r="K56">
        <v>35.714285714285715</v>
      </c>
      <c r="L56">
        <v>42.857142857142854</v>
      </c>
      <c r="M56">
        <v>38.095238095238095</v>
      </c>
      <c r="O56" s="32" t="s">
        <v>700</v>
      </c>
      <c r="P56" s="33">
        <v>1</v>
      </c>
      <c r="Q56" s="36">
        <v>13.000000000000044</v>
      </c>
      <c r="R56" s="34">
        <v>0.64406769290667365</v>
      </c>
      <c r="S56" s="35">
        <v>0.43666817129175006</v>
      </c>
      <c r="U56" s="149" t="s">
        <v>699</v>
      </c>
      <c r="V56" s="60" t="s">
        <v>404</v>
      </c>
      <c r="W56" s="64" t="s">
        <v>387</v>
      </c>
      <c r="X56" s="65">
        <v>-5.3518282296428534</v>
      </c>
      <c r="Y56" s="66">
        <v>4.3374210958664436</v>
      </c>
      <c r="Z56" s="88">
        <v>12.999999999999625</v>
      </c>
      <c r="AA56" s="66">
        <v>0.23909247929110519</v>
      </c>
      <c r="AB56" s="66">
        <v>-14.722256815033218</v>
      </c>
      <c r="AC56" s="67">
        <v>4.0186003557475107</v>
      </c>
      <c r="AL56" t="s">
        <v>387</v>
      </c>
      <c r="AM56">
        <v>4</v>
      </c>
      <c r="AN56">
        <v>4</v>
      </c>
      <c r="AO56">
        <v>52.777777777777779</v>
      </c>
      <c r="AQ56" t="s">
        <v>404</v>
      </c>
      <c r="AR56">
        <v>2</v>
      </c>
      <c r="AS56" t="s">
        <v>409</v>
      </c>
      <c r="AT56">
        <v>9.7222222222222214</v>
      </c>
      <c r="AW56" t="s">
        <v>627</v>
      </c>
      <c r="AX56">
        <v>1</v>
      </c>
      <c r="AY56" t="s">
        <v>409</v>
      </c>
      <c r="AZ56">
        <v>9.375</v>
      </c>
    </row>
    <row r="57" spans="1:52">
      <c r="B57">
        <v>29.166666666666668</v>
      </c>
      <c r="C57">
        <v>29.166666666666668</v>
      </c>
      <c r="D57">
        <v>42.361111111111107</v>
      </c>
      <c r="E57">
        <v>51.388888888888886</v>
      </c>
      <c r="F57">
        <v>59.027777777777779</v>
      </c>
      <c r="I57">
        <v>28.472222222222221</v>
      </c>
      <c r="J57">
        <v>37.5</v>
      </c>
      <c r="K57">
        <v>38.095238095238095</v>
      </c>
      <c r="L57">
        <v>31.746031746031743</v>
      </c>
      <c r="M57">
        <v>50</v>
      </c>
      <c r="O57" s="32" t="s">
        <v>763</v>
      </c>
      <c r="P57" s="33">
        <v>1</v>
      </c>
      <c r="Q57" s="36">
        <v>13.000000000000167</v>
      </c>
      <c r="R57" s="34">
        <v>8.1098015863464712E-2</v>
      </c>
      <c r="S57" s="35">
        <v>0.78030092430664499</v>
      </c>
      <c r="U57" s="142"/>
      <c r="V57" s="68" t="s">
        <v>387</v>
      </c>
      <c r="W57" s="70" t="s">
        <v>404</v>
      </c>
      <c r="X57" s="71">
        <v>5.3518282296428534</v>
      </c>
      <c r="Y57" s="72">
        <v>4.3374210958664436</v>
      </c>
      <c r="Z57" s="89">
        <v>12.999999999999625</v>
      </c>
      <c r="AA57" s="72">
        <v>0.23909247929110519</v>
      </c>
      <c r="AB57" s="72">
        <v>-4.0186003557475107</v>
      </c>
      <c r="AC57" s="73">
        <v>14.722256815033218</v>
      </c>
      <c r="AL57" t="s">
        <v>387</v>
      </c>
      <c r="AM57">
        <v>5</v>
      </c>
      <c r="AN57">
        <v>4</v>
      </c>
      <c r="AO57">
        <v>34.126984126984127</v>
      </c>
      <c r="AQ57" t="s">
        <v>404</v>
      </c>
      <c r="AR57">
        <v>3</v>
      </c>
      <c r="AS57" t="s">
        <v>621</v>
      </c>
      <c r="AT57">
        <v>29.761904761904759</v>
      </c>
      <c r="AW57" t="s">
        <v>627</v>
      </c>
      <c r="AX57">
        <v>2</v>
      </c>
      <c r="AY57" t="s">
        <v>409</v>
      </c>
      <c r="AZ57">
        <v>3.1249999999999996</v>
      </c>
    </row>
    <row r="58" spans="1:52">
      <c r="B58">
        <v>25.694444444444443</v>
      </c>
      <c r="C58">
        <v>27.083333333333332</v>
      </c>
      <c r="D58">
        <v>29.166666666666668</v>
      </c>
      <c r="E58">
        <v>42.361111111111107</v>
      </c>
      <c r="F58">
        <v>45.833333333333329</v>
      </c>
      <c r="I58">
        <v>19.047619047619047</v>
      </c>
      <c r="J58">
        <v>25.396825396825395</v>
      </c>
      <c r="K58">
        <v>23.015873015873016</v>
      </c>
      <c r="L58">
        <v>12.698412698412698</v>
      </c>
      <c r="M58">
        <v>16.666666666666664</v>
      </c>
      <c r="O58" s="32" t="s">
        <v>764</v>
      </c>
      <c r="P58" s="33">
        <v>1</v>
      </c>
      <c r="Q58" s="36">
        <v>13.000000000000069</v>
      </c>
      <c r="R58" s="34">
        <v>5.7081472131736888</v>
      </c>
      <c r="S58" s="35">
        <v>3.2741606938848491E-2</v>
      </c>
      <c r="U58" s="141" t="s">
        <v>700</v>
      </c>
      <c r="V58" s="68" t="s">
        <v>404</v>
      </c>
      <c r="W58" s="70" t="s">
        <v>387</v>
      </c>
      <c r="X58" s="71">
        <v>-4.3916524962500283</v>
      </c>
      <c r="Y58" s="72">
        <v>5.472203131906122</v>
      </c>
      <c r="Z58" s="89">
        <v>13.000000000000044</v>
      </c>
      <c r="AA58" s="72">
        <v>0.43666817129175006</v>
      </c>
      <c r="AB58" s="72">
        <v>-16.213628624217499</v>
      </c>
      <c r="AC58" s="73">
        <v>7.4303236317174424</v>
      </c>
      <c r="AL58" t="s">
        <v>387</v>
      </c>
      <c r="AM58">
        <v>6</v>
      </c>
      <c r="AN58">
        <v>4</v>
      </c>
      <c r="AO58">
        <v>42.857142857142854</v>
      </c>
      <c r="AQ58" t="s">
        <v>404</v>
      </c>
      <c r="AR58">
        <v>4</v>
      </c>
      <c r="AS58" t="s">
        <v>621</v>
      </c>
      <c r="AT58">
        <v>15.476190476190474</v>
      </c>
      <c r="AW58" t="s">
        <v>627</v>
      </c>
      <c r="AX58">
        <v>3</v>
      </c>
      <c r="AY58" t="s">
        <v>621</v>
      </c>
      <c r="AZ58">
        <v>15.625</v>
      </c>
    </row>
    <row r="59" spans="1:52" ht="18" thickBot="1">
      <c r="B59">
        <v>38.194444444444443</v>
      </c>
      <c r="C59">
        <v>37.5</v>
      </c>
      <c r="D59">
        <v>49.305555555555557</v>
      </c>
      <c r="E59">
        <v>52.777777777777779</v>
      </c>
      <c r="F59">
        <v>50.694444444444443</v>
      </c>
      <c r="I59">
        <v>11.111111111111111</v>
      </c>
      <c r="J59">
        <v>8.7301587301587293</v>
      </c>
      <c r="K59">
        <v>7.9365079365079358</v>
      </c>
      <c r="L59">
        <v>15.873015873015872</v>
      </c>
      <c r="M59">
        <v>11.904761904761903</v>
      </c>
      <c r="N59" s="11"/>
      <c r="O59" s="37" t="s">
        <v>765</v>
      </c>
      <c r="P59" s="38">
        <v>1</v>
      </c>
      <c r="Q59" s="39">
        <v>13.000000000000464</v>
      </c>
      <c r="R59" s="40">
        <v>9.5424841779293637</v>
      </c>
      <c r="S59" s="41">
        <v>8.6260061399627518E-3</v>
      </c>
      <c r="U59" s="142"/>
      <c r="V59" s="68" t="s">
        <v>387</v>
      </c>
      <c r="W59" s="70" t="s">
        <v>404</v>
      </c>
      <c r="X59" s="71">
        <v>4.3916524962500283</v>
      </c>
      <c r="Y59" s="72">
        <v>5.472203131906122</v>
      </c>
      <c r="Z59" s="89">
        <v>13.000000000000044</v>
      </c>
      <c r="AA59" s="72">
        <v>0.43666817129175006</v>
      </c>
      <c r="AB59" s="72">
        <v>-7.4303236317174424</v>
      </c>
      <c r="AC59" s="73">
        <v>16.213628624217499</v>
      </c>
      <c r="AL59" t="s">
        <v>387</v>
      </c>
      <c r="AM59">
        <v>7</v>
      </c>
      <c r="AN59">
        <v>4</v>
      </c>
      <c r="AO59" s="23">
        <v>32.539682539682538</v>
      </c>
      <c r="AQ59" t="s">
        <v>404</v>
      </c>
      <c r="AR59">
        <v>5</v>
      </c>
      <c r="AS59" t="s">
        <v>621</v>
      </c>
      <c r="AT59">
        <v>11.904761904761905</v>
      </c>
      <c r="AW59" t="s">
        <v>627</v>
      </c>
      <c r="AX59">
        <v>4</v>
      </c>
      <c r="AY59" t="s">
        <v>621</v>
      </c>
      <c r="AZ59">
        <v>5.2083333333333321</v>
      </c>
    </row>
    <row r="60" spans="1:52">
      <c r="B60">
        <v>29.166666666666668</v>
      </c>
      <c r="C60">
        <v>47.916666666666671</v>
      </c>
      <c r="D60">
        <v>33.333333333333329</v>
      </c>
      <c r="E60">
        <v>34.126984126984127</v>
      </c>
      <c r="F60">
        <v>53.174603174603178</v>
      </c>
      <c r="I60">
        <v>17.460317460317459</v>
      </c>
      <c r="J60">
        <v>30.952380952380953</v>
      </c>
      <c r="K60">
        <v>19.841269841269842</v>
      </c>
      <c r="L60">
        <v>27.777777777777779</v>
      </c>
      <c r="M60">
        <v>28.571428571428569</v>
      </c>
      <c r="N60" s="11"/>
      <c r="U60" s="141" t="s">
        <v>763</v>
      </c>
      <c r="V60" s="68" t="s">
        <v>404</v>
      </c>
      <c r="W60" s="70" t="s">
        <v>387</v>
      </c>
      <c r="X60" s="71">
        <v>-1.9793777432857027</v>
      </c>
      <c r="Y60" s="72">
        <v>6.950620359684506</v>
      </c>
      <c r="Z60" s="89">
        <v>13.000000000000167</v>
      </c>
      <c r="AA60" s="72">
        <v>0.78030092430664499</v>
      </c>
      <c r="AB60" s="72">
        <v>-16.995280111320181</v>
      </c>
      <c r="AC60" s="73">
        <v>13.036524624748775</v>
      </c>
      <c r="AL60" t="s">
        <v>387</v>
      </c>
      <c r="AM60">
        <v>8</v>
      </c>
      <c r="AN60">
        <v>4</v>
      </c>
      <c r="AO60">
        <v>34.126984126984127</v>
      </c>
      <c r="AQ60" t="s">
        <v>404</v>
      </c>
      <c r="AR60">
        <v>6</v>
      </c>
      <c r="AS60" t="s">
        <v>621</v>
      </c>
      <c r="AT60">
        <v>7.1428571428571423</v>
      </c>
      <c r="AW60" t="s">
        <v>627</v>
      </c>
      <c r="AX60">
        <v>5</v>
      </c>
      <c r="AY60" t="s">
        <v>621</v>
      </c>
      <c r="AZ60">
        <v>8.3333333333333321</v>
      </c>
    </row>
    <row r="61" spans="1:52">
      <c r="B61">
        <v>15.873015873015872</v>
      </c>
      <c r="C61">
        <v>21.428571428571427</v>
      </c>
      <c r="D61">
        <v>26.190476190476193</v>
      </c>
      <c r="E61">
        <v>42.857142857142854</v>
      </c>
      <c r="F61">
        <v>35.714285714285715</v>
      </c>
      <c r="I61">
        <v>19.841269841269842</v>
      </c>
      <c r="J61">
        <v>15.873015873015872</v>
      </c>
      <c r="K61">
        <v>34.920634920634917</v>
      </c>
      <c r="L61">
        <v>38.095238095238095</v>
      </c>
      <c r="M61">
        <v>29.365079365079367</v>
      </c>
      <c r="N61" s="11"/>
      <c r="U61" s="142"/>
      <c r="V61" s="68" t="s">
        <v>387</v>
      </c>
      <c r="W61" s="70" t="s">
        <v>404</v>
      </c>
      <c r="X61" s="71">
        <v>1.9793777432857027</v>
      </c>
      <c r="Y61" s="72">
        <v>6.950620359684506</v>
      </c>
      <c r="Z61" s="89">
        <v>13.000000000000167</v>
      </c>
      <c r="AA61" s="72">
        <v>0.78030092430664499</v>
      </c>
      <c r="AB61" s="72">
        <v>-13.036524624748775</v>
      </c>
      <c r="AC61" s="73">
        <v>16.995280111320181</v>
      </c>
      <c r="AL61" t="s">
        <v>387</v>
      </c>
      <c r="AM61">
        <v>1</v>
      </c>
      <c r="AN61">
        <v>5</v>
      </c>
      <c r="AO61">
        <v>54.166666666666664</v>
      </c>
      <c r="AQ61" t="s">
        <v>404</v>
      </c>
      <c r="AR61">
        <v>7</v>
      </c>
      <c r="AS61" t="s">
        <v>621</v>
      </c>
      <c r="AT61">
        <v>2.3809523809523809</v>
      </c>
      <c r="AW61" t="s">
        <v>627</v>
      </c>
      <c r="AX61">
        <v>6</v>
      </c>
      <c r="AY61" t="s">
        <v>621</v>
      </c>
      <c r="AZ61">
        <v>24.999999999999996</v>
      </c>
    </row>
    <row r="62" spans="1:52">
      <c r="B62">
        <v>36.507936507936506</v>
      </c>
      <c r="C62">
        <v>41.269841269841265</v>
      </c>
      <c r="D62">
        <v>32.539682539682538</v>
      </c>
      <c r="E62">
        <v>32.539682539682538</v>
      </c>
      <c r="F62">
        <v>59.523809523809526</v>
      </c>
      <c r="I62">
        <v>23.809523809523807</v>
      </c>
      <c r="J62">
        <v>34.920634920634917</v>
      </c>
      <c r="K62">
        <v>62.698412698412696</v>
      </c>
      <c r="L62">
        <v>38.095238095238095</v>
      </c>
      <c r="M62">
        <v>50</v>
      </c>
      <c r="N62" s="11"/>
      <c r="U62" s="141" t="s">
        <v>764</v>
      </c>
      <c r="V62" s="68" t="s">
        <v>404</v>
      </c>
      <c r="W62" s="70" t="s">
        <v>387</v>
      </c>
      <c r="X62" s="74" t="s">
        <v>768</v>
      </c>
      <c r="Y62" s="72">
        <v>5.0124557796722611</v>
      </c>
      <c r="Z62" s="89">
        <v>13.000000000000069</v>
      </c>
      <c r="AA62" s="72">
        <v>3.2741606938848491E-2</v>
      </c>
      <c r="AB62" s="72">
        <v>-22.804375939916774</v>
      </c>
      <c r="AC62" s="73">
        <v>-1.1468712232974136</v>
      </c>
      <c r="AL62" t="s">
        <v>387</v>
      </c>
      <c r="AM62">
        <v>2</v>
      </c>
      <c r="AN62">
        <v>5</v>
      </c>
      <c r="AO62">
        <v>59.027777777777779</v>
      </c>
      <c r="AQ62" t="s">
        <v>404</v>
      </c>
      <c r="AR62">
        <v>1</v>
      </c>
      <c r="AS62" t="s">
        <v>622</v>
      </c>
      <c r="AT62">
        <v>24.074074074074076</v>
      </c>
      <c r="AW62" t="s">
        <v>627</v>
      </c>
      <c r="AX62">
        <v>7</v>
      </c>
      <c r="AY62" t="s">
        <v>621</v>
      </c>
      <c r="AZ62">
        <v>10.714285714285714</v>
      </c>
    </row>
    <row r="63" spans="1:52">
      <c r="B63">
        <v>26.984126984126984</v>
      </c>
      <c r="C63">
        <v>30.158730158730158</v>
      </c>
      <c r="D63">
        <v>34.920634920634917</v>
      </c>
      <c r="E63">
        <v>34.126984126984127</v>
      </c>
      <c r="F63">
        <v>47.619047619047613</v>
      </c>
      <c r="U63" s="142"/>
      <c r="V63" s="68" t="s">
        <v>387</v>
      </c>
      <c r="W63" s="70" t="s">
        <v>404</v>
      </c>
      <c r="X63" s="74" t="s">
        <v>769</v>
      </c>
      <c r="Y63" s="72">
        <v>5.0124557796722611</v>
      </c>
      <c r="Z63" s="89">
        <v>13.000000000000069</v>
      </c>
      <c r="AA63" s="72">
        <v>3.2741606938848491E-2</v>
      </c>
      <c r="AB63" s="72">
        <v>1.1468712232974136</v>
      </c>
      <c r="AC63" s="73">
        <v>22.804375939916774</v>
      </c>
      <c r="AL63" t="s">
        <v>387</v>
      </c>
      <c r="AM63">
        <v>3</v>
      </c>
      <c r="AN63">
        <v>5</v>
      </c>
      <c r="AO63">
        <v>45.833333333333329</v>
      </c>
      <c r="AQ63" t="s">
        <v>404</v>
      </c>
      <c r="AR63">
        <v>2</v>
      </c>
      <c r="AS63" t="s">
        <v>413</v>
      </c>
      <c r="AT63">
        <v>16.666666666666664</v>
      </c>
      <c r="AW63" t="s">
        <v>627</v>
      </c>
      <c r="AX63">
        <v>8</v>
      </c>
      <c r="AY63" t="s">
        <v>621</v>
      </c>
      <c r="AZ63">
        <v>5.9523809523809526</v>
      </c>
    </row>
    <row r="64" spans="1:52" ht="18" thickBot="1">
      <c r="U64" s="145" t="s">
        <v>765</v>
      </c>
      <c r="V64" s="68" t="s">
        <v>404</v>
      </c>
      <c r="W64" s="70" t="s">
        <v>387</v>
      </c>
      <c r="X64" s="74" t="s">
        <v>770</v>
      </c>
      <c r="Y64" s="72">
        <v>6.031896528762144</v>
      </c>
      <c r="Z64" s="89">
        <v>13.000000000000464</v>
      </c>
      <c r="AA64" s="72">
        <v>8.6260061399627518E-3</v>
      </c>
      <c r="AB64" s="72">
        <v>-31.664198428336636</v>
      </c>
      <c r="AC64" s="73">
        <v>-5.6019580288079025</v>
      </c>
      <c r="AL64" t="s">
        <v>387</v>
      </c>
      <c r="AM64">
        <v>4</v>
      </c>
      <c r="AN64">
        <v>5</v>
      </c>
      <c r="AO64">
        <v>50.694444444444443</v>
      </c>
      <c r="AQ64" t="s">
        <v>404</v>
      </c>
      <c r="AR64">
        <v>3</v>
      </c>
      <c r="AS64" t="s">
        <v>623</v>
      </c>
      <c r="AT64">
        <v>23.412698412698415</v>
      </c>
      <c r="AW64" t="s">
        <v>627</v>
      </c>
      <c r="AX64">
        <v>1</v>
      </c>
      <c r="AY64" t="s">
        <v>410</v>
      </c>
      <c r="AZ64">
        <v>17.361111111111111</v>
      </c>
    </row>
    <row r="65" spans="1:52" ht="18" thickBot="1">
      <c r="A65" t="s">
        <v>405</v>
      </c>
      <c r="B65" t="s">
        <v>394</v>
      </c>
      <c r="C65" t="s">
        <v>395</v>
      </c>
      <c r="H65" t="s">
        <v>388</v>
      </c>
      <c r="I65" t="s">
        <v>394</v>
      </c>
      <c r="J65" t="s">
        <v>391</v>
      </c>
      <c r="U65" s="146"/>
      <c r="V65" s="61" t="s">
        <v>387</v>
      </c>
      <c r="W65" s="76" t="s">
        <v>404</v>
      </c>
      <c r="X65" s="79" t="s">
        <v>771</v>
      </c>
      <c r="Y65" s="77">
        <v>6.031896528762144</v>
      </c>
      <c r="Z65" s="90">
        <v>13.000000000000464</v>
      </c>
      <c r="AA65" s="77">
        <v>8.6260061399627518E-3</v>
      </c>
      <c r="AB65" s="77">
        <v>5.6019580288079025</v>
      </c>
      <c r="AC65" s="78">
        <v>31.664198428336636</v>
      </c>
      <c r="AL65" t="s">
        <v>387</v>
      </c>
      <c r="AM65">
        <v>5</v>
      </c>
      <c r="AN65">
        <v>5</v>
      </c>
      <c r="AO65">
        <v>53.174603174603178</v>
      </c>
      <c r="AQ65" t="s">
        <v>404</v>
      </c>
      <c r="AR65">
        <v>4</v>
      </c>
      <c r="AS65" t="s">
        <v>624</v>
      </c>
      <c r="AT65">
        <v>30.158730158730162</v>
      </c>
      <c r="AW65" t="s">
        <v>627</v>
      </c>
      <c r="AX65">
        <v>2</v>
      </c>
      <c r="AY65" t="s">
        <v>410</v>
      </c>
      <c r="AZ65">
        <v>16.666666666666668</v>
      </c>
    </row>
    <row r="66" spans="1:52">
      <c r="A66">
        <v>1</v>
      </c>
      <c r="B66">
        <v>28.410218253968253</v>
      </c>
      <c r="C66">
        <v>2.4510004738920483</v>
      </c>
      <c r="H66">
        <v>1</v>
      </c>
      <c r="I66">
        <v>23.058390022675738</v>
      </c>
      <c r="J66">
        <v>3.7053814680234276</v>
      </c>
      <c r="AL66" t="s">
        <v>387</v>
      </c>
      <c r="AM66">
        <v>6</v>
      </c>
      <c r="AN66">
        <v>5</v>
      </c>
      <c r="AO66">
        <v>35.714285714285715</v>
      </c>
      <c r="AQ66" t="s">
        <v>404</v>
      </c>
      <c r="AR66">
        <v>5</v>
      </c>
      <c r="AS66" t="s">
        <v>413</v>
      </c>
      <c r="AT66">
        <v>22.222222222222225</v>
      </c>
      <c r="AW66" t="s">
        <v>627</v>
      </c>
      <c r="AX66">
        <v>3</v>
      </c>
      <c r="AY66" t="s">
        <v>410</v>
      </c>
      <c r="AZ66">
        <v>18.055555555555557</v>
      </c>
    </row>
    <row r="67" spans="1:52">
      <c r="A67">
        <v>2</v>
      </c>
      <c r="B67">
        <v>32.353670634920633</v>
      </c>
      <c r="C67">
        <v>3.2045470274632195</v>
      </c>
      <c r="H67">
        <v>2</v>
      </c>
      <c r="I67">
        <v>27.962018140589567</v>
      </c>
      <c r="J67">
        <v>4.572850001138911</v>
      </c>
      <c r="AL67" t="s">
        <v>387</v>
      </c>
      <c r="AM67">
        <v>7</v>
      </c>
      <c r="AN67">
        <v>5</v>
      </c>
      <c r="AO67" s="23">
        <v>59.523809523809526</v>
      </c>
      <c r="AQ67" t="s">
        <v>404</v>
      </c>
      <c r="AR67">
        <v>6</v>
      </c>
      <c r="AS67" t="s">
        <v>622</v>
      </c>
      <c r="AT67">
        <v>28.571428571428573</v>
      </c>
      <c r="AW67" t="s">
        <v>627</v>
      </c>
      <c r="AX67">
        <v>4</v>
      </c>
      <c r="AY67" t="s">
        <v>410</v>
      </c>
      <c r="AZ67">
        <v>17.708333333333332</v>
      </c>
    </row>
    <row r="68" spans="1:52">
      <c r="A68">
        <v>3</v>
      </c>
      <c r="B68">
        <v>33.725409490037151</v>
      </c>
      <c r="C68">
        <v>2.8381040427646096</v>
      </c>
      <c r="H68">
        <v>3</v>
      </c>
      <c r="I68">
        <v>31.74603174603175</v>
      </c>
      <c r="J68">
        <v>6.5629187471987853</v>
      </c>
      <c r="AL68" t="s">
        <v>387</v>
      </c>
      <c r="AM68">
        <v>8</v>
      </c>
      <c r="AN68">
        <v>5</v>
      </c>
      <c r="AO68">
        <v>47.619047619047613</v>
      </c>
      <c r="AQ68" t="s">
        <v>404</v>
      </c>
      <c r="AR68">
        <v>7</v>
      </c>
      <c r="AS68" t="s">
        <v>622</v>
      </c>
      <c r="AT68">
        <v>17.460317460317459</v>
      </c>
      <c r="AW68" t="s">
        <v>627</v>
      </c>
      <c r="AX68">
        <v>5</v>
      </c>
      <c r="AY68" t="s">
        <v>410</v>
      </c>
      <c r="AZ68">
        <v>22.68518518518518</v>
      </c>
    </row>
    <row r="69" spans="1:52">
      <c r="A69">
        <v>4</v>
      </c>
      <c r="B69">
        <v>41.567460317460316</v>
      </c>
      <c r="C69">
        <v>2.729720238312908</v>
      </c>
      <c r="H69">
        <v>4</v>
      </c>
      <c r="I69">
        <v>29.591836734693871</v>
      </c>
      <c r="J69">
        <v>4.3701073416852312</v>
      </c>
      <c r="AL69" t="s">
        <v>404</v>
      </c>
      <c r="AM69">
        <v>1</v>
      </c>
      <c r="AN69">
        <v>1</v>
      </c>
      <c r="AO69">
        <v>41.666666666666671</v>
      </c>
      <c r="AQ69" t="s">
        <v>404</v>
      </c>
      <c r="AR69">
        <v>1</v>
      </c>
      <c r="AS69" t="s">
        <v>411</v>
      </c>
      <c r="AT69">
        <v>0.92592592592592593</v>
      </c>
      <c r="AW69" t="s">
        <v>627</v>
      </c>
      <c r="AX69">
        <v>6</v>
      </c>
      <c r="AY69" t="s">
        <v>410</v>
      </c>
      <c r="AZ69">
        <v>15.873015873015873</v>
      </c>
    </row>
    <row r="70" spans="1:52">
      <c r="A70">
        <v>5</v>
      </c>
      <c r="B70">
        <v>50.719246031746032</v>
      </c>
      <c r="C70">
        <v>2.7486956261611959</v>
      </c>
      <c r="H70">
        <v>5</v>
      </c>
      <c r="I70">
        <v>32.086167800453516</v>
      </c>
      <c r="J70">
        <v>5.6541758003590399</v>
      </c>
      <c r="AL70" t="s">
        <v>404</v>
      </c>
      <c r="AM70">
        <v>2</v>
      </c>
      <c r="AN70">
        <v>1</v>
      </c>
      <c r="AO70">
        <v>28.472222222222221</v>
      </c>
      <c r="AQ70" t="s">
        <v>404</v>
      </c>
      <c r="AR70">
        <v>2</v>
      </c>
      <c r="AS70" t="s">
        <v>625</v>
      </c>
      <c r="AT70">
        <v>2.7777777777777772</v>
      </c>
      <c r="AW70" t="s">
        <v>627</v>
      </c>
      <c r="AX70">
        <v>7</v>
      </c>
      <c r="AY70" t="s">
        <v>410</v>
      </c>
      <c r="AZ70">
        <v>12.698412698412698</v>
      </c>
    </row>
    <row r="71" spans="1:52">
      <c r="AL71" t="s">
        <v>404</v>
      </c>
      <c r="AM71">
        <v>3</v>
      </c>
      <c r="AN71">
        <v>1</v>
      </c>
      <c r="AO71">
        <v>19.047619047619047</v>
      </c>
      <c r="AQ71" t="s">
        <v>404</v>
      </c>
      <c r="AR71">
        <v>3</v>
      </c>
      <c r="AS71" t="s">
        <v>626</v>
      </c>
      <c r="AT71">
        <v>8.7301587301587293</v>
      </c>
      <c r="AW71" t="s">
        <v>627</v>
      </c>
      <c r="AX71">
        <v>8</v>
      </c>
      <c r="AY71" t="s">
        <v>410</v>
      </c>
      <c r="AZ71">
        <v>21.428571428571427</v>
      </c>
    </row>
    <row r="72" spans="1:52">
      <c r="A72" t="s">
        <v>406</v>
      </c>
      <c r="AL72" t="s">
        <v>404</v>
      </c>
      <c r="AM72">
        <v>4</v>
      </c>
      <c r="AN72">
        <v>1</v>
      </c>
      <c r="AO72">
        <v>11.111111111111111</v>
      </c>
      <c r="AQ72" t="s">
        <v>404</v>
      </c>
      <c r="AR72">
        <v>4</v>
      </c>
      <c r="AS72" t="s">
        <v>626</v>
      </c>
      <c r="AT72">
        <v>11.904761904761903</v>
      </c>
      <c r="AW72" t="s">
        <v>627</v>
      </c>
      <c r="AX72">
        <v>1</v>
      </c>
      <c r="AY72" t="s">
        <v>411</v>
      </c>
      <c r="AZ72">
        <v>2.7777777777777772</v>
      </c>
    </row>
    <row r="73" spans="1:52">
      <c r="B73" t="s">
        <v>384</v>
      </c>
      <c r="C73" t="s">
        <v>404</v>
      </c>
      <c r="F73" t="s">
        <v>396</v>
      </c>
      <c r="G73" t="s">
        <v>395</v>
      </c>
      <c r="I73" s="10"/>
      <c r="J73" s="11"/>
      <c r="AL73" t="s">
        <v>404</v>
      </c>
      <c r="AM73">
        <v>5</v>
      </c>
      <c r="AN73">
        <v>1</v>
      </c>
      <c r="AO73">
        <v>17.460317460317459</v>
      </c>
      <c r="AQ73" t="s">
        <v>404</v>
      </c>
      <c r="AR73">
        <v>5</v>
      </c>
      <c r="AS73" t="s">
        <v>626</v>
      </c>
      <c r="AT73">
        <v>11.111111111111109</v>
      </c>
      <c r="AW73" t="s">
        <v>627</v>
      </c>
      <c r="AX73">
        <v>2</v>
      </c>
      <c r="AY73" t="s">
        <v>411</v>
      </c>
      <c r="AZ73">
        <v>3.4722222222222214</v>
      </c>
    </row>
    <row r="74" spans="1:52" ht="18" thickBot="1">
      <c r="B74" s="11">
        <v>161.01339999999999</v>
      </c>
      <c r="C74" s="11">
        <v>105.8973</v>
      </c>
      <c r="E74" t="s">
        <v>384</v>
      </c>
      <c r="F74">
        <v>170.25897710000001</v>
      </c>
      <c r="G74">
        <v>12.66729847</v>
      </c>
      <c r="I74" s="176"/>
      <c r="J74" s="176"/>
      <c r="K74" s="176"/>
      <c r="L74" s="176"/>
      <c r="M74" s="176"/>
      <c r="AL74" t="s">
        <v>404</v>
      </c>
      <c r="AM74">
        <v>6</v>
      </c>
      <c r="AN74">
        <v>1</v>
      </c>
      <c r="AO74">
        <v>19.841269841269842</v>
      </c>
      <c r="AQ74" t="s">
        <v>404</v>
      </c>
      <c r="AR74">
        <v>6</v>
      </c>
      <c r="AS74" t="s">
        <v>626</v>
      </c>
      <c r="AT74">
        <v>13.492063492063492</v>
      </c>
      <c r="AW74" t="s">
        <v>627</v>
      </c>
      <c r="AX74">
        <v>3</v>
      </c>
      <c r="AY74" t="s">
        <v>626</v>
      </c>
      <c r="AZ74">
        <v>7.6388888888888884</v>
      </c>
    </row>
    <row r="75" spans="1:52" ht="23.4" thickBot="1">
      <c r="B75" s="11">
        <v>168.58330000000001</v>
      </c>
      <c r="C75" s="11">
        <v>109.57340000000001</v>
      </c>
      <c r="E75" t="s">
        <v>404</v>
      </c>
      <c r="F75">
        <v>128.4563296</v>
      </c>
      <c r="G75">
        <v>18.26399644</v>
      </c>
      <c r="I75" s="93" t="s">
        <v>669</v>
      </c>
      <c r="J75" s="25" t="s">
        <v>721</v>
      </c>
      <c r="K75" s="26" t="s">
        <v>693</v>
      </c>
      <c r="L75" s="26" t="s">
        <v>723</v>
      </c>
      <c r="M75" s="27" t="s">
        <v>695</v>
      </c>
      <c r="AL75" t="s">
        <v>404</v>
      </c>
      <c r="AM75">
        <v>7</v>
      </c>
      <c r="AN75">
        <v>1</v>
      </c>
      <c r="AO75" s="23">
        <v>23.809523809523807</v>
      </c>
      <c r="AQ75" t="s">
        <v>404</v>
      </c>
      <c r="AR75">
        <v>7</v>
      </c>
      <c r="AS75" t="s">
        <v>626</v>
      </c>
      <c r="AT75">
        <v>11.904761904761903</v>
      </c>
      <c r="AW75" t="s">
        <v>627</v>
      </c>
      <c r="AX75">
        <v>4</v>
      </c>
      <c r="AY75" t="s">
        <v>626</v>
      </c>
      <c r="AZ75">
        <v>9.0277777777777768</v>
      </c>
    </row>
    <row r="76" spans="1:52" ht="18" thickBot="1">
      <c r="B76" s="11">
        <v>173.22290000000001</v>
      </c>
      <c r="C76" s="11">
        <v>83.272949999999994</v>
      </c>
      <c r="I76" s="94" t="s">
        <v>758</v>
      </c>
      <c r="J76" s="95">
        <v>1</v>
      </c>
      <c r="K76" s="96">
        <v>12.055074783162851</v>
      </c>
      <c r="L76" s="96">
        <v>5.4736651345732579</v>
      </c>
      <c r="M76" s="97">
        <v>3.7324385228577298E-2</v>
      </c>
      <c r="AL76" t="s">
        <v>404</v>
      </c>
      <c r="AM76">
        <v>1</v>
      </c>
      <c r="AN76">
        <v>2</v>
      </c>
      <c r="AO76">
        <v>42.361111111111107</v>
      </c>
      <c r="AW76" t="s">
        <v>627</v>
      </c>
      <c r="AX76">
        <v>5</v>
      </c>
      <c r="AY76" t="s">
        <v>626</v>
      </c>
      <c r="AZ76">
        <v>0.92592592592592593</v>
      </c>
    </row>
    <row r="77" spans="1:52">
      <c r="B77" s="11">
        <v>131.97309999999999</v>
      </c>
      <c r="C77" s="11">
        <v>104.88720000000001</v>
      </c>
      <c r="I77" s="98"/>
      <c r="J77" s="98"/>
      <c r="K77" s="98"/>
      <c r="L77" s="98"/>
      <c r="M77" s="98"/>
      <c r="AL77" t="s">
        <v>404</v>
      </c>
      <c r="AM77">
        <v>2</v>
      </c>
      <c r="AN77">
        <v>2</v>
      </c>
      <c r="AO77">
        <v>37.5</v>
      </c>
      <c r="AW77" t="s">
        <v>627</v>
      </c>
      <c r="AX77">
        <v>6</v>
      </c>
      <c r="AY77" t="s">
        <v>626</v>
      </c>
      <c r="AZ77">
        <v>9.5238095238095237</v>
      </c>
    </row>
    <row r="78" spans="1:52">
      <c r="B78" s="11">
        <v>167.1182</v>
      </c>
      <c r="C78" s="11">
        <v>161.22989999999999</v>
      </c>
      <c r="AL78" t="s">
        <v>404</v>
      </c>
      <c r="AM78">
        <v>3</v>
      </c>
      <c r="AN78">
        <v>2</v>
      </c>
      <c r="AO78">
        <v>25.396825396825395</v>
      </c>
      <c r="AW78" t="s">
        <v>627</v>
      </c>
      <c r="AX78">
        <v>7</v>
      </c>
      <c r="AY78" t="s">
        <v>626</v>
      </c>
      <c r="AZ78">
        <v>4.7619047619047619</v>
      </c>
    </row>
    <row r="79" spans="1:52">
      <c r="B79" s="11">
        <v>219.6429</v>
      </c>
      <c r="C79" s="11">
        <v>146.52000000000001</v>
      </c>
      <c r="AL79" t="s">
        <v>404</v>
      </c>
      <c r="AM79">
        <v>4</v>
      </c>
      <c r="AN79">
        <v>2</v>
      </c>
      <c r="AO79">
        <v>8.7301587301587293</v>
      </c>
      <c r="AW79" t="s">
        <v>627</v>
      </c>
      <c r="AX79">
        <v>8</v>
      </c>
      <c r="AY79" t="s">
        <v>626</v>
      </c>
      <c r="AZ79">
        <v>3.1746031746031744</v>
      </c>
    </row>
    <row r="80" spans="1:52">
      <c r="B80" s="11">
        <v>163.04349999999999</v>
      </c>
      <c r="C80" s="11">
        <v>206.8657</v>
      </c>
      <c r="AL80" t="s">
        <v>404</v>
      </c>
      <c r="AM80">
        <v>5</v>
      </c>
      <c r="AN80">
        <v>2</v>
      </c>
      <c r="AO80">
        <v>30.952380952380953</v>
      </c>
    </row>
    <row r="81" spans="1:41">
      <c r="B81" s="11">
        <v>176.47059999999999</v>
      </c>
      <c r="C81" s="11"/>
      <c r="AL81" t="s">
        <v>404</v>
      </c>
      <c r="AM81">
        <v>6</v>
      </c>
      <c r="AN81">
        <v>2</v>
      </c>
      <c r="AO81">
        <v>15.873015873015872</v>
      </c>
    </row>
    <row r="82" spans="1:41">
      <c r="O82" t="s">
        <v>628</v>
      </c>
      <c r="AL82" t="s">
        <v>404</v>
      </c>
      <c r="AM82">
        <v>7</v>
      </c>
      <c r="AN82">
        <v>2</v>
      </c>
      <c r="AO82" s="23">
        <v>34.920634920634917</v>
      </c>
    </row>
    <row r="83" spans="1:41">
      <c r="A83" t="s">
        <v>407</v>
      </c>
      <c r="AL83" t="s">
        <v>404</v>
      </c>
      <c r="AM83">
        <v>1</v>
      </c>
      <c r="AN83">
        <v>3</v>
      </c>
      <c r="AO83">
        <v>35.714285714285715</v>
      </c>
    </row>
    <row r="84" spans="1:41">
      <c r="B84" t="s">
        <v>384</v>
      </c>
      <c r="G84" t="s">
        <v>404</v>
      </c>
      <c r="AL84" t="s">
        <v>404</v>
      </c>
      <c r="AM84">
        <v>2</v>
      </c>
      <c r="AN84">
        <v>3</v>
      </c>
      <c r="AO84">
        <v>38.095238095238095</v>
      </c>
    </row>
    <row r="85" spans="1:41">
      <c r="B85" t="s">
        <v>408</v>
      </c>
      <c r="C85" t="s">
        <v>409</v>
      </c>
      <c r="D85" t="s">
        <v>410</v>
      </c>
      <c r="E85" t="s">
        <v>411</v>
      </c>
      <c r="G85" t="s">
        <v>412</v>
      </c>
      <c r="H85" t="s">
        <v>409</v>
      </c>
      <c r="I85" t="s">
        <v>413</v>
      </c>
      <c r="J85" t="s">
        <v>411</v>
      </c>
      <c r="AL85" t="s">
        <v>404</v>
      </c>
      <c r="AM85">
        <v>3</v>
      </c>
      <c r="AN85">
        <v>3</v>
      </c>
      <c r="AO85">
        <v>23.015873015873016</v>
      </c>
    </row>
    <row r="86" spans="1:41">
      <c r="B86">
        <v>54.166666666666664</v>
      </c>
      <c r="C86">
        <v>9.375</v>
      </c>
      <c r="D86">
        <v>17.361111111111111</v>
      </c>
      <c r="E86">
        <v>2.7777777777777772</v>
      </c>
      <c r="G86">
        <v>38.888888888888893</v>
      </c>
      <c r="H86">
        <v>8.3333333333333321</v>
      </c>
      <c r="I86">
        <v>24.074074074074076</v>
      </c>
      <c r="J86">
        <v>0.92592592592592593</v>
      </c>
      <c r="AL86" t="s">
        <v>404</v>
      </c>
      <c r="AM86">
        <v>4</v>
      </c>
      <c r="AN86">
        <v>3</v>
      </c>
      <c r="AO86">
        <v>7.9365079365079358</v>
      </c>
    </row>
    <row r="87" spans="1:41">
      <c r="B87">
        <v>59.027777777777779</v>
      </c>
      <c r="C87">
        <v>3.1249999999999996</v>
      </c>
      <c r="D87">
        <v>16.666666666666668</v>
      </c>
      <c r="E87">
        <v>3.4722222222222214</v>
      </c>
      <c r="G87">
        <v>54.629629629629626</v>
      </c>
      <c r="H87">
        <v>9.7222222222222214</v>
      </c>
      <c r="I87">
        <v>16.666666666666664</v>
      </c>
      <c r="J87">
        <v>2.7777777777777772</v>
      </c>
      <c r="AL87" t="s">
        <v>404</v>
      </c>
      <c r="AM87">
        <v>5</v>
      </c>
      <c r="AN87">
        <v>3</v>
      </c>
      <c r="AO87">
        <v>19.841269841269842</v>
      </c>
    </row>
    <row r="88" spans="1:41">
      <c r="B88">
        <v>45.833333333333336</v>
      </c>
      <c r="C88">
        <v>15.625</v>
      </c>
      <c r="D88">
        <v>18.055555555555557</v>
      </c>
      <c r="E88">
        <v>7.6388888888888884</v>
      </c>
      <c r="G88">
        <v>16.666666666666668</v>
      </c>
      <c r="H88">
        <v>29.761904761904759</v>
      </c>
      <c r="I88">
        <v>23.412698412698415</v>
      </c>
      <c r="J88">
        <v>8.7301587301587293</v>
      </c>
      <c r="AL88" t="s">
        <v>404</v>
      </c>
      <c r="AM88">
        <v>6</v>
      </c>
      <c r="AN88">
        <v>3</v>
      </c>
      <c r="AO88">
        <v>34.920634920634917</v>
      </c>
    </row>
    <row r="89" spans="1:41">
      <c r="B89">
        <v>50.69444444444445</v>
      </c>
      <c r="C89">
        <v>5.2083333333333321</v>
      </c>
      <c r="D89">
        <v>17.708333333333332</v>
      </c>
      <c r="E89">
        <v>9.0277777777777768</v>
      </c>
      <c r="G89">
        <v>11.904761904761903</v>
      </c>
      <c r="H89">
        <v>15.476190476190474</v>
      </c>
      <c r="I89">
        <v>30.158730158730162</v>
      </c>
      <c r="J89">
        <v>11.904761904761903</v>
      </c>
      <c r="AL89" t="s">
        <v>404</v>
      </c>
      <c r="AM89">
        <v>7</v>
      </c>
      <c r="AN89">
        <v>3</v>
      </c>
      <c r="AO89" s="23">
        <v>62.698412698412696</v>
      </c>
    </row>
    <row r="90" spans="1:41">
      <c r="B90">
        <v>45.37037037037036</v>
      </c>
      <c r="C90">
        <v>8.3333333333333321</v>
      </c>
      <c r="D90">
        <v>22.68518518518518</v>
      </c>
      <c r="E90">
        <v>0.92592592592592593</v>
      </c>
      <c r="G90">
        <v>28.571428571428569</v>
      </c>
      <c r="H90">
        <v>11.904761904761905</v>
      </c>
      <c r="I90">
        <v>22.222222222222225</v>
      </c>
      <c r="J90">
        <v>11.111111111111109</v>
      </c>
      <c r="AL90" t="s">
        <v>404</v>
      </c>
      <c r="AM90">
        <v>1</v>
      </c>
      <c r="AN90">
        <v>4</v>
      </c>
      <c r="AO90">
        <v>42.857142857142854</v>
      </c>
    </row>
    <row r="91" spans="1:41">
      <c r="B91">
        <v>35.714285714285715</v>
      </c>
      <c r="C91">
        <v>24.999999999999996</v>
      </c>
      <c r="D91">
        <v>15.873015873015873</v>
      </c>
      <c r="E91">
        <v>9.5238095238095237</v>
      </c>
      <c r="G91">
        <v>22.222222222222225</v>
      </c>
      <c r="H91">
        <v>7.1428571428571423</v>
      </c>
      <c r="I91">
        <v>28.571428571428573</v>
      </c>
      <c r="J91">
        <v>13.492063492063492</v>
      </c>
      <c r="AL91" t="s">
        <v>404</v>
      </c>
      <c r="AM91">
        <v>2</v>
      </c>
      <c r="AN91">
        <v>4</v>
      </c>
      <c r="AO91">
        <v>31.746031746031743</v>
      </c>
    </row>
    <row r="92" spans="1:41">
      <c r="B92">
        <v>59.523809523809526</v>
      </c>
      <c r="C92">
        <v>10.714285714285714</v>
      </c>
      <c r="D92">
        <v>12.698412698412698</v>
      </c>
      <c r="E92">
        <v>4.7619047619047619</v>
      </c>
      <c r="G92">
        <v>49.999999999999993</v>
      </c>
      <c r="H92">
        <v>2.3809523809523809</v>
      </c>
      <c r="I92">
        <v>17.460317460317459</v>
      </c>
      <c r="J92">
        <v>11.904761904761903</v>
      </c>
      <c r="AL92" t="s">
        <v>404</v>
      </c>
      <c r="AM92">
        <v>3</v>
      </c>
      <c r="AN92">
        <v>4</v>
      </c>
      <c r="AO92">
        <v>12.698412698412698</v>
      </c>
    </row>
    <row r="93" spans="1:41">
      <c r="B93">
        <v>47.61904761904762</v>
      </c>
      <c r="C93">
        <v>5.9523809523809526</v>
      </c>
      <c r="D93">
        <v>21.428571428571427</v>
      </c>
      <c r="E93">
        <v>3.1746031746031744</v>
      </c>
      <c r="AL93" t="s">
        <v>404</v>
      </c>
      <c r="AM93">
        <v>4</v>
      </c>
      <c r="AN93">
        <v>4</v>
      </c>
      <c r="AO93">
        <v>15.873015873015872</v>
      </c>
    </row>
    <row r="94" spans="1:41">
      <c r="AL94" t="s">
        <v>404</v>
      </c>
      <c r="AM94">
        <v>5</v>
      </c>
      <c r="AN94">
        <v>4</v>
      </c>
      <c r="AO94">
        <v>27.777777777777779</v>
      </c>
    </row>
    <row r="95" spans="1:41">
      <c r="A95" t="s">
        <v>394</v>
      </c>
      <c r="B95">
        <f>AVERAGE(B86:B93)</f>
        <v>49.743716931216923</v>
      </c>
      <c r="C95">
        <f t="shared" ref="C95:E95" si="0">AVERAGE(C86:C93)</f>
        <v>10.416666666666664</v>
      </c>
      <c r="D95">
        <f t="shared" si="0"/>
        <v>17.809606481481481</v>
      </c>
      <c r="E95">
        <f t="shared" si="0"/>
        <v>5.1628637566137563</v>
      </c>
      <c r="G95">
        <v>31.840513983371125</v>
      </c>
      <c r="H95">
        <v>12.103174603174603</v>
      </c>
      <c r="I95">
        <v>23.223733938019699</v>
      </c>
      <c r="J95">
        <v>8.6923658352229776</v>
      </c>
      <c r="AL95" t="s">
        <v>404</v>
      </c>
      <c r="AM95">
        <v>6</v>
      </c>
      <c r="AN95">
        <v>4</v>
      </c>
      <c r="AO95">
        <v>38.095238095238095</v>
      </c>
    </row>
    <row r="96" spans="1:41">
      <c r="A96" t="s">
        <v>391</v>
      </c>
      <c r="B96">
        <v>2.7968949111648813</v>
      </c>
      <c r="C96">
        <v>2.4840176894700767</v>
      </c>
      <c r="D96">
        <v>1.1045447249906311</v>
      </c>
      <c r="E96">
        <v>1.1235991531827654</v>
      </c>
      <c r="G96">
        <v>6.2290957501279491</v>
      </c>
      <c r="H96">
        <v>3.3175376202084035</v>
      </c>
      <c r="I96">
        <v>1.9189898310266273</v>
      </c>
      <c r="J96">
        <v>1.856954575301496</v>
      </c>
      <c r="AL96" t="s">
        <v>404</v>
      </c>
      <c r="AM96">
        <v>7</v>
      </c>
      <c r="AN96">
        <v>4</v>
      </c>
      <c r="AO96" s="23">
        <v>38.095238095238095</v>
      </c>
    </row>
    <row r="97" spans="2:41">
      <c r="AL97" t="s">
        <v>404</v>
      </c>
      <c r="AM97">
        <v>1</v>
      </c>
      <c r="AN97">
        <v>5</v>
      </c>
      <c r="AO97">
        <v>38.095238095238095</v>
      </c>
    </row>
    <row r="98" spans="2:41">
      <c r="AL98" t="s">
        <v>404</v>
      </c>
      <c r="AM98">
        <v>2</v>
      </c>
      <c r="AN98">
        <v>5</v>
      </c>
      <c r="AO98">
        <v>50</v>
      </c>
    </row>
    <row r="99" spans="2:41" ht="18" customHeight="1">
      <c r="B99" t="s">
        <v>787</v>
      </c>
      <c r="AL99" t="s">
        <v>404</v>
      </c>
      <c r="AM99">
        <v>3</v>
      </c>
      <c r="AN99">
        <v>5</v>
      </c>
      <c r="AO99">
        <v>16.666666666666664</v>
      </c>
    </row>
    <row r="100" spans="2:41" ht="18" thickBot="1">
      <c r="B100" s="105" t="s">
        <v>788</v>
      </c>
      <c r="C100" s="105"/>
      <c r="D100" s="105"/>
      <c r="E100" s="105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AL100" t="s">
        <v>404</v>
      </c>
      <c r="AM100">
        <v>4</v>
      </c>
      <c r="AN100">
        <v>5</v>
      </c>
      <c r="AO100">
        <v>11.904761904761903</v>
      </c>
    </row>
    <row r="101" spans="2:41" ht="18" thickBot="1">
      <c r="B101" s="25" t="s">
        <v>789</v>
      </c>
      <c r="C101" s="26" t="s">
        <v>790</v>
      </c>
      <c r="D101" s="26" t="s">
        <v>791</v>
      </c>
      <c r="E101" s="27" t="s">
        <v>792</v>
      </c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AL101" t="s">
        <v>404</v>
      </c>
      <c r="AM101">
        <v>5</v>
      </c>
      <c r="AN101">
        <v>5</v>
      </c>
      <c r="AO101">
        <v>28.571428571428569</v>
      </c>
    </row>
    <row r="102" spans="2:41" ht="18" thickBot="1">
      <c r="B102" s="110">
        <v>2.4090954102522213</v>
      </c>
      <c r="C102" s="91">
        <v>3</v>
      </c>
      <c r="D102" s="91">
        <v>28</v>
      </c>
      <c r="E102" s="82">
        <v>8.8090643977555866E-2</v>
      </c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AL102" t="s">
        <v>404</v>
      </c>
      <c r="AM102">
        <v>6</v>
      </c>
      <c r="AN102">
        <v>5</v>
      </c>
      <c r="AO102">
        <v>29.365079365079367</v>
      </c>
    </row>
    <row r="103" spans="2:41" ht="18" thickBot="1"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AL103" t="s">
        <v>404</v>
      </c>
      <c r="AM103">
        <v>7</v>
      </c>
      <c r="AN103">
        <v>5</v>
      </c>
      <c r="AO103" s="23">
        <v>50</v>
      </c>
    </row>
    <row r="104" spans="2:41" ht="36" thickBot="1">
      <c r="B104" s="24" t="s">
        <v>794</v>
      </c>
      <c r="C104" s="25" t="s">
        <v>795</v>
      </c>
      <c r="D104" s="26" t="s">
        <v>796</v>
      </c>
      <c r="E104" s="26" t="s">
        <v>797</v>
      </c>
      <c r="F104" s="26" t="s">
        <v>789</v>
      </c>
      <c r="G104" s="27" t="s">
        <v>798</v>
      </c>
      <c r="H104" s="113"/>
      <c r="I104" s="113"/>
      <c r="J104" s="115"/>
      <c r="K104" s="115"/>
      <c r="L104" s="112"/>
      <c r="M104" s="21"/>
      <c r="N104" s="21"/>
      <c r="O104" s="21"/>
    </row>
    <row r="105" spans="2:41">
      <c r="B105" s="99" t="s">
        <v>793</v>
      </c>
      <c r="C105" s="59">
        <v>9592.1097358122643</v>
      </c>
      <c r="D105" s="62">
        <v>3</v>
      </c>
      <c r="E105" s="59">
        <v>3197.3699119374214</v>
      </c>
      <c r="F105" s="59">
        <v>97.034318910874646</v>
      </c>
      <c r="G105" s="59">
        <v>6.6605032332626556E-15</v>
      </c>
      <c r="H105" s="112"/>
      <c r="I105" s="112"/>
      <c r="J105" s="112"/>
      <c r="K105" s="105"/>
      <c r="L105" s="105"/>
      <c r="M105" s="21"/>
      <c r="N105" s="21"/>
      <c r="O105" s="21"/>
    </row>
    <row r="106" spans="2:41" ht="18" thickBot="1">
      <c r="B106" s="112"/>
      <c r="C106" s="112"/>
      <c r="D106" s="112"/>
      <c r="E106" s="112"/>
      <c r="F106" s="108"/>
      <c r="G106" s="109"/>
      <c r="H106" s="107"/>
      <c r="I106" s="106"/>
      <c r="J106" s="107"/>
      <c r="K106" s="107"/>
      <c r="L106" s="107"/>
      <c r="M106" s="21"/>
      <c r="N106" s="21"/>
      <c r="O106" s="21"/>
    </row>
    <row r="107" spans="2:41" ht="18" thickBot="1">
      <c r="B107" s="153" t="s">
        <v>799</v>
      </c>
      <c r="C107" s="159"/>
      <c r="D107" s="160" t="s">
        <v>800</v>
      </c>
      <c r="E107" s="161"/>
      <c r="F107" s="172" t="s">
        <v>809</v>
      </c>
      <c r="G107" s="174" t="s">
        <v>810</v>
      </c>
      <c r="H107" s="174" t="s">
        <v>811</v>
      </c>
      <c r="I107" s="164" t="s">
        <v>812</v>
      </c>
      <c r="J107" s="165"/>
      <c r="K107" s="107"/>
      <c r="L107" s="107"/>
      <c r="M107" s="21"/>
      <c r="N107" s="21"/>
      <c r="O107" s="21"/>
    </row>
    <row r="108" spans="2:41" ht="18" thickBot="1">
      <c r="B108" s="146"/>
      <c r="C108" s="148"/>
      <c r="D108" s="148"/>
      <c r="E108" s="162"/>
      <c r="F108" s="173"/>
      <c r="G108" s="175"/>
      <c r="H108" s="175"/>
      <c r="I108" s="103" t="s">
        <v>813</v>
      </c>
      <c r="J108" s="104" t="s">
        <v>814</v>
      </c>
      <c r="K108" s="107"/>
      <c r="L108" s="107"/>
      <c r="M108" s="21"/>
      <c r="N108" s="21"/>
      <c r="O108" s="21"/>
    </row>
    <row r="109" spans="2:41" ht="18" thickBot="1">
      <c r="B109" s="166" t="s">
        <v>819</v>
      </c>
      <c r="C109" s="169" t="s">
        <v>626</v>
      </c>
      <c r="D109" s="150"/>
      <c r="E109" s="101" t="s">
        <v>620</v>
      </c>
      <c r="F109" s="43" t="s">
        <v>801</v>
      </c>
      <c r="G109" s="116">
        <v>3.0141493333173024</v>
      </c>
      <c r="H109" s="30">
        <v>6.0251201361438689E-7</v>
      </c>
      <c r="I109" s="117">
        <v>-54.62246723984957</v>
      </c>
      <c r="J109" s="118">
        <v>-34.539239106650442</v>
      </c>
      <c r="K109" s="107"/>
      <c r="L109" s="107"/>
      <c r="M109" s="21"/>
      <c r="N109" s="21"/>
      <c r="O109" s="21"/>
    </row>
    <row r="110" spans="2:41">
      <c r="B110" s="167"/>
      <c r="C110" s="152"/>
      <c r="D110" s="152"/>
      <c r="E110" s="44" t="s">
        <v>621</v>
      </c>
      <c r="F110" s="119">
        <v>-5.2538029092499992</v>
      </c>
      <c r="G110" s="120">
        <v>2.7263196692169429</v>
      </c>
      <c r="H110" s="34">
        <v>0.40768450359637987</v>
      </c>
      <c r="I110" s="121">
        <v>-14.206936735417646</v>
      </c>
      <c r="J110" s="122">
        <v>3.6993309169176483</v>
      </c>
      <c r="K110" s="107"/>
      <c r="L110" s="107"/>
      <c r="M110" s="21"/>
      <c r="N110" s="21"/>
      <c r="O110" s="21"/>
    </row>
    <row r="111" spans="2:41">
      <c r="B111" s="167"/>
      <c r="C111" s="144"/>
      <c r="D111" s="144"/>
      <c r="E111" s="47" t="s">
        <v>772</v>
      </c>
      <c r="F111" s="48" t="s">
        <v>802</v>
      </c>
      <c r="G111" s="123">
        <v>1.5755932557091834</v>
      </c>
      <c r="H111" s="49">
        <v>7.9199842621946459E-6</v>
      </c>
      <c r="I111" s="124">
        <v>-17.465235194649182</v>
      </c>
      <c r="J111" s="125">
        <v>-7.8282502568508141</v>
      </c>
      <c r="K111" s="107"/>
      <c r="L111" s="107"/>
      <c r="M111" s="21"/>
      <c r="N111" s="21"/>
      <c r="O111" s="21"/>
    </row>
    <row r="112" spans="2:41">
      <c r="B112" s="167"/>
      <c r="C112" s="170" t="s">
        <v>620</v>
      </c>
      <c r="D112" s="143"/>
      <c r="E112" s="51" t="s">
        <v>626</v>
      </c>
      <c r="F112" s="52" t="s">
        <v>803</v>
      </c>
      <c r="G112" s="126">
        <v>3.0141493333173024</v>
      </c>
      <c r="H112" s="135">
        <v>6.0251201361438689E-7</v>
      </c>
      <c r="I112" s="127">
        <v>34.539239106650442</v>
      </c>
      <c r="J112" s="128">
        <v>54.62246723984957</v>
      </c>
      <c r="K112" s="107"/>
      <c r="L112" s="107"/>
      <c r="M112" s="21"/>
      <c r="N112" s="21"/>
      <c r="O112" s="21"/>
    </row>
    <row r="113" spans="2:15">
      <c r="B113" s="167"/>
      <c r="C113" s="152"/>
      <c r="D113" s="152"/>
      <c r="E113" s="44" t="s">
        <v>621</v>
      </c>
      <c r="F113" s="46" t="s">
        <v>804</v>
      </c>
      <c r="G113" s="120">
        <v>3.7407171809938342</v>
      </c>
      <c r="H113" s="136">
        <v>3.4266616444345033E-7</v>
      </c>
      <c r="I113" s="121">
        <v>27.862208722793696</v>
      </c>
      <c r="J113" s="122">
        <v>50.791891805206319</v>
      </c>
      <c r="K113" s="107"/>
      <c r="L113" s="107"/>
      <c r="M113" s="21"/>
      <c r="N113" s="21"/>
      <c r="O113" s="21"/>
    </row>
    <row r="114" spans="2:15">
      <c r="B114" s="167"/>
      <c r="C114" s="144"/>
      <c r="D114" s="144"/>
      <c r="E114" s="47" t="s">
        <v>772</v>
      </c>
      <c r="F114" s="48" t="s">
        <v>805</v>
      </c>
      <c r="G114" s="123">
        <v>3.0070983018284489</v>
      </c>
      <c r="H114" s="137">
        <v>1.1561642039636943E-5</v>
      </c>
      <c r="I114" s="124">
        <v>21.896070782947127</v>
      </c>
      <c r="J114" s="125">
        <v>41.972150112052887</v>
      </c>
      <c r="K114" s="107"/>
      <c r="L114" s="107"/>
      <c r="M114" s="21"/>
      <c r="N114" s="21"/>
      <c r="O114" s="21"/>
    </row>
    <row r="115" spans="2:15">
      <c r="B115" s="167"/>
      <c r="C115" s="170" t="s">
        <v>621</v>
      </c>
      <c r="D115" s="143"/>
      <c r="E115" s="51" t="s">
        <v>626</v>
      </c>
      <c r="F115" s="129">
        <v>5.2538029092499992</v>
      </c>
      <c r="G115" s="126">
        <v>2.7263196692169429</v>
      </c>
      <c r="H115" s="53">
        <v>0.40768450359637987</v>
      </c>
      <c r="I115" s="127">
        <v>-3.6993309169176483</v>
      </c>
      <c r="J115" s="128">
        <v>14.206936735417646</v>
      </c>
      <c r="K115" s="107"/>
      <c r="L115" s="107"/>
      <c r="M115" s="21"/>
      <c r="N115" s="21"/>
      <c r="O115" s="21"/>
    </row>
    <row r="116" spans="2:15">
      <c r="B116" s="167"/>
      <c r="C116" s="152"/>
      <c r="D116" s="152"/>
      <c r="E116" s="44" t="s">
        <v>620</v>
      </c>
      <c r="F116" s="46" t="s">
        <v>806</v>
      </c>
      <c r="G116" s="120">
        <v>3.7407171809938342</v>
      </c>
      <c r="H116" s="34">
        <v>3.4266616444345033E-7</v>
      </c>
      <c r="I116" s="121">
        <v>-50.791891805206319</v>
      </c>
      <c r="J116" s="122">
        <v>-27.862208722793696</v>
      </c>
      <c r="K116" s="107"/>
      <c r="L116" s="107"/>
      <c r="M116" s="21"/>
      <c r="N116" s="21"/>
      <c r="O116" s="21"/>
    </row>
    <row r="117" spans="2:15">
      <c r="B117" s="167"/>
      <c r="C117" s="144"/>
      <c r="D117" s="144"/>
      <c r="E117" s="47" t="s">
        <v>772</v>
      </c>
      <c r="F117" s="130">
        <v>-7.3929398164999984</v>
      </c>
      <c r="G117" s="123">
        <v>2.7185221963562451</v>
      </c>
      <c r="H117" s="49">
        <v>0.12610001806498716</v>
      </c>
      <c r="I117" s="124">
        <v>-16.339467909736037</v>
      </c>
      <c r="J117" s="125">
        <v>1.5535882767360416</v>
      </c>
      <c r="K117" s="107"/>
      <c r="L117" s="107"/>
      <c r="M117" s="21"/>
      <c r="N117" s="21"/>
      <c r="O117" s="21"/>
    </row>
    <row r="118" spans="2:15" ht="18" thickBot="1">
      <c r="B118" s="167"/>
      <c r="C118" s="171" t="s">
        <v>772</v>
      </c>
      <c r="D118" s="147"/>
      <c r="E118" s="51" t="s">
        <v>626</v>
      </c>
      <c r="F118" s="52" t="s">
        <v>807</v>
      </c>
      <c r="G118" s="126">
        <v>1.5755932557091834</v>
      </c>
      <c r="H118" s="53">
        <v>7.9199842621946459E-6</v>
      </c>
      <c r="I118" s="127">
        <v>7.8282502568508141</v>
      </c>
      <c r="J118" s="128">
        <v>17.465235194649182</v>
      </c>
      <c r="K118" s="107"/>
      <c r="L118" s="107"/>
      <c r="M118" s="21"/>
      <c r="N118" s="21"/>
      <c r="O118" s="21"/>
    </row>
    <row r="119" spans="2:15">
      <c r="B119" s="167"/>
      <c r="C119" s="152"/>
      <c r="D119" s="152"/>
      <c r="E119" s="44" t="s">
        <v>620</v>
      </c>
      <c r="F119" s="46" t="s">
        <v>808</v>
      </c>
      <c r="G119" s="120">
        <v>3.0070983018284489</v>
      </c>
      <c r="H119" s="34">
        <v>1.1561642039636943E-5</v>
      </c>
      <c r="I119" s="121">
        <v>-41.972150112052887</v>
      </c>
      <c r="J119" s="122">
        <v>-21.896070782947127</v>
      </c>
      <c r="K119" s="107"/>
      <c r="L119" s="107"/>
      <c r="M119" s="21"/>
      <c r="N119" s="21"/>
      <c r="O119" s="21"/>
    </row>
    <row r="120" spans="2:15" ht="18" thickBot="1">
      <c r="B120" s="168"/>
      <c r="C120" s="148"/>
      <c r="D120" s="148"/>
      <c r="E120" s="102" t="s">
        <v>621</v>
      </c>
      <c r="F120" s="131">
        <v>7.3929398164999984</v>
      </c>
      <c r="G120" s="132">
        <v>2.7185221963562451</v>
      </c>
      <c r="H120" s="40">
        <v>0.12610001806498716</v>
      </c>
      <c r="I120" s="133">
        <v>-1.5535882767360416</v>
      </c>
      <c r="J120" s="134">
        <v>16.339467909736037</v>
      </c>
      <c r="K120" s="107"/>
      <c r="L120" s="107"/>
      <c r="M120" s="21"/>
      <c r="N120" s="21"/>
      <c r="O120" s="21"/>
    </row>
    <row r="121" spans="2:15">
      <c r="B121" s="112"/>
      <c r="C121" s="112"/>
      <c r="D121" s="112"/>
      <c r="E121" s="112"/>
      <c r="F121" s="108"/>
      <c r="G121" s="109"/>
      <c r="H121" s="107"/>
      <c r="I121" s="106"/>
      <c r="J121" s="107"/>
      <c r="K121" s="107"/>
      <c r="L121" s="107"/>
      <c r="M121" s="21"/>
      <c r="N121" s="21"/>
      <c r="O121" s="21"/>
    </row>
    <row r="122" spans="2:15">
      <c r="B122" s="112"/>
      <c r="C122" s="112"/>
      <c r="D122" s="111"/>
      <c r="E122" s="114"/>
      <c r="F122" s="108"/>
      <c r="G122" s="107"/>
      <c r="H122" s="107"/>
      <c r="I122" s="106"/>
      <c r="J122" s="107"/>
      <c r="K122" s="107"/>
      <c r="L122" s="107"/>
      <c r="M122" s="21"/>
      <c r="N122" s="21"/>
      <c r="O122" s="21"/>
    </row>
    <row r="123" spans="2:15">
      <c r="B123" s="112" t="s">
        <v>815</v>
      </c>
      <c r="C123" s="112"/>
      <c r="D123" s="112"/>
      <c r="E123" s="112"/>
      <c r="F123" s="108"/>
      <c r="G123" s="109"/>
      <c r="H123" s="107"/>
      <c r="I123" s="106"/>
      <c r="J123" s="107"/>
      <c r="K123" s="107"/>
      <c r="L123" s="107"/>
      <c r="M123" s="21"/>
      <c r="N123" s="21"/>
      <c r="O123" s="21"/>
    </row>
    <row r="124" spans="2:15" ht="18" thickBot="1">
      <c r="B124" s="112"/>
      <c r="C124" s="112"/>
      <c r="D124" s="112"/>
      <c r="E124" s="112"/>
      <c r="F124" s="108"/>
      <c r="G124" s="107"/>
      <c r="H124" s="107"/>
      <c r="I124" s="106"/>
      <c r="J124" s="107"/>
      <c r="K124" s="107"/>
      <c r="L124" s="107"/>
      <c r="M124" s="21"/>
      <c r="N124" s="21"/>
      <c r="O124" s="21"/>
    </row>
    <row r="125" spans="2:15" ht="18" thickBot="1">
      <c r="B125" s="25" t="s">
        <v>789</v>
      </c>
      <c r="C125" s="26" t="s">
        <v>790</v>
      </c>
      <c r="D125" s="26" t="s">
        <v>791</v>
      </c>
      <c r="E125" s="27" t="s">
        <v>792</v>
      </c>
      <c r="F125" s="108"/>
      <c r="G125" s="109"/>
      <c r="H125" s="107"/>
      <c r="I125" s="106"/>
      <c r="J125" s="107"/>
      <c r="K125" s="107"/>
      <c r="L125" s="107"/>
      <c r="M125" s="21"/>
      <c r="N125" s="21"/>
      <c r="O125" s="21"/>
    </row>
    <row r="126" spans="2:15" ht="18" thickBot="1">
      <c r="B126" s="110">
        <v>5.9958998057957924</v>
      </c>
      <c r="C126" s="91">
        <v>3</v>
      </c>
      <c r="D126" s="91">
        <v>24</v>
      </c>
      <c r="E126" s="82">
        <v>3.365764650673606E-3</v>
      </c>
      <c r="F126" s="108"/>
      <c r="G126" s="109"/>
      <c r="H126" s="107"/>
      <c r="I126" s="106"/>
      <c r="J126" s="107"/>
      <c r="K126" s="107"/>
      <c r="L126" s="107"/>
      <c r="M126" s="21"/>
      <c r="N126" s="21"/>
      <c r="O126" s="21"/>
    </row>
    <row r="127" spans="2:15">
      <c r="B127" s="112"/>
      <c r="C127" s="112"/>
      <c r="D127" s="112"/>
      <c r="E127" s="112"/>
      <c r="F127" s="108"/>
      <c r="G127" s="107"/>
      <c r="H127" s="107"/>
      <c r="I127" s="106"/>
      <c r="J127" s="107"/>
      <c r="K127" s="107"/>
      <c r="L127" s="107"/>
      <c r="M127" s="21"/>
      <c r="N127" s="21"/>
      <c r="O127" s="21"/>
    </row>
    <row r="128" spans="2:15" ht="32.4">
      <c r="B128" s="99" t="s">
        <v>794</v>
      </c>
      <c r="C128" s="100" t="s">
        <v>795</v>
      </c>
      <c r="D128" s="100" t="s">
        <v>796</v>
      </c>
      <c r="E128" s="100" t="s">
        <v>797</v>
      </c>
      <c r="F128" s="100" t="s">
        <v>789</v>
      </c>
      <c r="G128" s="100" t="s">
        <v>798</v>
      </c>
      <c r="H128" s="107"/>
      <c r="I128" s="106"/>
      <c r="J128" s="107"/>
      <c r="K128" s="107"/>
      <c r="L128" s="107"/>
      <c r="M128" s="21"/>
      <c r="N128" s="21"/>
      <c r="O128" s="21"/>
    </row>
    <row r="129" spans="2:15">
      <c r="B129" s="99" t="s">
        <v>820</v>
      </c>
      <c r="C129" s="59">
        <v>10070.738106517878</v>
      </c>
      <c r="D129" s="62">
        <v>1</v>
      </c>
      <c r="E129" s="59">
        <v>10070.738106517878</v>
      </c>
      <c r="F129" s="59">
        <v>101.06884267730764</v>
      </c>
      <c r="G129" s="59">
        <v>4.4303332305148347E-10</v>
      </c>
      <c r="H129" s="21"/>
      <c r="I129" s="21"/>
      <c r="J129" s="21"/>
      <c r="K129" s="21"/>
      <c r="L129" s="21"/>
      <c r="M129" s="21"/>
      <c r="N129" s="21"/>
      <c r="O129" s="21"/>
    </row>
    <row r="130" spans="2:15" ht="18" thickBot="1">
      <c r="B130" s="21"/>
      <c r="C130" s="21"/>
      <c r="D130" s="21"/>
      <c r="E130" s="21"/>
      <c r="F130" s="21"/>
      <c r="G130" s="21"/>
      <c r="H130" s="21"/>
      <c r="I130" s="21"/>
    </row>
    <row r="131" spans="2:15" ht="18" customHeight="1" thickBot="1">
      <c r="B131" s="153" t="s">
        <v>799</v>
      </c>
      <c r="C131" s="159"/>
      <c r="D131" s="160" t="s">
        <v>800</v>
      </c>
      <c r="E131" s="161"/>
      <c r="F131" s="172" t="s">
        <v>809</v>
      </c>
      <c r="G131" s="174" t="s">
        <v>810</v>
      </c>
      <c r="H131" s="174" t="s">
        <v>811</v>
      </c>
      <c r="I131" s="164" t="s">
        <v>812</v>
      </c>
      <c r="J131" s="165"/>
      <c r="K131" s="21"/>
      <c r="L131" s="21"/>
      <c r="M131" s="21"/>
      <c r="N131" s="21"/>
      <c r="O131" s="21"/>
    </row>
    <row r="132" spans="2:15" ht="18" thickBot="1">
      <c r="B132" s="146"/>
      <c r="C132" s="148"/>
      <c r="D132" s="148"/>
      <c r="E132" s="162"/>
      <c r="F132" s="173"/>
      <c r="G132" s="175"/>
      <c r="H132" s="175"/>
      <c r="I132" s="103" t="s">
        <v>813</v>
      </c>
      <c r="J132" s="104" t="s">
        <v>814</v>
      </c>
      <c r="K132" s="21"/>
      <c r="L132" s="21"/>
      <c r="M132" s="21"/>
      <c r="N132" s="21"/>
      <c r="O132" s="21"/>
    </row>
    <row r="133" spans="2:15" ht="18" thickBot="1">
      <c r="B133" s="166" t="s">
        <v>818</v>
      </c>
      <c r="C133" s="169" t="s">
        <v>626</v>
      </c>
      <c r="D133" s="150"/>
      <c r="E133" s="101" t="s">
        <v>620</v>
      </c>
      <c r="F133" s="138">
        <v>-23.148148149428572</v>
      </c>
      <c r="G133" s="116">
        <v>6.4999933969947676</v>
      </c>
      <c r="H133" s="30">
        <v>5.3250159805216968E-2</v>
      </c>
      <c r="I133" s="117">
        <v>-46.608148906507886</v>
      </c>
      <c r="J133" s="118">
        <v>0.31185260765074219</v>
      </c>
      <c r="K133" s="21"/>
      <c r="L133" s="21"/>
      <c r="M133" s="21"/>
      <c r="N133" s="21"/>
      <c r="O133" s="21"/>
    </row>
    <row r="134" spans="2:15">
      <c r="B134" s="167"/>
      <c r="C134" s="152"/>
      <c r="D134" s="152"/>
      <c r="E134" s="44" t="s">
        <v>621</v>
      </c>
      <c r="F134" s="119">
        <v>-3.4108087692857136</v>
      </c>
      <c r="G134" s="120">
        <v>3.8018858679830045</v>
      </c>
      <c r="H134" s="34">
        <v>0.9494794832403034</v>
      </c>
      <c r="I134" s="121">
        <v>-16.000561295306593</v>
      </c>
      <c r="J134" s="122">
        <v>9.1789437567351655</v>
      </c>
      <c r="K134" s="21"/>
      <c r="L134" s="21"/>
      <c r="M134" s="21"/>
      <c r="N134" s="21"/>
      <c r="O134" s="21"/>
    </row>
    <row r="135" spans="2:15">
      <c r="B135" s="167"/>
      <c r="C135" s="144"/>
      <c r="D135" s="144"/>
      <c r="E135" s="47" t="s">
        <v>772</v>
      </c>
      <c r="F135" s="48" t="s">
        <v>816</v>
      </c>
      <c r="G135" s="123">
        <v>2.6703562053008327</v>
      </c>
      <c r="H135" s="49">
        <v>9.0095613691942855E-4</v>
      </c>
      <c r="I135" s="124">
        <v>-22.921288009067553</v>
      </c>
      <c r="J135" s="125">
        <v>-6.141448198361017</v>
      </c>
      <c r="K135" s="21"/>
      <c r="L135" s="21"/>
      <c r="M135" s="21"/>
      <c r="N135" s="21"/>
      <c r="O135" s="21"/>
    </row>
    <row r="136" spans="2:15">
      <c r="B136" s="167"/>
      <c r="C136" s="170" t="s">
        <v>620</v>
      </c>
      <c r="D136" s="143"/>
      <c r="E136" s="51" t="s">
        <v>626</v>
      </c>
      <c r="F136" s="129">
        <v>23.148148149428572</v>
      </c>
      <c r="G136" s="126">
        <v>6.4999933969947676</v>
      </c>
      <c r="H136" s="135">
        <v>5.3250159805216968E-2</v>
      </c>
      <c r="I136" s="127">
        <v>-0.31185260765074219</v>
      </c>
      <c r="J136" s="128">
        <v>46.608148906507886</v>
      </c>
      <c r="K136" s="21"/>
      <c r="L136" s="21"/>
      <c r="M136" s="21"/>
      <c r="N136" s="21"/>
      <c r="O136" s="21"/>
    </row>
    <row r="137" spans="2:15">
      <c r="B137" s="167"/>
      <c r="C137" s="152"/>
      <c r="D137" s="152"/>
      <c r="E137" s="44" t="s">
        <v>621</v>
      </c>
      <c r="F137" s="119">
        <v>19.737339380142856</v>
      </c>
      <c r="G137" s="120">
        <v>7.0574563214356223</v>
      </c>
      <c r="H137" s="136">
        <v>0.11689524114676675</v>
      </c>
      <c r="I137" s="121">
        <v>-3.8087541627208719</v>
      </c>
      <c r="J137" s="122">
        <v>43.283432923006586</v>
      </c>
      <c r="K137" s="21"/>
      <c r="L137" s="21"/>
      <c r="M137" s="21"/>
      <c r="N137" s="21"/>
      <c r="O137" s="21"/>
    </row>
    <row r="138" spans="2:15">
      <c r="B138" s="167"/>
      <c r="C138" s="144"/>
      <c r="D138" s="144"/>
      <c r="E138" s="47" t="s">
        <v>772</v>
      </c>
      <c r="F138" s="130">
        <v>8.616780045714286</v>
      </c>
      <c r="G138" s="123">
        <v>6.5179871002473915</v>
      </c>
      <c r="H138" s="137">
        <v>0.78667134666396665</v>
      </c>
      <c r="I138" s="124">
        <v>-14.826327283276051</v>
      </c>
      <c r="J138" s="125">
        <v>32.059887374704623</v>
      </c>
      <c r="K138" s="21"/>
      <c r="L138" s="21"/>
      <c r="M138" s="21"/>
      <c r="N138" s="21"/>
      <c r="O138" s="21"/>
    </row>
    <row r="139" spans="2:15">
      <c r="B139" s="167"/>
      <c r="C139" s="170" t="s">
        <v>621</v>
      </c>
      <c r="D139" s="143"/>
      <c r="E139" s="51" t="s">
        <v>626</v>
      </c>
      <c r="F139" s="129">
        <v>3.4108087692857136</v>
      </c>
      <c r="G139" s="126">
        <v>3.8018858679830045</v>
      </c>
      <c r="H139" s="53">
        <v>0.9494794832403034</v>
      </c>
      <c r="I139" s="127">
        <v>-9.1789437567351655</v>
      </c>
      <c r="J139" s="128">
        <v>16.000561295306593</v>
      </c>
      <c r="K139" s="21"/>
      <c r="L139" s="21"/>
      <c r="M139" s="21"/>
      <c r="N139" s="21"/>
      <c r="O139" s="21"/>
    </row>
    <row r="140" spans="2:15">
      <c r="B140" s="167"/>
      <c r="C140" s="152"/>
      <c r="D140" s="152"/>
      <c r="E140" s="44" t="s">
        <v>620</v>
      </c>
      <c r="F140" s="119">
        <v>-19.737339380142856</v>
      </c>
      <c r="G140" s="120">
        <v>7.0574563214356223</v>
      </c>
      <c r="H140" s="34">
        <v>0.11689524114676675</v>
      </c>
      <c r="I140" s="121">
        <v>-43.283432923006586</v>
      </c>
      <c r="J140" s="122">
        <v>3.8087541627208719</v>
      </c>
      <c r="K140" s="21"/>
      <c r="L140" s="21"/>
      <c r="M140" s="21"/>
      <c r="N140" s="21"/>
      <c r="O140" s="21"/>
    </row>
    <row r="141" spans="2:15">
      <c r="B141" s="167"/>
      <c r="C141" s="144"/>
      <c r="D141" s="144"/>
      <c r="E141" s="47" t="s">
        <v>772</v>
      </c>
      <c r="F141" s="130">
        <v>-11.120559334428572</v>
      </c>
      <c r="G141" s="123">
        <v>3.832568046517205</v>
      </c>
      <c r="H141" s="49">
        <v>9.4582437136484954E-2</v>
      </c>
      <c r="I141" s="124">
        <v>-23.750316653412682</v>
      </c>
      <c r="J141" s="125">
        <v>1.5091979845555397</v>
      </c>
      <c r="K141" s="21"/>
      <c r="L141" s="21"/>
      <c r="M141" s="21"/>
      <c r="N141" s="21"/>
      <c r="O141" s="21"/>
    </row>
    <row r="142" spans="2:15" ht="18" thickBot="1">
      <c r="B142" s="167"/>
      <c r="C142" s="171" t="s">
        <v>772</v>
      </c>
      <c r="D142" s="147"/>
      <c r="E142" s="51" t="s">
        <v>626</v>
      </c>
      <c r="F142" s="52" t="s">
        <v>817</v>
      </c>
      <c r="G142" s="126">
        <v>2.6703562053008327</v>
      </c>
      <c r="H142" s="53">
        <v>9.0095613691942855E-4</v>
      </c>
      <c r="I142" s="127">
        <v>6.141448198361017</v>
      </c>
      <c r="J142" s="128">
        <v>22.921288009067553</v>
      </c>
      <c r="K142" s="21"/>
      <c r="L142" s="21"/>
      <c r="M142" s="21"/>
      <c r="N142" s="21"/>
      <c r="O142" s="21"/>
    </row>
    <row r="143" spans="2:15">
      <c r="B143" s="167"/>
      <c r="C143" s="152"/>
      <c r="D143" s="152"/>
      <c r="E143" s="44" t="s">
        <v>620</v>
      </c>
      <c r="F143" s="119">
        <v>-8.616780045714286</v>
      </c>
      <c r="G143" s="120">
        <v>6.5179871002473915</v>
      </c>
      <c r="H143" s="34">
        <v>0.78667134666396665</v>
      </c>
      <c r="I143" s="121">
        <v>-32.059887374704623</v>
      </c>
      <c r="J143" s="122">
        <v>14.826327283276051</v>
      </c>
      <c r="K143" s="21"/>
      <c r="L143" s="21"/>
      <c r="M143" s="21"/>
      <c r="N143" s="21"/>
      <c r="O143" s="21"/>
    </row>
    <row r="144" spans="2:15" ht="18" thickBot="1">
      <c r="B144" s="168"/>
      <c r="C144" s="148"/>
      <c r="D144" s="148"/>
      <c r="E144" s="102" t="s">
        <v>621</v>
      </c>
      <c r="F144" s="131">
        <v>11.120559334428572</v>
      </c>
      <c r="G144" s="132">
        <v>3.832568046517205</v>
      </c>
      <c r="H144" s="40">
        <v>9.4582437136484954E-2</v>
      </c>
      <c r="I144" s="133">
        <v>-1.5091979845555397</v>
      </c>
      <c r="J144" s="134">
        <v>23.750316653412682</v>
      </c>
      <c r="K144" s="21"/>
      <c r="L144" s="21"/>
      <c r="M144" s="21"/>
      <c r="N144" s="21"/>
      <c r="O144" s="21"/>
    </row>
    <row r="145" spans="2:15"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</row>
    <row r="146" spans="2:15">
      <c r="H146" s="21"/>
      <c r="I146" s="21"/>
      <c r="J146" s="21"/>
      <c r="K146" s="21"/>
      <c r="L146" s="21"/>
      <c r="M146" s="21"/>
      <c r="N146" s="21"/>
      <c r="O146" s="21"/>
    </row>
    <row r="147" spans="2:15">
      <c r="H147" s="21"/>
      <c r="I147" s="21"/>
      <c r="J147" s="21"/>
      <c r="K147" s="21"/>
      <c r="L147" s="21"/>
      <c r="M147" s="21"/>
      <c r="N147" s="21"/>
      <c r="O147" s="21"/>
    </row>
  </sheetData>
  <mergeCells count="67">
    <mergeCell ref="AD19:AD20"/>
    <mergeCell ref="AD21:AD22"/>
    <mergeCell ref="Z54:Z55"/>
    <mergeCell ref="AA54:AA55"/>
    <mergeCell ref="AD17:AD18"/>
    <mergeCell ref="AB54:AC54"/>
    <mergeCell ref="AJ11:AJ12"/>
    <mergeCell ref="AK11:AL11"/>
    <mergeCell ref="AD13:AD14"/>
    <mergeCell ref="AD15:AD16"/>
    <mergeCell ref="AH11:AH12"/>
    <mergeCell ref="AD11:AD12"/>
    <mergeCell ref="AE11:AE12"/>
    <mergeCell ref="AF11:AF12"/>
    <mergeCell ref="AG11:AG12"/>
    <mergeCell ref="AI11:AI12"/>
    <mergeCell ref="G30:G31"/>
    <mergeCell ref="H30:H31"/>
    <mergeCell ref="I30:J30"/>
    <mergeCell ref="B32:B33"/>
    <mergeCell ref="B34:B35"/>
    <mergeCell ref="B30:B31"/>
    <mergeCell ref="C30:C31"/>
    <mergeCell ref="D30:D31"/>
    <mergeCell ref="E30:E31"/>
    <mergeCell ref="F30:F31"/>
    <mergeCell ref="X54:X55"/>
    <mergeCell ref="Y54:Y55"/>
    <mergeCell ref="U64:U65"/>
    <mergeCell ref="I74:M74"/>
    <mergeCell ref="U54:U55"/>
    <mergeCell ref="V54:V55"/>
    <mergeCell ref="W54:W55"/>
    <mergeCell ref="U56:U57"/>
    <mergeCell ref="U58:U59"/>
    <mergeCell ref="U60:U61"/>
    <mergeCell ref="U62:U63"/>
    <mergeCell ref="F107:F108"/>
    <mergeCell ref="G107:G108"/>
    <mergeCell ref="H107:H108"/>
    <mergeCell ref="I107:J107"/>
    <mergeCell ref="B109:B120"/>
    <mergeCell ref="C109:C111"/>
    <mergeCell ref="C112:C114"/>
    <mergeCell ref="C115:C117"/>
    <mergeCell ref="C118:C120"/>
    <mergeCell ref="D118:D120"/>
    <mergeCell ref="D109:D111"/>
    <mergeCell ref="D112:D114"/>
    <mergeCell ref="D115:D117"/>
    <mergeCell ref="B107:C108"/>
    <mergeCell ref="D107:E108"/>
    <mergeCell ref="I131:J131"/>
    <mergeCell ref="B133:B144"/>
    <mergeCell ref="C133:C135"/>
    <mergeCell ref="D133:D135"/>
    <mergeCell ref="C136:C138"/>
    <mergeCell ref="D136:D138"/>
    <mergeCell ref="C139:C141"/>
    <mergeCell ref="D139:D141"/>
    <mergeCell ref="C142:C144"/>
    <mergeCell ref="D142:D144"/>
    <mergeCell ref="B131:C132"/>
    <mergeCell ref="D131:E132"/>
    <mergeCell ref="F131:F132"/>
    <mergeCell ref="G131:G132"/>
    <mergeCell ref="H131:H13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Figure 1_S1</vt:lpstr>
      <vt:lpstr>Figure 2_S2</vt:lpstr>
      <vt:lpstr>Figure 3_S3</vt:lpstr>
      <vt:lpstr>Figure 4</vt:lpstr>
      <vt:lpstr>Figure 5</vt:lpstr>
      <vt:lpstr>Figure 9-10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EKS1</dc:creator>
  <cp:lastModifiedBy>EKS1</cp:lastModifiedBy>
  <dcterms:created xsi:type="dcterms:W3CDTF">2025-07-24T03:28:17Z</dcterms:created>
  <dcterms:modified xsi:type="dcterms:W3CDTF">2026-03-19T10:49:53Z</dcterms:modified>
</cp:coreProperties>
</file>